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240" windowWidth="5550" windowHeight="11325" tabRatio="772" firstSheet="15" activeTab="18"/>
  </bookViews>
  <sheets>
    <sheet name="01" sheetId="292" r:id="rId1"/>
    <sheet name="02" sheetId="293" r:id="rId2"/>
    <sheet name="03" sheetId="294" r:id="rId3"/>
    <sheet name="18" sheetId="333" r:id="rId4"/>
    <sheet name="19" sheetId="308" r:id="rId5"/>
    <sheet name="20" sheetId="304" r:id="rId6"/>
    <sheet name="22" sheetId="305" r:id="rId7"/>
    <sheet name="24" sheetId="332" r:id="rId8"/>
    <sheet name="28" sheetId="334" r:id="rId9"/>
    <sheet name="29" sheetId="303" r:id="rId10"/>
    <sheet name="30" sheetId="335" r:id="rId11"/>
    <sheet name="31" sheetId="331" r:id="rId12"/>
    <sheet name="35" sheetId="336" r:id="rId13"/>
    <sheet name="41" sheetId="337" r:id="rId14"/>
    <sheet name="55" sheetId="338" r:id="rId15"/>
    <sheet name="57" sheetId="330" r:id="rId16"/>
    <sheet name="63-ILD" sheetId="343" r:id="rId17"/>
    <sheet name="63 - KP" sheetId="340" r:id="rId18"/>
    <sheet name="63-KPA" sheetId="344" r:id="rId19"/>
    <sheet name="66" sheetId="329" r:id="rId20"/>
    <sheet name="67" sheetId="328" r:id="rId21"/>
    <sheet name="73" sheetId="300" r:id="rId22"/>
    <sheet name="76" sheetId="301" r:id="rId23"/>
    <sheet name="77" sheetId="307" r:id="rId24"/>
    <sheet name="82" sheetId="306" r:id="rId25"/>
    <sheet name="87_ASIG" sheetId="309" r:id="rId26"/>
    <sheet name="87_AKSHI" sheetId="310" r:id="rId27"/>
    <sheet name="87_ACESK" sheetId="311" r:id="rId28"/>
    <sheet name="87_DAP" sheetId="312" r:id="rId29"/>
    <sheet name="87_ASPA" sheetId="313" r:id="rId30"/>
    <sheet name="87_ADISA" sheetId="314" r:id="rId31"/>
    <sheet name="87_Minoritetet" sheetId="315" r:id="rId32"/>
    <sheet name="87_IQ" sheetId="316" r:id="rId33"/>
    <sheet name="87_Ekstremizmi" sheetId="317" r:id="rId34"/>
    <sheet name="87_DSIK" sheetId="318" r:id="rId35"/>
    <sheet name="87_Bashkeqeverisja" sheetId="319" r:id="rId36"/>
    <sheet name="87_AZHT" sheetId="320" r:id="rId37"/>
    <sheet name="87_AKPT" sheetId="321" r:id="rId38"/>
    <sheet name="87_Agjencia e Auditimit" sheetId="322" r:id="rId39"/>
    <sheet name="87_Kultet" sheetId="323" r:id="rId40"/>
    <sheet name="87_DSHQ" sheetId="324" r:id="rId41"/>
    <sheet name="87_Avokatura" sheetId="325" r:id="rId42"/>
    <sheet name="87_APP" sheetId="326" r:id="rId43"/>
    <sheet name="87_AMBU" sheetId="327" r:id="rId44"/>
    <sheet name="88" sheetId="295" r:id="rId45"/>
    <sheet name="89" sheetId="296" r:id="rId46"/>
    <sheet name="90" sheetId="302" r:id="rId47"/>
    <sheet name="91" sheetId="297" r:id="rId48"/>
    <sheet name="92" sheetId="298" r:id="rId49"/>
    <sheet name="95" sheetId="29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tab11">#REF!</definedName>
    <definedName name="____tab12">#REF!</definedName>
    <definedName name="____tab14">#REF!</definedName>
    <definedName name="____tab15">#REF!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#REF!</definedName>
    <definedName name="___tab0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4">#REF!</definedName>
    <definedName name="___tab5">#REF!</definedName>
    <definedName name="___tab6">#REF!</definedName>
    <definedName name="___tab7">#REF!</definedName>
    <definedName name="___tab8">#REF!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hidden="1">'[6]DAILY from archive'!#REF!</definedName>
    <definedName name="__123Graph_AADVANCE" hidden="1">#REF!</definedName>
    <definedName name="__123Graph_ACUMCHANGE" hidden="1">'[7]DAILY from archive'!#REF!</definedName>
    <definedName name="__123Graph_ADAILYEXR" hidden="1">'[7]DAILY from archive'!$J$177:$J$332</definedName>
    <definedName name="__123Graph_ADAILYRATE" hidden="1">'[7]DAILY from archive'!#REF!</definedName>
    <definedName name="__123Graph_AGRAPH1" hidden="1">[8]M!#REF!</definedName>
    <definedName name="__123Graph_AGRAPH2" hidden="1">[8]M!#REF!</definedName>
    <definedName name="__123Graph_AGRAPH3" hidden="1">[8]M!#REF!</definedName>
    <definedName name="__123Graph_AIBRD_LEND" hidden="1">[9]WB!$Q$13:$AK$13</definedName>
    <definedName name="__123Graph_APIPELINE" hidden="1">[9]BoP!$U$359:$AQ$359</definedName>
    <definedName name="__123Graph_AREER" hidden="1">[9]ER!#REF!</definedName>
    <definedName name="__123Graph_ARESERVES" hidden="1">[10]NFA!$AX$73:$BZ$73</definedName>
    <definedName name="__123Graph_B" hidden="1">[11]revagtrim!#REF!</definedName>
    <definedName name="__123Graph_BCUMCHANGE" hidden="1">'[7]DAILY from archive'!#REF!</definedName>
    <definedName name="__123Graph_BDAILYEXR"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hidden="1">[9]ER!#REF!</definedName>
    <definedName name="__123Graph_BRESERVES" hidden="1">[10]NFA!$AX$74:$BZ$74</definedName>
    <definedName name="__123Graph_C" hidden="1">[11]revagtrim!#REF!</definedName>
    <definedName name="__123Graph_CDAILYEXR" hidden="1">'[7]DAILY from archive'!#REF!</definedName>
    <definedName name="__123Graph_CDAILYRATE" hidden="1">'[7]DAILY from archive'!#REF!</definedName>
    <definedName name="__123Graph_CREER" hidden="1">[9]ER!#REF!</definedName>
    <definedName name="__123Graph_D" hidden="1">[12]SEI!#REF!</definedName>
    <definedName name="__123Graph_DDAILYEXR" hidden="1">'[7]DAILY from archive'!#REF!</definedName>
    <definedName name="__123Graph_DDAILYRATE" hidden="1">'[7]DAILY from archive'!#REF!</definedName>
    <definedName name="__123Graph_E" hidden="1">[12]SEI!#REF!</definedName>
    <definedName name="__123Graph_EDAILYEXR" hidden="1">'[7]DAILY from archive'!#REF!</definedName>
    <definedName name="__123Graph_F" hidden="1">[12]SEI!#REF!</definedName>
    <definedName name="__123Graph_FDAILYEXR" hidden="1">'[7]DAILY from archive'!$AA$18:$AA$332</definedName>
    <definedName name="__123Graph_X" hidden="1">'[13]SUMMARY TABLE'!$C$5:$S$5</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#REF!</definedName>
    <definedName name="__tab0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4">#REF!</definedName>
    <definedName name="__tab5">#REF!</definedName>
    <definedName name="__tab6">#REF!</definedName>
    <definedName name="__tab7">#REF!</definedName>
    <definedName name="__tab8">#REF!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#REF!</definedName>
    <definedName name="_10__123Graph_BIBA_IBRD" hidden="1">[9]WB!#REF!</definedName>
    <definedName name="_11__123Graph_BWB_ADJ_PRJ" hidden="1">[9]WB!$Q$257:$AK$257</definedName>
    <definedName name="_2Macros_Import_.qbop">[14]!'[Macros Import].qbop'</definedName>
    <definedName name="_4__123Graph_ACPI_ER_LOG" hidden="1">[9]ER!#REF!</definedName>
    <definedName name="_5__123Graph_AIBA_IBRD" hidden="1">[9]WB!$Q$62:$AK$62</definedName>
    <definedName name="_6__123Graph_AWB_ADJ_PRJ" hidden="1">[9]WB!$Q$255:$AK$255</definedName>
    <definedName name="_8__123Graph_BCPI_ER_LOG" hidden="1">[9]ER!#REF!</definedName>
    <definedName name="_COL1">[2]SimInp1:ModDef!$A$1:$V$130</definedName>
    <definedName name="_END94">'[3]End-94'!$D$102:$AS$189</definedName>
    <definedName name="_Fill" hidden="1">#REF!</definedName>
    <definedName name="_Filler" hidden="1">[15]A!$A$43:$A$598</definedName>
    <definedName name="_xlnm._FilterDatabase" localSheetId="25" hidden="1">'87_ASIG'!$A$7:$G$327</definedName>
    <definedName name="_Key2" hidden="1">[16]Contents!#REF!</definedName>
    <definedName name="_MCV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[3]BoP!$G$174:$AR$216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#REF!</definedName>
    <definedName name="AID">#REF!</definedName>
    <definedName name="AlPr_TB_1">#REF!</definedName>
    <definedName name="AlPr_TB_1b">#REF!</definedName>
    <definedName name="ALTBCA">[4]QQ!$E$11:$AH$11</definedName>
    <definedName name="ALTNGDP_R">[4]Q4!$E$53:$AH$53</definedName>
    <definedName name="ALTPCPI">[4]Q6!$E$27:$AH$27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[4]QQ!$E$9:$AH$9</definedName>
    <definedName name="BCA_GDP">[4]QQ!$E$10:$AH$10</definedName>
    <definedName name="BCA_NGDP">#REF!</definedName>
    <definedName name="BE">[4]Q6!$E$137:$AH$137</definedName>
    <definedName name="BEA">[4]QQ!$E$140:$AH$140</definedName>
    <definedName name="BEC">#REF!</definedName>
    <definedName name="BED">#REF!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#REF!</definedName>
    <definedName name="BFOL_O">[4]Q6!$E$120:$AH$120</definedName>
    <definedName name="BFOL_S">#REF!</definedName>
    <definedName name="BFOLB">#REF!</definedName>
    <definedName name="BFOLG">[4]Q6!$E$107:$AH$107</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#REF!</definedName>
    <definedName name="BFPLD">[4]QQ!$E$83:$AH$83</definedName>
    <definedName name="BFPLD_G">#REF!</definedName>
    <definedName name="BFPLDG">[4]Q6!$E$88:$AH$88</definedName>
    <definedName name="BFPLDP">[4]Q6!$E$86:$AH$86</definedName>
    <definedName name="BFPLE">[4]Q6!$E$81:$AH$81</definedName>
    <definedName name="BFPLE_G">#REF!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#REF!</definedName>
    <definedName name="BK">[4]Q6!$E$48:$AH$48</definedName>
    <definedName name="BKF">[4]QQ!$E$51:$AH$51</definedName>
    <definedName name="BKF_6">[4]Q6!$E$139:$AH$139</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#REF!</definedName>
    <definedName name="BTR">[4]Q6!$E$42:$AH$42</definedName>
    <definedName name="BTRG">[4]Q6!$E$44:$AH$44</definedName>
    <definedName name="BTRP">[4]Q6!$E$45:$AH$45</definedName>
    <definedName name="budfin">#REF!</definedName>
    <definedName name="budget_financing">#REF!</definedName>
    <definedName name="BX">[4]Q6!$E$16:$AH$16</definedName>
    <definedName name="BXG">[4]Q6!$E$19:$AH$19</definedName>
    <definedName name="BXS">[4]Q6!$E$21:$AH$21</definedName>
    <definedName name="CAD">#REF!</definedName>
    <definedName name="CalcMCV_4">[4]Q4!$E$58:$AH$58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#REF!</definedName>
    <definedName name="cont">#REF!</definedName>
    <definedName name="CONTENTS">#REF!</definedName>
    <definedName name="Copyfrom">#REF!</definedName>
    <definedName name="COUNTER">#REF!</definedName>
    <definedName name="CPF">[3]CPFs!$F$13:$AF$84</definedName>
    <definedName name="cpi">[19]Work!$ER$4:$FK$97</definedName>
    <definedName name="cpi_cmp">#REF!</definedName>
    <definedName name="cpi_nsa">[19]Work!$FM$5:$GF$97</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[4]Q7!$E$16:$AH$16</definedName>
    <definedName name="D_SRM">[4]Q7!$E$34:$AH$34</definedName>
    <definedName name="D_SY">#REF!</definedName>
    <definedName name="D_WPCP33_D">[21]DA!$E$66:$AH$66</definedName>
    <definedName name="DA">[4]DA!$E$33:$AH$33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[4]Q7!$E$28:$AH$28</definedName>
    <definedName name="DG">[4]Q7!$E$27:$AH$27</definedName>
    <definedName name="DG_S">[4]Q7!$E$18:$AH$18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[4]Q7!$E$29:$AH$29</definedName>
    <definedName name="doc">[19]DOC!$A$1:$L$43</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#REF!</definedName>
    <definedName name="EBRD">[3]EBRD!$D$14:$AM$120</definedName>
    <definedName name="ECU">#REF!</definedName>
    <definedName name="EDNA">[4]QQ!$E$151:$AH$151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[4]Q5!$DZ$1</definedName>
    <definedName name="ENDA">[4]QQ!$E$147:$AH$147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[4]Main!$AB$25</definedName>
    <definedName name="EXTERNAL">#REF!</definedName>
    <definedName name="F">#REF!</definedName>
    <definedName name="FIM">#REF!</definedName>
    <definedName name="FINAN">#REF!</definedName>
    <definedName name="FINANC">#REF!</definedName>
    <definedName name="Fisc">[3]BoP!$G$365:$AK$434</definedName>
    <definedName name="FLRES">#REF!</definedName>
    <definedName name="FLRESC">#REF!</definedName>
    <definedName name="FMB">[4]Q4!$E$51:$AH$51</definedName>
    <definedName name="Foreign_liabilities">#REF!</definedName>
    <definedName name="FRF">#REF!</definedName>
    <definedName name="gaga">#REF!</definedName>
    <definedName name="GapDifSum">#REF!</definedName>
    <definedName name="GapRead">#REF!</definedName>
    <definedName name="GapWrite">#REF!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#REF!</definedName>
    <definedName name="Grac_IDA">#REF!</definedName>
    <definedName name="Grace_IDA">#REF!</definedName>
    <definedName name="Grace_NC">'[23]Triangle private'!$C$14</definedName>
    <definedName name="Gross_reserves">#REF!</definedName>
    <definedName name="gsgafd">#REF!</definedName>
    <definedName name="Gusht_Ar_TOT_Lek">'[22]2003'!#REF!</definedName>
    <definedName name="Gusht_Ar_TOT_Valute">'[22]2003'!#REF!</definedName>
    <definedName name="HERE">#REF!</definedName>
    <definedName name="IM">[3]BoP!$G$259:$AR$307</definedName>
    <definedName name="IMF">[3]IMF!$C$5:$AP$55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JR_PAGE_ANCHOR_0_1" localSheetId="0">'01'!$A$1</definedName>
    <definedName name="JR_PAGE_ANCHOR_0_1" localSheetId="1">'02'!$A$1</definedName>
    <definedName name="JR_PAGE_ANCHOR_0_1" localSheetId="2">'03'!$A$1</definedName>
    <definedName name="JR_PAGE_ANCHOR_0_1" localSheetId="4">'19'!$A$1</definedName>
    <definedName name="JR_PAGE_ANCHOR_0_1" localSheetId="5">'20'!$A$1</definedName>
    <definedName name="JR_PAGE_ANCHOR_0_1" localSheetId="6">'22'!$A$1</definedName>
    <definedName name="JR_PAGE_ANCHOR_0_1" localSheetId="7">'24'!$A$1</definedName>
    <definedName name="JR_PAGE_ANCHOR_0_1" localSheetId="8">'28'!$A$1</definedName>
    <definedName name="JR_PAGE_ANCHOR_0_1" localSheetId="9">'29'!$A$1</definedName>
    <definedName name="JR_PAGE_ANCHOR_0_1" localSheetId="10">'30'!$A$1</definedName>
    <definedName name="JR_PAGE_ANCHOR_0_1" localSheetId="11">'31'!$A$1</definedName>
    <definedName name="JR_PAGE_ANCHOR_0_1" localSheetId="12">'35'!$A$1</definedName>
    <definedName name="JR_PAGE_ANCHOR_0_1" localSheetId="13">'41'!$A$1</definedName>
    <definedName name="JR_PAGE_ANCHOR_0_1" localSheetId="14">'55'!$A$1</definedName>
    <definedName name="JR_PAGE_ANCHOR_0_1" localSheetId="15">'57'!$A$1</definedName>
    <definedName name="JR_PAGE_ANCHOR_0_1" localSheetId="19">'66'!$A$1</definedName>
    <definedName name="JR_PAGE_ANCHOR_0_1" localSheetId="20">'67'!$A$1</definedName>
    <definedName name="JR_PAGE_ANCHOR_0_1" localSheetId="21">'73'!$A$1</definedName>
    <definedName name="JR_PAGE_ANCHOR_0_1" localSheetId="22">'76'!$A$1</definedName>
    <definedName name="JR_PAGE_ANCHOR_0_1" localSheetId="23">'77'!$A$1</definedName>
    <definedName name="JR_PAGE_ANCHOR_0_1" localSheetId="24">'82'!$A$1</definedName>
    <definedName name="JR_PAGE_ANCHOR_0_1" localSheetId="44">'88'!$A$1</definedName>
    <definedName name="JR_PAGE_ANCHOR_0_1" localSheetId="46">'90'!$A$1</definedName>
    <definedName name="JR_PAGE_ANCHOR_0_1" localSheetId="47">'91'!$A$1</definedName>
    <definedName name="JR_PAGE_ANCHOR_0_1" localSheetId="48">'92'!$A$1</definedName>
    <definedName name="JR_PAGE_ANCHOR_0_1" localSheetId="49">'95'!$A$1</definedName>
    <definedName name="JR_PAGE_ANCHOR_0_1">#REF!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#REF!</definedName>
    <definedName name="LLF">[4]Q3!$E$10:$AH$10</definedName>
    <definedName name="LP">[4]Q6!$E$19:$AH$19</definedName>
    <definedName name="LULCM">[4]Q3!$E$37:$AH$37</definedName>
    <definedName name="LUR">[4]Q3!$E$16:$AH$16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#REF!</definedName>
    <definedName name="MNT_1_TB">#REF!</definedName>
    <definedName name="MNT_2_TB">#REF!</definedName>
    <definedName name="MNT_3_TB">#REF!</definedName>
    <definedName name="mod1.03">[2]ModDef!#REF!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'[22]2003'!#REF!</definedName>
    <definedName name="Nentor_Ar_TOT_Valute">'[22]2003'!#REF!</definedName>
    <definedName name="newname" hidden="1">[3]ER!#REF!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#REF!</definedName>
    <definedName name="outl2">#REF!</definedName>
    <definedName name="OUTLOOK">#REF!</definedName>
    <definedName name="OUTLOOK2">#REF!</definedName>
    <definedName name="p">[27]labels!#REF!</definedName>
    <definedName name="Paym_Cap">[3]Debt!$G$249:$AQ$309</definedName>
    <definedName name="pchBMG">#REF!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#REF!</definedName>
    <definedName name="PEOP">[2]Model!#REF!</definedName>
    <definedName name="PEOP_1">[2]Model!#REF!</definedName>
    <definedName name="per931_987">#REF!</definedName>
    <definedName name="PFP">[3]PFP!$C$5:$AG$59</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'[22]2003'!#REF!</definedName>
    <definedName name="Prill_Ar_TOT_Valute">'[22]2003'!#REF!</definedName>
    <definedName name="print">#REF!</definedName>
    <definedName name="_xlnm.Print_Area" localSheetId="27">'87_ACESK'!$A$1:$F$379</definedName>
    <definedName name="_xlnm.Print_Area" localSheetId="30">'87_ADISA'!$A$1:$F$283</definedName>
    <definedName name="_xlnm.Print_Area" localSheetId="38">'87_Agjencia e Auditimit'!$A$1:$F$378</definedName>
    <definedName name="_xlnm.Print_Area" localSheetId="37">'87_AKPT'!$A$1:$F$383</definedName>
    <definedName name="_xlnm.Print_Area" localSheetId="26">'87_AKSHI'!$A$1:$F$706</definedName>
    <definedName name="_xlnm.Print_Area" localSheetId="25">'87_ASIG'!$A$1:$F$327</definedName>
    <definedName name="_xlnm.Print_Area" localSheetId="29">'87_ASPA'!$A$1:$F$389</definedName>
    <definedName name="_xlnm.Print_Area" localSheetId="41">'87_Avokatura'!$A$1:$R$172</definedName>
    <definedName name="_xlnm.Print_Area" localSheetId="36">'87_AZHT'!$A$1:$F$376</definedName>
    <definedName name="_xlnm.Print_Area" localSheetId="35">'87_Bashkeqeverisja'!$A$1:$F$381</definedName>
    <definedName name="_xlnm.Print_Area" localSheetId="28">'87_DAP'!$A$1:$F$505</definedName>
    <definedName name="_xlnm.Print_Area" localSheetId="40">'87_DSHQ'!$A$1:$F$239</definedName>
    <definedName name="_xlnm.Print_Area" localSheetId="34">'87_DSIK'!$A$1:$F$162</definedName>
    <definedName name="_xlnm.Print_Area" localSheetId="33">'87_Ekstremizmi'!$A$1:$F$380</definedName>
    <definedName name="_xlnm.Print_Area" localSheetId="32">'87_IQ'!$A$1:$G$152</definedName>
    <definedName name="_xlnm.Print_Area" localSheetId="39">'87_Kultet'!$A$1:$F$395</definedName>
    <definedName name="_xlnm.Print_Area" localSheetId="31">'87_Minoritetet'!$A$1:$F$311</definedName>
    <definedName name="_xlnm.Print_Area" localSheetId="45">'89'!$A$1:$L$227</definedName>
    <definedName name="_xlnm.Print_Area">#REF!</definedName>
    <definedName name="Print_Area_table10">#REF!</definedName>
    <definedName name="_xlnm.Print_Titles">[4]Micro!$A:$C,[4]Micro!$1:$7</definedName>
    <definedName name="PrintThis_Links">[4]Links!$A$1:$F$33</definedName>
    <definedName name="PTE">#REF!</definedName>
    <definedName name="Qershor_Ar_TOT_Lek">'[22]2003'!#REF!</definedName>
    <definedName name="Qershor_Ar_TOT_Valute">'[22]2003'!#REF!</definedName>
    <definedName name="REAL">#REF!</definedName>
    <definedName name="RED_BOP">[3]RED!$C$2:$AA$54</definedName>
    <definedName name="RED_D">[3]RED!$C$57:$AA$97</definedName>
    <definedName name="RED_DS">[3]RED!$AD$3:$AW$30</definedName>
    <definedName name="RED_TRD">[3]RED!$BC$3:$BF$45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[28]C!$747:$747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[29]Main!$AB$27</definedName>
    <definedName name="rngQuestChecked">[4]ErrCheck!$A$3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[3]BoP!$G$174:$AR$216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[5]CGExp!$B$135:$CL$192</definedName>
    <definedName name="TB_Subsd">#REF!</definedName>
    <definedName name="Tb_Tax_3year">[5]TaxRev!$A$2:$L$66</definedName>
    <definedName name="TB_Taxes">'[5]JunPrg_9899&amp;beyond'!$A$487:$AE$559</definedName>
    <definedName name="TB1_x">#REF!</definedName>
    <definedName name="TB1_xx">#REF!</definedName>
    <definedName name="TB1b">[5]SummaryCG!$A$79:$CL$150</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#REF!</definedName>
    <definedName name="Tbs1thr4">#REF!</definedName>
    <definedName name="test" hidden="1">#REF!</definedName>
    <definedName name="Tetor_Ar_TOT_Lek">'[22]2003'!#REF!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84" i="344" l="1"/>
  <c r="E184" i="344"/>
  <c r="F179" i="344"/>
  <c r="E179" i="344"/>
  <c r="F177" i="344"/>
  <c r="E177" i="344"/>
  <c r="D177" i="344"/>
  <c r="C177" i="344"/>
  <c r="D176" i="344"/>
  <c r="F175" i="344"/>
  <c r="E175" i="344"/>
  <c r="D175" i="344"/>
  <c r="C175" i="344"/>
  <c r="F173" i="344"/>
  <c r="E173" i="344"/>
  <c r="D173" i="344"/>
  <c r="C173" i="344"/>
  <c r="D172" i="344"/>
  <c r="F171" i="344"/>
  <c r="E171" i="344"/>
  <c r="D171" i="344"/>
  <c r="C171" i="344"/>
  <c r="F169" i="344"/>
  <c r="E169" i="344"/>
  <c r="D169" i="344"/>
  <c r="C169" i="344"/>
  <c r="D168" i="344"/>
  <c r="F167" i="344"/>
  <c r="E167" i="344"/>
  <c r="D167" i="344"/>
  <c r="C167" i="344"/>
  <c r="F165" i="344"/>
  <c r="E165" i="344"/>
  <c r="D165" i="344"/>
  <c r="C165" i="344"/>
  <c r="F163" i="344"/>
  <c r="E163" i="344"/>
  <c r="D163" i="344"/>
  <c r="C163" i="344"/>
  <c r="F161" i="344"/>
  <c r="E161" i="344"/>
  <c r="F160" i="344"/>
  <c r="E160" i="344"/>
  <c r="D160" i="344"/>
  <c r="C159" i="344"/>
  <c r="C133" i="344"/>
  <c r="C160" i="344" s="1"/>
  <c r="C116" i="344"/>
  <c r="F106" i="344"/>
  <c r="E106" i="344"/>
  <c r="D106" i="344"/>
  <c r="C106" i="344"/>
  <c r="F99" i="344"/>
  <c r="E99" i="344"/>
  <c r="D99" i="344"/>
  <c r="F98" i="344"/>
  <c r="E98" i="344"/>
  <c r="D98" i="344"/>
  <c r="F97" i="344"/>
  <c r="F100" i="344" s="1"/>
  <c r="E97" i="344"/>
  <c r="E100" i="344" s="1"/>
  <c r="D97" i="344"/>
  <c r="D100" i="344" s="1"/>
  <c r="C97" i="344"/>
  <c r="F86" i="344"/>
  <c r="E86" i="344"/>
  <c r="D86" i="344"/>
  <c r="D179" i="344" s="1"/>
  <c r="D161" i="344" s="1"/>
  <c r="D184" i="344" s="1"/>
  <c r="C86" i="344"/>
  <c r="C179" i="344" s="1"/>
  <c r="C161" i="344" s="1"/>
  <c r="D80" i="344"/>
  <c r="F79" i="344"/>
  <c r="E79" i="344"/>
  <c r="D79" i="344"/>
  <c r="F78" i="344"/>
  <c r="E78" i="344"/>
  <c r="D78" i="344"/>
  <c r="F77" i="344"/>
  <c r="F80" i="344" s="1"/>
  <c r="E77" i="344"/>
  <c r="E80" i="344" s="1"/>
  <c r="D77" i="344"/>
  <c r="C77" i="344"/>
  <c r="F62" i="344"/>
  <c r="F66" i="344" s="1"/>
  <c r="E62" i="344"/>
  <c r="E66" i="344" s="1"/>
  <c r="D62" i="344"/>
  <c r="D66" i="344" s="1"/>
  <c r="C62" i="344"/>
  <c r="C66" i="344" s="1"/>
  <c r="E37" i="344"/>
  <c r="F36" i="344"/>
  <c r="E36" i="344"/>
  <c r="D36" i="344"/>
  <c r="F35" i="344"/>
  <c r="E35" i="344"/>
  <c r="D35" i="344"/>
  <c r="F34" i="344"/>
  <c r="F37" i="344" s="1"/>
  <c r="E34" i="344"/>
  <c r="D34" i="344"/>
  <c r="D37" i="344" s="1"/>
  <c r="C34" i="344"/>
  <c r="C184" i="344" l="1"/>
  <c r="F373" i="343" l="1"/>
  <c r="E373" i="343"/>
  <c r="D373" i="343"/>
  <c r="C373" i="343"/>
  <c r="F372" i="343"/>
  <c r="E372" i="343"/>
  <c r="D372" i="343"/>
  <c r="C372" i="343"/>
  <c r="F371" i="343"/>
  <c r="E371" i="343"/>
  <c r="D371" i="343"/>
  <c r="C371" i="343"/>
  <c r="F370" i="343"/>
  <c r="E370" i="343"/>
  <c r="D370" i="343"/>
  <c r="C370" i="343"/>
  <c r="F369" i="343"/>
  <c r="E369" i="343"/>
  <c r="D369" i="343"/>
  <c r="C369" i="343"/>
  <c r="F368" i="343"/>
  <c r="E368" i="343"/>
  <c r="D368" i="343"/>
  <c r="C368" i="343"/>
  <c r="F367" i="343"/>
  <c r="E367" i="343"/>
  <c r="D367" i="343"/>
  <c r="C367" i="343"/>
  <c r="F366" i="343"/>
  <c r="E366" i="343"/>
  <c r="D366" i="343"/>
  <c r="C366" i="343"/>
  <c r="F365" i="343"/>
  <c r="E365" i="343"/>
  <c r="D365" i="343"/>
  <c r="C365" i="343"/>
  <c r="F364" i="343"/>
  <c r="E364" i="343"/>
  <c r="D364" i="343"/>
  <c r="C364" i="343"/>
  <c r="F363" i="343"/>
  <c r="E363" i="343"/>
  <c r="D363" i="343"/>
  <c r="C363" i="343"/>
  <c r="F362" i="343"/>
  <c r="E362" i="343"/>
  <c r="D362" i="343"/>
  <c r="C362" i="343"/>
  <c r="F360" i="343"/>
  <c r="E360" i="343"/>
  <c r="D360" i="343"/>
  <c r="C360" i="343"/>
  <c r="F359" i="343"/>
  <c r="E359" i="343"/>
  <c r="D359" i="343"/>
  <c r="C359" i="343"/>
  <c r="F358" i="343"/>
  <c r="E358" i="343"/>
  <c r="D358" i="343"/>
  <c r="C358" i="343"/>
  <c r="F357" i="343"/>
  <c r="E357" i="343"/>
  <c r="D357" i="343"/>
  <c r="C357" i="343"/>
  <c r="F356" i="343"/>
  <c r="E356" i="343"/>
  <c r="D356" i="343"/>
  <c r="C356" i="343"/>
  <c r="F355" i="343"/>
  <c r="E355" i="343"/>
  <c r="D355" i="343"/>
  <c r="C355" i="343"/>
  <c r="F354" i="343"/>
  <c r="E354" i="343"/>
  <c r="D354" i="343"/>
  <c r="C354" i="343"/>
  <c r="F353" i="343"/>
  <c r="E353" i="343"/>
  <c r="D353" i="343"/>
  <c r="C353" i="343"/>
  <c r="F352" i="343"/>
  <c r="E352" i="343"/>
  <c r="D352" i="343"/>
  <c r="C352" i="343"/>
  <c r="F351" i="343"/>
  <c r="E351" i="343"/>
  <c r="D351" i="343"/>
  <c r="C351" i="343"/>
  <c r="F350" i="343"/>
  <c r="E350" i="343"/>
  <c r="D350" i="343"/>
  <c r="C350" i="343"/>
  <c r="F349" i="343"/>
  <c r="E349" i="343"/>
  <c r="D349" i="343"/>
  <c r="C349" i="343"/>
  <c r="F348" i="343"/>
  <c r="E348" i="343"/>
  <c r="D348" i="343"/>
  <c r="C348" i="343"/>
  <c r="F347" i="343"/>
  <c r="E347" i="343"/>
  <c r="D347" i="343"/>
  <c r="C347" i="343"/>
  <c r="F346" i="343"/>
  <c r="E346" i="343"/>
  <c r="D346" i="343"/>
  <c r="C346" i="343"/>
  <c r="F345" i="343"/>
  <c r="E345" i="343"/>
  <c r="D345" i="343"/>
  <c r="C345" i="343"/>
  <c r="F344" i="343"/>
  <c r="E344" i="343"/>
  <c r="D344" i="343"/>
  <c r="C344" i="343"/>
  <c r="F343" i="343"/>
  <c r="E343" i="343"/>
  <c r="D343" i="343"/>
  <c r="C343" i="343"/>
  <c r="F334" i="343"/>
  <c r="E334" i="343"/>
  <c r="D334" i="343"/>
  <c r="C334" i="343"/>
  <c r="F329" i="343"/>
  <c r="F339" i="343" s="1"/>
  <c r="E329" i="343"/>
  <c r="E339" i="343" s="1"/>
  <c r="D329" i="343"/>
  <c r="D339" i="343" s="1"/>
  <c r="C329" i="343"/>
  <c r="C339" i="343" s="1"/>
  <c r="F308" i="343"/>
  <c r="E308" i="343"/>
  <c r="D308" i="343"/>
  <c r="C308" i="343"/>
  <c r="F303" i="343"/>
  <c r="F313" i="343" s="1"/>
  <c r="E303" i="343"/>
  <c r="E313" i="343" s="1"/>
  <c r="D303" i="343"/>
  <c r="D313" i="343" s="1"/>
  <c r="C303" i="343"/>
  <c r="C313" i="343" s="1"/>
  <c r="F283" i="343"/>
  <c r="E283" i="343"/>
  <c r="D283" i="343"/>
  <c r="C283" i="343"/>
  <c r="F278" i="343"/>
  <c r="F288" i="343" s="1"/>
  <c r="E278" i="343"/>
  <c r="E288" i="343" s="1"/>
  <c r="D278" i="343"/>
  <c r="D288" i="343" s="1"/>
  <c r="C278" i="343"/>
  <c r="C288" i="343" s="1"/>
  <c r="F258" i="343"/>
  <c r="E258" i="343"/>
  <c r="D258" i="343"/>
  <c r="C258" i="343"/>
  <c r="F253" i="343"/>
  <c r="F263" i="343" s="1"/>
  <c r="F245" i="343" s="1"/>
  <c r="E253" i="343"/>
  <c r="E263" i="343" s="1"/>
  <c r="E245" i="343" s="1"/>
  <c r="E246" i="343" s="1"/>
  <c r="D253" i="343"/>
  <c r="D263" i="343" s="1"/>
  <c r="D245" i="343" s="1"/>
  <c r="D246" i="343" s="1"/>
  <c r="C253" i="343"/>
  <c r="C263" i="343" s="1"/>
  <c r="C245" i="343" s="1"/>
  <c r="C246" i="343" s="1"/>
  <c r="F231" i="343"/>
  <c r="E231" i="343"/>
  <c r="D231" i="343"/>
  <c r="C231" i="343"/>
  <c r="F226" i="343"/>
  <c r="F236" i="343" s="1"/>
  <c r="E226" i="343"/>
  <c r="E236" i="343" s="1"/>
  <c r="D226" i="343"/>
  <c r="D236" i="343" s="1"/>
  <c r="C226" i="343"/>
  <c r="C236" i="343" s="1"/>
  <c r="F206" i="343"/>
  <c r="E206" i="343"/>
  <c r="D206" i="343"/>
  <c r="C206" i="343"/>
  <c r="F201" i="343"/>
  <c r="F211" i="343" s="1"/>
  <c r="F193" i="343" s="1"/>
  <c r="E201" i="343"/>
  <c r="E211" i="343" s="1"/>
  <c r="E193" i="343" s="1"/>
  <c r="D201" i="343"/>
  <c r="D211" i="343" s="1"/>
  <c r="D193" i="343" s="1"/>
  <c r="C201" i="343"/>
  <c r="C211" i="343" s="1"/>
  <c r="C193" i="343" s="1"/>
  <c r="C194" i="343" s="1"/>
  <c r="F195" i="343"/>
  <c r="E195" i="343"/>
  <c r="D195" i="343"/>
  <c r="F181" i="343"/>
  <c r="E181" i="343"/>
  <c r="D181" i="343"/>
  <c r="C181" i="343"/>
  <c r="F176" i="343"/>
  <c r="F186" i="343" s="1"/>
  <c r="F168" i="343" s="1"/>
  <c r="F169" i="343" s="1"/>
  <c r="E176" i="343"/>
  <c r="E186" i="343" s="1"/>
  <c r="E168" i="343" s="1"/>
  <c r="E169" i="343" s="1"/>
  <c r="D176" i="343"/>
  <c r="D186" i="343" s="1"/>
  <c r="C176" i="343"/>
  <c r="C186" i="343" s="1"/>
  <c r="D169" i="343"/>
  <c r="C169" i="343"/>
  <c r="F156" i="343"/>
  <c r="E156" i="343"/>
  <c r="D156" i="343"/>
  <c r="C156" i="343"/>
  <c r="F151" i="343"/>
  <c r="F161" i="343" s="1"/>
  <c r="E151" i="343"/>
  <c r="E161" i="343" s="1"/>
  <c r="D151" i="343"/>
  <c r="D161" i="343" s="1"/>
  <c r="C151" i="343"/>
  <c r="C161" i="343" s="1"/>
  <c r="E147" i="343"/>
  <c r="F146" i="343"/>
  <c r="E146" i="343"/>
  <c r="D146" i="343"/>
  <c r="F145" i="343"/>
  <c r="E145" i="343"/>
  <c r="D145" i="343"/>
  <c r="F144" i="343"/>
  <c r="F147" i="343" s="1"/>
  <c r="E144" i="343"/>
  <c r="D144" i="343"/>
  <c r="D147" i="343" s="1"/>
  <c r="C144" i="343"/>
  <c r="F133" i="343"/>
  <c r="F104" i="343" s="1"/>
  <c r="E133" i="343"/>
  <c r="E134" i="343" s="1"/>
  <c r="D133" i="343"/>
  <c r="C133" i="343"/>
  <c r="C134" i="343" s="1"/>
  <c r="F106" i="343"/>
  <c r="E106" i="343"/>
  <c r="D106" i="343"/>
  <c r="E104" i="343"/>
  <c r="E105" i="343" s="1"/>
  <c r="C104" i="343"/>
  <c r="C105" i="343" s="1"/>
  <c r="F96" i="343"/>
  <c r="F97" i="343" s="1"/>
  <c r="E96" i="343"/>
  <c r="D96" i="343"/>
  <c r="D97" i="343" s="1"/>
  <c r="C96" i="343"/>
  <c r="C67" i="343" s="1"/>
  <c r="C68" i="343" s="1"/>
  <c r="F69" i="343"/>
  <c r="E69" i="343"/>
  <c r="D69" i="343"/>
  <c r="F67" i="343"/>
  <c r="F68" i="343" s="1"/>
  <c r="D67" i="343"/>
  <c r="F56" i="343"/>
  <c r="F361" i="343" s="1"/>
  <c r="E56" i="343"/>
  <c r="E361" i="343" s="1"/>
  <c r="D56" i="343"/>
  <c r="D361" i="343" s="1"/>
  <c r="C56" i="343"/>
  <c r="C59" i="343" s="1"/>
  <c r="C60" i="343" s="1"/>
  <c r="F53" i="343"/>
  <c r="E53" i="343"/>
  <c r="D53" i="343"/>
  <c r="C53" i="343"/>
  <c r="F44" i="343"/>
  <c r="E44" i="343"/>
  <c r="D44" i="343"/>
  <c r="C44" i="343"/>
  <c r="F41" i="343"/>
  <c r="E41" i="343"/>
  <c r="D41" i="343"/>
  <c r="C41" i="343"/>
  <c r="F38" i="343"/>
  <c r="E38" i="343"/>
  <c r="D38" i="343"/>
  <c r="C38" i="343"/>
  <c r="D34" i="343"/>
  <c r="F33" i="343"/>
  <c r="E33" i="343"/>
  <c r="D33" i="343"/>
  <c r="F32" i="343"/>
  <c r="E32" i="343"/>
  <c r="D32" i="343"/>
  <c r="F31" i="343"/>
  <c r="E31" i="343"/>
  <c r="F34" i="343" s="1"/>
  <c r="D31" i="343"/>
  <c r="C31" i="343"/>
  <c r="F105" i="343" l="1"/>
  <c r="F108" i="343" s="1"/>
  <c r="F107" i="343"/>
  <c r="F194" i="343"/>
  <c r="F196" i="343"/>
  <c r="F218" i="343"/>
  <c r="F341" i="343" s="1"/>
  <c r="C342" i="343"/>
  <c r="C218" i="343"/>
  <c r="E97" i="343"/>
  <c r="D196" i="343"/>
  <c r="D194" i="343"/>
  <c r="D197" i="343" s="1"/>
  <c r="D342" i="343"/>
  <c r="D218" i="343"/>
  <c r="D70" i="343"/>
  <c r="E196" i="343"/>
  <c r="E194" i="343"/>
  <c r="E197" i="343" s="1"/>
  <c r="E218" i="343"/>
  <c r="E341" i="343" s="1"/>
  <c r="D59" i="343"/>
  <c r="D60" i="343" s="1"/>
  <c r="C97" i="343"/>
  <c r="E34" i="343"/>
  <c r="E59" i="343"/>
  <c r="E60" i="343" s="1"/>
  <c r="E67" i="343"/>
  <c r="D104" i="343"/>
  <c r="D134" i="343" s="1"/>
  <c r="C361" i="343"/>
  <c r="D68" i="343"/>
  <c r="D71" i="343" s="1"/>
  <c r="F134" i="343"/>
  <c r="F59" i="343"/>
  <c r="F60" i="343" s="1"/>
  <c r="C374" i="343" l="1"/>
  <c r="E342" i="343"/>
  <c r="E374" i="343" s="1"/>
  <c r="D341" i="343"/>
  <c r="D374" i="343" s="1"/>
  <c r="F197" i="343"/>
  <c r="D107" i="343"/>
  <c r="D105" i="343"/>
  <c r="E107" i="343"/>
  <c r="E70" i="343"/>
  <c r="E68" i="343"/>
  <c r="F70" i="343"/>
  <c r="C341" i="343"/>
  <c r="C219" i="343"/>
  <c r="F342" i="343"/>
  <c r="F374" i="343" s="1"/>
  <c r="E71" i="343" l="1"/>
  <c r="F71" i="343"/>
  <c r="D108" i="343"/>
  <c r="E108" i="343"/>
  <c r="G214" i="340" l="1"/>
  <c r="F214" i="340"/>
  <c r="E214" i="340"/>
  <c r="D214" i="340"/>
  <c r="F204" i="340"/>
  <c r="G189" i="340"/>
  <c r="G190" i="340" s="1"/>
  <c r="F189" i="340"/>
  <c r="F190" i="340" s="1"/>
  <c r="E189" i="340"/>
  <c r="E190" i="340" s="1"/>
  <c r="D189" i="340"/>
  <c r="D190" i="340" s="1"/>
  <c r="I187" i="340"/>
  <c r="I188" i="340" s="1"/>
  <c r="E187" i="340"/>
  <c r="G186" i="340"/>
  <c r="G187" i="340" s="1"/>
  <c r="F186" i="340"/>
  <c r="F187" i="340" s="1"/>
  <c r="E186" i="340"/>
  <c r="D186" i="340"/>
  <c r="D187" i="340" s="1"/>
  <c r="E184" i="340"/>
  <c r="G183" i="340"/>
  <c r="G184" i="340" s="1"/>
  <c r="F183" i="340"/>
  <c r="F184" i="340" s="1"/>
  <c r="E183" i="340"/>
  <c r="G173" i="340"/>
  <c r="G182" i="340" s="1"/>
  <c r="F173" i="340"/>
  <c r="E173" i="340"/>
  <c r="D173" i="340"/>
  <c r="G168" i="340"/>
  <c r="G204" i="340" s="1"/>
  <c r="F168" i="340"/>
  <c r="F178" i="340" s="1"/>
  <c r="E168" i="340"/>
  <c r="E204" i="340" s="1"/>
  <c r="D168" i="340"/>
  <c r="D178" i="340" s="1"/>
  <c r="G164" i="340"/>
  <c r="G163" i="340"/>
  <c r="F163" i="340"/>
  <c r="E163" i="340"/>
  <c r="G162" i="340"/>
  <c r="F162" i="340"/>
  <c r="E162" i="340"/>
  <c r="G161" i="340"/>
  <c r="F161" i="340"/>
  <c r="F164" i="340" s="1"/>
  <c r="E161" i="340"/>
  <c r="E164" i="340" s="1"/>
  <c r="D161" i="340"/>
  <c r="G145" i="340"/>
  <c r="G146" i="340" s="1"/>
  <c r="G210" i="340" s="1"/>
  <c r="G209" i="340" s="1"/>
  <c r="F145" i="340"/>
  <c r="F182" i="340" s="1"/>
  <c r="E145" i="340"/>
  <c r="E146" i="340" s="1"/>
  <c r="E210" i="340" s="1"/>
  <c r="E209" i="340" s="1"/>
  <c r="D145" i="340"/>
  <c r="D146" i="340" s="1"/>
  <c r="D210" i="340" s="1"/>
  <c r="D209" i="340" s="1"/>
  <c r="G140" i="340"/>
  <c r="G150" i="340" s="1"/>
  <c r="F140" i="340"/>
  <c r="F150" i="340" s="1"/>
  <c r="E140" i="340"/>
  <c r="E150" i="340" s="1"/>
  <c r="D140" i="340"/>
  <c r="D150" i="340" s="1"/>
  <c r="G135" i="340"/>
  <c r="F135" i="340"/>
  <c r="E135" i="340"/>
  <c r="G134" i="340"/>
  <c r="F134" i="340"/>
  <c r="E134" i="340"/>
  <c r="G133" i="340"/>
  <c r="G136" i="340" s="1"/>
  <c r="F133" i="340"/>
  <c r="F136" i="340" s="1"/>
  <c r="E133" i="340"/>
  <c r="E136" i="340" s="1"/>
  <c r="D133" i="340"/>
  <c r="G57" i="340"/>
  <c r="G28" i="340" s="1"/>
  <c r="F57" i="340"/>
  <c r="F28" i="340" s="1"/>
  <c r="E57" i="340"/>
  <c r="G43" i="340"/>
  <c r="F43" i="340"/>
  <c r="E43" i="340"/>
  <c r="D43" i="340"/>
  <c r="G40" i="340"/>
  <c r="F40" i="340"/>
  <c r="E40" i="340"/>
  <c r="D40" i="340"/>
  <c r="I38" i="340"/>
  <c r="I40" i="340" s="1"/>
  <c r="G37" i="340"/>
  <c r="F37" i="340"/>
  <c r="E37" i="340"/>
  <c r="D36" i="340"/>
  <c r="D182" i="340" s="1"/>
  <c r="G30" i="340"/>
  <c r="F30" i="340"/>
  <c r="E30" i="340"/>
  <c r="E28" i="340"/>
  <c r="E181" i="340" s="1"/>
  <c r="G29" i="340" l="1"/>
  <c r="G32" i="340" s="1"/>
  <c r="G181" i="340"/>
  <c r="G31" i="340"/>
  <c r="F181" i="340"/>
  <c r="F31" i="340"/>
  <c r="F29" i="340"/>
  <c r="E29" i="340"/>
  <c r="G178" i="340"/>
  <c r="D183" i="340"/>
  <c r="D57" i="340"/>
  <c r="F146" i="340"/>
  <c r="F210" i="340" s="1"/>
  <c r="F209" i="340" s="1"/>
  <c r="E178" i="340"/>
  <c r="E182" i="340"/>
  <c r="D204" i="340"/>
  <c r="D28" i="340" l="1"/>
  <c r="F32" i="340"/>
  <c r="D29" i="340" l="1"/>
  <c r="E32" i="340" s="1"/>
  <c r="D181" i="340"/>
  <c r="E31" i="340"/>
  <c r="D58" i="340"/>
  <c r="F227" i="327" l="1"/>
  <c r="E227" i="327"/>
  <c r="D227" i="327"/>
  <c r="C227" i="327"/>
  <c r="F226" i="327"/>
  <c r="E226" i="327"/>
  <c r="D226" i="327"/>
  <c r="C226" i="327"/>
  <c r="F224" i="327"/>
  <c r="E224" i="327"/>
  <c r="D224" i="327"/>
  <c r="C224" i="327"/>
  <c r="C222" i="327"/>
  <c r="F221" i="327"/>
  <c r="E221" i="327"/>
  <c r="D221" i="327"/>
  <c r="C221" i="327"/>
  <c r="F220" i="327"/>
  <c r="F219" i="327" s="1"/>
  <c r="E220" i="327"/>
  <c r="E219" i="327" s="1"/>
  <c r="D219" i="327"/>
  <c r="C219" i="327"/>
  <c r="F218" i="327"/>
  <c r="E218" i="327"/>
  <c r="D218" i="327"/>
  <c r="C218" i="327"/>
  <c r="F217" i="327"/>
  <c r="E217" i="327"/>
  <c r="D217" i="327"/>
  <c r="C217" i="327"/>
  <c r="F215" i="327"/>
  <c r="E215" i="327"/>
  <c r="D215" i="327"/>
  <c r="C215" i="327"/>
  <c r="F214" i="327"/>
  <c r="E214" i="327"/>
  <c r="D214" i="327"/>
  <c r="C214" i="327"/>
  <c r="F212" i="327"/>
  <c r="E212" i="327"/>
  <c r="D212" i="327"/>
  <c r="C212" i="327"/>
  <c r="F211" i="327"/>
  <c r="E211" i="327"/>
  <c r="D211" i="327"/>
  <c r="C211" i="327"/>
  <c r="F209" i="327"/>
  <c r="E209" i="327"/>
  <c r="D209" i="327"/>
  <c r="C209" i="327"/>
  <c r="F208" i="327"/>
  <c r="E208" i="327"/>
  <c r="D208" i="327"/>
  <c r="C208" i="327"/>
  <c r="F206" i="327"/>
  <c r="E206" i="327"/>
  <c r="D206" i="327"/>
  <c r="C206" i="327"/>
  <c r="F205" i="327"/>
  <c r="E205" i="327"/>
  <c r="D205" i="327"/>
  <c r="C205" i="327"/>
  <c r="F203" i="327"/>
  <c r="E203" i="327"/>
  <c r="D203" i="327"/>
  <c r="C203" i="327"/>
  <c r="F202" i="327"/>
  <c r="E202" i="327"/>
  <c r="D202" i="327"/>
  <c r="C202" i="327"/>
  <c r="F201" i="327"/>
  <c r="E201" i="327"/>
  <c r="D201" i="327"/>
  <c r="C201" i="327"/>
  <c r="C195" i="327"/>
  <c r="C196" i="327" s="1"/>
  <c r="F190" i="327"/>
  <c r="F195" i="327" s="1"/>
  <c r="E190" i="327"/>
  <c r="D190" i="327"/>
  <c r="D195" i="327" s="1"/>
  <c r="F185" i="327"/>
  <c r="E185" i="327"/>
  <c r="E222" i="327" s="1"/>
  <c r="D185" i="327"/>
  <c r="C177" i="327"/>
  <c r="C178" i="327" s="1"/>
  <c r="F162" i="327"/>
  <c r="E162" i="327"/>
  <c r="D162" i="327"/>
  <c r="C162" i="327"/>
  <c r="F157" i="327"/>
  <c r="F222" i="327" s="1"/>
  <c r="E157" i="327"/>
  <c r="E167" i="327" s="1"/>
  <c r="D157" i="327"/>
  <c r="D222" i="327" s="1"/>
  <c r="C157" i="327"/>
  <c r="C167" i="327" s="1"/>
  <c r="F134" i="327"/>
  <c r="F137" i="327" s="1"/>
  <c r="F138" i="327" s="1"/>
  <c r="E134" i="327"/>
  <c r="E137" i="327" s="1"/>
  <c r="E138" i="327" s="1"/>
  <c r="D134" i="327"/>
  <c r="D137" i="327" s="1"/>
  <c r="D138" i="327" s="1"/>
  <c r="C134" i="327"/>
  <c r="C137" i="327" s="1"/>
  <c r="C138" i="327" s="1"/>
  <c r="F131" i="327"/>
  <c r="E131" i="327"/>
  <c r="D131" i="327"/>
  <c r="C131" i="327"/>
  <c r="F128" i="327"/>
  <c r="E128" i="327"/>
  <c r="D128" i="327"/>
  <c r="C128" i="327"/>
  <c r="F125" i="327"/>
  <c r="E125" i="327"/>
  <c r="D125" i="327"/>
  <c r="C125" i="327"/>
  <c r="F122" i="327"/>
  <c r="E122" i="327"/>
  <c r="D122" i="327"/>
  <c r="C122" i="327"/>
  <c r="F119" i="327"/>
  <c r="E119" i="327"/>
  <c r="D119" i="327"/>
  <c r="C119" i="327"/>
  <c r="F116" i="327"/>
  <c r="E116" i="327"/>
  <c r="D116" i="327"/>
  <c r="C116" i="327"/>
  <c r="F108" i="327"/>
  <c r="E108" i="327"/>
  <c r="D108" i="327"/>
  <c r="C108" i="327"/>
  <c r="F96" i="327"/>
  <c r="F99" i="327" s="1"/>
  <c r="F100" i="327" s="1"/>
  <c r="E96" i="327"/>
  <c r="E99" i="327" s="1"/>
  <c r="E100" i="327" s="1"/>
  <c r="D96" i="327"/>
  <c r="D99" i="327" s="1"/>
  <c r="D100" i="327" s="1"/>
  <c r="C96" i="327"/>
  <c r="C99" i="327" s="1"/>
  <c r="F93" i="327"/>
  <c r="E93" i="327"/>
  <c r="D93" i="327"/>
  <c r="C93" i="327"/>
  <c r="F90" i="327"/>
  <c r="E90" i="327"/>
  <c r="D90" i="327"/>
  <c r="C90" i="327"/>
  <c r="F87" i="327"/>
  <c r="E87" i="327"/>
  <c r="D87" i="327"/>
  <c r="C87" i="327"/>
  <c r="F84" i="327"/>
  <c r="E84" i="327"/>
  <c r="D84" i="327"/>
  <c r="C84" i="327"/>
  <c r="F81" i="327"/>
  <c r="E81" i="327"/>
  <c r="D81" i="327"/>
  <c r="C81" i="327"/>
  <c r="F78" i="327"/>
  <c r="E78" i="327"/>
  <c r="D78" i="327"/>
  <c r="C78" i="327"/>
  <c r="F70" i="327"/>
  <c r="E70" i="327"/>
  <c r="D70" i="327"/>
  <c r="F58" i="327"/>
  <c r="F61" i="327" s="1"/>
  <c r="E58" i="327"/>
  <c r="E61" i="327" s="1"/>
  <c r="D58" i="327"/>
  <c r="D61" i="327" s="1"/>
  <c r="C58" i="327"/>
  <c r="C61" i="327" s="1"/>
  <c r="F55" i="327"/>
  <c r="F216" i="327" s="1"/>
  <c r="E55" i="327"/>
  <c r="E216" i="327" s="1"/>
  <c r="D55" i="327"/>
  <c r="D216" i="327" s="1"/>
  <c r="C55" i="327"/>
  <c r="C216" i="327" s="1"/>
  <c r="F52" i="327"/>
  <c r="F213" i="327" s="1"/>
  <c r="E52" i="327"/>
  <c r="E213" i="327" s="1"/>
  <c r="D52" i="327"/>
  <c r="D213" i="327" s="1"/>
  <c r="C52" i="327"/>
  <c r="C213" i="327" s="1"/>
  <c r="F49" i="327"/>
  <c r="F210" i="327" s="1"/>
  <c r="E49" i="327"/>
  <c r="E210" i="327" s="1"/>
  <c r="D49" i="327"/>
  <c r="D210" i="327" s="1"/>
  <c r="C49" i="327"/>
  <c r="C210" i="327" s="1"/>
  <c r="F46" i="327"/>
  <c r="F207" i="327" s="1"/>
  <c r="E46" i="327"/>
  <c r="E207" i="327" s="1"/>
  <c r="D46" i="327"/>
  <c r="D207" i="327" s="1"/>
  <c r="C46" i="327"/>
  <c r="C207" i="327" s="1"/>
  <c r="F43" i="327"/>
  <c r="F204" i="327" s="1"/>
  <c r="F200" i="327" s="1"/>
  <c r="E43" i="327"/>
  <c r="E204" i="327" s="1"/>
  <c r="D43" i="327"/>
  <c r="D204" i="327" s="1"/>
  <c r="D200" i="327" s="1"/>
  <c r="C43" i="327"/>
  <c r="C204" i="327" s="1"/>
  <c r="C200" i="327" s="1"/>
  <c r="F40" i="327"/>
  <c r="F62" i="327" s="1"/>
  <c r="E40" i="327"/>
  <c r="E62" i="327" s="1"/>
  <c r="D40" i="327"/>
  <c r="D62" i="327" s="1"/>
  <c r="C40" i="327"/>
  <c r="C62" i="327" s="1"/>
  <c r="F32" i="327"/>
  <c r="F33" i="327" s="1"/>
  <c r="E32" i="327"/>
  <c r="E33" i="327" s="1"/>
  <c r="D32" i="327"/>
  <c r="D33" i="327" s="1"/>
  <c r="C32" i="327"/>
  <c r="C33" i="327" s="1"/>
  <c r="F120" i="326"/>
  <c r="E120" i="326"/>
  <c r="D120" i="326"/>
  <c r="C120" i="326"/>
  <c r="F115" i="326"/>
  <c r="E115" i="326"/>
  <c r="D115" i="326"/>
  <c r="D93" i="326" s="1"/>
  <c r="C115" i="326"/>
  <c r="F114" i="326"/>
  <c r="E114" i="326"/>
  <c r="D114" i="326"/>
  <c r="C114" i="326"/>
  <c r="F113" i="326"/>
  <c r="E113" i="326"/>
  <c r="D113" i="326"/>
  <c r="D112" i="326"/>
  <c r="C112" i="326"/>
  <c r="F111" i="326"/>
  <c r="E111" i="326"/>
  <c r="D111" i="326"/>
  <c r="C111" i="326"/>
  <c r="F110" i="326"/>
  <c r="E110" i="326"/>
  <c r="D110" i="326"/>
  <c r="C110" i="326"/>
  <c r="F109" i="326"/>
  <c r="E109" i="326"/>
  <c r="D109" i="326"/>
  <c r="C109" i="326"/>
  <c r="F108" i="326"/>
  <c r="E108" i="326"/>
  <c r="D108" i="326"/>
  <c r="C108" i="326"/>
  <c r="F107" i="326"/>
  <c r="E107" i="326"/>
  <c r="D107" i="326"/>
  <c r="C107" i="326"/>
  <c r="F106" i="326"/>
  <c r="E106" i="326"/>
  <c r="D106" i="326"/>
  <c r="C106" i="326"/>
  <c r="F105" i="326"/>
  <c r="E105" i="326"/>
  <c r="D105" i="326"/>
  <c r="C105" i="326"/>
  <c r="F104" i="326"/>
  <c r="E104" i="326"/>
  <c r="D104" i="326"/>
  <c r="C104" i="326"/>
  <c r="F103" i="326"/>
  <c r="E103" i="326"/>
  <c r="D103" i="326"/>
  <c r="C103" i="326"/>
  <c r="F102" i="326"/>
  <c r="E102" i="326"/>
  <c r="D102" i="326"/>
  <c r="C102" i="326"/>
  <c r="D101" i="326"/>
  <c r="C101" i="326"/>
  <c r="F100" i="326"/>
  <c r="E100" i="326"/>
  <c r="D100" i="326"/>
  <c r="C100" i="326"/>
  <c r="F99" i="326"/>
  <c r="E99" i="326"/>
  <c r="D99" i="326"/>
  <c r="C99" i="326"/>
  <c r="D98" i="326"/>
  <c r="C98" i="326"/>
  <c r="F97" i="326"/>
  <c r="E97" i="326"/>
  <c r="D97" i="326"/>
  <c r="C97" i="326"/>
  <c r="F96" i="326"/>
  <c r="E96" i="326"/>
  <c r="D96" i="326"/>
  <c r="C96" i="326"/>
  <c r="D95" i="326"/>
  <c r="C95" i="326"/>
  <c r="F94" i="326"/>
  <c r="E94" i="326"/>
  <c r="D94" i="326"/>
  <c r="C94" i="326"/>
  <c r="C93" i="326"/>
  <c r="C125" i="326" s="1"/>
  <c r="C92" i="326"/>
  <c r="F85" i="326"/>
  <c r="E85" i="326"/>
  <c r="E72" i="326" s="1"/>
  <c r="D85" i="326"/>
  <c r="C85" i="326"/>
  <c r="F74" i="326"/>
  <c r="E74" i="326"/>
  <c r="D74" i="326"/>
  <c r="C73" i="326"/>
  <c r="F72" i="326"/>
  <c r="D72" i="326"/>
  <c r="D73" i="326" s="1"/>
  <c r="D76" i="326" s="1"/>
  <c r="C60" i="326"/>
  <c r="C61" i="326" s="1"/>
  <c r="E57" i="326"/>
  <c r="E112" i="326" s="1"/>
  <c r="E93" i="326" s="1"/>
  <c r="C57" i="326"/>
  <c r="F45" i="326"/>
  <c r="E45" i="326"/>
  <c r="D45" i="326"/>
  <c r="D60" i="326" s="1"/>
  <c r="D61" i="326" s="1"/>
  <c r="C45" i="326"/>
  <c r="F42" i="326"/>
  <c r="E42" i="326"/>
  <c r="D42" i="326"/>
  <c r="C42" i="326"/>
  <c r="F39" i="326"/>
  <c r="E39" i="326"/>
  <c r="D39" i="326"/>
  <c r="C39" i="326"/>
  <c r="E34" i="326"/>
  <c r="D34" i="326"/>
  <c r="F33" i="326"/>
  <c r="E33" i="326"/>
  <c r="D33" i="326"/>
  <c r="E32" i="326"/>
  <c r="E35" i="326" s="1"/>
  <c r="D32" i="326"/>
  <c r="C32" i="326"/>
  <c r="D35" i="326" s="1"/>
  <c r="F171" i="325"/>
  <c r="E171" i="325"/>
  <c r="D171" i="325"/>
  <c r="C171" i="325"/>
  <c r="F170" i="325"/>
  <c r="E170" i="325"/>
  <c r="D170" i="325"/>
  <c r="C170" i="325"/>
  <c r="F169" i="325"/>
  <c r="E169" i="325"/>
  <c r="D169" i="325"/>
  <c r="C169" i="325"/>
  <c r="F168" i="325"/>
  <c r="E168" i="325"/>
  <c r="D168" i="325"/>
  <c r="C168" i="325"/>
  <c r="F167" i="325"/>
  <c r="E167" i="325"/>
  <c r="D167" i="325"/>
  <c r="C167" i="325"/>
  <c r="F166" i="325"/>
  <c r="E166" i="325"/>
  <c r="D166" i="325"/>
  <c r="C166" i="325"/>
  <c r="F165" i="325"/>
  <c r="E165" i="325"/>
  <c r="D165" i="325"/>
  <c r="C165" i="325"/>
  <c r="F164" i="325"/>
  <c r="E164" i="325"/>
  <c r="D164" i="325"/>
  <c r="C164" i="325"/>
  <c r="F163" i="325"/>
  <c r="E163" i="325"/>
  <c r="D163" i="325"/>
  <c r="C163" i="325"/>
  <c r="F162" i="325"/>
  <c r="E162" i="325"/>
  <c r="D162" i="325"/>
  <c r="C162" i="325"/>
  <c r="F161" i="325"/>
  <c r="E161" i="325"/>
  <c r="D161" i="325"/>
  <c r="C161" i="325"/>
  <c r="F160" i="325"/>
  <c r="E160" i="325"/>
  <c r="D160" i="325"/>
  <c r="C160" i="325"/>
  <c r="D159" i="325"/>
  <c r="F158" i="325"/>
  <c r="E158" i="325"/>
  <c r="D158" i="325"/>
  <c r="C158" i="325"/>
  <c r="F157" i="325"/>
  <c r="E157" i="325"/>
  <c r="D157" i="325"/>
  <c r="C157" i="325"/>
  <c r="F156" i="325"/>
  <c r="E156" i="325"/>
  <c r="D156" i="325"/>
  <c r="C156" i="325"/>
  <c r="F155" i="325"/>
  <c r="E155" i="325"/>
  <c r="D155" i="325"/>
  <c r="C155" i="325"/>
  <c r="F154" i="325"/>
  <c r="E154" i="325"/>
  <c r="D154" i="325"/>
  <c r="C154" i="325"/>
  <c r="F153" i="325"/>
  <c r="E153" i="325"/>
  <c r="D153" i="325"/>
  <c r="C153" i="325"/>
  <c r="F152" i="325"/>
  <c r="E152" i="325"/>
  <c r="D152" i="325"/>
  <c r="C152" i="325"/>
  <c r="F151" i="325"/>
  <c r="E151" i="325"/>
  <c r="D151" i="325"/>
  <c r="C151" i="325"/>
  <c r="F150" i="325"/>
  <c r="E150" i="325"/>
  <c r="D150" i="325"/>
  <c r="C150" i="325"/>
  <c r="F149" i="325"/>
  <c r="E149" i="325"/>
  <c r="D149" i="325"/>
  <c r="D147" i="325" s="1"/>
  <c r="C149" i="325"/>
  <c r="F148" i="325"/>
  <c r="F147" i="325" s="1"/>
  <c r="D148" i="325"/>
  <c r="C148" i="325"/>
  <c r="E147" i="325"/>
  <c r="C147" i="325"/>
  <c r="F146" i="325"/>
  <c r="E146" i="325"/>
  <c r="E144" i="325" s="1"/>
  <c r="D146" i="325"/>
  <c r="C146" i="325"/>
  <c r="C144" i="325" s="1"/>
  <c r="F145" i="325"/>
  <c r="D145" i="325"/>
  <c r="C145" i="325"/>
  <c r="F144" i="325"/>
  <c r="D144" i="325"/>
  <c r="F143" i="325"/>
  <c r="E143" i="325"/>
  <c r="D143" i="325"/>
  <c r="D141" i="325" s="1"/>
  <c r="C143" i="325"/>
  <c r="F142" i="325"/>
  <c r="F141" i="325" s="1"/>
  <c r="D142" i="325"/>
  <c r="C142" i="325"/>
  <c r="E141" i="325"/>
  <c r="C141" i="325"/>
  <c r="F132" i="325"/>
  <c r="E132" i="325"/>
  <c r="D132" i="325"/>
  <c r="C132" i="325"/>
  <c r="F127" i="325"/>
  <c r="F137" i="325" s="1"/>
  <c r="F119" i="325" s="1"/>
  <c r="E127" i="325"/>
  <c r="E137" i="325" s="1"/>
  <c r="E119" i="325" s="1"/>
  <c r="D127" i="325"/>
  <c r="D137" i="325" s="1"/>
  <c r="D119" i="325" s="1"/>
  <c r="C127" i="325"/>
  <c r="C137" i="325" s="1"/>
  <c r="C119" i="325" s="1"/>
  <c r="C120" i="325" s="1"/>
  <c r="F121" i="325"/>
  <c r="E121" i="325"/>
  <c r="D121" i="325"/>
  <c r="F107" i="325"/>
  <c r="E107" i="325"/>
  <c r="D107" i="325"/>
  <c r="C107" i="325"/>
  <c r="F102" i="325"/>
  <c r="F112" i="325" s="1"/>
  <c r="E102" i="325"/>
  <c r="E112" i="325" s="1"/>
  <c r="D102" i="325"/>
  <c r="D112" i="325" s="1"/>
  <c r="C102" i="325"/>
  <c r="C112" i="325" s="1"/>
  <c r="F97" i="325"/>
  <c r="E97" i="325"/>
  <c r="D97" i="325"/>
  <c r="F96" i="325"/>
  <c r="E96" i="325"/>
  <c r="D96" i="325"/>
  <c r="F95" i="325"/>
  <c r="E95" i="325"/>
  <c r="F98" i="325" s="1"/>
  <c r="D95" i="325"/>
  <c r="C95" i="325"/>
  <c r="D98" i="325" s="1"/>
  <c r="F82" i="325"/>
  <c r="E82" i="325"/>
  <c r="D82" i="325"/>
  <c r="C82" i="325"/>
  <c r="F77" i="325"/>
  <c r="F87" i="325" s="1"/>
  <c r="F69" i="325" s="1"/>
  <c r="E77" i="325"/>
  <c r="E87" i="325" s="1"/>
  <c r="E69" i="325" s="1"/>
  <c r="D77" i="325"/>
  <c r="D87" i="325" s="1"/>
  <c r="D69" i="325" s="1"/>
  <c r="C77" i="325"/>
  <c r="C87" i="325" s="1"/>
  <c r="C69" i="325" s="1"/>
  <c r="C70" i="325" s="1"/>
  <c r="F71" i="325"/>
  <c r="E71" i="325"/>
  <c r="D71" i="325"/>
  <c r="D57" i="325"/>
  <c r="D58" i="325" s="1"/>
  <c r="F54" i="325"/>
  <c r="F159" i="325" s="1"/>
  <c r="E54" i="325"/>
  <c r="E159" i="325" s="1"/>
  <c r="C54" i="325"/>
  <c r="C159" i="325" s="1"/>
  <c r="F51" i="325"/>
  <c r="E51" i="325"/>
  <c r="D51" i="325"/>
  <c r="C51" i="325"/>
  <c r="F42" i="325"/>
  <c r="E42" i="325"/>
  <c r="D42" i="325"/>
  <c r="C42" i="325"/>
  <c r="F39" i="325"/>
  <c r="E39" i="325"/>
  <c r="D39" i="325"/>
  <c r="C39" i="325"/>
  <c r="F36" i="325"/>
  <c r="E36" i="325"/>
  <c r="D36" i="325"/>
  <c r="C36" i="325"/>
  <c r="F30" i="325"/>
  <c r="E30" i="325"/>
  <c r="D30" i="325"/>
  <c r="D28" i="325"/>
  <c r="D29" i="325" s="1"/>
  <c r="F206" i="324"/>
  <c r="E206" i="324"/>
  <c r="D206" i="324"/>
  <c r="C206" i="324"/>
  <c r="F203" i="324"/>
  <c r="E203" i="324"/>
  <c r="D203" i="324"/>
  <c r="C203" i="324"/>
  <c r="F200" i="324"/>
  <c r="E200" i="324"/>
  <c r="D200" i="324"/>
  <c r="C200" i="324"/>
  <c r="F197" i="324"/>
  <c r="E197" i="324"/>
  <c r="D197" i="324"/>
  <c r="C197" i="324"/>
  <c r="F196" i="324"/>
  <c r="E196" i="324"/>
  <c r="D196" i="324"/>
  <c r="C196" i="324"/>
  <c r="F195" i="324"/>
  <c r="E195" i="324"/>
  <c r="D195" i="324"/>
  <c r="C195" i="324"/>
  <c r="F194" i="324"/>
  <c r="E194" i="324"/>
  <c r="D194" i="324"/>
  <c r="C194" i="324"/>
  <c r="F191" i="324"/>
  <c r="E191" i="324"/>
  <c r="D191" i="324"/>
  <c r="C191" i="324"/>
  <c r="F188" i="324"/>
  <c r="E188" i="324"/>
  <c r="D188" i="324"/>
  <c r="C188" i="324"/>
  <c r="F185" i="324"/>
  <c r="E185" i="324"/>
  <c r="D185" i="324"/>
  <c r="C185" i="324"/>
  <c r="F181" i="324"/>
  <c r="E177" i="324"/>
  <c r="E176" i="324" s="1"/>
  <c r="D177" i="324"/>
  <c r="D176" i="324" s="1"/>
  <c r="D181" i="324" s="1"/>
  <c r="C176" i="324"/>
  <c r="F171" i="324"/>
  <c r="E171" i="324"/>
  <c r="E181" i="324" s="1"/>
  <c r="D171" i="324"/>
  <c r="C171" i="324"/>
  <c r="C181" i="324" s="1"/>
  <c r="E154" i="324"/>
  <c r="C154" i="324"/>
  <c r="D150" i="324"/>
  <c r="D149" i="324"/>
  <c r="C149" i="324"/>
  <c r="F144" i="324"/>
  <c r="F154" i="324" s="1"/>
  <c r="E144" i="324"/>
  <c r="D144" i="324"/>
  <c r="D154" i="324" s="1"/>
  <c r="C144" i="324"/>
  <c r="F127" i="324"/>
  <c r="D123" i="324"/>
  <c r="D122" i="324" s="1"/>
  <c r="D127" i="324" s="1"/>
  <c r="C122" i="324"/>
  <c r="F117" i="324"/>
  <c r="E117" i="324"/>
  <c r="E127" i="324" s="1"/>
  <c r="D117" i="324"/>
  <c r="C117" i="324"/>
  <c r="C127" i="324" s="1"/>
  <c r="F101" i="324"/>
  <c r="E101" i="324"/>
  <c r="C101" i="324"/>
  <c r="D96" i="324"/>
  <c r="D101" i="324" s="1"/>
  <c r="F91" i="324"/>
  <c r="E91" i="324"/>
  <c r="D91" i="324"/>
  <c r="C91" i="324"/>
  <c r="D69" i="324"/>
  <c r="C69" i="324"/>
  <c r="F64" i="324"/>
  <c r="F74" i="324" s="1"/>
  <c r="E64" i="324"/>
  <c r="E74" i="324" s="1"/>
  <c r="D64" i="324"/>
  <c r="D74" i="324" s="1"/>
  <c r="C64" i="324"/>
  <c r="C74" i="324" s="1"/>
  <c r="F37" i="324"/>
  <c r="F47" i="324" s="1"/>
  <c r="E37" i="324"/>
  <c r="E47" i="324" s="1"/>
  <c r="D37" i="324"/>
  <c r="D47" i="324" s="1"/>
  <c r="C37" i="324"/>
  <c r="C47" i="324" s="1"/>
  <c r="F394" i="323"/>
  <c r="E394" i="323"/>
  <c r="D394" i="323"/>
  <c r="C394" i="323"/>
  <c r="F393" i="323"/>
  <c r="E393" i="323"/>
  <c r="D393" i="323"/>
  <c r="C393" i="323"/>
  <c r="F392" i="323"/>
  <c r="E392" i="323"/>
  <c r="D392" i="323"/>
  <c r="C392" i="323"/>
  <c r="D391" i="323"/>
  <c r="D390" i="323"/>
  <c r="F389" i="323"/>
  <c r="E389" i="323"/>
  <c r="D389" i="323"/>
  <c r="C389" i="323"/>
  <c r="F388" i="323"/>
  <c r="E388" i="323"/>
  <c r="D388" i="323"/>
  <c r="C388" i="323"/>
  <c r="F387" i="323"/>
  <c r="E387" i="323"/>
  <c r="D387" i="323"/>
  <c r="C387" i="323"/>
  <c r="F386" i="323"/>
  <c r="E386" i="323"/>
  <c r="D386" i="323"/>
  <c r="C386" i="323"/>
  <c r="F384" i="323"/>
  <c r="E384" i="323"/>
  <c r="D384" i="323"/>
  <c r="C384" i="323"/>
  <c r="D383" i="323"/>
  <c r="C383" i="323"/>
  <c r="D382" i="323"/>
  <c r="C382" i="323"/>
  <c r="F381" i="323"/>
  <c r="E381" i="323"/>
  <c r="D381" i="323"/>
  <c r="C381" i="323"/>
  <c r="F380" i="323"/>
  <c r="E380" i="323"/>
  <c r="D380" i="323"/>
  <c r="C380" i="323"/>
  <c r="F379" i="323"/>
  <c r="E379" i="323"/>
  <c r="D379" i="323"/>
  <c r="C379" i="323"/>
  <c r="F378" i="323"/>
  <c r="E378" i="323"/>
  <c r="D378" i="323"/>
  <c r="C378" i="323"/>
  <c r="F377" i="323"/>
  <c r="E377" i="323"/>
  <c r="D377" i="323"/>
  <c r="C377" i="323"/>
  <c r="F376" i="323"/>
  <c r="E376" i="323"/>
  <c r="D376" i="323"/>
  <c r="C376" i="323"/>
  <c r="F375" i="323"/>
  <c r="E375" i="323"/>
  <c r="D375" i="323"/>
  <c r="C375" i="323"/>
  <c r="F374" i="323"/>
  <c r="E374" i="323"/>
  <c r="D374" i="323"/>
  <c r="C374" i="323"/>
  <c r="F373" i="323"/>
  <c r="E373" i="323"/>
  <c r="D373" i="323"/>
  <c r="C373" i="323"/>
  <c r="F371" i="323"/>
  <c r="E371" i="323"/>
  <c r="D371" i="323"/>
  <c r="C371" i="323"/>
  <c r="F370" i="323"/>
  <c r="E370" i="323"/>
  <c r="D370" i="323"/>
  <c r="C370" i="323"/>
  <c r="F369" i="323"/>
  <c r="E369" i="323"/>
  <c r="D369" i="323"/>
  <c r="C369" i="323"/>
  <c r="F368" i="323"/>
  <c r="E368" i="323"/>
  <c r="D368" i="323"/>
  <c r="C368" i="323"/>
  <c r="F367" i="323"/>
  <c r="E367" i="323"/>
  <c r="D367" i="323"/>
  <c r="C367" i="323"/>
  <c r="F366" i="323"/>
  <c r="E366" i="323"/>
  <c r="D366" i="323"/>
  <c r="C366" i="323"/>
  <c r="F365" i="323"/>
  <c r="E365" i="323"/>
  <c r="D365" i="323"/>
  <c r="C365" i="323"/>
  <c r="F364" i="323"/>
  <c r="E364" i="323"/>
  <c r="D364" i="323"/>
  <c r="C364" i="323"/>
  <c r="F355" i="323"/>
  <c r="E355" i="323"/>
  <c r="D355" i="323"/>
  <c r="C355" i="323"/>
  <c r="F350" i="323"/>
  <c r="E350" i="323"/>
  <c r="D350" i="323"/>
  <c r="C350" i="323"/>
  <c r="F344" i="323"/>
  <c r="E344" i="323"/>
  <c r="D344" i="323"/>
  <c r="F329" i="323"/>
  <c r="E329" i="323"/>
  <c r="D329" i="323"/>
  <c r="C329" i="323"/>
  <c r="F324" i="323"/>
  <c r="F334" i="323" s="1"/>
  <c r="E324" i="323"/>
  <c r="E334" i="323" s="1"/>
  <c r="E316" i="323" s="1"/>
  <c r="D324" i="323"/>
  <c r="D334" i="323" s="1"/>
  <c r="D316" i="323" s="1"/>
  <c r="C324" i="323"/>
  <c r="C334" i="323" s="1"/>
  <c r="F318" i="323"/>
  <c r="E318" i="323"/>
  <c r="D318" i="323"/>
  <c r="F316" i="323"/>
  <c r="C316" i="323"/>
  <c r="C317" i="323" s="1"/>
  <c r="F304" i="323"/>
  <c r="E304" i="323"/>
  <c r="D304" i="323"/>
  <c r="C304" i="323"/>
  <c r="F299" i="323"/>
  <c r="F309" i="323" s="1"/>
  <c r="E299" i="323"/>
  <c r="E309" i="323" s="1"/>
  <c r="D299" i="323"/>
  <c r="D309" i="323" s="1"/>
  <c r="C299" i="323"/>
  <c r="C309" i="323" s="1"/>
  <c r="F294" i="323"/>
  <c r="E294" i="323"/>
  <c r="D294" i="323"/>
  <c r="F293" i="323"/>
  <c r="E293" i="323"/>
  <c r="D293" i="323"/>
  <c r="F292" i="323"/>
  <c r="F295" i="323" s="1"/>
  <c r="E292" i="323"/>
  <c r="D292" i="323"/>
  <c r="E295" i="323" s="1"/>
  <c r="C292" i="323"/>
  <c r="F279" i="323"/>
  <c r="E279" i="323"/>
  <c r="D279" i="323"/>
  <c r="C279" i="323"/>
  <c r="F274" i="323"/>
  <c r="F284" i="323" s="1"/>
  <c r="F266" i="323" s="1"/>
  <c r="E274" i="323"/>
  <c r="E284" i="323" s="1"/>
  <c r="D274" i="323"/>
  <c r="D284" i="323" s="1"/>
  <c r="C274" i="323"/>
  <c r="C284" i="323" s="1"/>
  <c r="F268" i="323"/>
  <c r="E268" i="323"/>
  <c r="D268" i="323"/>
  <c r="E266" i="323"/>
  <c r="E267" i="323" s="1"/>
  <c r="E270" i="323" s="1"/>
  <c r="D266" i="323"/>
  <c r="D267" i="323" s="1"/>
  <c r="D270" i="323" s="1"/>
  <c r="C266" i="323"/>
  <c r="C267" i="323" s="1"/>
  <c r="C255" i="323"/>
  <c r="C237" i="323" s="1"/>
  <c r="F250" i="323"/>
  <c r="F391" i="323" s="1"/>
  <c r="F390" i="323" s="1"/>
  <c r="E250" i="323"/>
  <c r="E391" i="323" s="1"/>
  <c r="E390" i="323" s="1"/>
  <c r="C250" i="323"/>
  <c r="C391" i="323" s="1"/>
  <c r="C390" i="323" s="1"/>
  <c r="F245" i="323"/>
  <c r="F255" i="323" s="1"/>
  <c r="F237" i="323" s="1"/>
  <c r="E245" i="323"/>
  <c r="D245" i="323"/>
  <c r="D255" i="323" s="1"/>
  <c r="C245" i="323"/>
  <c r="F239" i="323"/>
  <c r="E239" i="323"/>
  <c r="D239" i="323"/>
  <c r="D238" i="323"/>
  <c r="F228" i="323"/>
  <c r="D228" i="323"/>
  <c r="C223" i="323"/>
  <c r="C228" i="323" s="1"/>
  <c r="F218" i="323"/>
  <c r="E218" i="323"/>
  <c r="E228" i="323" s="1"/>
  <c r="D218" i="323"/>
  <c r="C218" i="323"/>
  <c r="E214" i="323"/>
  <c r="F213" i="323"/>
  <c r="E213" i="323"/>
  <c r="D213" i="323"/>
  <c r="F212" i="323"/>
  <c r="E212" i="323"/>
  <c r="D212" i="323"/>
  <c r="F211" i="323"/>
  <c r="F214" i="323" s="1"/>
  <c r="E211" i="323"/>
  <c r="D211" i="323"/>
  <c r="D214" i="323" s="1"/>
  <c r="C211" i="323"/>
  <c r="F202" i="323"/>
  <c r="D202" i="323"/>
  <c r="C197" i="323"/>
  <c r="F192" i="323"/>
  <c r="E192" i="323"/>
  <c r="E202" i="323" s="1"/>
  <c r="D192" i="323"/>
  <c r="C192" i="323"/>
  <c r="C202" i="323" s="1"/>
  <c r="F187" i="323"/>
  <c r="E187" i="323"/>
  <c r="D187" i="323"/>
  <c r="F186" i="323"/>
  <c r="E186" i="323"/>
  <c r="D186" i="323"/>
  <c r="F185" i="323"/>
  <c r="F188" i="323" s="1"/>
  <c r="E185" i="323"/>
  <c r="D185" i="323"/>
  <c r="E188" i="323" s="1"/>
  <c r="C185" i="323"/>
  <c r="F172" i="323"/>
  <c r="F173" i="323" s="1"/>
  <c r="E172" i="323"/>
  <c r="E173" i="323" s="1"/>
  <c r="D172" i="323"/>
  <c r="D173" i="323" s="1"/>
  <c r="C172" i="323"/>
  <c r="C173" i="323" s="1"/>
  <c r="F146" i="323"/>
  <c r="F145" i="323"/>
  <c r="E145" i="323"/>
  <c r="D145" i="323"/>
  <c r="F144" i="323"/>
  <c r="E144" i="323"/>
  <c r="F147" i="323" s="1"/>
  <c r="C144" i="323"/>
  <c r="C147" i="323" s="1"/>
  <c r="E143" i="323"/>
  <c r="E146" i="323" s="1"/>
  <c r="D143" i="323"/>
  <c r="D146" i="323" s="1"/>
  <c r="C143" i="323"/>
  <c r="F135" i="323"/>
  <c r="F136" i="323" s="1"/>
  <c r="E135" i="323"/>
  <c r="E136" i="323" s="1"/>
  <c r="D135" i="323"/>
  <c r="D136" i="323" s="1"/>
  <c r="C135" i="323"/>
  <c r="C136" i="323" s="1"/>
  <c r="F109" i="323"/>
  <c r="E109" i="323"/>
  <c r="D109" i="323"/>
  <c r="C109" i="323"/>
  <c r="F108" i="323"/>
  <c r="E108" i="323"/>
  <c r="D108" i="323"/>
  <c r="F107" i="323"/>
  <c r="E107" i="323"/>
  <c r="F110" i="323" s="1"/>
  <c r="D107" i="323"/>
  <c r="C107" i="323"/>
  <c r="D110" i="323" s="1"/>
  <c r="F98" i="323"/>
  <c r="F99" i="323" s="1"/>
  <c r="E98" i="323"/>
  <c r="D98" i="323"/>
  <c r="D99" i="323" s="1"/>
  <c r="C98" i="323"/>
  <c r="C69" i="323" s="1"/>
  <c r="C70" i="323" s="1"/>
  <c r="F71" i="323"/>
  <c r="E71" i="323"/>
  <c r="D71" i="323"/>
  <c r="F69" i="323"/>
  <c r="D69" i="323"/>
  <c r="D70" i="323" s="1"/>
  <c r="C73" i="323" s="1"/>
  <c r="D60" i="323"/>
  <c r="C60" i="323"/>
  <c r="C61" i="323" s="1"/>
  <c r="F58" i="323"/>
  <c r="F383" i="323" s="1"/>
  <c r="E58" i="323"/>
  <c r="E383" i="323" s="1"/>
  <c r="F57" i="323"/>
  <c r="F382" i="323" s="1"/>
  <c r="E57" i="323"/>
  <c r="E382" i="323" s="1"/>
  <c r="F33" i="323"/>
  <c r="E33" i="323"/>
  <c r="D33" i="323"/>
  <c r="C31" i="323"/>
  <c r="C32" i="323" s="1"/>
  <c r="F377" i="322"/>
  <c r="E377" i="322"/>
  <c r="D377" i="322"/>
  <c r="C377" i="322"/>
  <c r="F376" i="322"/>
  <c r="E376" i="322"/>
  <c r="D376" i="322"/>
  <c r="C376" i="322"/>
  <c r="F375" i="322"/>
  <c r="E375" i="322"/>
  <c r="D375" i="322"/>
  <c r="C375" i="322"/>
  <c r="F374" i="322"/>
  <c r="E374" i="322"/>
  <c r="D374" i="322"/>
  <c r="C374" i="322"/>
  <c r="F373" i="322"/>
  <c r="E373" i="322"/>
  <c r="D373" i="322"/>
  <c r="C373" i="322"/>
  <c r="F372" i="322"/>
  <c r="E372" i="322"/>
  <c r="D372" i="322"/>
  <c r="C372" i="322"/>
  <c r="F371" i="322"/>
  <c r="E371" i="322"/>
  <c r="D371" i="322"/>
  <c r="C371" i="322"/>
  <c r="F370" i="322"/>
  <c r="E370" i="322"/>
  <c r="D370" i="322"/>
  <c r="C370" i="322"/>
  <c r="F369" i="322"/>
  <c r="E369" i="322"/>
  <c r="D369" i="322"/>
  <c r="C369" i="322"/>
  <c r="F368" i="322"/>
  <c r="E368" i="322"/>
  <c r="D368" i="322"/>
  <c r="C368" i="322"/>
  <c r="F367" i="322"/>
  <c r="E367" i="322"/>
  <c r="D367" i="322"/>
  <c r="C367" i="322"/>
  <c r="F366" i="322"/>
  <c r="E366" i="322"/>
  <c r="D366" i="322"/>
  <c r="C366" i="322"/>
  <c r="D365" i="322"/>
  <c r="C365" i="322"/>
  <c r="F364" i="322"/>
  <c r="E364" i="322"/>
  <c r="D364" i="322"/>
  <c r="C364" i="322"/>
  <c r="F363" i="322"/>
  <c r="E363" i="322"/>
  <c r="D363" i="322"/>
  <c r="C363" i="322"/>
  <c r="F362" i="322"/>
  <c r="E362" i="322"/>
  <c r="D362" i="322"/>
  <c r="C362" i="322"/>
  <c r="F361" i="322"/>
  <c r="E361" i="322"/>
  <c r="D361" i="322"/>
  <c r="C361" i="322"/>
  <c r="F360" i="322"/>
  <c r="E360" i="322"/>
  <c r="D360" i="322"/>
  <c r="C360" i="322"/>
  <c r="F359" i="322"/>
  <c r="E359" i="322"/>
  <c r="D359" i="322"/>
  <c r="C359" i="322"/>
  <c r="F358" i="322"/>
  <c r="E358" i="322"/>
  <c r="D358" i="322"/>
  <c r="C358" i="322"/>
  <c r="F357" i="322"/>
  <c r="E357" i="322"/>
  <c r="D357" i="322"/>
  <c r="C357" i="322"/>
  <c r="F356" i="322"/>
  <c r="E356" i="322"/>
  <c r="D356" i="322"/>
  <c r="C356" i="322"/>
  <c r="F355" i="322"/>
  <c r="E355" i="322"/>
  <c r="D355" i="322"/>
  <c r="C355" i="322"/>
  <c r="F354" i="322"/>
  <c r="E354" i="322"/>
  <c r="D354" i="322"/>
  <c r="C354" i="322"/>
  <c r="F353" i="322"/>
  <c r="E353" i="322"/>
  <c r="D353" i="322"/>
  <c r="C353" i="322"/>
  <c r="F352" i="322"/>
  <c r="E352" i="322"/>
  <c r="D352" i="322"/>
  <c r="C352" i="322"/>
  <c r="F351" i="322"/>
  <c r="E351" i="322"/>
  <c r="D351" i="322"/>
  <c r="C351" i="322"/>
  <c r="F350" i="322"/>
  <c r="E350" i="322"/>
  <c r="D350" i="322"/>
  <c r="C350" i="322"/>
  <c r="F349" i="322"/>
  <c r="E349" i="322"/>
  <c r="D349" i="322"/>
  <c r="C349" i="322"/>
  <c r="F348" i="322"/>
  <c r="E348" i="322"/>
  <c r="D348" i="322"/>
  <c r="C348" i="322"/>
  <c r="F347" i="322"/>
  <c r="E347" i="322"/>
  <c r="D347" i="322"/>
  <c r="C347" i="322"/>
  <c r="F338" i="322"/>
  <c r="E338" i="322"/>
  <c r="D338" i="322"/>
  <c r="C338" i="322"/>
  <c r="F333" i="322"/>
  <c r="F343" i="322" s="1"/>
  <c r="F325" i="322" s="1"/>
  <c r="E333" i="322"/>
  <c r="E343" i="322" s="1"/>
  <c r="E325" i="322" s="1"/>
  <c r="D333" i="322"/>
  <c r="D343" i="322" s="1"/>
  <c r="D325" i="322" s="1"/>
  <c r="C333" i="322"/>
  <c r="C343" i="322" s="1"/>
  <c r="C325" i="322" s="1"/>
  <c r="C326" i="322" s="1"/>
  <c r="F327" i="322"/>
  <c r="E327" i="322"/>
  <c r="D327" i="322"/>
  <c r="F312" i="322"/>
  <c r="E312" i="322"/>
  <c r="D312" i="322"/>
  <c r="D249" i="322" s="1"/>
  <c r="C312" i="322"/>
  <c r="F307" i="322"/>
  <c r="F317" i="322" s="1"/>
  <c r="F299" i="322" s="1"/>
  <c r="E307" i="322"/>
  <c r="E317" i="322" s="1"/>
  <c r="E299" i="322" s="1"/>
  <c r="D307" i="322"/>
  <c r="D317" i="322" s="1"/>
  <c r="D299" i="322" s="1"/>
  <c r="C307" i="322"/>
  <c r="C317" i="322" s="1"/>
  <c r="C299" i="322" s="1"/>
  <c r="C300" i="322" s="1"/>
  <c r="F301" i="322"/>
  <c r="E301" i="322"/>
  <c r="D301" i="322"/>
  <c r="F287" i="322"/>
  <c r="E287" i="322"/>
  <c r="D287" i="322"/>
  <c r="C287" i="322"/>
  <c r="F282" i="322"/>
  <c r="F292" i="322" s="1"/>
  <c r="E282" i="322"/>
  <c r="E292" i="322" s="1"/>
  <c r="D282" i="322"/>
  <c r="D292" i="322" s="1"/>
  <c r="C282" i="322"/>
  <c r="C292" i="322" s="1"/>
  <c r="F277" i="322"/>
  <c r="E277" i="322"/>
  <c r="D277" i="322"/>
  <c r="F276" i="322"/>
  <c r="E276" i="322"/>
  <c r="D276" i="322"/>
  <c r="F275" i="322"/>
  <c r="F278" i="322" s="1"/>
  <c r="E275" i="322"/>
  <c r="D275" i="322"/>
  <c r="E278" i="322" s="1"/>
  <c r="C275" i="322"/>
  <c r="F262" i="322"/>
  <c r="E262" i="322"/>
  <c r="D262" i="322"/>
  <c r="C262" i="322"/>
  <c r="F257" i="322"/>
  <c r="F267" i="322" s="1"/>
  <c r="F249" i="322" s="1"/>
  <c r="E257" i="322"/>
  <c r="E267" i="322" s="1"/>
  <c r="D257" i="322"/>
  <c r="D267" i="322" s="1"/>
  <c r="C257" i="322"/>
  <c r="C267" i="322" s="1"/>
  <c r="F251" i="322"/>
  <c r="E251" i="322"/>
  <c r="D251" i="322"/>
  <c r="E249" i="322"/>
  <c r="E250" i="322" s="1"/>
  <c r="C249" i="322"/>
  <c r="C250" i="322" s="1"/>
  <c r="F233" i="322"/>
  <c r="E233" i="322"/>
  <c r="D233" i="322"/>
  <c r="C233" i="322"/>
  <c r="F228" i="322"/>
  <c r="F238" i="322" s="1"/>
  <c r="E228" i="322"/>
  <c r="E238" i="322" s="1"/>
  <c r="D228" i="322"/>
  <c r="D238" i="322" s="1"/>
  <c r="C228" i="322"/>
  <c r="C238" i="322" s="1"/>
  <c r="F222" i="322"/>
  <c r="E222" i="322"/>
  <c r="D222" i="322"/>
  <c r="F207" i="322"/>
  <c r="E207" i="322"/>
  <c r="D207" i="322"/>
  <c r="C207" i="322"/>
  <c r="F202" i="322"/>
  <c r="F212" i="322" s="1"/>
  <c r="F194" i="322" s="1"/>
  <c r="E202" i="322"/>
  <c r="E212" i="322" s="1"/>
  <c r="E194" i="322" s="1"/>
  <c r="D202" i="322"/>
  <c r="D212" i="322" s="1"/>
  <c r="D194" i="322" s="1"/>
  <c r="C202" i="322"/>
  <c r="C212" i="322" s="1"/>
  <c r="C194" i="322" s="1"/>
  <c r="C195" i="322" s="1"/>
  <c r="F196" i="322"/>
  <c r="E196" i="322"/>
  <c r="D196" i="322"/>
  <c r="F182" i="322"/>
  <c r="E182" i="322"/>
  <c r="D182" i="322"/>
  <c r="C182" i="322"/>
  <c r="F177" i="322"/>
  <c r="F187" i="322" s="1"/>
  <c r="E177" i="322"/>
  <c r="E187" i="322" s="1"/>
  <c r="D177" i="322"/>
  <c r="D187" i="322" s="1"/>
  <c r="D169" i="322" s="1"/>
  <c r="C177" i="322"/>
  <c r="C187" i="322" s="1"/>
  <c r="F172" i="322"/>
  <c r="F171" i="322"/>
  <c r="E171" i="322"/>
  <c r="D171" i="322"/>
  <c r="F170" i="322"/>
  <c r="F173" i="322" s="1"/>
  <c r="E170" i="322"/>
  <c r="C170" i="322"/>
  <c r="F157" i="322"/>
  <c r="E157" i="322"/>
  <c r="D157" i="322"/>
  <c r="C157" i="322"/>
  <c r="F152" i="322"/>
  <c r="F162" i="322" s="1"/>
  <c r="E152" i="322"/>
  <c r="E162" i="322" s="1"/>
  <c r="D152" i="322"/>
  <c r="D162" i="322" s="1"/>
  <c r="C152" i="322"/>
  <c r="C162" i="322" s="1"/>
  <c r="F147" i="322"/>
  <c r="E147" i="322"/>
  <c r="D147" i="322"/>
  <c r="F146" i="322"/>
  <c r="E146" i="322"/>
  <c r="D146" i="322"/>
  <c r="F145" i="322"/>
  <c r="F148" i="322" s="1"/>
  <c r="E145" i="322"/>
  <c r="D145" i="322"/>
  <c r="E148" i="322" s="1"/>
  <c r="C145" i="322"/>
  <c r="F132" i="322"/>
  <c r="E132" i="322"/>
  <c r="E133" i="322" s="1"/>
  <c r="D132" i="322"/>
  <c r="C132" i="322"/>
  <c r="C133" i="322" s="1"/>
  <c r="F105" i="322"/>
  <c r="E105" i="322"/>
  <c r="D105" i="322"/>
  <c r="E103" i="322"/>
  <c r="C103" i="322"/>
  <c r="C104" i="322" s="1"/>
  <c r="F95" i="322"/>
  <c r="F96" i="322" s="1"/>
  <c r="E95" i="322"/>
  <c r="D95" i="322"/>
  <c r="C95" i="322"/>
  <c r="F68" i="322"/>
  <c r="E68" i="322"/>
  <c r="D68" i="322"/>
  <c r="F67" i="322"/>
  <c r="D67" i="322"/>
  <c r="F66" i="322"/>
  <c r="D66" i="322"/>
  <c r="F55" i="322"/>
  <c r="F365" i="322" s="1"/>
  <c r="E55" i="322"/>
  <c r="E365" i="322" s="1"/>
  <c r="F52" i="322"/>
  <c r="E52" i="322"/>
  <c r="D52" i="322"/>
  <c r="D58" i="322" s="1"/>
  <c r="D59" i="322" s="1"/>
  <c r="C52" i="322"/>
  <c r="C58" i="322" s="1"/>
  <c r="C59" i="322" s="1"/>
  <c r="F43" i="322"/>
  <c r="E43" i="322"/>
  <c r="D43" i="322"/>
  <c r="C43" i="322"/>
  <c r="F40" i="322"/>
  <c r="E40" i="322"/>
  <c r="D40" i="322"/>
  <c r="C40" i="322"/>
  <c r="F37" i="322"/>
  <c r="E37" i="322"/>
  <c r="D37" i="322"/>
  <c r="C37" i="322"/>
  <c r="F32" i="322"/>
  <c r="E32" i="322"/>
  <c r="D32" i="322"/>
  <c r="F31" i="322"/>
  <c r="E31" i="322"/>
  <c r="D31" i="322"/>
  <c r="F30" i="322"/>
  <c r="E30" i="322"/>
  <c r="E33" i="322" s="1"/>
  <c r="D30" i="322"/>
  <c r="C30" i="322"/>
  <c r="D33" i="322" s="1"/>
  <c r="F382" i="321"/>
  <c r="E382" i="321"/>
  <c r="D382" i="321"/>
  <c r="C382" i="321"/>
  <c r="F381" i="321"/>
  <c r="E381" i="321"/>
  <c r="D381" i="321"/>
  <c r="C381" i="321"/>
  <c r="F380" i="321"/>
  <c r="E380" i="321"/>
  <c r="D380" i="321"/>
  <c r="C380" i="321"/>
  <c r="F379" i="321"/>
  <c r="E379" i="321"/>
  <c r="D379" i="321"/>
  <c r="C379" i="321"/>
  <c r="F378" i="321"/>
  <c r="E378" i="321"/>
  <c r="D378" i="321"/>
  <c r="C378" i="321"/>
  <c r="F377" i="321"/>
  <c r="E377" i="321"/>
  <c r="D377" i="321"/>
  <c r="C377" i="321"/>
  <c r="F376" i="321"/>
  <c r="E376" i="321"/>
  <c r="D376" i="321"/>
  <c r="C376" i="321"/>
  <c r="F375" i="321"/>
  <c r="E375" i="321"/>
  <c r="D375" i="321"/>
  <c r="C375" i="321"/>
  <c r="F374" i="321"/>
  <c r="E374" i="321"/>
  <c r="D374" i="321"/>
  <c r="C374" i="321"/>
  <c r="F373" i="321"/>
  <c r="E373" i="321"/>
  <c r="D373" i="321"/>
  <c r="C373" i="321"/>
  <c r="F372" i="321"/>
  <c r="E372" i="321"/>
  <c r="D372" i="321"/>
  <c r="C372" i="321"/>
  <c r="F371" i="321"/>
  <c r="E371" i="321"/>
  <c r="D371" i="321"/>
  <c r="C371" i="321"/>
  <c r="E370" i="321"/>
  <c r="D370" i="321"/>
  <c r="C370" i="321"/>
  <c r="F369" i="321"/>
  <c r="E369" i="321"/>
  <c r="D369" i="321"/>
  <c r="C369" i="321"/>
  <c r="F368" i="321"/>
  <c r="E368" i="321"/>
  <c r="D368" i="321"/>
  <c r="C368" i="321"/>
  <c r="F367" i="321"/>
  <c r="E367" i="321"/>
  <c r="D367" i="321"/>
  <c r="C367" i="321"/>
  <c r="F366" i="321"/>
  <c r="E366" i="321"/>
  <c r="D366" i="321"/>
  <c r="C366" i="321"/>
  <c r="F365" i="321"/>
  <c r="E365" i="321"/>
  <c r="D365" i="321"/>
  <c r="C365" i="321"/>
  <c r="F364" i="321"/>
  <c r="E364" i="321"/>
  <c r="D364" i="321"/>
  <c r="C364" i="321"/>
  <c r="F363" i="321"/>
  <c r="E363" i="321"/>
  <c r="D363" i="321"/>
  <c r="C363" i="321"/>
  <c r="F362" i="321"/>
  <c r="E362" i="321"/>
  <c r="D362" i="321"/>
  <c r="C362" i="321"/>
  <c r="F361" i="321"/>
  <c r="E361" i="321"/>
  <c r="D361" i="321"/>
  <c r="C361" i="321"/>
  <c r="F360" i="321"/>
  <c r="E360" i="321"/>
  <c r="D360" i="321"/>
  <c r="C360" i="321"/>
  <c r="F359" i="321"/>
  <c r="E359" i="321"/>
  <c r="D359" i="321"/>
  <c r="C359" i="321"/>
  <c r="F358" i="321"/>
  <c r="E358" i="321"/>
  <c r="D358" i="321"/>
  <c r="C358" i="321"/>
  <c r="F357" i="321"/>
  <c r="E357" i="321"/>
  <c r="D357" i="321"/>
  <c r="C357" i="321"/>
  <c r="F356" i="321"/>
  <c r="E356" i="321"/>
  <c r="D356" i="321"/>
  <c r="C356" i="321"/>
  <c r="F355" i="321"/>
  <c r="E355" i="321"/>
  <c r="D355" i="321"/>
  <c r="C355" i="321"/>
  <c r="F354" i="321"/>
  <c r="E354" i="321"/>
  <c r="D354" i="321"/>
  <c r="C354" i="321"/>
  <c r="F353" i="321"/>
  <c r="E353" i="321"/>
  <c r="D353" i="321"/>
  <c r="C353" i="321"/>
  <c r="F352" i="321"/>
  <c r="E352" i="321"/>
  <c r="D352" i="321"/>
  <c r="C352" i="321"/>
  <c r="F343" i="321"/>
  <c r="E343" i="321"/>
  <c r="D343" i="321"/>
  <c r="C343" i="321"/>
  <c r="F338" i="321"/>
  <c r="F348" i="321" s="1"/>
  <c r="E338" i="321"/>
  <c r="E348" i="321" s="1"/>
  <c r="E330" i="321" s="1"/>
  <c r="D338" i="321"/>
  <c r="D348" i="321" s="1"/>
  <c r="D330" i="321" s="1"/>
  <c r="C338" i="321"/>
  <c r="C348" i="321" s="1"/>
  <c r="C330" i="321" s="1"/>
  <c r="C331" i="321" s="1"/>
  <c r="F332" i="321"/>
  <c r="E332" i="321"/>
  <c r="D332" i="321"/>
  <c r="F330" i="321"/>
  <c r="F331" i="321" s="1"/>
  <c r="F317" i="321"/>
  <c r="E317" i="321"/>
  <c r="D317" i="321"/>
  <c r="C317" i="321"/>
  <c r="F312" i="321"/>
  <c r="F322" i="321" s="1"/>
  <c r="F304" i="321" s="1"/>
  <c r="E312" i="321"/>
  <c r="E322" i="321" s="1"/>
  <c r="E304" i="321" s="1"/>
  <c r="D312" i="321"/>
  <c r="D322" i="321" s="1"/>
  <c r="D304" i="321" s="1"/>
  <c r="C312" i="321"/>
  <c r="C322" i="321" s="1"/>
  <c r="C304" i="321" s="1"/>
  <c r="C305" i="321" s="1"/>
  <c r="F306" i="321"/>
  <c r="E306" i="321"/>
  <c r="D306" i="321"/>
  <c r="F291" i="321"/>
  <c r="E291" i="321"/>
  <c r="D291" i="321"/>
  <c r="C291" i="321"/>
  <c r="F286" i="321"/>
  <c r="F296" i="321" s="1"/>
  <c r="F278" i="321" s="1"/>
  <c r="E286" i="321"/>
  <c r="E296" i="321" s="1"/>
  <c r="E278" i="321" s="1"/>
  <c r="D286" i="321"/>
  <c r="D296" i="321" s="1"/>
  <c r="D278" i="321" s="1"/>
  <c r="C286" i="321"/>
  <c r="C296" i="321" s="1"/>
  <c r="C278" i="321" s="1"/>
  <c r="C279" i="321" s="1"/>
  <c r="F280" i="321"/>
  <c r="E280" i="321"/>
  <c r="D280" i="321"/>
  <c r="F265" i="321"/>
  <c r="E265" i="321"/>
  <c r="D265" i="321"/>
  <c r="C265" i="321"/>
  <c r="F260" i="321"/>
  <c r="F270" i="321" s="1"/>
  <c r="F252" i="321" s="1"/>
  <c r="E260" i="321"/>
  <c r="E270" i="321" s="1"/>
  <c r="E252" i="321" s="1"/>
  <c r="D260" i="321"/>
  <c r="D270" i="321" s="1"/>
  <c r="D252" i="321" s="1"/>
  <c r="C260" i="321"/>
  <c r="C270" i="321" s="1"/>
  <c r="C252" i="321" s="1"/>
  <c r="C253" i="321" s="1"/>
  <c r="F254" i="321"/>
  <c r="E254" i="321"/>
  <c r="D254" i="321"/>
  <c r="F236" i="321"/>
  <c r="E236" i="321"/>
  <c r="D236" i="321"/>
  <c r="C236" i="321"/>
  <c r="F231" i="321"/>
  <c r="F241" i="321" s="1"/>
  <c r="E231" i="321"/>
  <c r="E241" i="321" s="1"/>
  <c r="D231" i="321"/>
  <c r="D241" i="321" s="1"/>
  <c r="C231" i="321"/>
  <c r="C241" i="321" s="1"/>
  <c r="F225" i="321"/>
  <c r="E225" i="321"/>
  <c r="D225" i="321"/>
  <c r="F210" i="321"/>
  <c r="E210" i="321"/>
  <c r="D210" i="321"/>
  <c r="C210" i="321"/>
  <c r="F205" i="321"/>
  <c r="F215" i="321" s="1"/>
  <c r="F197" i="321" s="1"/>
  <c r="E205" i="321"/>
  <c r="E215" i="321" s="1"/>
  <c r="E197" i="321" s="1"/>
  <c r="D205" i="321"/>
  <c r="D215" i="321" s="1"/>
  <c r="D197" i="321" s="1"/>
  <c r="C205" i="321"/>
  <c r="C215" i="321" s="1"/>
  <c r="C197" i="321" s="1"/>
  <c r="C198" i="321" s="1"/>
  <c r="F199" i="321"/>
  <c r="E199" i="321"/>
  <c r="D199" i="321"/>
  <c r="F185" i="321"/>
  <c r="E185" i="321"/>
  <c r="D185" i="321"/>
  <c r="C185" i="321"/>
  <c r="F180" i="321"/>
  <c r="F190" i="321" s="1"/>
  <c r="E180" i="321"/>
  <c r="E190" i="321" s="1"/>
  <c r="D180" i="321"/>
  <c r="D190" i="321" s="1"/>
  <c r="D172" i="321" s="1"/>
  <c r="C180" i="321"/>
  <c r="C190" i="321" s="1"/>
  <c r="F175" i="321"/>
  <c r="F174" i="321"/>
  <c r="E174" i="321"/>
  <c r="D174" i="321"/>
  <c r="F173" i="321"/>
  <c r="F176" i="321" s="1"/>
  <c r="E173" i="321"/>
  <c r="C173" i="321"/>
  <c r="F160" i="321"/>
  <c r="E160" i="321"/>
  <c r="D160" i="321"/>
  <c r="C160" i="321"/>
  <c r="F155" i="321"/>
  <c r="F165" i="321" s="1"/>
  <c r="F147" i="321" s="1"/>
  <c r="E155" i="321"/>
  <c r="E165" i="321" s="1"/>
  <c r="E147" i="321" s="1"/>
  <c r="D155" i="321"/>
  <c r="D165" i="321" s="1"/>
  <c r="D147" i="321" s="1"/>
  <c r="C155" i="321"/>
  <c r="C165" i="321" s="1"/>
  <c r="C147" i="321" s="1"/>
  <c r="C148" i="321" s="1"/>
  <c r="F149" i="321"/>
  <c r="E149" i="321"/>
  <c r="D149" i="321"/>
  <c r="F135" i="321"/>
  <c r="F136" i="321" s="1"/>
  <c r="E135" i="321"/>
  <c r="E136" i="321" s="1"/>
  <c r="D135" i="321"/>
  <c r="C135" i="321"/>
  <c r="C136" i="321" s="1"/>
  <c r="F108" i="321"/>
  <c r="E108" i="321"/>
  <c r="D108" i="321"/>
  <c r="F106" i="321"/>
  <c r="F109" i="321" s="1"/>
  <c r="E106" i="321"/>
  <c r="E107" i="321" s="1"/>
  <c r="C106" i="321"/>
  <c r="C107" i="321" s="1"/>
  <c r="F98" i="321"/>
  <c r="F99" i="321" s="1"/>
  <c r="E98" i="321"/>
  <c r="D98" i="321"/>
  <c r="D99" i="321" s="1"/>
  <c r="C98" i="321"/>
  <c r="C99" i="321" s="1"/>
  <c r="F71" i="321"/>
  <c r="E71" i="321"/>
  <c r="D71" i="321"/>
  <c r="F69" i="321"/>
  <c r="F70" i="321" s="1"/>
  <c r="D69" i="321"/>
  <c r="D70" i="321" s="1"/>
  <c r="C69" i="321"/>
  <c r="D72" i="321" s="1"/>
  <c r="C61" i="321"/>
  <c r="C32" i="321" s="1"/>
  <c r="C33" i="321" s="1"/>
  <c r="F58" i="321"/>
  <c r="F370" i="321" s="1"/>
  <c r="E58" i="321"/>
  <c r="E61" i="321" s="1"/>
  <c r="F55" i="321"/>
  <c r="E55" i="321"/>
  <c r="D55" i="321"/>
  <c r="D61" i="321" s="1"/>
  <c r="C55" i="321"/>
  <c r="F46" i="321"/>
  <c r="E46" i="321"/>
  <c r="D46" i="321"/>
  <c r="C46" i="321"/>
  <c r="F43" i="321"/>
  <c r="E43" i="321"/>
  <c r="D43" i="321"/>
  <c r="C43" i="321"/>
  <c r="F40" i="321"/>
  <c r="E40" i="321"/>
  <c r="D40" i="321"/>
  <c r="C40" i="321"/>
  <c r="F34" i="321"/>
  <c r="E34" i="321"/>
  <c r="D34" i="321"/>
  <c r="F375" i="320"/>
  <c r="E375" i="320"/>
  <c r="D375" i="320"/>
  <c r="C375" i="320"/>
  <c r="F374" i="320"/>
  <c r="E374" i="320"/>
  <c r="D374" i="320"/>
  <c r="C374" i="320"/>
  <c r="F373" i="320"/>
  <c r="E373" i="320"/>
  <c r="D373" i="320"/>
  <c r="C373" i="320"/>
  <c r="F372" i="320"/>
  <c r="E372" i="320"/>
  <c r="D372" i="320"/>
  <c r="C372" i="320"/>
  <c r="F371" i="320"/>
  <c r="E371" i="320"/>
  <c r="D371" i="320"/>
  <c r="C371" i="320"/>
  <c r="F370" i="320"/>
  <c r="E370" i="320"/>
  <c r="D370" i="320"/>
  <c r="C370" i="320"/>
  <c r="F369" i="320"/>
  <c r="E369" i="320"/>
  <c r="D369" i="320"/>
  <c r="C369" i="320"/>
  <c r="F368" i="320"/>
  <c r="E368" i="320"/>
  <c r="D368" i="320"/>
  <c r="C368" i="320"/>
  <c r="F367" i="320"/>
  <c r="E367" i="320"/>
  <c r="D367" i="320"/>
  <c r="C367" i="320"/>
  <c r="F366" i="320"/>
  <c r="E366" i="320"/>
  <c r="D366" i="320"/>
  <c r="C366" i="320"/>
  <c r="F365" i="320"/>
  <c r="E365" i="320"/>
  <c r="D365" i="320"/>
  <c r="C365" i="320"/>
  <c r="F364" i="320"/>
  <c r="E364" i="320"/>
  <c r="D364" i="320"/>
  <c r="C364" i="320"/>
  <c r="D363" i="320"/>
  <c r="F362" i="320"/>
  <c r="E362" i="320"/>
  <c r="D362" i="320"/>
  <c r="C362" i="320"/>
  <c r="F361" i="320"/>
  <c r="E361" i="320"/>
  <c r="D361" i="320"/>
  <c r="C361" i="320"/>
  <c r="F360" i="320"/>
  <c r="E360" i="320"/>
  <c r="D360" i="320"/>
  <c r="C360" i="320"/>
  <c r="F359" i="320"/>
  <c r="E359" i="320"/>
  <c r="D359" i="320"/>
  <c r="C359" i="320"/>
  <c r="F358" i="320"/>
  <c r="E358" i="320"/>
  <c r="D358" i="320"/>
  <c r="C358" i="320"/>
  <c r="F357" i="320"/>
  <c r="E357" i="320"/>
  <c r="D357" i="320"/>
  <c r="C357" i="320"/>
  <c r="F356" i="320"/>
  <c r="E356" i="320"/>
  <c r="D356" i="320"/>
  <c r="C356" i="320"/>
  <c r="F355" i="320"/>
  <c r="E355" i="320"/>
  <c r="D355" i="320"/>
  <c r="C355" i="320"/>
  <c r="F354" i="320"/>
  <c r="E354" i="320"/>
  <c r="D354" i="320"/>
  <c r="C354" i="320"/>
  <c r="F353" i="320"/>
  <c r="E353" i="320"/>
  <c r="D353" i="320"/>
  <c r="C353" i="320"/>
  <c r="F352" i="320"/>
  <c r="E352" i="320"/>
  <c r="D352" i="320"/>
  <c r="C352" i="320"/>
  <c r="F351" i="320"/>
  <c r="E351" i="320"/>
  <c r="D351" i="320"/>
  <c r="C351" i="320"/>
  <c r="F350" i="320"/>
  <c r="E350" i="320"/>
  <c r="E348" i="320" s="1"/>
  <c r="D350" i="320"/>
  <c r="C350" i="320"/>
  <c r="C349" i="320"/>
  <c r="C348" i="320" s="1"/>
  <c r="F348" i="320"/>
  <c r="D348" i="320"/>
  <c r="F347" i="320"/>
  <c r="E347" i="320"/>
  <c r="D347" i="320"/>
  <c r="C347" i="320"/>
  <c r="F346" i="320"/>
  <c r="E346" i="320"/>
  <c r="D346" i="320"/>
  <c r="C346" i="320"/>
  <c r="F345" i="320"/>
  <c r="E345" i="320"/>
  <c r="D345" i="320"/>
  <c r="C345" i="320"/>
  <c r="F341" i="320"/>
  <c r="F323" i="320" s="1"/>
  <c r="F324" i="320" s="1"/>
  <c r="F327" i="320" s="1"/>
  <c r="F336" i="320"/>
  <c r="E336" i="320"/>
  <c r="D336" i="320"/>
  <c r="C336" i="320"/>
  <c r="F331" i="320"/>
  <c r="E331" i="320"/>
  <c r="E341" i="320" s="1"/>
  <c r="E323" i="320" s="1"/>
  <c r="E324" i="320" s="1"/>
  <c r="D331" i="320"/>
  <c r="D341" i="320" s="1"/>
  <c r="D323" i="320" s="1"/>
  <c r="C331" i="320"/>
  <c r="C341" i="320" s="1"/>
  <c r="C323" i="320" s="1"/>
  <c r="C324" i="320" s="1"/>
  <c r="F325" i="320"/>
  <c r="E325" i="320"/>
  <c r="D325" i="320"/>
  <c r="F310" i="320"/>
  <c r="E310" i="320"/>
  <c r="D310" i="320"/>
  <c r="D247" i="320" s="1"/>
  <c r="D248" i="320" s="1"/>
  <c r="C310" i="320"/>
  <c r="C247" i="320" s="1"/>
  <c r="C248" i="320" s="1"/>
  <c r="F305" i="320"/>
  <c r="F315" i="320" s="1"/>
  <c r="F297" i="320" s="1"/>
  <c r="F298" i="320" s="1"/>
  <c r="E305" i="320"/>
  <c r="E315" i="320" s="1"/>
  <c r="D305" i="320"/>
  <c r="D315" i="320" s="1"/>
  <c r="D297" i="320" s="1"/>
  <c r="C305" i="320"/>
  <c r="C315" i="320" s="1"/>
  <c r="C297" i="320" s="1"/>
  <c r="C298" i="320" s="1"/>
  <c r="F299" i="320"/>
  <c r="E299" i="320"/>
  <c r="D299" i="320"/>
  <c r="E297" i="320"/>
  <c r="E298" i="320" s="1"/>
  <c r="D290" i="320"/>
  <c r="F285" i="320"/>
  <c r="E285" i="320"/>
  <c r="D285" i="320"/>
  <c r="C285" i="320"/>
  <c r="F280" i="320"/>
  <c r="F290" i="320" s="1"/>
  <c r="E280" i="320"/>
  <c r="E290" i="320" s="1"/>
  <c r="D280" i="320"/>
  <c r="C280" i="320"/>
  <c r="C290" i="320" s="1"/>
  <c r="E276" i="320"/>
  <c r="D276" i="320"/>
  <c r="F275" i="320"/>
  <c r="E275" i="320"/>
  <c r="D275" i="320"/>
  <c r="F274" i="320"/>
  <c r="E274" i="320"/>
  <c r="D274" i="320"/>
  <c r="F273" i="320"/>
  <c r="F276" i="320" s="1"/>
  <c r="E273" i="320"/>
  <c r="D273" i="320"/>
  <c r="C273" i="320"/>
  <c r="F265" i="320"/>
  <c r="F247" i="320" s="1"/>
  <c r="F260" i="320"/>
  <c r="E260" i="320"/>
  <c r="D260" i="320"/>
  <c r="C260" i="320"/>
  <c r="F255" i="320"/>
  <c r="E255" i="320"/>
  <c r="E265" i="320" s="1"/>
  <c r="D255" i="320"/>
  <c r="D265" i="320" s="1"/>
  <c r="C255" i="320"/>
  <c r="C265" i="320" s="1"/>
  <c r="E250" i="320"/>
  <c r="F249" i="320"/>
  <c r="E249" i="320"/>
  <c r="D249" i="320"/>
  <c r="E247" i="320"/>
  <c r="E248" i="320" s="1"/>
  <c r="E251" i="320" s="1"/>
  <c r="F231" i="320"/>
  <c r="E231" i="320"/>
  <c r="D231" i="320"/>
  <c r="C231" i="320"/>
  <c r="F226" i="320"/>
  <c r="F236" i="320" s="1"/>
  <c r="E226" i="320"/>
  <c r="E236" i="320" s="1"/>
  <c r="D226" i="320"/>
  <c r="D236" i="320" s="1"/>
  <c r="C226" i="320"/>
  <c r="C236" i="320" s="1"/>
  <c r="F220" i="320"/>
  <c r="E220" i="320"/>
  <c r="D220" i="320"/>
  <c r="D218" i="320"/>
  <c r="D219" i="320" s="1"/>
  <c r="F205" i="320"/>
  <c r="E205" i="320"/>
  <c r="D205" i="320"/>
  <c r="C205" i="320"/>
  <c r="F200" i="320"/>
  <c r="F210" i="320" s="1"/>
  <c r="F192" i="320" s="1"/>
  <c r="F193" i="320" s="1"/>
  <c r="E200" i="320"/>
  <c r="E210" i="320" s="1"/>
  <c r="D200" i="320"/>
  <c r="D210" i="320" s="1"/>
  <c r="D192" i="320" s="1"/>
  <c r="C200" i="320"/>
  <c r="C210" i="320" s="1"/>
  <c r="C192" i="320" s="1"/>
  <c r="C193" i="320" s="1"/>
  <c r="F194" i="320"/>
  <c r="E194" i="320"/>
  <c r="D194" i="320"/>
  <c r="E192" i="320"/>
  <c r="E193" i="320" s="1"/>
  <c r="D185" i="320"/>
  <c r="D167" i="320" s="1"/>
  <c r="F180" i="320"/>
  <c r="E180" i="320"/>
  <c r="D180" i="320"/>
  <c r="C180" i="320"/>
  <c r="F175" i="320"/>
  <c r="F185" i="320" s="1"/>
  <c r="E175" i="320"/>
  <c r="E185" i="320" s="1"/>
  <c r="D175" i="320"/>
  <c r="C175" i="320"/>
  <c r="C185" i="320" s="1"/>
  <c r="F171" i="320"/>
  <c r="F170" i="320"/>
  <c r="F169" i="320"/>
  <c r="E169" i="320"/>
  <c r="D169" i="320"/>
  <c r="F168" i="320"/>
  <c r="E168" i="320"/>
  <c r="C168" i="320"/>
  <c r="F155" i="320"/>
  <c r="E155" i="320"/>
  <c r="D155" i="320"/>
  <c r="C155" i="320"/>
  <c r="F150" i="320"/>
  <c r="F160" i="320" s="1"/>
  <c r="E150" i="320"/>
  <c r="E160" i="320" s="1"/>
  <c r="D150" i="320"/>
  <c r="D160" i="320" s="1"/>
  <c r="C150" i="320"/>
  <c r="C160" i="320" s="1"/>
  <c r="C142" i="320" s="1"/>
  <c r="F145" i="320"/>
  <c r="E145" i="320"/>
  <c r="F144" i="320"/>
  <c r="E144" i="320"/>
  <c r="D144" i="320"/>
  <c r="F143" i="320"/>
  <c r="F146" i="320" s="1"/>
  <c r="E143" i="320"/>
  <c r="E146" i="320" s="1"/>
  <c r="D143" i="320"/>
  <c r="F130" i="320"/>
  <c r="E130" i="320"/>
  <c r="D130" i="320"/>
  <c r="D131" i="320" s="1"/>
  <c r="C130" i="320"/>
  <c r="C131" i="320" s="1"/>
  <c r="F103" i="320"/>
  <c r="E103" i="320"/>
  <c r="D103" i="320"/>
  <c r="D101" i="320"/>
  <c r="D102" i="320" s="1"/>
  <c r="D105" i="320" s="1"/>
  <c r="C101" i="320"/>
  <c r="C102" i="320" s="1"/>
  <c r="F93" i="320"/>
  <c r="E93" i="320"/>
  <c r="E94" i="320" s="1"/>
  <c r="D93" i="320"/>
  <c r="D94" i="320" s="1"/>
  <c r="C93" i="320"/>
  <c r="F66" i="320"/>
  <c r="E66" i="320"/>
  <c r="D66" i="320"/>
  <c r="E64" i="320"/>
  <c r="E65" i="320" s="1"/>
  <c r="D64" i="320"/>
  <c r="D65" i="320" s="1"/>
  <c r="D56" i="320"/>
  <c r="D57" i="320" s="1"/>
  <c r="E53" i="320"/>
  <c r="E56" i="320" s="1"/>
  <c r="C53" i="320"/>
  <c r="C363" i="320" s="1"/>
  <c r="F50" i="320"/>
  <c r="E50" i="320"/>
  <c r="D50" i="320"/>
  <c r="C50" i="320"/>
  <c r="F41" i="320"/>
  <c r="E41" i="320"/>
  <c r="D41" i="320"/>
  <c r="C41" i="320"/>
  <c r="F38" i="320"/>
  <c r="E38" i="320"/>
  <c r="D38" i="320"/>
  <c r="C38" i="320"/>
  <c r="F35" i="320"/>
  <c r="E35" i="320"/>
  <c r="D35" i="320"/>
  <c r="C35" i="320"/>
  <c r="F29" i="320"/>
  <c r="E29" i="320"/>
  <c r="D29" i="320"/>
  <c r="D27" i="320"/>
  <c r="D28" i="320" s="1"/>
  <c r="F380" i="319"/>
  <c r="E380" i="319"/>
  <c r="D380" i="319"/>
  <c r="C380" i="319"/>
  <c r="F379" i="319"/>
  <c r="E379" i="319"/>
  <c r="D379" i="319"/>
  <c r="C379" i="319"/>
  <c r="F378" i="319"/>
  <c r="E378" i="319"/>
  <c r="D378" i="319"/>
  <c r="C378" i="319"/>
  <c r="F377" i="319"/>
  <c r="E377" i="319"/>
  <c r="D377" i="319"/>
  <c r="C377" i="319"/>
  <c r="F376" i="319"/>
  <c r="E376" i="319"/>
  <c r="D376" i="319"/>
  <c r="C376" i="319"/>
  <c r="F375" i="319"/>
  <c r="E375" i="319"/>
  <c r="D375" i="319"/>
  <c r="C375" i="319"/>
  <c r="F374" i="319"/>
  <c r="E374" i="319"/>
  <c r="D374" i="319"/>
  <c r="C374" i="319"/>
  <c r="F373" i="319"/>
  <c r="E373" i="319"/>
  <c r="D373" i="319"/>
  <c r="C373" i="319"/>
  <c r="F372" i="319"/>
  <c r="E372" i="319"/>
  <c r="D372" i="319"/>
  <c r="C372" i="319"/>
  <c r="F371" i="319"/>
  <c r="E371" i="319"/>
  <c r="D371" i="319"/>
  <c r="C371" i="319"/>
  <c r="F370" i="319"/>
  <c r="E370" i="319"/>
  <c r="D370" i="319"/>
  <c r="C370" i="319"/>
  <c r="F369" i="319"/>
  <c r="E369" i="319"/>
  <c r="D369" i="319"/>
  <c r="C369" i="319"/>
  <c r="E368" i="319"/>
  <c r="D368" i="319"/>
  <c r="C368" i="319"/>
  <c r="F367" i="319"/>
  <c r="E367" i="319"/>
  <c r="D367" i="319"/>
  <c r="C367" i="319"/>
  <c r="F366" i="319"/>
  <c r="E366" i="319"/>
  <c r="D366" i="319"/>
  <c r="C366" i="319"/>
  <c r="F365" i="319"/>
  <c r="E365" i="319"/>
  <c r="D365" i="319"/>
  <c r="C365" i="319"/>
  <c r="F364" i="319"/>
  <c r="E364" i="319"/>
  <c r="D364" i="319"/>
  <c r="C364" i="319"/>
  <c r="F363" i="319"/>
  <c r="E363" i="319"/>
  <c r="D363" i="319"/>
  <c r="C363" i="319"/>
  <c r="F362" i="319"/>
  <c r="E362" i="319"/>
  <c r="D362" i="319"/>
  <c r="C362" i="319"/>
  <c r="F361" i="319"/>
  <c r="E361" i="319"/>
  <c r="D361" i="319"/>
  <c r="C361" i="319"/>
  <c r="F360" i="319"/>
  <c r="E360" i="319"/>
  <c r="D360" i="319"/>
  <c r="C360" i="319"/>
  <c r="F359" i="319"/>
  <c r="E359" i="319"/>
  <c r="D359" i="319"/>
  <c r="C359" i="319"/>
  <c r="F358" i="319"/>
  <c r="E358" i="319"/>
  <c r="D358" i="319"/>
  <c r="C358" i="319"/>
  <c r="F357" i="319"/>
  <c r="E357" i="319"/>
  <c r="D357" i="319"/>
  <c r="C357" i="319"/>
  <c r="F356" i="319"/>
  <c r="E356" i="319"/>
  <c r="D356" i="319"/>
  <c r="C356" i="319"/>
  <c r="F355" i="319"/>
  <c r="E355" i="319"/>
  <c r="D355" i="319"/>
  <c r="C355" i="319"/>
  <c r="F354" i="319"/>
  <c r="E354" i="319"/>
  <c r="D354" i="319"/>
  <c r="C354" i="319"/>
  <c r="F353" i="319"/>
  <c r="E353" i="319"/>
  <c r="D353" i="319"/>
  <c r="C353" i="319"/>
  <c r="F352" i="319"/>
  <c r="E352" i="319"/>
  <c r="D352" i="319"/>
  <c r="C352" i="319"/>
  <c r="F351" i="319"/>
  <c r="E351" i="319"/>
  <c r="D351" i="319"/>
  <c r="C351" i="319"/>
  <c r="F350" i="319"/>
  <c r="E350" i="319"/>
  <c r="D350" i="319"/>
  <c r="C350" i="319"/>
  <c r="F341" i="319"/>
  <c r="E341" i="319"/>
  <c r="D341" i="319"/>
  <c r="C341" i="319"/>
  <c r="F336" i="319"/>
  <c r="F346" i="319" s="1"/>
  <c r="F328" i="319" s="1"/>
  <c r="E336" i="319"/>
  <c r="E346" i="319" s="1"/>
  <c r="E328" i="319" s="1"/>
  <c r="D336" i="319"/>
  <c r="D346" i="319" s="1"/>
  <c r="D328" i="319" s="1"/>
  <c r="C336" i="319"/>
  <c r="C346" i="319" s="1"/>
  <c r="C328" i="319" s="1"/>
  <c r="C329" i="319" s="1"/>
  <c r="F330" i="319"/>
  <c r="E330" i="319"/>
  <c r="D330" i="319"/>
  <c r="F315" i="319"/>
  <c r="E315" i="319"/>
  <c r="D315" i="319"/>
  <c r="C315" i="319"/>
  <c r="F310" i="319"/>
  <c r="F320" i="319" s="1"/>
  <c r="F302" i="319" s="1"/>
  <c r="E310" i="319"/>
  <c r="E320" i="319" s="1"/>
  <c r="E302" i="319" s="1"/>
  <c r="D310" i="319"/>
  <c r="D320" i="319" s="1"/>
  <c r="D302" i="319" s="1"/>
  <c r="C310" i="319"/>
  <c r="C320" i="319" s="1"/>
  <c r="C302" i="319" s="1"/>
  <c r="C303" i="319" s="1"/>
  <c r="F304" i="319"/>
  <c r="E304" i="319"/>
  <c r="D304" i="319"/>
  <c r="F290" i="319"/>
  <c r="E290" i="319"/>
  <c r="D290" i="319"/>
  <c r="C290" i="319"/>
  <c r="F285" i="319"/>
  <c r="F295" i="319" s="1"/>
  <c r="E285" i="319"/>
  <c r="E295" i="319" s="1"/>
  <c r="D285" i="319"/>
  <c r="D295" i="319" s="1"/>
  <c r="C285" i="319"/>
  <c r="C295" i="319" s="1"/>
  <c r="F281" i="319"/>
  <c r="F280" i="319"/>
  <c r="E280" i="319"/>
  <c r="D280" i="319"/>
  <c r="F279" i="319"/>
  <c r="E279" i="319"/>
  <c r="D279" i="319"/>
  <c r="F278" i="319"/>
  <c r="E278" i="319"/>
  <c r="E281" i="319" s="1"/>
  <c r="D278" i="319"/>
  <c r="D281" i="319" s="1"/>
  <c r="C278" i="319"/>
  <c r="F265" i="319"/>
  <c r="E265" i="319"/>
  <c r="D265" i="319"/>
  <c r="C265" i="319"/>
  <c r="F260" i="319"/>
  <c r="F270" i="319" s="1"/>
  <c r="F252" i="319" s="1"/>
  <c r="E260" i="319"/>
  <c r="E270" i="319" s="1"/>
  <c r="D260" i="319"/>
  <c r="D270" i="319" s="1"/>
  <c r="C260" i="319"/>
  <c r="C270" i="319" s="1"/>
  <c r="F254" i="319"/>
  <c r="E254" i="319"/>
  <c r="D254" i="319"/>
  <c r="E252" i="319"/>
  <c r="E253" i="319" s="1"/>
  <c r="D252" i="319"/>
  <c r="D253" i="319" s="1"/>
  <c r="D256" i="319" s="1"/>
  <c r="C252" i="319"/>
  <c r="C253" i="319" s="1"/>
  <c r="F236" i="319"/>
  <c r="E236" i="319"/>
  <c r="D236" i="319"/>
  <c r="C236" i="319"/>
  <c r="F231" i="319"/>
  <c r="F241" i="319" s="1"/>
  <c r="E231" i="319"/>
  <c r="E241" i="319" s="1"/>
  <c r="D231" i="319"/>
  <c r="D241" i="319" s="1"/>
  <c r="C231" i="319"/>
  <c r="C241" i="319" s="1"/>
  <c r="F225" i="319"/>
  <c r="E225" i="319"/>
  <c r="D225" i="319"/>
  <c r="F210" i="319"/>
  <c r="E210" i="319"/>
  <c r="D210" i="319"/>
  <c r="C210" i="319"/>
  <c r="F205" i="319"/>
  <c r="F215" i="319" s="1"/>
  <c r="F197" i="319" s="1"/>
  <c r="E205" i="319"/>
  <c r="E215" i="319" s="1"/>
  <c r="E197" i="319" s="1"/>
  <c r="D205" i="319"/>
  <c r="D215" i="319" s="1"/>
  <c r="D197" i="319" s="1"/>
  <c r="C205" i="319"/>
  <c r="C215" i="319" s="1"/>
  <c r="C197" i="319" s="1"/>
  <c r="C198" i="319" s="1"/>
  <c r="F199" i="319"/>
  <c r="E199" i="319"/>
  <c r="D199" i="319"/>
  <c r="F185" i="319"/>
  <c r="E185" i="319"/>
  <c r="D185" i="319"/>
  <c r="C185" i="319"/>
  <c r="F180" i="319"/>
  <c r="F190" i="319" s="1"/>
  <c r="E180" i="319"/>
  <c r="E190" i="319" s="1"/>
  <c r="D180" i="319"/>
  <c r="D190" i="319" s="1"/>
  <c r="D172" i="319" s="1"/>
  <c r="C180" i="319"/>
  <c r="C190" i="319" s="1"/>
  <c r="F176" i="319"/>
  <c r="F175" i="319"/>
  <c r="F174" i="319"/>
  <c r="E174" i="319"/>
  <c r="D174" i="319"/>
  <c r="F173" i="319"/>
  <c r="E173" i="319"/>
  <c r="C173" i="319"/>
  <c r="F160" i="319"/>
  <c r="E160" i="319"/>
  <c r="D160" i="319"/>
  <c r="C160" i="319"/>
  <c r="F155" i="319"/>
  <c r="F165" i="319" s="1"/>
  <c r="F147" i="319" s="1"/>
  <c r="E155" i="319"/>
  <c r="E165" i="319" s="1"/>
  <c r="E147" i="319" s="1"/>
  <c r="D155" i="319"/>
  <c r="D165" i="319" s="1"/>
  <c r="D147" i="319" s="1"/>
  <c r="C155" i="319"/>
  <c r="C165" i="319" s="1"/>
  <c r="C147" i="319" s="1"/>
  <c r="C148" i="319" s="1"/>
  <c r="F149" i="319"/>
  <c r="E149" i="319"/>
  <c r="D149" i="319"/>
  <c r="F135" i="319"/>
  <c r="F136" i="319" s="1"/>
  <c r="E135" i="319"/>
  <c r="D135" i="319"/>
  <c r="D136" i="319" s="1"/>
  <c r="C135" i="319"/>
  <c r="C136" i="319" s="1"/>
  <c r="F108" i="319"/>
  <c r="E108" i="319"/>
  <c r="D108" i="319"/>
  <c r="F106" i="319"/>
  <c r="F107" i="319" s="1"/>
  <c r="D106" i="319"/>
  <c r="D107" i="319" s="1"/>
  <c r="C106" i="319"/>
  <c r="C107" i="319" s="1"/>
  <c r="F83" i="319"/>
  <c r="F98" i="319" s="1"/>
  <c r="E83" i="319"/>
  <c r="E98" i="319" s="1"/>
  <c r="D83" i="319"/>
  <c r="D98" i="319" s="1"/>
  <c r="C83" i="319"/>
  <c r="C98" i="319" s="1"/>
  <c r="F71" i="319"/>
  <c r="E71" i="319"/>
  <c r="D71" i="319"/>
  <c r="D57" i="319"/>
  <c r="C57" i="319"/>
  <c r="C58" i="319" s="1"/>
  <c r="E54" i="319"/>
  <c r="F54" i="319" s="1"/>
  <c r="F51" i="319"/>
  <c r="E51" i="319"/>
  <c r="D51" i="319"/>
  <c r="C51" i="319"/>
  <c r="F48" i="319"/>
  <c r="E48" i="319"/>
  <c r="D48" i="319"/>
  <c r="C48" i="319"/>
  <c r="F42" i="319"/>
  <c r="E42" i="319"/>
  <c r="D42" i="319"/>
  <c r="C42" i="319"/>
  <c r="F39" i="319"/>
  <c r="E39" i="319"/>
  <c r="D39" i="319"/>
  <c r="C39" i="319"/>
  <c r="F36" i="319"/>
  <c r="E36" i="319"/>
  <c r="D36" i="319"/>
  <c r="C36" i="319"/>
  <c r="F30" i="319"/>
  <c r="E30" i="319"/>
  <c r="D30" i="319"/>
  <c r="C28" i="319"/>
  <c r="C29" i="319" s="1"/>
  <c r="F161" i="318"/>
  <c r="E161" i="318"/>
  <c r="D161" i="318"/>
  <c r="C161" i="318"/>
  <c r="F160" i="318"/>
  <c r="E160" i="318"/>
  <c r="D160" i="318"/>
  <c r="C160" i="318"/>
  <c r="F159" i="318"/>
  <c r="E159" i="318"/>
  <c r="D159" i="318"/>
  <c r="C159" i="318"/>
  <c r="F158" i="318"/>
  <c r="E158" i="318"/>
  <c r="D158" i="318"/>
  <c r="C158" i="318"/>
  <c r="D157" i="318"/>
  <c r="C157" i="318"/>
  <c r="F156" i="318"/>
  <c r="E156" i="318"/>
  <c r="D156" i="318"/>
  <c r="C156" i="318"/>
  <c r="F155" i="318"/>
  <c r="E155" i="318"/>
  <c r="D155" i="318"/>
  <c r="C155" i="318"/>
  <c r="F154" i="318"/>
  <c r="E154" i="318"/>
  <c r="D154" i="318"/>
  <c r="C154" i="318"/>
  <c r="F153" i="318"/>
  <c r="E153" i="318"/>
  <c r="D153" i="318"/>
  <c r="C153" i="318"/>
  <c r="F152" i="318"/>
  <c r="E152" i="318"/>
  <c r="D152" i="318"/>
  <c r="C152" i="318"/>
  <c r="F151" i="318"/>
  <c r="E151" i="318"/>
  <c r="D151" i="318"/>
  <c r="C151" i="318"/>
  <c r="F150" i="318"/>
  <c r="E150" i="318"/>
  <c r="D150" i="318"/>
  <c r="C150" i="318"/>
  <c r="F149" i="318"/>
  <c r="E149" i="318"/>
  <c r="D149" i="318"/>
  <c r="C149" i="318"/>
  <c r="F148" i="318"/>
  <c r="E148" i="318"/>
  <c r="D148" i="318"/>
  <c r="C148" i="318"/>
  <c r="F147" i="318"/>
  <c r="E147" i="318"/>
  <c r="D147" i="318"/>
  <c r="C147" i="318"/>
  <c r="F146" i="318"/>
  <c r="C146" i="318"/>
  <c r="F145" i="318"/>
  <c r="C145" i="318"/>
  <c r="F144" i="318"/>
  <c r="E144" i="318"/>
  <c r="D144" i="318"/>
  <c r="C144" i="318"/>
  <c r="F143" i="318"/>
  <c r="E143" i="318"/>
  <c r="D143" i="318"/>
  <c r="C143" i="318"/>
  <c r="F142" i="318"/>
  <c r="C142" i="318"/>
  <c r="F141" i="318"/>
  <c r="E141" i="318"/>
  <c r="D141" i="318"/>
  <c r="C141" i="318"/>
  <c r="F140" i="318"/>
  <c r="E140" i="318"/>
  <c r="D140" i="318"/>
  <c r="C140" i="318"/>
  <c r="F139" i="318"/>
  <c r="C139" i="318"/>
  <c r="F138" i="318"/>
  <c r="C138" i="318"/>
  <c r="C162" i="318" s="1"/>
  <c r="F135" i="318"/>
  <c r="E135" i="318"/>
  <c r="D135" i="318"/>
  <c r="C135" i="318"/>
  <c r="F128" i="318"/>
  <c r="F127" i="318"/>
  <c r="E127" i="318"/>
  <c r="D127" i="318"/>
  <c r="F125" i="318"/>
  <c r="F126" i="318" s="1"/>
  <c r="E125" i="318"/>
  <c r="E126" i="318" s="1"/>
  <c r="E129" i="318" s="1"/>
  <c r="D125" i="318"/>
  <c r="D126" i="318" s="1"/>
  <c r="C125" i="318"/>
  <c r="C126" i="318" s="1"/>
  <c r="F117" i="318"/>
  <c r="E117" i="318"/>
  <c r="D117" i="318"/>
  <c r="C117" i="318"/>
  <c r="F109" i="318"/>
  <c r="E109" i="318"/>
  <c r="D109" i="318"/>
  <c r="F107" i="318"/>
  <c r="F108" i="318" s="1"/>
  <c r="F111" i="318" s="1"/>
  <c r="E107" i="318"/>
  <c r="E108" i="318" s="1"/>
  <c r="D107" i="318"/>
  <c r="D108" i="318" s="1"/>
  <c r="D111" i="318" s="1"/>
  <c r="C107" i="318"/>
  <c r="C108" i="318" s="1"/>
  <c r="F96" i="318"/>
  <c r="E96" i="318"/>
  <c r="D96" i="318"/>
  <c r="C96" i="318"/>
  <c r="D89" i="318"/>
  <c r="F88" i="318"/>
  <c r="E88" i="318"/>
  <c r="D88" i="318"/>
  <c r="F86" i="318"/>
  <c r="E86" i="318"/>
  <c r="E87" i="318" s="1"/>
  <c r="D86" i="318"/>
  <c r="D87" i="318" s="1"/>
  <c r="D90" i="318" s="1"/>
  <c r="C86" i="318"/>
  <c r="C87" i="318" s="1"/>
  <c r="F78" i="318"/>
  <c r="E78" i="318"/>
  <c r="D78" i="318"/>
  <c r="C78" i="318"/>
  <c r="E72" i="318"/>
  <c r="F71" i="318"/>
  <c r="E71" i="318"/>
  <c r="D71" i="318"/>
  <c r="F70" i="318"/>
  <c r="E70" i="318"/>
  <c r="D70" i="318"/>
  <c r="F69" i="318"/>
  <c r="F72" i="318" s="1"/>
  <c r="E69" i="318"/>
  <c r="D69" i="318"/>
  <c r="D72" i="318" s="1"/>
  <c r="C69" i="318"/>
  <c r="C57" i="318"/>
  <c r="C137" i="318" s="1"/>
  <c r="F54" i="318"/>
  <c r="F157" i="318" s="1"/>
  <c r="E54" i="318"/>
  <c r="E157" i="318" s="1"/>
  <c r="C54" i="318"/>
  <c r="E43" i="318"/>
  <c r="E146" i="318" s="1"/>
  <c r="D43" i="318"/>
  <c r="D146" i="318" s="1"/>
  <c r="C43" i="318"/>
  <c r="F42" i="318"/>
  <c r="E42" i="318"/>
  <c r="E145" i="318" s="1"/>
  <c r="D42" i="318"/>
  <c r="C42" i="318"/>
  <c r="F39" i="318"/>
  <c r="E39" i="318"/>
  <c r="E142" i="318" s="1"/>
  <c r="D39" i="318"/>
  <c r="D142" i="318" s="1"/>
  <c r="C39" i="318"/>
  <c r="F36" i="318"/>
  <c r="E36" i="318"/>
  <c r="E139" i="318" s="1"/>
  <c r="E138" i="318" s="1"/>
  <c r="D36" i="318"/>
  <c r="D139" i="318" s="1"/>
  <c r="C36" i="318"/>
  <c r="E32" i="318"/>
  <c r="D32" i="318"/>
  <c r="F31" i="318"/>
  <c r="E31" i="318"/>
  <c r="D31" i="318"/>
  <c r="F30" i="318"/>
  <c r="E30" i="318"/>
  <c r="D30" i="318"/>
  <c r="F29" i="318"/>
  <c r="F32" i="318" s="1"/>
  <c r="E29" i="318"/>
  <c r="D29" i="318"/>
  <c r="C28" i="318"/>
  <c r="C29" i="318" s="1"/>
  <c r="F379" i="317"/>
  <c r="E379" i="317"/>
  <c r="D379" i="317"/>
  <c r="C379" i="317"/>
  <c r="F378" i="317"/>
  <c r="E378" i="317"/>
  <c r="D378" i="317"/>
  <c r="C378" i="317"/>
  <c r="F377" i="317"/>
  <c r="E377" i="317"/>
  <c r="D377" i="317"/>
  <c r="C377" i="317"/>
  <c r="F376" i="317"/>
  <c r="E376" i="317"/>
  <c r="D376" i="317"/>
  <c r="C376" i="317"/>
  <c r="F375" i="317"/>
  <c r="E375" i="317"/>
  <c r="D375" i="317"/>
  <c r="C375" i="317"/>
  <c r="F374" i="317"/>
  <c r="E374" i="317"/>
  <c r="D374" i="317"/>
  <c r="C374" i="317"/>
  <c r="F373" i="317"/>
  <c r="E373" i="317"/>
  <c r="D373" i="317"/>
  <c r="C373" i="317"/>
  <c r="F372" i="317"/>
  <c r="E372" i="317"/>
  <c r="D372" i="317"/>
  <c r="C372" i="317"/>
  <c r="F371" i="317"/>
  <c r="E371" i="317"/>
  <c r="D371" i="317"/>
  <c r="C371" i="317"/>
  <c r="F370" i="317"/>
  <c r="E370" i="317"/>
  <c r="D370" i="317"/>
  <c r="C370" i="317"/>
  <c r="F369" i="317"/>
  <c r="E369" i="317"/>
  <c r="D369" i="317"/>
  <c r="C369" i="317"/>
  <c r="F368" i="317"/>
  <c r="E368" i="317"/>
  <c r="D368" i="317"/>
  <c r="C368" i="317"/>
  <c r="D367" i="317"/>
  <c r="C367" i="317"/>
  <c r="F366" i="317"/>
  <c r="E366" i="317"/>
  <c r="D366" i="317"/>
  <c r="C366" i="317"/>
  <c r="F365" i="317"/>
  <c r="E365" i="317"/>
  <c r="D365" i="317"/>
  <c r="C365" i="317"/>
  <c r="F364" i="317"/>
  <c r="E364" i="317"/>
  <c r="D364" i="317"/>
  <c r="C364" i="317"/>
  <c r="F363" i="317"/>
  <c r="E363" i="317"/>
  <c r="D363" i="317"/>
  <c r="C363" i="317"/>
  <c r="F362" i="317"/>
  <c r="E362" i="317"/>
  <c r="D362" i="317"/>
  <c r="C362" i="317"/>
  <c r="F361" i="317"/>
  <c r="E361" i="317"/>
  <c r="D361" i="317"/>
  <c r="C361" i="317"/>
  <c r="F360" i="317"/>
  <c r="E360" i="317"/>
  <c r="D360" i="317"/>
  <c r="C360" i="317"/>
  <c r="F359" i="317"/>
  <c r="E359" i="317"/>
  <c r="D359" i="317"/>
  <c r="C359" i="317"/>
  <c r="F358" i="317"/>
  <c r="E358" i="317"/>
  <c r="D358" i="317"/>
  <c r="C358" i="317"/>
  <c r="F357" i="317"/>
  <c r="E357" i="317"/>
  <c r="D357" i="317"/>
  <c r="C357" i="317"/>
  <c r="F356" i="317"/>
  <c r="E356" i="317"/>
  <c r="D356" i="317"/>
  <c r="C356" i="317"/>
  <c r="F355" i="317"/>
  <c r="E355" i="317"/>
  <c r="D355" i="317"/>
  <c r="C355" i="317"/>
  <c r="F354" i="317"/>
  <c r="E354" i="317"/>
  <c r="D354" i="317"/>
  <c r="C354" i="317"/>
  <c r="F353" i="317"/>
  <c r="E353" i="317"/>
  <c r="D353" i="317"/>
  <c r="C353" i="317"/>
  <c r="F352" i="317"/>
  <c r="E352" i="317"/>
  <c r="D352" i="317"/>
  <c r="C352" i="317"/>
  <c r="F351" i="317"/>
  <c r="E351" i="317"/>
  <c r="D351" i="317"/>
  <c r="C351" i="317"/>
  <c r="F350" i="317"/>
  <c r="E350" i="317"/>
  <c r="D350" i="317"/>
  <c r="C350" i="317"/>
  <c r="F349" i="317"/>
  <c r="E349" i="317"/>
  <c r="D349" i="317"/>
  <c r="C349" i="317"/>
  <c r="F345" i="317"/>
  <c r="F327" i="317" s="1"/>
  <c r="F328" i="317" s="1"/>
  <c r="F331" i="317" s="1"/>
  <c r="F340" i="317"/>
  <c r="E340" i="317"/>
  <c r="D340" i="317"/>
  <c r="C340" i="317"/>
  <c r="F335" i="317"/>
  <c r="E335" i="317"/>
  <c r="E345" i="317" s="1"/>
  <c r="E327" i="317" s="1"/>
  <c r="E328" i="317" s="1"/>
  <c r="D335" i="317"/>
  <c r="D345" i="317" s="1"/>
  <c r="D327" i="317" s="1"/>
  <c r="C335" i="317"/>
  <c r="C345" i="317" s="1"/>
  <c r="C327" i="317" s="1"/>
  <c r="C328" i="317" s="1"/>
  <c r="F330" i="317"/>
  <c r="F329" i="317"/>
  <c r="E329" i="317"/>
  <c r="D329" i="317"/>
  <c r="F314" i="317"/>
  <c r="E314" i="317"/>
  <c r="D314" i="317"/>
  <c r="C314" i="317"/>
  <c r="F309" i="317"/>
  <c r="F319" i="317" s="1"/>
  <c r="F301" i="317" s="1"/>
  <c r="F302" i="317" s="1"/>
  <c r="E309" i="317"/>
  <c r="E319" i="317" s="1"/>
  <c r="D309" i="317"/>
  <c r="D319" i="317" s="1"/>
  <c r="D301" i="317" s="1"/>
  <c r="C309" i="317"/>
  <c r="C319" i="317" s="1"/>
  <c r="C301" i="317" s="1"/>
  <c r="C302" i="317" s="1"/>
  <c r="F303" i="317"/>
  <c r="E303" i="317"/>
  <c r="D303" i="317"/>
  <c r="E301" i="317"/>
  <c r="F304" i="317" s="1"/>
  <c r="F289" i="317"/>
  <c r="E289" i="317"/>
  <c r="D289" i="317"/>
  <c r="C289" i="317"/>
  <c r="F284" i="317"/>
  <c r="F294" i="317" s="1"/>
  <c r="E284" i="317"/>
  <c r="E294" i="317" s="1"/>
  <c r="D284" i="317"/>
  <c r="D294" i="317" s="1"/>
  <c r="C284" i="317"/>
  <c r="C294" i="317" s="1"/>
  <c r="D280" i="317"/>
  <c r="F279" i="317"/>
  <c r="E279" i="317"/>
  <c r="D279" i="317"/>
  <c r="F278" i="317"/>
  <c r="E278" i="317"/>
  <c r="D278" i="317"/>
  <c r="F277" i="317"/>
  <c r="E277" i="317"/>
  <c r="F280" i="317" s="1"/>
  <c r="D277" i="317"/>
  <c r="C277" i="317"/>
  <c r="F264" i="317"/>
  <c r="E264" i="317"/>
  <c r="D264" i="317"/>
  <c r="C264" i="317"/>
  <c r="F259" i="317"/>
  <c r="F269" i="317" s="1"/>
  <c r="E259" i="317"/>
  <c r="E269" i="317" s="1"/>
  <c r="D259" i="317"/>
  <c r="D269" i="317" s="1"/>
  <c r="C259" i="317"/>
  <c r="C269" i="317" s="1"/>
  <c r="E255" i="317"/>
  <c r="F254" i="317"/>
  <c r="E254" i="317"/>
  <c r="D254" i="317"/>
  <c r="F253" i="317"/>
  <c r="E253" i="317"/>
  <c r="D253" i="317"/>
  <c r="F252" i="317"/>
  <c r="F255" i="317" s="1"/>
  <c r="E252" i="317"/>
  <c r="D252" i="317"/>
  <c r="D255" i="317" s="1"/>
  <c r="C252" i="317"/>
  <c r="F235" i="317"/>
  <c r="E235" i="317"/>
  <c r="D235" i="317"/>
  <c r="C235" i="317"/>
  <c r="F230" i="317"/>
  <c r="F240" i="317" s="1"/>
  <c r="E230" i="317"/>
  <c r="E240" i="317" s="1"/>
  <c r="D230" i="317"/>
  <c r="D240" i="317" s="1"/>
  <c r="C230" i="317"/>
  <c r="C240" i="317" s="1"/>
  <c r="F224" i="317"/>
  <c r="E224" i="317"/>
  <c r="D224" i="317"/>
  <c r="F209" i="317"/>
  <c r="E209" i="317"/>
  <c r="D209" i="317"/>
  <c r="C209" i="317"/>
  <c r="F204" i="317"/>
  <c r="F214" i="317" s="1"/>
  <c r="F196" i="317" s="1"/>
  <c r="E204" i="317"/>
  <c r="E214" i="317" s="1"/>
  <c r="E196" i="317" s="1"/>
  <c r="D204" i="317"/>
  <c r="D214" i="317" s="1"/>
  <c r="D196" i="317" s="1"/>
  <c r="C204" i="317"/>
  <c r="C214" i="317" s="1"/>
  <c r="C196" i="317" s="1"/>
  <c r="C197" i="317" s="1"/>
  <c r="F198" i="317"/>
  <c r="E198" i="317"/>
  <c r="D198" i="317"/>
  <c r="F184" i="317"/>
  <c r="E184" i="317"/>
  <c r="D184" i="317"/>
  <c r="C184" i="317"/>
  <c r="F179" i="317"/>
  <c r="F189" i="317" s="1"/>
  <c r="E179" i="317"/>
  <c r="E189" i="317" s="1"/>
  <c r="D179" i="317"/>
  <c r="D189" i="317" s="1"/>
  <c r="D171" i="317" s="1"/>
  <c r="C179" i="317"/>
  <c r="C189" i="317" s="1"/>
  <c r="F174" i="317"/>
  <c r="F173" i="317"/>
  <c r="E173" i="317"/>
  <c r="D173" i="317"/>
  <c r="F172" i="317"/>
  <c r="E172" i="317"/>
  <c r="F175" i="317" s="1"/>
  <c r="C172" i="317"/>
  <c r="F154" i="317"/>
  <c r="F164" i="317" s="1"/>
  <c r="F146" i="317" s="1"/>
  <c r="E154" i="317"/>
  <c r="E164" i="317" s="1"/>
  <c r="D154" i="317"/>
  <c r="D164" i="317" s="1"/>
  <c r="C154" i="317"/>
  <c r="C164" i="317" s="1"/>
  <c r="E149" i="317"/>
  <c r="D149" i="317"/>
  <c r="F148" i="317"/>
  <c r="E148" i="317"/>
  <c r="D148" i="317"/>
  <c r="E147" i="317"/>
  <c r="E150" i="317" s="1"/>
  <c r="D147" i="317"/>
  <c r="C147" i="317"/>
  <c r="D150" i="317" s="1"/>
  <c r="F134" i="317"/>
  <c r="E134" i="317"/>
  <c r="E135" i="317" s="1"/>
  <c r="D134" i="317"/>
  <c r="C134" i="317"/>
  <c r="C135" i="317" s="1"/>
  <c r="F107" i="317"/>
  <c r="E107" i="317"/>
  <c r="D107" i="317"/>
  <c r="E105" i="317"/>
  <c r="E106" i="317" s="1"/>
  <c r="C105" i="317"/>
  <c r="C106" i="317" s="1"/>
  <c r="F97" i="317"/>
  <c r="F98" i="317" s="1"/>
  <c r="E97" i="317"/>
  <c r="D97" i="317"/>
  <c r="D98" i="317" s="1"/>
  <c r="C97" i="317"/>
  <c r="F70" i="317"/>
  <c r="E70" i="317"/>
  <c r="D70" i="317"/>
  <c r="F68" i="317"/>
  <c r="F69" i="317" s="1"/>
  <c r="D68" i="317"/>
  <c r="D69" i="317" s="1"/>
  <c r="C60" i="317"/>
  <c r="C61" i="317" s="1"/>
  <c r="F57" i="317"/>
  <c r="F367" i="317" s="1"/>
  <c r="E57" i="317"/>
  <c r="E367" i="317" s="1"/>
  <c r="F54" i="317"/>
  <c r="E54" i="317"/>
  <c r="D54" i="317"/>
  <c r="D60" i="317" s="1"/>
  <c r="C54" i="317"/>
  <c r="F33" i="317"/>
  <c r="E33" i="317"/>
  <c r="D33" i="317"/>
  <c r="C31" i="317"/>
  <c r="C32" i="317" s="1"/>
  <c r="G151" i="316"/>
  <c r="F151" i="316"/>
  <c r="E151" i="316"/>
  <c r="D151" i="316"/>
  <c r="G150" i="316"/>
  <c r="F150" i="316"/>
  <c r="E150" i="316"/>
  <c r="D150" i="316"/>
  <c r="G149" i="316"/>
  <c r="F149" i="316"/>
  <c r="E149" i="316"/>
  <c r="D149" i="316"/>
  <c r="G148" i="316"/>
  <c r="F148" i="316"/>
  <c r="E148" i="316"/>
  <c r="D148" i="316"/>
  <c r="G147" i="316"/>
  <c r="F147" i="316"/>
  <c r="E147" i="316"/>
  <c r="D147" i="316"/>
  <c r="G146" i="316"/>
  <c r="F146" i="316"/>
  <c r="E146" i="316"/>
  <c r="D146" i="316"/>
  <c r="G145" i="316"/>
  <c r="F145" i="316"/>
  <c r="E145" i="316"/>
  <c r="D145" i="316"/>
  <c r="G144" i="316"/>
  <c r="F144" i="316"/>
  <c r="E144" i="316"/>
  <c r="D144" i="316"/>
  <c r="G143" i="316"/>
  <c r="F143" i="316"/>
  <c r="E143" i="316"/>
  <c r="D143" i="316"/>
  <c r="G142" i="316"/>
  <c r="F142" i="316"/>
  <c r="E142" i="316"/>
  <c r="D142" i="316"/>
  <c r="G141" i="316"/>
  <c r="F141" i="316"/>
  <c r="E141" i="316"/>
  <c r="D141" i="316"/>
  <c r="G140" i="316"/>
  <c r="F140" i="316"/>
  <c r="E140" i="316"/>
  <c r="D140" i="316"/>
  <c r="G139" i="316"/>
  <c r="F139" i="316"/>
  <c r="E139" i="316"/>
  <c r="D139" i="316"/>
  <c r="G138" i="316"/>
  <c r="F138" i="316"/>
  <c r="E138" i="316"/>
  <c r="D138" i="316"/>
  <c r="G137" i="316"/>
  <c r="F137" i="316"/>
  <c r="E137" i="316"/>
  <c r="D137" i="316"/>
  <c r="G136" i="316"/>
  <c r="F136" i="316"/>
  <c r="E136" i="316"/>
  <c r="D136" i="316"/>
  <c r="G135" i="316"/>
  <c r="F135" i="316"/>
  <c r="E135" i="316"/>
  <c r="D135" i="316"/>
  <c r="G134" i="316"/>
  <c r="F134" i="316"/>
  <c r="E134" i="316"/>
  <c r="D134" i="316"/>
  <c r="G133" i="316"/>
  <c r="F133" i="316"/>
  <c r="E133" i="316"/>
  <c r="D133" i="316"/>
  <c r="G132" i="316"/>
  <c r="F132" i="316"/>
  <c r="E132" i="316"/>
  <c r="D132" i="316"/>
  <c r="G124" i="316"/>
  <c r="F124" i="316"/>
  <c r="E124" i="316"/>
  <c r="D124" i="316"/>
  <c r="G119" i="316"/>
  <c r="G129" i="316" s="1"/>
  <c r="G111" i="316" s="1"/>
  <c r="F119" i="316"/>
  <c r="F129" i="316" s="1"/>
  <c r="F111" i="316" s="1"/>
  <c r="E119" i="316"/>
  <c r="E129" i="316" s="1"/>
  <c r="E111" i="316" s="1"/>
  <c r="D119" i="316"/>
  <c r="D129" i="316" s="1"/>
  <c r="D111" i="316" s="1"/>
  <c r="G113" i="316"/>
  <c r="F113" i="316"/>
  <c r="E113" i="316"/>
  <c r="G95" i="316"/>
  <c r="F95" i="316"/>
  <c r="E95" i="316"/>
  <c r="D95" i="316"/>
  <c r="G90" i="316"/>
  <c r="G100" i="316" s="1"/>
  <c r="G82" i="316" s="1"/>
  <c r="F90" i="316"/>
  <c r="F100" i="316" s="1"/>
  <c r="F82" i="316" s="1"/>
  <c r="E90" i="316"/>
  <c r="E100" i="316" s="1"/>
  <c r="E82" i="316" s="1"/>
  <c r="D90" i="316"/>
  <c r="D100" i="316" s="1"/>
  <c r="D82" i="316" s="1"/>
  <c r="D83" i="316" s="1"/>
  <c r="G84" i="316"/>
  <c r="F84" i="316"/>
  <c r="E84" i="316"/>
  <c r="G70" i="316"/>
  <c r="F70" i="316"/>
  <c r="E70" i="316"/>
  <c r="D70" i="316"/>
  <c r="G65" i="316"/>
  <c r="G75" i="316" s="1"/>
  <c r="G57" i="316" s="1"/>
  <c r="F65" i="316"/>
  <c r="F75" i="316" s="1"/>
  <c r="F57" i="316" s="1"/>
  <c r="E65" i="316"/>
  <c r="E75" i="316" s="1"/>
  <c r="E57" i="316" s="1"/>
  <c r="D65" i="316"/>
  <c r="D75" i="316" s="1"/>
  <c r="D57" i="316" s="1"/>
  <c r="D58" i="316" s="1"/>
  <c r="G59" i="316"/>
  <c r="F59" i="316"/>
  <c r="E59" i="316"/>
  <c r="G42" i="316"/>
  <c r="G45" i="316" s="1"/>
  <c r="F42" i="316"/>
  <c r="F45" i="316" s="1"/>
  <c r="E42" i="316"/>
  <c r="E45" i="316" s="1"/>
  <c r="D42" i="316"/>
  <c r="D45" i="316" s="1"/>
  <c r="G39" i="316"/>
  <c r="F39" i="316"/>
  <c r="E39" i="316"/>
  <c r="D39" i="316"/>
  <c r="G36" i="316"/>
  <c r="F36" i="316"/>
  <c r="E36" i="316"/>
  <c r="D36" i="316"/>
  <c r="G30" i="316"/>
  <c r="F30" i="316"/>
  <c r="E30" i="316"/>
  <c r="F310" i="315"/>
  <c r="E310" i="315"/>
  <c r="D310" i="315"/>
  <c r="C310" i="315"/>
  <c r="F309" i="315"/>
  <c r="E309" i="315"/>
  <c r="D309" i="315"/>
  <c r="C309" i="315"/>
  <c r="F308" i="315"/>
  <c r="E308" i="315"/>
  <c r="D308" i="315"/>
  <c r="C308" i="315"/>
  <c r="F307" i="315"/>
  <c r="E307" i="315"/>
  <c r="D307" i="315"/>
  <c r="C307" i="315"/>
  <c r="F306" i="315"/>
  <c r="E306" i="315"/>
  <c r="D306" i="315"/>
  <c r="C306" i="315"/>
  <c r="F305" i="315"/>
  <c r="E305" i="315"/>
  <c r="D305" i="315"/>
  <c r="C305" i="315"/>
  <c r="F304" i="315"/>
  <c r="E304" i="315"/>
  <c r="D304" i="315"/>
  <c r="C304" i="315"/>
  <c r="F303" i="315"/>
  <c r="E303" i="315"/>
  <c r="D303" i="315"/>
  <c r="C303" i="315"/>
  <c r="F302" i="315"/>
  <c r="E302" i="315"/>
  <c r="D302" i="315"/>
  <c r="C302" i="315"/>
  <c r="F301" i="315"/>
  <c r="E301" i="315"/>
  <c r="D301" i="315"/>
  <c r="C301" i="315"/>
  <c r="F300" i="315"/>
  <c r="E300" i="315"/>
  <c r="D300" i="315"/>
  <c r="C300" i="315"/>
  <c r="F299" i="315"/>
  <c r="E299" i="315"/>
  <c r="D299" i="315"/>
  <c r="C299" i="315"/>
  <c r="D298" i="315"/>
  <c r="C298" i="315"/>
  <c r="F297" i="315"/>
  <c r="E297" i="315"/>
  <c r="D297" i="315"/>
  <c r="C297" i="315"/>
  <c r="F296" i="315"/>
  <c r="E296" i="315"/>
  <c r="D296" i="315"/>
  <c r="C296" i="315"/>
  <c r="F295" i="315"/>
  <c r="E295" i="315"/>
  <c r="D295" i="315"/>
  <c r="C295" i="315"/>
  <c r="F294" i="315"/>
  <c r="E294" i="315"/>
  <c r="D294" i="315"/>
  <c r="C294" i="315"/>
  <c r="F293" i="315"/>
  <c r="E293" i="315"/>
  <c r="D293" i="315"/>
  <c r="C293" i="315"/>
  <c r="F292" i="315"/>
  <c r="E292" i="315"/>
  <c r="D292" i="315"/>
  <c r="C292" i="315"/>
  <c r="F291" i="315"/>
  <c r="E291" i="315"/>
  <c r="D291" i="315"/>
  <c r="C291" i="315"/>
  <c r="F290" i="315"/>
  <c r="E290" i="315"/>
  <c r="D290" i="315"/>
  <c r="C290" i="315"/>
  <c r="F289" i="315"/>
  <c r="E289" i="315"/>
  <c r="D289" i="315"/>
  <c r="C289" i="315"/>
  <c r="F288" i="315"/>
  <c r="E288" i="315"/>
  <c r="D288" i="315"/>
  <c r="C288" i="315"/>
  <c r="F287" i="315"/>
  <c r="E287" i="315"/>
  <c r="D287" i="315"/>
  <c r="C287" i="315"/>
  <c r="F286" i="315"/>
  <c r="E286" i="315"/>
  <c r="D286" i="315"/>
  <c r="C286" i="315"/>
  <c r="F285" i="315"/>
  <c r="E285" i="315"/>
  <c r="D285" i="315"/>
  <c r="C285" i="315"/>
  <c r="F284" i="315"/>
  <c r="E284" i="315"/>
  <c r="D284" i="315"/>
  <c r="C284" i="315"/>
  <c r="F283" i="315"/>
  <c r="E283" i="315"/>
  <c r="D283" i="315"/>
  <c r="C283" i="315"/>
  <c r="F282" i="315"/>
  <c r="E282" i="315"/>
  <c r="D282" i="315"/>
  <c r="C282" i="315"/>
  <c r="C281" i="315"/>
  <c r="C280" i="315"/>
  <c r="F271" i="315"/>
  <c r="E271" i="315"/>
  <c r="D271" i="315"/>
  <c r="C271" i="315"/>
  <c r="F266" i="315"/>
  <c r="F276" i="315" s="1"/>
  <c r="F258" i="315" s="1"/>
  <c r="E266" i="315"/>
  <c r="E276" i="315" s="1"/>
  <c r="E258" i="315" s="1"/>
  <c r="D266" i="315"/>
  <c r="D276" i="315" s="1"/>
  <c r="D258" i="315" s="1"/>
  <c r="C266" i="315"/>
  <c r="C276" i="315" s="1"/>
  <c r="C258" i="315" s="1"/>
  <c r="C259" i="315" s="1"/>
  <c r="F260" i="315"/>
  <c r="E260" i="315"/>
  <c r="D260" i="315"/>
  <c r="F245" i="315"/>
  <c r="E245" i="315"/>
  <c r="D245" i="315"/>
  <c r="C245" i="315"/>
  <c r="F240" i="315"/>
  <c r="F250" i="315" s="1"/>
  <c r="F232" i="315" s="1"/>
  <c r="E240" i="315"/>
  <c r="E250" i="315" s="1"/>
  <c r="E232" i="315" s="1"/>
  <c r="D240" i="315"/>
  <c r="D250" i="315" s="1"/>
  <c r="D232" i="315" s="1"/>
  <c r="C240" i="315"/>
  <c r="C250" i="315" s="1"/>
  <c r="C232" i="315" s="1"/>
  <c r="C233" i="315" s="1"/>
  <c r="F234" i="315"/>
  <c r="E234" i="315"/>
  <c r="D234" i="315"/>
  <c r="F220" i="315"/>
  <c r="E220" i="315"/>
  <c r="D220" i="315"/>
  <c r="C220" i="315"/>
  <c r="F215" i="315"/>
  <c r="F225" i="315" s="1"/>
  <c r="E215" i="315"/>
  <c r="E225" i="315" s="1"/>
  <c r="D215" i="315"/>
  <c r="D225" i="315" s="1"/>
  <c r="D207" i="315" s="1"/>
  <c r="C215" i="315"/>
  <c r="C225" i="315" s="1"/>
  <c r="F210" i="315"/>
  <c r="F209" i="315"/>
  <c r="E209" i="315"/>
  <c r="D209" i="315"/>
  <c r="F208" i="315"/>
  <c r="F211" i="315" s="1"/>
  <c r="E208" i="315"/>
  <c r="C208" i="315"/>
  <c r="F195" i="315"/>
  <c r="E195" i="315"/>
  <c r="D195" i="315"/>
  <c r="C195" i="315"/>
  <c r="F190" i="315"/>
  <c r="F200" i="315" s="1"/>
  <c r="E190" i="315"/>
  <c r="E200" i="315" s="1"/>
  <c r="D190" i="315"/>
  <c r="D200" i="315" s="1"/>
  <c r="C190" i="315"/>
  <c r="C200" i="315" s="1"/>
  <c r="F184" i="315"/>
  <c r="E184" i="315"/>
  <c r="D184" i="315"/>
  <c r="F161" i="315"/>
  <c r="F170" i="315" s="1"/>
  <c r="E161" i="315"/>
  <c r="E170" i="315" s="1"/>
  <c r="D161" i="315"/>
  <c r="D170" i="315" s="1"/>
  <c r="C161" i="315"/>
  <c r="C170" i="315" s="1"/>
  <c r="F155" i="315"/>
  <c r="E155" i="315"/>
  <c r="D155" i="315"/>
  <c r="C155" i="315"/>
  <c r="F143" i="315"/>
  <c r="E143" i="315"/>
  <c r="D143" i="315"/>
  <c r="F133" i="315"/>
  <c r="F134" i="315" s="1"/>
  <c r="E133" i="315"/>
  <c r="D133" i="315"/>
  <c r="D134" i="315" s="1"/>
  <c r="C133" i="315"/>
  <c r="F106" i="315"/>
  <c r="E106" i="315"/>
  <c r="D106" i="315"/>
  <c r="F104" i="315"/>
  <c r="D104" i="315"/>
  <c r="D105" i="315" s="1"/>
  <c r="F81" i="315"/>
  <c r="F96" i="315" s="1"/>
  <c r="E81" i="315"/>
  <c r="E96" i="315" s="1"/>
  <c r="D81" i="315"/>
  <c r="D96" i="315" s="1"/>
  <c r="C81" i="315"/>
  <c r="C96" i="315" s="1"/>
  <c r="F69" i="315"/>
  <c r="E69" i="315"/>
  <c r="D69" i="315"/>
  <c r="E56" i="315"/>
  <c r="E298" i="315" s="1"/>
  <c r="F53" i="315"/>
  <c r="E53" i="315"/>
  <c r="D53" i="315"/>
  <c r="D59" i="315" s="1"/>
  <c r="C53" i="315"/>
  <c r="C59" i="315" s="1"/>
  <c r="F44" i="315"/>
  <c r="E44" i="315"/>
  <c r="D44" i="315"/>
  <c r="C44" i="315"/>
  <c r="F41" i="315"/>
  <c r="E41" i="315"/>
  <c r="D41" i="315"/>
  <c r="C41" i="315"/>
  <c r="F39" i="315"/>
  <c r="F281" i="315" s="1"/>
  <c r="F280" i="315" s="1"/>
  <c r="E39" i="315"/>
  <c r="E281" i="315" s="1"/>
  <c r="E280" i="315" s="1"/>
  <c r="D39" i="315"/>
  <c r="D281" i="315" s="1"/>
  <c r="D280" i="315" s="1"/>
  <c r="F38" i="315"/>
  <c r="D38" i="315"/>
  <c r="C38" i="315"/>
  <c r="F32" i="315"/>
  <c r="E32" i="315"/>
  <c r="D32" i="315"/>
  <c r="F282" i="314"/>
  <c r="E282" i="314"/>
  <c r="D282" i="314"/>
  <c r="C282" i="314"/>
  <c r="F281" i="314"/>
  <c r="E281" i="314"/>
  <c r="D281" i="314"/>
  <c r="C281" i="314"/>
  <c r="F280" i="314"/>
  <c r="E280" i="314"/>
  <c r="D280" i="314"/>
  <c r="C280" i="314"/>
  <c r="F279" i="314"/>
  <c r="E279" i="314"/>
  <c r="D279" i="314"/>
  <c r="F278" i="314"/>
  <c r="E278" i="314"/>
  <c r="D278" i="314"/>
  <c r="F277" i="314"/>
  <c r="E277" i="314"/>
  <c r="D277" i="314"/>
  <c r="C277" i="314"/>
  <c r="F276" i="314"/>
  <c r="E276" i="314"/>
  <c r="D276" i="314"/>
  <c r="C276" i="314"/>
  <c r="F275" i="314"/>
  <c r="E275" i="314"/>
  <c r="D275" i="314"/>
  <c r="C275" i="314"/>
  <c r="F274" i="314"/>
  <c r="E274" i="314"/>
  <c r="D274" i="314"/>
  <c r="C274" i="314"/>
  <c r="F273" i="314"/>
  <c r="E273" i="314"/>
  <c r="D273" i="314"/>
  <c r="C273" i="314"/>
  <c r="F272" i="314"/>
  <c r="E272" i="314"/>
  <c r="D272" i="314"/>
  <c r="C272" i="314"/>
  <c r="F271" i="314"/>
  <c r="E271" i="314"/>
  <c r="D271" i="314"/>
  <c r="C271" i="314"/>
  <c r="D270" i="314"/>
  <c r="C270" i="314"/>
  <c r="F269" i="314"/>
  <c r="E269" i="314"/>
  <c r="D269" i="314"/>
  <c r="C269" i="314"/>
  <c r="F268" i="314"/>
  <c r="E268" i="314"/>
  <c r="D268" i="314"/>
  <c r="C268" i="314"/>
  <c r="F267" i="314"/>
  <c r="E267" i="314"/>
  <c r="D267" i="314"/>
  <c r="C267" i="314"/>
  <c r="F266" i="314"/>
  <c r="E266" i="314"/>
  <c r="D266" i="314"/>
  <c r="C266" i="314"/>
  <c r="F265" i="314"/>
  <c r="E265" i="314"/>
  <c r="D265" i="314"/>
  <c r="C265" i="314"/>
  <c r="F264" i="314"/>
  <c r="E264" i="314"/>
  <c r="D264" i="314"/>
  <c r="C264" i="314"/>
  <c r="F263" i="314"/>
  <c r="E263" i="314"/>
  <c r="D263" i="314"/>
  <c r="C263" i="314"/>
  <c r="F262" i="314"/>
  <c r="E262" i="314"/>
  <c r="D262" i="314"/>
  <c r="C262" i="314"/>
  <c r="F261" i="314"/>
  <c r="E261" i="314"/>
  <c r="D261" i="314"/>
  <c r="C261" i="314"/>
  <c r="F260" i="314"/>
  <c r="E260" i="314"/>
  <c r="D260" i="314"/>
  <c r="C260" i="314"/>
  <c r="F259" i="314"/>
  <c r="E259" i="314"/>
  <c r="D259" i="314"/>
  <c r="C259" i="314"/>
  <c r="F258" i="314"/>
  <c r="E258" i="314"/>
  <c r="D258" i="314"/>
  <c r="C258" i="314"/>
  <c r="F257" i="314"/>
  <c r="E257" i="314"/>
  <c r="D257" i="314"/>
  <c r="C257" i="314"/>
  <c r="F256" i="314"/>
  <c r="E256" i="314"/>
  <c r="D256" i="314"/>
  <c r="C256" i="314"/>
  <c r="F255" i="314"/>
  <c r="E255" i="314"/>
  <c r="D255" i="314"/>
  <c r="C255" i="314"/>
  <c r="F254" i="314"/>
  <c r="E254" i="314"/>
  <c r="D254" i="314"/>
  <c r="C254" i="314"/>
  <c r="F253" i="314"/>
  <c r="E253" i="314"/>
  <c r="D253" i="314"/>
  <c r="C253" i="314"/>
  <c r="F252" i="314"/>
  <c r="E252" i="314"/>
  <c r="D252" i="314"/>
  <c r="C252" i="314"/>
  <c r="F243" i="314"/>
  <c r="E243" i="314"/>
  <c r="D243" i="314"/>
  <c r="C243" i="314"/>
  <c r="F238" i="314"/>
  <c r="F248" i="314" s="1"/>
  <c r="F230" i="314" s="1"/>
  <c r="E238" i="314"/>
  <c r="E248" i="314" s="1"/>
  <c r="E230" i="314" s="1"/>
  <c r="D238" i="314"/>
  <c r="D248" i="314" s="1"/>
  <c r="D230" i="314" s="1"/>
  <c r="C238" i="314"/>
  <c r="C248" i="314" s="1"/>
  <c r="C231" i="314"/>
  <c r="F218" i="314"/>
  <c r="E218" i="314"/>
  <c r="D218" i="314"/>
  <c r="C218" i="314"/>
  <c r="F213" i="314"/>
  <c r="F223" i="314" s="1"/>
  <c r="F205" i="314" s="1"/>
  <c r="E213" i="314"/>
  <c r="E223" i="314" s="1"/>
  <c r="E205" i="314" s="1"/>
  <c r="D213" i="314"/>
  <c r="D223" i="314" s="1"/>
  <c r="D205" i="314" s="1"/>
  <c r="C213" i="314"/>
  <c r="C223" i="314" s="1"/>
  <c r="C206" i="314"/>
  <c r="F193" i="314"/>
  <c r="E193" i="314"/>
  <c r="D193" i="314"/>
  <c r="C193" i="314"/>
  <c r="F188" i="314"/>
  <c r="F198" i="314" s="1"/>
  <c r="F180" i="314" s="1"/>
  <c r="E188" i="314"/>
  <c r="E198" i="314" s="1"/>
  <c r="E180" i="314" s="1"/>
  <c r="D188" i="314"/>
  <c r="D198" i="314" s="1"/>
  <c r="D180" i="314" s="1"/>
  <c r="C188" i="314"/>
  <c r="C198" i="314" s="1"/>
  <c r="C181" i="314"/>
  <c r="F168" i="314"/>
  <c r="E168" i="314"/>
  <c r="D168" i="314"/>
  <c r="C168" i="314"/>
  <c r="F163" i="314"/>
  <c r="F173" i="314" s="1"/>
  <c r="E163" i="314"/>
  <c r="E173" i="314" s="1"/>
  <c r="D163" i="314"/>
  <c r="D173" i="314" s="1"/>
  <c r="C163" i="314"/>
  <c r="C173" i="314" s="1"/>
  <c r="C156" i="314"/>
  <c r="F148" i="314"/>
  <c r="D148" i="314"/>
  <c r="C144" i="314"/>
  <c r="C279" i="314" s="1"/>
  <c r="C278" i="314" s="1"/>
  <c r="F143" i="314"/>
  <c r="E143" i="314"/>
  <c r="D143" i="314"/>
  <c r="C143" i="314"/>
  <c r="F138" i="314"/>
  <c r="E138" i="314"/>
  <c r="E148" i="314" s="1"/>
  <c r="D138" i="314"/>
  <c r="C138" i="314"/>
  <c r="C148" i="314" s="1"/>
  <c r="F133" i="314"/>
  <c r="E133" i="314"/>
  <c r="F132" i="314"/>
  <c r="E132" i="314"/>
  <c r="D132" i="314"/>
  <c r="F131" i="314"/>
  <c r="F134" i="314" s="1"/>
  <c r="E131" i="314"/>
  <c r="D131" i="314"/>
  <c r="E134" i="314" s="1"/>
  <c r="C130" i="314"/>
  <c r="C250" i="314" s="1"/>
  <c r="F114" i="314"/>
  <c r="E114" i="314"/>
  <c r="D114" i="314"/>
  <c r="C114" i="314"/>
  <c r="F109" i="314"/>
  <c r="F119" i="314" s="1"/>
  <c r="E109" i="314"/>
  <c r="E119" i="314" s="1"/>
  <c r="D109" i="314"/>
  <c r="D119" i="314" s="1"/>
  <c r="C109" i="314"/>
  <c r="C119" i="314" s="1"/>
  <c r="C102" i="314"/>
  <c r="F88" i="314"/>
  <c r="E88" i="314"/>
  <c r="D88" i="314"/>
  <c r="C88" i="314"/>
  <c r="F83" i="314"/>
  <c r="F93" i="314" s="1"/>
  <c r="F75" i="314" s="1"/>
  <c r="E83" i="314"/>
  <c r="E93" i="314" s="1"/>
  <c r="E75" i="314" s="1"/>
  <c r="E250" i="314" s="1"/>
  <c r="D83" i="314"/>
  <c r="D93" i="314" s="1"/>
  <c r="D75" i="314" s="1"/>
  <c r="D250" i="314" s="1"/>
  <c r="C83" i="314"/>
  <c r="C93" i="314" s="1"/>
  <c r="C63" i="314"/>
  <c r="E60" i="314"/>
  <c r="F60" i="314" s="1"/>
  <c r="C60" i="314"/>
  <c r="F57" i="314"/>
  <c r="E57" i="314"/>
  <c r="D57" i="314"/>
  <c r="D63" i="314" s="1"/>
  <c r="C57" i="314"/>
  <c r="F48" i="314"/>
  <c r="E48" i="314"/>
  <c r="D48" i="314"/>
  <c r="C48" i="314"/>
  <c r="F45" i="314"/>
  <c r="E45" i="314"/>
  <c r="D45" i="314"/>
  <c r="C45" i="314"/>
  <c r="F42" i="314"/>
  <c r="E42" i="314"/>
  <c r="D42" i="314"/>
  <c r="C42" i="314"/>
  <c r="F40" i="314"/>
  <c r="F72" i="314" s="1"/>
  <c r="F81" i="314" s="1"/>
  <c r="F98" i="314" s="1"/>
  <c r="F107" i="314" s="1"/>
  <c r="F127" i="314" s="1"/>
  <c r="F136" i="314" s="1"/>
  <c r="F152" i="314" s="1"/>
  <c r="F161" i="314" s="1"/>
  <c r="D40" i="314"/>
  <c r="D72" i="314" s="1"/>
  <c r="D81" i="314" s="1"/>
  <c r="D98" i="314" s="1"/>
  <c r="D107" i="314" s="1"/>
  <c r="D127" i="314" s="1"/>
  <c r="D136" i="314" s="1"/>
  <c r="D152" i="314" s="1"/>
  <c r="D161" i="314" s="1"/>
  <c r="F38" i="314"/>
  <c r="F37" i="314"/>
  <c r="E37" i="314"/>
  <c r="D37" i="314"/>
  <c r="F36" i="314"/>
  <c r="E36" i="314"/>
  <c r="D36" i="314"/>
  <c r="F35" i="314"/>
  <c r="E35" i="314"/>
  <c r="E38" i="314" s="1"/>
  <c r="D35" i="314"/>
  <c r="C35" i="314"/>
  <c r="D38" i="314" s="1"/>
  <c r="F31" i="314"/>
  <c r="E31" i="314"/>
  <c r="E40" i="314" s="1"/>
  <c r="E72" i="314" s="1"/>
  <c r="E81" i="314" s="1"/>
  <c r="E98" i="314" s="1"/>
  <c r="E107" i="314" s="1"/>
  <c r="E127" i="314" s="1"/>
  <c r="E136" i="314" s="1"/>
  <c r="E152" i="314" s="1"/>
  <c r="E161" i="314" s="1"/>
  <c r="D31" i="314"/>
  <c r="C31" i="314"/>
  <c r="C40" i="314" s="1"/>
  <c r="C72" i="314" s="1"/>
  <c r="C81" i="314" s="1"/>
  <c r="C98" i="314" s="1"/>
  <c r="C107" i="314" s="1"/>
  <c r="C127" i="314" s="1"/>
  <c r="C136" i="314" s="1"/>
  <c r="C152" i="314" s="1"/>
  <c r="C161" i="314" s="1"/>
  <c r="F388" i="313"/>
  <c r="E388" i="313"/>
  <c r="D388" i="313"/>
  <c r="C388" i="313"/>
  <c r="F387" i="313"/>
  <c r="E387" i="313"/>
  <c r="D387" i="313"/>
  <c r="C387" i="313"/>
  <c r="F386" i="313"/>
  <c r="E386" i="313"/>
  <c r="D386" i="313"/>
  <c r="C386" i="313"/>
  <c r="D385" i="313"/>
  <c r="C385" i="313"/>
  <c r="F384" i="313"/>
  <c r="E384" i="313"/>
  <c r="D384" i="313"/>
  <c r="C384" i="313"/>
  <c r="F383" i="313"/>
  <c r="E383" i="313"/>
  <c r="D383" i="313"/>
  <c r="C383" i="313"/>
  <c r="F382" i="313"/>
  <c r="E382" i="313"/>
  <c r="D382" i="313"/>
  <c r="C382" i="313"/>
  <c r="F381" i="313"/>
  <c r="E381" i="313"/>
  <c r="D381" i="313"/>
  <c r="C381" i="313"/>
  <c r="F380" i="313"/>
  <c r="E380" i="313"/>
  <c r="D380" i="313"/>
  <c r="C380" i="313"/>
  <c r="F379" i="313"/>
  <c r="E379" i="313"/>
  <c r="D379" i="313"/>
  <c r="C379" i="313"/>
  <c r="F378" i="313"/>
  <c r="E378" i="313"/>
  <c r="D378" i="313"/>
  <c r="C378" i="313"/>
  <c r="C377" i="313"/>
  <c r="D376" i="313"/>
  <c r="C376" i="313"/>
  <c r="F375" i="313"/>
  <c r="E375" i="313"/>
  <c r="D375" i="313"/>
  <c r="C375" i="313"/>
  <c r="F374" i="313"/>
  <c r="E374" i="313"/>
  <c r="D374" i="313"/>
  <c r="C374" i="313"/>
  <c r="F373" i="313"/>
  <c r="E373" i="313"/>
  <c r="D373" i="313"/>
  <c r="C373" i="313"/>
  <c r="F372" i="313"/>
  <c r="E372" i="313"/>
  <c r="D372" i="313"/>
  <c r="C372" i="313"/>
  <c r="F371" i="313"/>
  <c r="E371" i="313"/>
  <c r="D371" i="313"/>
  <c r="C371" i="313"/>
  <c r="F370" i="313"/>
  <c r="E370" i="313"/>
  <c r="D370" i="313"/>
  <c r="C370" i="313"/>
  <c r="F369" i="313"/>
  <c r="E369" i="313"/>
  <c r="D369" i="313"/>
  <c r="C369" i="313"/>
  <c r="F368" i="313"/>
  <c r="E368" i="313"/>
  <c r="D368" i="313"/>
  <c r="C368" i="313"/>
  <c r="F367" i="313"/>
  <c r="E367" i="313"/>
  <c r="D367" i="313"/>
  <c r="C367" i="313"/>
  <c r="F366" i="313"/>
  <c r="E366" i="313"/>
  <c r="D366" i="313"/>
  <c r="C366" i="313"/>
  <c r="F365" i="313"/>
  <c r="E365" i="313"/>
  <c r="D365" i="313"/>
  <c r="C365" i="313"/>
  <c r="F364" i="313"/>
  <c r="E364" i="313"/>
  <c r="D364" i="313"/>
  <c r="C364" i="313"/>
  <c r="F363" i="313"/>
  <c r="E363" i="313"/>
  <c r="D363" i="313"/>
  <c r="C363" i="313"/>
  <c r="F362" i="313"/>
  <c r="E362" i="313"/>
  <c r="D362" i="313"/>
  <c r="C362" i="313"/>
  <c r="F361" i="313"/>
  <c r="E361" i="313"/>
  <c r="D361" i="313"/>
  <c r="C361" i="313"/>
  <c r="F360" i="313"/>
  <c r="E360" i="313"/>
  <c r="D360" i="313"/>
  <c r="C360" i="313"/>
  <c r="F359" i="313"/>
  <c r="E359" i="313"/>
  <c r="D359" i="313"/>
  <c r="C359" i="313"/>
  <c r="F358" i="313"/>
  <c r="E358" i="313"/>
  <c r="D358" i="313"/>
  <c r="C358" i="313"/>
  <c r="F354" i="313"/>
  <c r="F336" i="313" s="1"/>
  <c r="F349" i="313"/>
  <c r="E349" i="313"/>
  <c r="D349" i="313"/>
  <c r="C349" i="313"/>
  <c r="F344" i="313"/>
  <c r="E344" i="313"/>
  <c r="E354" i="313" s="1"/>
  <c r="E336" i="313" s="1"/>
  <c r="D344" i="313"/>
  <c r="D354" i="313" s="1"/>
  <c r="D336" i="313" s="1"/>
  <c r="C344" i="313"/>
  <c r="C354" i="313" s="1"/>
  <c r="F338" i="313"/>
  <c r="E338" i="313"/>
  <c r="D338" i="313"/>
  <c r="C336" i="313"/>
  <c r="C337" i="313" s="1"/>
  <c r="F323" i="313"/>
  <c r="E323" i="313"/>
  <c r="E260" i="313" s="1"/>
  <c r="D323" i="313"/>
  <c r="C323" i="313"/>
  <c r="F318" i="313"/>
  <c r="F328" i="313" s="1"/>
  <c r="E318" i="313"/>
  <c r="E328" i="313" s="1"/>
  <c r="E310" i="313" s="1"/>
  <c r="D318" i="313"/>
  <c r="D328" i="313" s="1"/>
  <c r="C318" i="313"/>
  <c r="C328" i="313" s="1"/>
  <c r="C310" i="313" s="1"/>
  <c r="C311" i="313" s="1"/>
  <c r="F312" i="313"/>
  <c r="E312" i="313"/>
  <c r="D312" i="313"/>
  <c r="F311" i="313"/>
  <c r="F310" i="313"/>
  <c r="D310" i="313"/>
  <c r="D313" i="313" s="1"/>
  <c r="F303" i="313"/>
  <c r="F298" i="313"/>
  <c r="E298" i="313"/>
  <c r="D298" i="313"/>
  <c r="C298" i="313"/>
  <c r="F293" i="313"/>
  <c r="E293" i="313"/>
  <c r="E303" i="313" s="1"/>
  <c r="D293" i="313"/>
  <c r="D303" i="313" s="1"/>
  <c r="C293" i="313"/>
  <c r="C303" i="313" s="1"/>
  <c r="D289" i="313"/>
  <c r="F288" i="313"/>
  <c r="E288" i="313"/>
  <c r="D288" i="313"/>
  <c r="F287" i="313"/>
  <c r="E287" i="313"/>
  <c r="D287" i="313"/>
  <c r="F286" i="313"/>
  <c r="E286" i="313"/>
  <c r="E289" i="313" s="1"/>
  <c r="D286" i="313"/>
  <c r="C286" i="313"/>
  <c r="F273" i="313"/>
  <c r="E273" i="313"/>
  <c r="D273" i="313"/>
  <c r="C273" i="313"/>
  <c r="F268" i="313"/>
  <c r="F278" i="313" s="1"/>
  <c r="F260" i="313" s="1"/>
  <c r="E268" i="313"/>
  <c r="E278" i="313" s="1"/>
  <c r="D268" i="313"/>
  <c r="D278" i="313" s="1"/>
  <c r="C268" i="313"/>
  <c r="C278" i="313" s="1"/>
  <c r="F262" i="313"/>
  <c r="E262" i="313"/>
  <c r="D262" i="313"/>
  <c r="D261" i="313"/>
  <c r="D260" i="313"/>
  <c r="D263" i="313" s="1"/>
  <c r="C260" i="313"/>
  <c r="C261" i="313" s="1"/>
  <c r="F244" i="313"/>
  <c r="E244" i="313"/>
  <c r="D244" i="313"/>
  <c r="C244" i="313"/>
  <c r="F239" i="313"/>
  <c r="F249" i="313" s="1"/>
  <c r="E239" i="313"/>
  <c r="E249" i="313" s="1"/>
  <c r="E231" i="313" s="1"/>
  <c r="D239" i="313"/>
  <c r="D249" i="313" s="1"/>
  <c r="C239" i="313"/>
  <c r="C249" i="313" s="1"/>
  <c r="F233" i="313"/>
  <c r="E233" i="313"/>
  <c r="D233" i="313"/>
  <c r="F218" i="313"/>
  <c r="E218" i="313"/>
  <c r="D218" i="313"/>
  <c r="C218" i="313"/>
  <c r="F213" i="313"/>
  <c r="F223" i="313" s="1"/>
  <c r="E213" i="313"/>
  <c r="E223" i="313" s="1"/>
  <c r="E205" i="313" s="1"/>
  <c r="D213" i="313"/>
  <c r="D223" i="313" s="1"/>
  <c r="D205" i="313" s="1"/>
  <c r="C213" i="313"/>
  <c r="C223" i="313" s="1"/>
  <c r="C205" i="313" s="1"/>
  <c r="C206" i="313" s="1"/>
  <c r="F207" i="313"/>
  <c r="F205" i="313"/>
  <c r="F208" i="313" s="1"/>
  <c r="D204" i="313"/>
  <c r="D207" i="313" s="1"/>
  <c r="F193" i="313"/>
  <c r="E193" i="313"/>
  <c r="D193" i="313"/>
  <c r="C193" i="313"/>
  <c r="F188" i="313"/>
  <c r="F198" i="313" s="1"/>
  <c r="F180" i="313" s="1"/>
  <c r="E188" i="313"/>
  <c r="E198" i="313" s="1"/>
  <c r="E180" i="313" s="1"/>
  <c r="D188" i="313"/>
  <c r="D198" i="313" s="1"/>
  <c r="C188" i="313"/>
  <c r="C198" i="313" s="1"/>
  <c r="C180" i="313" s="1"/>
  <c r="F182" i="313"/>
  <c r="E182" i="313"/>
  <c r="D182" i="313"/>
  <c r="D180" i="313"/>
  <c r="D181" i="313" s="1"/>
  <c r="F168" i="313"/>
  <c r="E168" i="313"/>
  <c r="D168" i="313"/>
  <c r="C168" i="313"/>
  <c r="F163" i="313"/>
  <c r="F173" i="313" s="1"/>
  <c r="F155" i="313" s="1"/>
  <c r="E163" i="313"/>
  <c r="E173" i="313" s="1"/>
  <c r="E155" i="313" s="1"/>
  <c r="D163" i="313"/>
  <c r="D173" i="313" s="1"/>
  <c r="D155" i="313" s="1"/>
  <c r="C163" i="313"/>
  <c r="C173" i="313" s="1"/>
  <c r="C155" i="313" s="1"/>
  <c r="C156" i="313" s="1"/>
  <c r="F157" i="313"/>
  <c r="E157" i="313"/>
  <c r="D157" i="313"/>
  <c r="F143" i="313"/>
  <c r="F144" i="313" s="1"/>
  <c r="E143" i="313"/>
  <c r="E144" i="313" s="1"/>
  <c r="D143" i="313"/>
  <c r="D144" i="313" s="1"/>
  <c r="C143" i="313"/>
  <c r="F116" i="313"/>
  <c r="E116" i="313"/>
  <c r="D116" i="313"/>
  <c r="F114" i="313"/>
  <c r="F115" i="313" s="1"/>
  <c r="E114" i="313"/>
  <c r="E115" i="313" s="1"/>
  <c r="E118" i="313" s="1"/>
  <c r="D114" i="313"/>
  <c r="D115" i="313" s="1"/>
  <c r="F106" i="313"/>
  <c r="F107" i="313" s="1"/>
  <c r="E106" i="313"/>
  <c r="E107" i="313" s="1"/>
  <c r="D106" i="313"/>
  <c r="C106" i="313"/>
  <c r="C107" i="313" s="1"/>
  <c r="F79" i="313"/>
  <c r="E79" i="313"/>
  <c r="D79" i="313"/>
  <c r="F77" i="313"/>
  <c r="F78" i="313" s="1"/>
  <c r="E77" i="313"/>
  <c r="E78" i="313" s="1"/>
  <c r="C77" i="313"/>
  <c r="C78" i="313" s="1"/>
  <c r="E66" i="313"/>
  <c r="E376" i="313" s="1"/>
  <c r="F54" i="313"/>
  <c r="E54" i="313"/>
  <c r="D54" i="313"/>
  <c r="D69" i="313" s="1"/>
  <c r="C54" i="313"/>
  <c r="C69" i="313" s="1"/>
  <c r="F51" i="313"/>
  <c r="E51" i="313"/>
  <c r="D51" i="313"/>
  <c r="C51" i="313"/>
  <c r="F48" i="313"/>
  <c r="E48" i="313"/>
  <c r="D48" i="313"/>
  <c r="C48" i="313"/>
  <c r="F42" i="313"/>
  <c r="E42" i="313"/>
  <c r="D42" i="313"/>
  <c r="F504" i="312"/>
  <c r="E504" i="312"/>
  <c r="D504" i="312"/>
  <c r="C504" i="312"/>
  <c r="F503" i="312"/>
  <c r="E503" i="312"/>
  <c r="D503" i="312"/>
  <c r="C503" i="312"/>
  <c r="F502" i="312"/>
  <c r="E502" i="312"/>
  <c r="D502" i="312"/>
  <c r="C502" i="312"/>
  <c r="F501" i="312"/>
  <c r="E501" i="312"/>
  <c r="D501" i="312"/>
  <c r="D500" i="312" s="1"/>
  <c r="C501" i="312"/>
  <c r="G500" i="312"/>
  <c r="F500" i="312"/>
  <c r="E500" i="312"/>
  <c r="C500" i="312"/>
  <c r="F493" i="312"/>
  <c r="E493" i="312"/>
  <c r="D493" i="312"/>
  <c r="C493" i="312"/>
  <c r="F492" i="312"/>
  <c r="E492" i="312"/>
  <c r="D492" i="312"/>
  <c r="C492" i="312"/>
  <c r="F491" i="312"/>
  <c r="E491" i="312"/>
  <c r="D491" i="312"/>
  <c r="C491" i="312"/>
  <c r="F490" i="312"/>
  <c r="E490" i="312"/>
  <c r="D490" i="312"/>
  <c r="C490" i="312"/>
  <c r="F489" i="312"/>
  <c r="E489" i="312"/>
  <c r="D489" i="312"/>
  <c r="C489" i="312"/>
  <c r="F488" i="312"/>
  <c r="E488" i="312"/>
  <c r="D488" i="312"/>
  <c r="C488" i="312"/>
  <c r="F487" i="312"/>
  <c r="E487" i="312"/>
  <c r="D487" i="312"/>
  <c r="C487" i="312"/>
  <c r="F486" i="312"/>
  <c r="E486" i="312"/>
  <c r="D486" i="312"/>
  <c r="C486" i="312"/>
  <c r="F485" i="312"/>
  <c r="E485" i="312"/>
  <c r="D485" i="312"/>
  <c r="C485" i="312"/>
  <c r="F484" i="312"/>
  <c r="E484" i="312"/>
  <c r="D484" i="312"/>
  <c r="C484" i="312"/>
  <c r="F483" i="312"/>
  <c r="E483" i="312"/>
  <c r="D483" i="312"/>
  <c r="C483" i="312"/>
  <c r="F482" i="312"/>
  <c r="E482" i="312"/>
  <c r="D482" i="312"/>
  <c r="C482" i="312"/>
  <c r="F481" i="312"/>
  <c r="E481" i="312"/>
  <c r="D481" i="312"/>
  <c r="C481" i="312"/>
  <c r="F480" i="312"/>
  <c r="E480" i="312"/>
  <c r="D480" i="312"/>
  <c r="C480" i="312"/>
  <c r="F478" i="312"/>
  <c r="E478" i="312"/>
  <c r="D478" i="312"/>
  <c r="C478" i="312"/>
  <c r="F477" i="312"/>
  <c r="E477" i="312"/>
  <c r="D477" i="312"/>
  <c r="C477" i="312"/>
  <c r="F476" i="312"/>
  <c r="E476" i="312"/>
  <c r="D476" i="312"/>
  <c r="C476" i="312"/>
  <c r="F475" i="312"/>
  <c r="E475" i="312"/>
  <c r="D475" i="312"/>
  <c r="C475" i="312"/>
  <c r="F474" i="312"/>
  <c r="E474" i="312"/>
  <c r="D474" i="312"/>
  <c r="C474" i="312"/>
  <c r="F473" i="312"/>
  <c r="E473" i="312"/>
  <c r="D473" i="312"/>
  <c r="C473" i="312"/>
  <c r="F464" i="312"/>
  <c r="E464" i="312"/>
  <c r="D464" i="312"/>
  <c r="C464" i="312"/>
  <c r="C469" i="312" s="1"/>
  <c r="F453" i="312"/>
  <c r="E453" i="312"/>
  <c r="D453" i="312"/>
  <c r="F451" i="312"/>
  <c r="F452" i="312" s="1"/>
  <c r="E451" i="312"/>
  <c r="E452" i="312" s="1"/>
  <c r="E455" i="312" s="1"/>
  <c r="D451" i="312"/>
  <c r="D452" i="312" s="1"/>
  <c r="D455" i="312" s="1"/>
  <c r="F439" i="312"/>
  <c r="F444" i="312" s="1"/>
  <c r="E439" i="312"/>
  <c r="E444" i="312" s="1"/>
  <c r="D439" i="312"/>
  <c r="D444" i="312" s="1"/>
  <c r="C439" i="312"/>
  <c r="C444" i="312" s="1"/>
  <c r="C426" i="312" s="1"/>
  <c r="F428" i="312"/>
  <c r="E428" i="312"/>
  <c r="D428" i="312"/>
  <c r="F413" i="312"/>
  <c r="F418" i="312" s="1"/>
  <c r="E413" i="312"/>
  <c r="E418" i="312" s="1"/>
  <c r="D413" i="312"/>
  <c r="D418" i="312" s="1"/>
  <c r="C413" i="312"/>
  <c r="C418" i="312" s="1"/>
  <c r="F403" i="312"/>
  <c r="E403" i="312"/>
  <c r="D403" i="312"/>
  <c r="F401" i="312"/>
  <c r="F402" i="312" s="1"/>
  <c r="F405" i="312" s="1"/>
  <c r="E401" i="312"/>
  <c r="E402" i="312" s="1"/>
  <c r="C401" i="312"/>
  <c r="C402" i="312" s="1"/>
  <c r="F385" i="312"/>
  <c r="F390" i="312" s="1"/>
  <c r="F373" i="312" s="1"/>
  <c r="E385" i="312"/>
  <c r="E390" i="312" s="1"/>
  <c r="E373" i="312" s="1"/>
  <c r="D385" i="312"/>
  <c r="D390" i="312" s="1"/>
  <c r="D373" i="312" s="1"/>
  <c r="C385" i="312"/>
  <c r="C390" i="312" s="1"/>
  <c r="C373" i="312" s="1"/>
  <c r="C374" i="312" s="1"/>
  <c r="F375" i="312"/>
  <c r="E375" i="312"/>
  <c r="D375" i="312"/>
  <c r="F346" i="312"/>
  <c r="F479" i="312" s="1"/>
  <c r="E346" i="312"/>
  <c r="E479" i="312" s="1"/>
  <c r="G451" i="312" s="1"/>
  <c r="G472" i="312" s="1"/>
  <c r="D346" i="312"/>
  <c r="D479" i="312" s="1"/>
  <c r="C346" i="312"/>
  <c r="C361" i="312" s="1"/>
  <c r="F334" i="312"/>
  <c r="E334" i="312"/>
  <c r="D334" i="312"/>
  <c r="G332" i="312"/>
  <c r="F309" i="312"/>
  <c r="F324" i="312" s="1"/>
  <c r="E309" i="312"/>
  <c r="E324" i="312" s="1"/>
  <c r="D309" i="312"/>
  <c r="D324" i="312" s="1"/>
  <c r="C309" i="312"/>
  <c r="C324" i="312" s="1"/>
  <c r="F297" i="312"/>
  <c r="E297" i="312"/>
  <c r="D297" i="312"/>
  <c r="F272" i="312"/>
  <c r="F287" i="312" s="1"/>
  <c r="E272" i="312"/>
  <c r="E287" i="312" s="1"/>
  <c r="D272" i="312"/>
  <c r="D287" i="312" s="1"/>
  <c r="C272" i="312"/>
  <c r="C287" i="312" s="1"/>
  <c r="F260" i="312"/>
  <c r="E260" i="312"/>
  <c r="D260" i="312"/>
  <c r="G258" i="312"/>
  <c r="F235" i="312"/>
  <c r="F250" i="312" s="1"/>
  <c r="E235" i="312"/>
  <c r="E250" i="312" s="1"/>
  <c r="D235" i="312"/>
  <c r="D250" i="312" s="1"/>
  <c r="C235" i="312"/>
  <c r="C250" i="312" s="1"/>
  <c r="C221" i="312" s="1"/>
  <c r="C222" i="312" s="1"/>
  <c r="F223" i="312"/>
  <c r="E223" i="312"/>
  <c r="D223" i="312"/>
  <c r="F198" i="312"/>
  <c r="F213" i="312" s="1"/>
  <c r="E198" i="312"/>
  <c r="E213" i="312" s="1"/>
  <c r="D198" i="312"/>
  <c r="D213" i="312" s="1"/>
  <c r="C198" i="312"/>
  <c r="C213" i="312" s="1"/>
  <c r="F186" i="312"/>
  <c r="E186" i="312"/>
  <c r="D186" i="312"/>
  <c r="G184" i="312"/>
  <c r="F170" i="312"/>
  <c r="F176" i="312" s="1"/>
  <c r="E170" i="312"/>
  <c r="E176" i="312" s="1"/>
  <c r="D170" i="312"/>
  <c r="D176" i="312" s="1"/>
  <c r="C170" i="312"/>
  <c r="C176" i="312" s="1"/>
  <c r="F161" i="312"/>
  <c r="E161" i="312"/>
  <c r="D161" i="312"/>
  <c r="C161" i="312"/>
  <c r="F149" i="312"/>
  <c r="E149" i="312"/>
  <c r="D149" i="312"/>
  <c r="F124" i="312"/>
  <c r="F139" i="312" s="1"/>
  <c r="E124" i="312"/>
  <c r="E139" i="312" s="1"/>
  <c r="D124" i="312"/>
  <c r="D139" i="312" s="1"/>
  <c r="C124" i="312"/>
  <c r="C139" i="312" s="1"/>
  <c r="F112" i="312"/>
  <c r="E112" i="312"/>
  <c r="D112" i="312"/>
  <c r="F87" i="312"/>
  <c r="F102" i="312" s="1"/>
  <c r="E87" i="312"/>
  <c r="E102" i="312" s="1"/>
  <c r="D87" i="312"/>
  <c r="D102" i="312" s="1"/>
  <c r="C87" i="312"/>
  <c r="C102" i="312" s="1"/>
  <c r="F75" i="312"/>
  <c r="E75" i="312"/>
  <c r="D75" i="312"/>
  <c r="F50" i="312"/>
  <c r="F65" i="312" s="1"/>
  <c r="E50" i="312"/>
  <c r="E65" i="312" s="1"/>
  <c r="D50" i="312"/>
  <c r="D65" i="312" s="1"/>
  <c r="C50" i="312"/>
  <c r="C65" i="312" s="1"/>
  <c r="F47" i="312"/>
  <c r="E47" i="312"/>
  <c r="D47" i="312"/>
  <c r="C47" i="312"/>
  <c r="F44" i="312"/>
  <c r="E44" i="312"/>
  <c r="D44" i="312"/>
  <c r="C44" i="312"/>
  <c r="F38" i="312"/>
  <c r="E38" i="312"/>
  <c r="D38" i="312"/>
  <c r="F378" i="311"/>
  <c r="E378" i="311"/>
  <c r="D378" i="311"/>
  <c r="C378" i="311"/>
  <c r="F377" i="311"/>
  <c r="E377" i="311"/>
  <c r="D377" i="311"/>
  <c r="C377" i="311"/>
  <c r="F376" i="311"/>
  <c r="E376" i="311"/>
  <c r="D376" i="311"/>
  <c r="C376" i="311"/>
  <c r="F375" i="311"/>
  <c r="E375" i="311"/>
  <c r="D375" i="311"/>
  <c r="C375" i="311"/>
  <c r="F374" i="311"/>
  <c r="E374" i="311"/>
  <c r="D374" i="311"/>
  <c r="C374" i="311"/>
  <c r="F373" i="311"/>
  <c r="E373" i="311"/>
  <c r="D373" i="311"/>
  <c r="C373" i="311"/>
  <c r="F372" i="311"/>
  <c r="E372" i="311"/>
  <c r="D372" i="311"/>
  <c r="C372" i="311"/>
  <c r="F371" i="311"/>
  <c r="E371" i="311"/>
  <c r="D371" i="311"/>
  <c r="C371" i="311"/>
  <c r="F370" i="311"/>
  <c r="E370" i="311"/>
  <c r="D370" i="311"/>
  <c r="C370" i="311"/>
  <c r="F369" i="311"/>
  <c r="E369" i="311"/>
  <c r="D369" i="311"/>
  <c r="C369" i="311"/>
  <c r="F368" i="311"/>
  <c r="E368" i="311"/>
  <c r="D368" i="311"/>
  <c r="C368" i="311"/>
  <c r="F367" i="311"/>
  <c r="E367" i="311"/>
  <c r="D367" i="311"/>
  <c r="C367" i="311"/>
  <c r="D366" i="311"/>
  <c r="C366" i="311"/>
  <c r="F365" i="311"/>
  <c r="E365" i="311"/>
  <c r="D365" i="311"/>
  <c r="C365" i="311"/>
  <c r="F364" i="311"/>
  <c r="E364" i="311"/>
  <c r="D364" i="311"/>
  <c r="C364" i="311"/>
  <c r="F363" i="311"/>
  <c r="E363" i="311"/>
  <c r="D363" i="311"/>
  <c r="C363" i="311"/>
  <c r="F362" i="311"/>
  <c r="E362" i="311"/>
  <c r="D362" i="311"/>
  <c r="C362" i="311"/>
  <c r="F361" i="311"/>
  <c r="E361" i="311"/>
  <c r="D361" i="311"/>
  <c r="C361" i="311"/>
  <c r="F360" i="311"/>
  <c r="E360" i="311"/>
  <c r="D360" i="311"/>
  <c r="C360" i="311"/>
  <c r="F359" i="311"/>
  <c r="E359" i="311"/>
  <c r="D359" i="311"/>
  <c r="C359" i="311"/>
  <c r="F358" i="311"/>
  <c r="E358" i="311"/>
  <c r="D358" i="311"/>
  <c r="C358" i="311"/>
  <c r="F357" i="311"/>
  <c r="E357" i="311"/>
  <c r="D357" i="311"/>
  <c r="C357" i="311"/>
  <c r="F356" i="311"/>
  <c r="E356" i="311"/>
  <c r="D356" i="311"/>
  <c r="C356" i="311"/>
  <c r="F355" i="311"/>
  <c r="E355" i="311"/>
  <c r="D355" i="311"/>
  <c r="C355" i="311"/>
  <c r="F354" i="311"/>
  <c r="E354" i="311"/>
  <c r="D354" i="311"/>
  <c r="C354" i="311"/>
  <c r="F353" i="311"/>
  <c r="E353" i="311"/>
  <c r="D353" i="311"/>
  <c r="C353" i="311"/>
  <c r="F352" i="311"/>
  <c r="E352" i="311"/>
  <c r="D352" i="311"/>
  <c r="C352" i="311"/>
  <c r="F351" i="311"/>
  <c r="E351" i="311"/>
  <c r="D351" i="311"/>
  <c r="C351" i="311"/>
  <c r="F350" i="311"/>
  <c r="E350" i="311"/>
  <c r="D350" i="311"/>
  <c r="C350" i="311"/>
  <c r="F349" i="311"/>
  <c r="E349" i="311"/>
  <c r="D349" i="311"/>
  <c r="C349" i="311"/>
  <c r="F348" i="311"/>
  <c r="E348" i="311"/>
  <c r="D348" i="311"/>
  <c r="C348" i="311"/>
  <c r="F339" i="311"/>
  <c r="E339" i="311"/>
  <c r="D339" i="311"/>
  <c r="C339" i="311"/>
  <c r="F334" i="311"/>
  <c r="F344" i="311" s="1"/>
  <c r="F326" i="311" s="1"/>
  <c r="E334" i="311"/>
  <c r="E344" i="311" s="1"/>
  <c r="E326" i="311" s="1"/>
  <c r="D334" i="311"/>
  <c r="D344" i="311" s="1"/>
  <c r="D326" i="311" s="1"/>
  <c r="C334" i="311"/>
  <c r="C344" i="311" s="1"/>
  <c r="C326" i="311" s="1"/>
  <c r="C327" i="311" s="1"/>
  <c r="F328" i="311"/>
  <c r="E328" i="311"/>
  <c r="D328" i="311"/>
  <c r="F313" i="311"/>
  <c r="E313" i="311"/>
  <c r="D313" i="311"/>
  <c r="C313" i="311"/>
  <c r="F308" i="311"/>
  <c r="F318" i="311" s="1"/>
  <c r="F300" i="311" s="1"/>
  <c r="E308" i="311"/>
  <c r="E318" i="311" s="1"/>
  <c r="E300" i="311" s="1"/>
  <c r="D308" i="311"/>
  <c r="D318" i="311" s="1"/>
  <c r="D300" i="311" s="1"/>
  <c r="C308" i="311"/>
  <c r="C318" i="311" s="1"/>
  <c r="C300" i="311" s="1"/>
  <c r="C301" i="311" s="1"/>
  <c r="F302" i="311"/>
  <c r="E302" i="311"/>
  <c r="D302" i="311"/>
  <c r="F288" i="311"/>
  <c r="E288" i="311"/>
  <c r="D288" i="311"/>
  <c r="C288" i="311"/>
  <c r="F283" i="311"/>
  <c r="F293" i="311" s="1"/>
  <c r="E283" i="311"/>
  <c r="E293" i="311" s="1"/>
  <c r="D283" i="311"/>
  <c r="D293" i="311" s="1"/>
  <c r="C283" i="311"/>
  <c r="C293" i="311" s="1"/>
  <c r="F278" i="311"/>
  <c r="E278" i="311"/>
  <c r="D278" i="311"/>
  <c r="F277" i="311"/>
  <c r="E277" i="311"/>
  <c r="D277" i="311"/>
  <c r="F276" i="311"/>
  <c r="F279" i="311" s="1"/>
  <c r="E276" i="311"/>
  <c r="E279" i="311" s="1"/>
  <c r="D276" i="311"/>
  <c r="D279" i="311" s="1"/>
  <c r="C276" i="311"/>
  <c r="F263" i="311"/>
  <c r="E263" i="311"/>
  <c r="D263" i="311"/>
  <c r="C263" i="311"/>
  <c r="F258" i="311"/>
  <c r="F268" i="311" s="1"/>
  <c r="F250" i="311" s="1"/>
  <c r="E258" i="311"/>
  <c r="E268" i="311" s="1"/>
  <c r="D258" i="311"/>
  <c r="D268" i="311" s="1"/>
  <c r="C258" i="311"/>
  <c r="C268" i="311" s="1"/>
  <c r="F252" i="311"/>
  <c r="E252" i="311"/>
  <c r="D252" i="311"/>
  <c r="E250" i="311"/>
  <c r="E253" i="311" s="1"/>
  <c r="D250" i="311"/>
  <c r="D251" i="311" s="1"/>
  <c r="D254" i="311" s="1"/>
  <c r="C250" i="311"/>
  <c r="C251" i="311" s="1"/>
  <c r="F234" i="311"/>
  <c r="E234" i="311"/>
  <c r="D234" i="311"/>
  <c r="C234" i="311"/>
  <c r="F229" i="311"/>
  <c r="F239" i="311" s="1"/>
  <c r="E229" i="311"/>
  <c r="E239" i="311" s="1"/>
  <c r="D229" i="311"/>
  <c r="D239" i="311" s="1"/>
  <c r="C229" i="311"/>
  <c r="C239" i="311" s="1"/>
  <c r="F223" i="311"/>
  <c r="E223" i="311"/>
  <c r="D223" i="311"/>
  <c r="F208" i="311"/>
  <c r="E208" i="311"/>
  <c r="D208" i="311"/>
  <c r="C208" i="311"/>
  <c r="F203" i="311"/>
  <c r="F213" i="311" s="1"/>
  <c r="F195" i="311" s="1"/>
  <c r="E203" i="311"/>
  <c r="E213" i="311" s="1"/>
  <c r="E195" i="311" s="1"/>
  <c r="D203" i="311"/>
  <c r="D213" i="311" s="1"/>
  <c r="D195" i="311" s="1"/>
  <c r="C203" i="311"/>
  <c r="C213" i="311" s="1"/>
  <c r="C195" i="311" s="1"/>
  <c r="C196" i="311" s="1"/>
  <c r="F197" i="311"/>
  <c r="E197" i="311"/>
  <c r="D197" i="311"/>
  <c r="F183" i="311"/>
  <c r="E183" i="311"/>
  <c r="D183" i="311"/>
  <c r="C183" i="311"/>
  <c r="F178" i="311"/>
  <c r="F188" i="311" s="1"/>
  <c r="F170" i="311" s="1"/>
  <c r="E178" i="311"/>
  <c r="E188" i="311" s="1"/>
  <c r="E170" i="311" s="1"/>
  <c r="D178" i="311"/>
  <c r="D188" i="311" s="1"/>
  <c r="D170" i="311" s="1"/>
  <c r="C178" i="311"/>
  <c r="C188" i="311" s="1"/>
  <c r="C170" i="311" s="1"/>
  <c r="C171" i="311" s="1"/>
  <c r="F172" i="311"/>
  <c r="E172" i="311"/>
  <c r="D172" i="311"/>
  <c r="F158" i="311"/>
  <c r="E158" i="311"/>
  <c r="D158" i="311"/>
  <c r="C158" i="311"/>
  <c r="F153" i="311"/>
  <c r="F163" i="311" s="1"/>
  <c r="F145" i="311" s="1"/>
  <c r="E153" i="311"/>
  <c r="E163" i="311" s="1"/>
  <c r="E145" i="311" s="1"/>
  <c r="D153" i="311"/>
  <c r="D163" i="311" s="1"/>
  <c r="D145" i="311" s="1"/>
  <c r="C153" i="311"/>
  <c r="C163" i="311" s="1"/>
  <c r="C145" i="311" s="1"/>
  <c r="C146" i="311" s="1"/>
  <c r="F147" i="311"/>
  <c r="E147" i="311"/>
  <c r="D147" i="311"/>
  <c r="F133" i="311"/>
  <c r="F134" i="311" s="1"/>
  <c r="E133" i="311"/>
  <c r="E134" i="311" s="1"/>
  <c r="D133" i="311"/>
  <c r="D134" i="311" s="1"/>
  <c r="C133" i="311"/>
  <c r="C134" i="311" s="1"/>
  <c r="F106" i="311"/>
  <c r="E106" i="311"/>
  <c r="D106" i="311"/>
  <c r="F104" i="311"/>
  <c r="F107" i="311" s="1"/>
  <c r="E104" i="311"/>
  <c r="E105" i="311" s="1"/>
  <c r="E108" i="311" s="1"/>
  <c r="D104" i="311"/>
  <c r="D105" i="311" s="1"/>
  <c r="C104" i="311"/>
  <c r="C105" i="311" s="1"/>
  <c r="F96" i="311"/>
  <c r="F97" i="311" s="1"/>
  <c r="E96" i="311"/>
  <c r="E97" i="311" s="1"/>
  <c r="D96" i="311"/>
  <c r="D97" i="311" s="1"/>
  <c r="C96" i="311"/>
  <c r="C97" i="311" s="1"/>
  <c r="F69" i="311"/>
  <c r="E69" i="311"/>
  <c r="D69" i="311"/>
  <c r="F67" i="311"/>
  <c r="F68" i="311" s="1"/>
  <c r="F71" i="311" s="1"/>
  <c r="E67" i="311"/>
  <c r="E68" i="311" s="1"/>
  <c r="D67" i="311"/>
  <c r="D70" i="311" s="1"/>
  <c r="C67" i="311"/>
  <c r="C68" i="311" s="1"/>
  <c r="E56" i="311"/>
  <c r="F56" i="311" s="1"/>
  <c r="F53" i="311"/>
  <c r="E53" i="311"/>
  <c r="D53" i="311"/>
  <c r="C53" i="311"/>
  <c r="C59" i="311" s="1"/>
  <c r="F44" i="311"/>
  <c r="E44" i="311"/>
  <c r="D44" i="311"/>
  <c r="C44" i="311"/>
  <c r="F41" i="311"/>
  <c r="E41" i="311"/>
  <c r="D41" i="311"/>
  <c r="C41" i="311"/>
  <c r="F38" i="311"/>
  <c r="E38" i="311"/>
  <c r="D38" i="311"/>
  <c r="D59" i="311" s="1"/>
  <c r="C38" i="311"/>
  <c r="F32" i="311"/>
  <c r="E32" i="311"/>
  <c r="D32" i="311"/>
  <c r="F705" i="310"/>
  <c r="E705" i="310"/>
  <c r="D705" i="310"/>
  <c r="C705" i="310"/>
  <c r="F704" i="310"/>
  <c r="E704" i="310"/>
  <c r="D704" i="310"/>
  <c r="C704" i="310"/>
  <c r="F703" i="310"/>
  <c r="E703" i="310"/>
  <c r="D703" i="310"/>
  <c r="C703" i="310"/>
  <c r="F701" i="310"/>
  <c r="E701" i="310"/>
  <c r="D701" i="310"/>
  <c r="C701" i="310"/>
  <c r="F700" i="310"/>
  <c r="E700" i="310"/>
  <c r="D700" i="310"/>
  <c r="C700" i="310"/>
  <c r="F699" i="310"/>
  <c r="E699" i="310"/>
  <c r="D699" i="310"/>
  <c r="C699" i="310"/>
  <c r="F698" i="310"/>
  <c r="E698" i="310"/>
  <c r="D698" i="310"/>
  <c r="C698" i="310"/>
  <c r="F697" i="310"/>
  <c r="E697" i="310"/>
  <c r="D697" i="310"/>
  <c r="C697" i="310"/>
  <c r="F696" i="310"/>
  <c r="E696" i="310"/>
  <c r="D696" i="310"/>
  <c r="C696" i="310"/>
  <c r="F695" i="310"/>
  <c r="E695" i="310"/>
  <c r="D695" i="310"/>
  <c r="C695" i="310"/>
  <c r="F694" i="310"/>
  <c r="E694" i="310"/>
  <c r="D694" i="310"/>
  <c r="C694" i="310"/>
  <c r="D693" i="310"/>
  <c r="C693" i="310"/>
  <c r="F692" i="310"/>
  <c r="E692" i="310"/>
  <c r="D692" i="310"/>
  <c r="C692" i="310"/>
  <c r="F691" i="310"/>
  <c r="E691" i="310"/>
  <c r="D691" i="310"/>
  <c r="C691" i="310"/>
  <c r="F690" i="310"/>
  <c r="E690" i="310"/>
  <c r="D690" i="310"/>
  <c r="C690" i="310"/>
  <c r="F689" i="310"/>
  <c r="E689" i="310"/>
  <c r="D689" i="310"/>
  <c r="C689" i="310"/>
  <c r="F688" i="310"/>
  <c r="E688" i="310"/>
  <c r="D688" i="310"/>
  <c r="C688" i="310"/>
  <c r="F687" i="310"/>
  <c r="E687" i="310"/>
  <c r="D687" i="310"/>
  <c r="C687" i="310"/>
  <c r="F686" i="310"/>
  <c r="E686" i="310"/>
  <c r="D686" i="310"/>
  <c r="C686" i="310"/>
  <c r="F685" i="310"/>
  <c r="E685" i="310"/>
  <c r="D685" i="310"/>
  <c r="C685" i="310"/>
  <c r="F684" i="310"/>
  <c r="E684" i="310"/>
  <c r="D684" i="310"/>
  <c r="C684" i="310"/>
  <c r="F683" i="310"/>
  <c r="E683" i="310"/>
  <c r="D683" i="310"/>
  <c r="C683" i="310"/>
  <c r="F682" i="310"/>
  <c r="E682" i="310"/>
  <c r="D682" i="310"/>
  <c r="C682" i="310"/>
  <c r="F681" i="310"/>
  <c r="E681" i="310"/>
  <c r="D681" i="310"/>
  <c r="C681" i="310"/>
  <c r="F680" i="310"/>
  <c r="E680" i="310"/>
  <c r="D680" i="310"/>
  <c r="C680" i="310"/>
  <c r="F679" i="310"/>
  <c r="E679" i="310"/>
  <c r="D679" i="310"/>
  <c r="C679" i="310"/>
  <c r="F678" i="310"/>
  <c r="E678" i="310"/>
  <c r="D678" i="310"/>
  <c r="C678" i="310"/>
  <c r="F677" i="310"/>
  <c r="E677" i="310"/>
  <c r="D677" i="310"/>
  <c r="C677" i="310"/>
  <c r="F676" i="310"/>
  <c r="E676" i="310"/>
  <c r="D676" i="310"/>
  <c r="C676" i="310"/>
  <c r="F675" i="310"/>
  <c r="E675" i="310"/>
  <c r="D675" i="310"/>
  <c r="C675" i="310"/>
  <c r="F662" i="310"/>
  <c r="F672" i="310" s="1"/>
  <c r="E662" i="310"/>
  <c r="E672" i="310" s="1"/>
  <c r="D662" i="310"/>
  <c r="D672" i="310" s="1"/>
  <c r="C662" i="310"/>
  <c r="C672" i="310" s="1"/>
  <c r="F657" i="310"/>
  <c r="E657" i="310"/>
  <c r="D657" i="310"/>
  <c r="F656" i="310"/>
  <c r="E656" i="310"/>
  <c r="D656" i="310"/>
  <c r="F655" i="310"/>
  <c r="F658" i="310" s="1"/>
  <c r="E655" i="310"/>
  <c r="D655" i="310"/>
  <c r="E658" i="310" s="1"/>
  <c r="C655" i="310"/>
  <c r="F637" i="310"/>
  <c r="F647" i="310" s="1"/>
  <c r="E637" i="310"/>
  <c r="E647" i="310" s="1"/>
  <c r="D637" i="310"/>
  <c r="D647" i="310" s="1"/>
  <c r="C637" i="310"/>
  <c r="C647" i="310" s="1"/>
  <c r="F632" i="310"/>
  <c r="E632" i="310"/>
  <c r="D632" i="310"/>
  <c r="F631" i="310"/>
  <c r="E631" i="310"/>
  <c r="D631" i="310"/>
  <c r="F630" i="310"/>
  <c r="E630" i="310"/>
  <c r="F633" i="310" s="1"/>
  <c r="D630" i="310"/>
  <c r="C630" i="310"/>
  <c r="D633" i="310" s="1"/>
  <c r="F612" i="310"/>
  <c r="F622" i="310" s="1"/>
  <c r="E612" i="310"/>
  <c r="E622" i="310" s="1"/>
  <c r="D612" i="310"/>
  <c r="D622" i="310" s="1"/>
  <c r="C612" i="310"/>
  <c r="C622" i="310" s="1"/>
  <c r="F607" i="310"/>
  <c r="E607" i="310"/>
  <c r="D607" i="310"/>
  <c r="F606" i="310"/>
  <c r="E606" i="310"/>
  <c r="D606" i="310"/>
  <c r="F605" i="310"/>
  <c r="F608" i="310" s="1"/>
  <c r="E605" i="310"/>
  <c r="D605" i="310"/>
  <c r="E608" i="310" s="1"/>
  <c r="C605" i="310"/>
  <c r="F587" i="310"/>
  <c r="F597" i="310" s="1"/>
  <c r="E587" i="310"/>
  <c r="E597" i="310" s="1"/>
  <c r="D587" i="310"/>
  <c r="D597" i="310" s="1"/>
  <c r="C587" i="310"/>
  <c r="C597" i="310" s="1"/>
  <c r="F582" i="310"/>
  <c r="E582" i="310"/>
  <c r="D582" i="310"/>
  <c r="F581" i="310"/>
  <c r="E581" i="310"/>
  <c r="D581" i="310"/>
  <c r="F580" i="310"/>
  <c r="E580" i="310"/>
  <c r="F583" i="310" s="1"/>
  <c r="D580" i="310"/>
  <c r="C580" i="310"/>
  <c r="D583" i="310" s="1"/>
  <c r="F562" i="310"/>
  <c r="F572" i="310" s="1"/>
  <c r="E562" i="310"/>
  <c r="E572" i="310" s="1"/>
  <c r="D562" i="310"/>
  <c r="D572" i="310" s="1"/>
  <c r="C562" i="310"/>
  <c r="C572" i="310" s="1"/>
  <c r="F557" i="310"/>
  <c r="E557" i="310"/>
  <c r="D557" i="310"/>
  <c r="F556" i="310"/>
  <c r="E556" i="310"/>
  <c r="D556" i="310"/>
  <c r="F555" i="310"/>
  <c r="F558" i="310" s="1"/>
  <c r="E555" i="310"/>
  <c r="D555" i="310"/>
  <c r="E558" i="310" s="1"/>
  <c r="C555" i="310"/>
  <c r="F512" i="310"/>
  <c r="F522" i="310" s="1"/>
  <c r="E512" i="310"/>
  <c r="E522" i="310" s="1"/>
  <c r="D512" i="310"/>
  <c r="D522" i="310" s="1"/>
  <c r="C512" i="310"/>
  <c r="C522" i="310" s="1"/>
  <c r="F507" i="310"/>
  <c r="E507" i="310"/>
  <c r="D507" i="310"/>
  <c r="F506" i="310"/>
  <c r="E506" i="310"/>
  <c r="D506" i="310"/>
  <c r="F505" i="310"/>
  <c r="E505" i="310"/>
  <c r="F508" i="310" s="1"/>
  <c r="D505" i="310"/>
  <c r="C505" i="310"/>
  <c r="D508" i="310" s="1"/>
  <c r="F487" i="310"/>
  <c r="F497" i="310" s="1"/>
  <c r="E487" i="310"/>
  <c r="E497" i="310" s="1"/>
  <c r="D487" i="310"/>
  <c r="D497" i="310" s="1"/>
  <c r="C487" i="310"/>
  <c r="C497" i="310" s="1"/>
  <c r="F482" i="310"/>
  <c r="E482" i="310"/>
  <c r="D482" i="310"/>
  <c r="F481" i="310"/>
  <c r="E481" i="310"/>
  <c r="D481" i="310"/>
  <c r="F480" i="310"/>
  <c r="F483" i="310" s="1"/>
  <c r="E480" i="310"/>
  <c r="D480" i="310"/>
  <c r="E483" i="310" s="1"/>
  <c r="C480" i="310"/>
  <c r="F462" i="310"/>
  <c r="F472" i="310" s="1"/>
  <c r="E462" i="310"/>
  <c r="E472" i="310" s="1"/>
  <c r="D462" i="310"/>
  <c r="D472" i="310" s="1"/>
  <c r="C462" i="310"/>
  <c r="C472" i="310" s="1"/>
  <c r="F457" i="310"/>
  <c r="E457" i="310"/>
  <c r="D457" i="310"/>
  <c r="F456" i="310"/>
  <c r="E456" i="310"/>
  <c r="D456" i="310"/>
  <c r="F455" i="310"/>
  <c r="E455" i="310"/>
  <c r="F458" i="310" s="1"/>
  <c r="D455" i="310"/>
  <c r="C455" i="310"/>
  <c r="D458" i="310" s="1"/>
  <c r="F437" i="310"/>
  <c r="F447" i="310" s="1"/>
  <c r="E437" i="310"/>
  <c r="E447" i="310" s="1"/>
  <c r="D437" i="310"/>
  <c r="D447" i="310" s="1"/>
  <c r="C437" i="310"/>
  <c r="C447" i="310" s="1"/>
  <c r="F432" i="310"/>
  <c r="E432" i="310"/>
  <c r="D432" i="310"/>
  <c r="F431" i="310"/>
  <c r="E431" i="310"/>
  <c r="D431" i="310"/>
  <c r="F430" i="310"/>
  <c r="F433" i="310" s="1"/>
  <c r="E430" i="310"/>
  <c r="D430" i="310"/>
  <c r="E433" i="310" s="1"/>
  <c r="C430" i="310"/>
  <c r="F412" i="310"/>
  <c r="F422" i="310" s="1"/>
  <c r="E412" i="310"/>
  <c r="E422" i="310" s="1"/>
  <c r="D412" i="310"/>
  <c r="D422" i="310" s="1"/>
  <c r="C412" i="310"/>
  <c r="C422" i="310" s="1"/>
  <c r="F407" i="310"/>
  <c r="E407" i="310"/>
  <c r="D407" i="310"/>
  <c r="F406" i="310"/>
  <c r="E406" i="310"/>
  <c r="D406" i="310"/>
  <c r="F405" i="310"/>
  <c r="E405" i="310"/>
  <c r="F408" i="310" s="1"/>
  <c r="D405" i="310"/>
  <c r="C405" i="310"/>
  <c r="D408" i="310" s="1"/>
  <c r="F386" i="310"/>
  <c r="F396" i="310" s="1"/>
  <c r="E386" i="310"/>
  <c r="E396" i="310" s="1"/>
  <c r="D386" i="310"/>
  <c r="D396" i="310" s="1"/>
  <c r="C386" i="310"/>
  <c r="C396" i="310" s="1"/>
  <c r="F381" i="310"/>
  <c r="E381" i="310"/>
  <c r="D381" i="310"/>
  <c r="F380" i="310"/>
  <c r="E380" i="310"/>
  <c r="D380" i="310"/>
  <c r="F379" i="310"/>
  <c r="F382" i="310" s="1"/>
  <c r="E379" i="310"/>
  <c r="D379" i="310"/>
  <c r="E382" i="310" s="1"/>
  <c r="C379" i="310"/>
  <c r="F360" i="310"/>
  <c r="F370" i="310" s="1"/>
  <c r="E360" i="310"/>
  <c r="E370" i="310" s="1"/>
  <c r="D360" i="310"/>
  <c r="D370" i="310" s="1"/>
  <c r="C360" i="310"/>
  <c r="C370" i="310" s="1"/>
  <c r="F355" i="310"/>
  <c r="E355" i="310"/>
  <c r="D355" i="310"/>
  <c r="F354" i="310"/>
  <c r="E354" i="310"/>
  <c r="D354" i="310"/>
  <c r="F353" i="310"/>
  <c r="E353" i="310"/>
  <c r="F356" i="310" s="1"/>
  <c r="D353" i="310"/>
  <c r="C353" i="310"/>
  <c r="D356" i="310" s="1"/>
  <c r="F334" i="310"/>
  <c r="F344" i="310" s="1"/>
  <c r="E334" i="310"/>
  <c r="E344" i="310" s="1"/>
  <c r="D334" i="310"/>
  <c r="D344" i="310" s="1"/>
  <c r="C334" i="310"/>
  <c r="C344" i="310" s="1"/>
  <c r="F329" i="310"/>
  <c r="E329" i="310"/>
  <c r="D329" i="310"/>
  <c r="F328" i="310"/>
  <c r="E328" i="310"/>
  <c r="D328" i="310"/>
  <c r="F327" i="310"/>
  <c r="F330" i="310" s="1"/>
  <c r="E327" i="310"/>
  <c r="D327" i="310"/>
  <c r="E330" i="310" s="1"/>
  <c r="C327" i="310"/>
  <c r="F308" i="310"/>
  <c r="F318" i="310" s="1"/>
  <c r="E308" i="310"/>
  <c r="E318" i="310" s="1"/>
  <c r="D308" i="310"/>
  <c r="D318" i="310" s="1"/>
  <c r="C308" i="310"/>
  <c r="C318" i="310" s="1"/>
  <c r="F303" i="310"/>
  <c r="E303" i="310"/>
  <c r="D303" i="310"/>
  <c r="F302" i="310"/>
  <c r="E302" i="310"/>
  <c r="D302" i="310"/>
  <c r="F301" i="310"/>
  <c r="E301" i="310"/>
  <c r="F304" i="310" s="1"/>
  <c r="D301" i="310"/>
  <c r="C301" i="310"/>
  <c r="D304" i="310" s="1"/>
  <c r="F283" i="310"/>
  <c r="F293" i="310" s="1"/>
  <c r="E283" i="310"/>
  <c r="E293" i="310" s="1"/>
  <c r="D283" i="310"/>
  <c r="D293" i="310" s="1"/>
  <c r="C283" i="310"/>
  <c r="C293" i="310" s="1"/>
  <c r="F278" i="310"/>
  <c r="E278" i="310"/>
  <c r="D278" i="310"/>
  <c r="F277" i="310"/>
  <c r="E277" i="310"/>
  <c r="D277" i="310"/>
  <c r="F276" i="310"/>
  <c r="F279" i="310" s="1"/>
  <c r="E276" i="310"/>
  <c r="D276" i="310"/>
  <c r="E279" i="310" s="1"/>
  <c r="C276" i="310"/>
  <c r="F258" i="310"/>
  <c r="F268" i="310" s="1"/>
  <c r="E258" i="310"/>
  <c r="E268" i="310" s="1"/>
  <c r="D258" i="310"/>
  <c r="D268" i="310" s="1"/>
  <c r="C258" i="310"/>
  <c r="C268" i="310" s="1"/>
  <c r="F253" i="310"/>
  <c r="E253" i="310"/>
  <c r="D253" i="310"/>
  <c r="F252" i="310"/>
  <c r="E252" i="310"/>
  <c r="D252" i="310"/>
  <c r="F251" i="310"/>
  <c r="E251" i="310"/>
  <c r="F254" i="310" s="1"/>
  <c r="D251" i="310"/>
  <c r="C251" i="310"/>
  <c r="D254" i="310" s="1"/>
  <c r="H250" i="310"/>
  <c r="F229" i="310"/>
  <c r="F239" i="310" s="1"/>
  <c r="E229" i="310"/>
  <c r="E239" i="310" s="1"/>
  <c r="D229" i="310"/>
  <c r="D239" i="310" s="1"/>
  <c r="C229" i="310"/>
  <c r="C239" i="310" s="1"/>
  <c r="F224" i="310"/>
  <c r="E224" i="310"/>
  <c r="D224" i="310"/>
  <c r="F223" i="310"/>
  <c r="E223" i="310"/>
  <c r="D223" i="310"/>
  <c r="F222" i="310"/>
  <c r="E222" i="310"/>
  <c r="F225" i="310" s="1"/>
  <c r="D222" i="310"/>
  <c r="C222" i="310"/>
  <c r="D225" i="310" s="1"/>
  <c r="F203" i="310"/>
  <c r="F213" i="310" s="1"/>
  <c r="E203" i="310"/>
  <c r="E213" i="310" s="1"/>
  <c r="D203" i="310"/>
  <c r="D213" i="310" s="1"/>
  <c r="C203" i="310"/>
  <c r="C213" i="310" s="1"/>
  <c r="F198" i="310"/>
  <c r="E198" i="310"/>
  <c r="D198" i="310"/>
  <c r="F197" i="310"/>
  <c r="E197" i="310"/>
  <c r="D197" i="310"/>
  <c r="F196" i="310"/>
  <c r="F199" i="310" s="1"/>
  <c r="E196" i="310"/>
  <c r="D196" i="310"/>
  <c r="E199" i="310" s="1"/>
  <c r="C196" i="310"/>
  <c r="F178" i="310"/>
  <c r="F188" i="310" s="1"/>
  <c r="E178" i="310"/>
  <c r="E188" i="310" s="1"/>
  <c r="D178" i="310"/>
  <c r="D188" i="310" s="1"/>
  <c r="C178" i="310"/>
  <c r="C188" i="310" s="1"/>
  <c r="F173" i="310"/>
  <c r="E173" i="310"/>
  <c r="D173" i="310"/>
  <c r="F172" i="310"/>
  <c r="E172" i="310"/>
  <c r="D172" i="310"/>
  <c r="F171" i="310"/>
  <c r="E171" i="310"/>
  <c r="F174" i="310" s="1"/>
  <c r="D171" i="310"/>
  <c r="C171" i="310"/>
  <c r="D174" i="310" s="1"/>
  <c r="F153" i="310"/>
  <c r="F163" i="310" s="1"/>
  <c r="E153" i="310"/>
  <c r="E163" i="310" s="1"/>
  <c r="D153" i="310"/>
  <c r="D163" i="310" s="1"/>
  <c r="C153" i="310"/>
  <c r="C163" i="310" s="1"/>
  <c r="F148" i="310"/>
  <c r="E148" i="310"/>
  <c r="D148" i="310"/>
  <c r="F147" i="310"/>
  <c r="E147" i="310"/>
  <c r="D147" i="310"/>
  <c r="F146" i="310"/>
  <c r="F149" i="310" s="1"/>
  <c r="E146" i="310"/>
  <c r="D146" i="310"/>
  <c r="E149" i="310" s="1"/>
  <c r="C146" i="310"/>
  <c r="F133" i="310"/>
  <c r="E133" i="310"/>
  <c r="E134" i="310" s="1"/>
  <c r="D133" i="310"/>
  <c r="C133" i="310"/>
  <c r="C134" i="310" s="1"/>
  <c r="F106" i="310"/>
  <c r="E106" i="310"/>
  <c r="D106" i="310"/>
  <c r="E104" i="310"/>
  <c r="E105" i="310" s="1"/>
  <c r="C104" i="310"/>
  <c r="C105" i="310" s="1"/>
  <c r="F96" i="310"/>
  <c r="F97" i="310" s="1"/>
  <c r="E96" i="310"/>
  <c r="D96" i="310"/>
  <c r="D97" i="310" s="1"/>
  <c r="C96" i="310"/>
  <c r="F69" i="310"/>
  <c r="E69" i="310"/>
  <c r="D69" i="310"/>
  <c r="F67" i="310"/>
  <c r="D67" i="310"/>
  <c r="D59" i="310"/>
  <c r="F56" i="310"/>
  <c r="F693" i="310" s="1"/>
  <c r="E56" i="310"/>
  <c r="E693" i="310" s="1"/>
  <c r="F53" i="310"/>
  <c r="F30" i="310" s="1"/>
  <c r="E53" i="310"/>
  <c r="D53" i="310"/>
  <c r="D30" i="310" s="1"/>
  <c r="C53" i="310"/>
  <c r="C59" i="310" s="1"/>
  <c r="C44" i="310"/>
  <c r="F41" i="310"/>
  <c r="E41" i="310"/>
  <c r="D41" i="310"/>
  <c r="C41" i="310"/>
  <c r="C38" i="310"/>
  <c r="F32" i="310"/>
  <c r="E32" i="310"/>
  <c r="D32" i="310"/>
  <c r="E30" i="310"/>
  <c r="F326" i="309"/>
  <c r="E326" i="309"/>
  <c r="D326" i="309"/>
  <c r="C326" i="309"/>
  <c r="F325" i="309"/>
  <c r="E325" i="309"/>
  <c r="D325" i="309"/>
  <c r="C325" i="309"/>
  <c r="F324" i="309"/>
  <c r="E324" i="309"/>
  <c r="D324" i="309"/>
  <c r="C324" i="309"/>
  <c r="F323" i="309"/>
  <c r="E323" i="309"/>
  <c r="E322" i="309" s="1"/>
  <c r="C323" i="309"/>
  <c r="C322" i="309" s="1"/>
  <c r="F322" i="309"/>
  <c r="F321" i="309"/>
  <c r="E321" i="309"/>
  <c r="D321" i="309"/>
  <c r="C321" i="309"/>
  <c r="F320" i="309"/>
  <c r="E320" i="309"/>
  <c r="D320" i="309"/>
  <c r="C320" i="309"/>
  <c r="F319" i="309"/>
  <c r="E319" i="309"/>
  <c r="D319" i="309"/>
  <c r="C319" i="309"/>
  <c r="F318" i="309"/>
  <c r="E318" i="309"/>
  <c r="D318" i="309"/>
  <c r="C318" i="309"/>
  <c r="C317" i="309" s="1"/>
  <c r="F317" i="309"/>
  <c r="E317" i="309"/>
  <c r="D317" i="309"/>
  <c r="F316" i="309"/>
  <c r="E316" i="309"/>
  <c r="D316" i="309"/>
  <c r="C316" i="309"/>
  <c r="F315" i="309"/>
  <c r="E315" i="309"/>
  <c r="D315" i="309"/>
  <c r="C315" i="309"/>
  <c r="F313" i="309"/>
  <c r="E313" i="309"/>
  <c r="D313" i="309"/>
  <c r="C313" i="309"/>
  <c r="F312" i="309"/>
  <c r="E312" i="309"/>
  <c r="D312" i="309"/>
  <c r="C312" i="309"/>
  <c r="F311" i="309"/>
  <c r="E311" i="309"/>
  <c r="D311" i="309"/>
  <c r="C311" i="309"/>
  <c r="F310" i="309"/>
  <c r="E310" i="309"/>
  <c r="D310" i="309"/>
  <c r="C310" i="309"/>
  <c r="F309" i="309"/>
  <c r="E309" i="309"/>
  <c r="D309" i="309"/>
  <c r="C309" i="309"/>
  <c r="F308" i="309"/>
  <c r="E308" i="309"/>
  <c r="D308" i="309"/>
  <c r="C308" i="309"/>
  <c r="F307" i="309"/>
  <c r="E307" i="309"/>
  <c r="D307" i="309"/>
  <c r="C307" i="309"/>
  <c r="F306" i="309"/>
  <c r="E306" i="309"/>
  <c r="E305" i="309" s="1"/>
  <c r="D306" i="309"/>
  <c r="C306" i="309"/>
  <c r="F305" i="309"/>
  <c r="D305" i="309"/>
  <c r="C305" i="309"/>
  <c r="F304" i="309"/>
  <c r="E304" i="309"/>
  <c r="D304" i="309"/>
  <c r="C304" i="309"/>
  <c r="F301" i="309"/>
  <c r="E301" i="309"/>
  <c r="D301" i="309"/>
  <c r="C301" i="309"/>
  <c r="F300" i="309"/>
  <c r="E300" i="309"/>
  <c r="D300" i="309"/>
  <c r="C300" i="309"/>
  <c r="C299" i="309" s="1"/>
  <c r="F299" i="309"/>
  <c r="E299" i="309"/>
  <c r="D299" i="309"/>
  <c r="F298" i="309"/>
  <c r="E298" i="309"/>
  <c r="D298" i="309"/>
  <c r="C298" i="309"/>
  <c r="F297" i="309"/>
  <c r="E297" i="309"/>
  <c r="D297" i="309"/>
  <c r="C297" i="309"/>
  <c r="F296" i="309"/>
  <c r="E296" i="309"/>
  <c r="D296" i="309"/>
  <c r="C296" i="309"/>
  <c r="F288" i="309"/>
  <c r="E288" i="309"/>
  <c r="D288" i="309"/>
  <c r="C288" i="309"/>
  <c r="F283" i="309"/>
  <c r="F293" i="309" s="1"/>
  <c r="F275" i="309" s="1"/>
  <c r="E283" i="309"/>
  <c r="E293" i="309" s="1"/>
  <c r="E275" i="309" s="1"/>
  <c r="D283" i="309"/>
  <c r="D293" i="309" s="1"/>
  <c r="D275" i="309" s="1"/>
  <c r="C283" i="309"/>
  <c r="C293" i="309" s="1"/>
  <c r="C275" i="309" s="1"/>
  <c r="C276" i="309" s="1"/>
  <c r="F277" i="309"/>
  <c r="E277" i="309"/>
  <c r="D277" i="309"/>
  <c r="F262" i="309"/>
  <c r="E262" i="309"/>
  <c r="D262" i="309"/>
  <c r="D323" i="309" s="1"/>
  <c r="D322" i="309" s="1"/>
  <c r="C262" i="309"/>
  <c r="F257" i="309"/>
  <c r="F267" i="309" s="1"/>
  <c r="F249" i="309" s="1"/>
  <c r="E257" i="309"/>
  <c r="E267" i="309" s="1"/>
  <c r="E249" i="309" s="1"/>
  <c r="D257" i="309"/>
  <c r="D267" i="309" s="1"/>
  <c r="D249" i="309" s="1"/>
  <c r="C257" i="309"/>
  <c r="C267" i="309" s="1"/>
  <c r="C249" i="309" s="1"/>
  <c r="C250" i="309" s="1"/>
  <c r="F251" i="309"/>
  <c r="E251" i="309"/>
  <c r="D251" i="309"/>
  <c r="F236" i="309"/>
  <c r="E236" i="309"/>
  <c r="D236" i="309"/>
  <c r="C236" i="309"/>
  <c r="F231" i="309"/>
  <c r="F241" i="309" s="1"/>
  <c r="F223" i="309" s="1"/>
  <c r="E231" i="309"/>
  <c r="E241" i="309" s="1"/>
  <c r="E223" i="309" s="1"/>
  <c r="D231" i="309"/>
  <c r="D241" i="309" s="1"/>
  <c r="D223" i="309" s="1"/>
  <c r="C231" i="309"/>
  <c r="C241" i="309" s="1"/>
  <c r="C223" i="309" s="1"/>
  <c r="C224" i="309" s="1"/>
  <c r="F225" i="309"/>
  <c r="E225" i="309"/>
  <c r="D225" i="309"/>
  <c r="F210" i="309"/>
  <c r="E210" i="309"/>
  <c r="D210" i="309"/>
  <c r="C210" i="309"/>
  <c r="F205" i="309"/>
  <c r="F215" i="309" s="1"/>
  <c r="F197" i="309" s="1"/>
  <c r="E205" i="309"/>
  <c r="E215" i="309" s="1"/>
  <c r="E197" i="309" s="1"/>
  <c r="D205" i="309"/>
  <c r="D215" i="309" s="1"/>
  <c r="D197" i="309" s="1"/>
  <c r="C205" i="309"/>
  <c r="C215" i="309" s="1"/>
  <c r="C197" i="309" s="1"/>
  <c r="C198" i="309" s="1"/>
  <c r="F199" i="309"/>
  <c r="E199" i="309"/>
  <c r="D199" i="309"/>
  <c r="F184" i="309"/>
  <c r="E184" i="309"/>
  <c r="D184" i="309"/>
  <c r="C184" i="309"/>
  <c r="F179" i="309"/>
  <c r="F189" i="309" s="1"/>
  <c r="F171" i="309" s="1"/>
  <c r="E179" i="309"/>
  <c r="E189" i="309" s="1"/>
  <c r="E171" i="309" s="1"/>
  <c r="D179" i="309"/>
  <c r="D189" i="309" s="1"/>
  <c r="D171" i="309" s="1"/>
  <c r="C179" i="309"/>
  <c r="C189" i="309" s="1"/>
  <c r="C171" i="309" s="1"/>
  <c r="C172" i="309" s="1"/>
  <c r="F173" i="309"/>
  <c r="E173" i="309"/>
  <c r="D173" i="309"/>
  <c r="F156" i="309"/>
  <c r="E156" i="309"/>
  <c r="D156" i="309"/>
  <c r="C156" i="309"/>
  <c r="F151" i="309"/>
  <c r="F161" i="309" s="1"/>
  <c r="F143" i="309" s="1"/>
  <c r="E151" i="309"/>
  <c r="E161" i="309" s="1"/>
  <c r="E143" i="309" s="1"/>
  <c r="D151" i="309"/>
  <c r="D161" i="309" s="1"/>
  <c r="D143" i="309" s="1"/>
  <c r="C151" i="309"/>
  <c r="C161" i="309" s="1"/>
  <c r="C143" i="309" s="1"/>
  <c r="F145" i="309"/>
  <c r="E145" i="309"/>
  <c r="D145" i="309"/>
  <c r="E129" i="309"/>
  <c r="F129" i="309" s="1"/>
  <c r="F132" i="309" s="1"/>
  <c r="F126" i="309"/>
  <c r="E126" i="309"/>
  <c r="D126" i="309"/>
  <c r="D132" i="309" s="1"/>
  <c r="C126" i="309"/>
  <c r="C132" i="309" s="1"/>
  <c r="F117" i="309"/>
  <c r="E117" i="309"/>
  <c r="D117" i="309"/>
  <c r="C117" i="309"/>
  <c r="F114" i="309"/>
  <c r="E114" i="309"/>
  <c r="D114" i="309"/>
  <c r="C114" i="309"/>
  <c r="F111" i="309"/>
  <c r="E111" i="309"/>
  <c r="D111" i="309"/>
  <c r="C111" i="309"/>
  <c r="F105" i="309"/>
  <c r="E105" i="309"/>
  <c r="D105" i="309"/>
  <c r="F92" i="309"/>
  <c r="F95" i="309" s="1"/>
  <c r="E92" i="309"/>
  <c r="E95" i="309" s="1"/>
  <c r="F89" i="309"/>
  <c r="E89" i="309"/>
  <c r="D89" i="309"/>
  <c r="D95" i="309" s="1"/>
  <c r="C89" i="309"/>
  <c r="C95" i="309" s="1"/>
  <c r="F80" i="309"/>
  <c r="E80" i="309"/>
  <c r="D80" i="309"/>
  <c r="C80" i="309"/>
  <c r="F77" i="309"/>
  <c r="E77" i="309"/>
  <c r="D77" i="309"/>
  <c r="C77" i="309"/>
  <c r="F74" i="309"/>
  <c r="E74" i="309"/>
  <c r="D74" i="309"/>
  <c r="C74" i="309"/>
  <c r="F68" i="309"/>
  <c r="E68" i="309"/>
  <c r="D68" i="309"/>
  <c r="F55" i="309"/>
  <c r="F314" i="309" s="1"/>
  <c r="E55" i="309"/>
  <c r="E314" i="309" s="1"/>
  <c r="D55" i="309"/>
  <c r="D314" i="309" s="1"/>
  <c r="C55" i="309"/>
  <c r="F52" i="309"/>
  <c r="E52" i="309"/>
  <c r="D52" i="309"/>
  <c r="C52" i="309"/>
  <c r="F44" i="309"/>
  <c r="F303" i="309" s="1"/>
  <c r="F302" i="309" s="1"/>
  <c r="E44" i="309"/>
  <c r="E303" i="309" s="1"/>
  <c r="E302" i="309" s="1"/>
  <c r="D44" i="309"/>
  <c r="D303" i="309" s="1"/>
  <c r="D302" i="309" s="1"/>
  <c r="C44" i="309"/>
  <c r="C303" i="309" s="1"/>
  <c r="C302" i="309" s="1"/>
  <c r="F43" i="309"/>
  <c r="E43" i="309"/>
  <c r="D43" i="309"/>
  <c r="F40" i="309"/>
  <c r="E40" i="309"/>
  <c r="D40" i="309"/>
  <c r="C40" i="309"/>
  <c r="F37" i="309"/>
  <c r="E37" i="309"/>
  <c r="E58" i="309" s="1"/>
  <c r="D37" i="309"/>
  <c r="C37" i="309"/>
  <c r="F31" i="309"/>
  <c r="E31" i="309"/>
  <c r="D31" i="309"/>
  <c r="E295" i="309" l="1"/>
  <c r="E29" i="309"/>
  <c r="D103" i="309"/>
  <c r="D133" i="309" s="1"/>
  <c r="E174" i="309"/>
  <c r="E172" i="309"/>
  <c r="E175" i="309" s="1"/>
  <c r="D250" i="309"/>
  <c r="D253" i="309" s="1"/>
  <c r="D252" i="309"/>
  <c r="E278" i="309"/>
  <c r="E276" i="309"/>
  <c r="E279" i="309" s="1"/>
  <c r="E144" i="309"/>
  <c r="E147" i="309" s="1"/>
  <c r="E146" i="309"/>
  <c r="F172" i="309"/>
  <c r="F174" i="309"/>
  <c r="D224" i="309"/>
  <c r="D227" i="309" s="1"/>
  <c r="D226" i="309"/>
  <c r="E250" i="309"/>
  <c r="E253" i="309" s="1"/>
  <c r="E252" i="309"/>
  <c r="F276" i="309"/>
  <c r="F278" i="309"/>
  <c r="C30" i="310"/>
  <c r="C31" i="310" s="1"/>
  <c r="C60" i="310"/>
  <c r="E702" i="310"/>
  <c r="C96" i="309"/>
  <c r="C66" i="309"/>
  <c r="C67" i="309" s="1"/>
  <c r="E224" i="309"/>
  <c r="E227" i="309" s="1"/>
  <c r="E226" i="309"/>
  <c r="F252" i="309"/>
  <c r="F250" i="309"/>
  <c r="F253" i="309" s="1"/>
  <c r="F702" i="310"/>
  <c r="E66" i="309"/>
  <c r="E96" i="309" s="1"/>
  <c r="F146" i="309"/>
  <c r="F144" i="309"/>
  <c r="F147" i="309" s="1"/>
  <c r="D200" i="309"/>
  <c r="D198" i="309"/>
  <c r="D201" i="309" s="1"/>
  <c r="D33" i="310"/>
  <c r="D60" i="310"/>
  <c r="D31" i="310"/>
  <c r="D34" i="310" s="1"/>
  <c r="C674" i="310"/>
  <c r="D96" i="309"/>
  <c r="D66" i="309"/>
  <c r="F66" i="309"/>
  <c r="F96" i="309" s="1"/>
  <c r="C103" i="309"/>
  <c r="C104" i="309" s="1"/>
  <c r="F103" i="309"/>
  <c r="F133" i="309" s="1"/>
  <c r="C144" i="309"/>
  <c r="D174" i="309"/>
  <c r="D172" i="309"/>
  <c r="D175" i="309" s="1"/>
  <c r="E200" i="309"/>
  <c r="E198" i="309"/>
  <c r="F224" i="309"/>
  <c r="F227" i="309" s="1"/>
  <c r="F226" i="309"/>
  <c r="D278" i="309"/>
  <c r="D276" i="309"/>
  <c r="D279" i="309" s="1"/>
  <c r="E33" i="310"/>
  <c r="D134" i="310"/>
  <c r="D674" i="310"/>
  <c r="C702" i="310"/>
  <c r="D144" i="309"/>
  <c r="D146" i="309"/>
  <c r="F198" i="309"/>
  <c r="F201" i="309" s="1"/>
  <c r="F200" i="309"/>
  <c r="F31" i="310"/>
  <c r="F34" i="310" s="1"/>
  <c r="F33" i="310"/>
  <c r="E674" i="310"/>
  <c r="D702" i="310"/>
  <c r="C43" i="309"/>
  <c r="C58" i="309" s="1"/>
  <c r="E132" i="309"/>
  <c r="C314" i="309"/>
  <c r="D58" i="309"/>
  <c r="C67" i="310"/>
  <c r="D70" i="310" s="1"/>
  <c r="F104" i="310"/>
  <c r="D149" i="310"/>
  <c r="E225" i="310"/>
  <c r="E304" i="310"/>
  <c r="D330" i="310"/>
  <c r="E408" i="310"/>
  <c r="D433" i="310"/>
  <c r="E508" i="310"/>
  <c r="D558" i="310"/>
  <c r="E633" i="310"/>
  <c r="D658" i="310"/>
  <c r="D673" i="310"/>
  <c r="D30" i="311"/>
  <c r="D60" i="311"/>
  <c r="D108" i="311"/>
  <c r="F148" i="311"/>
  <c r="F146" i="311"/>
  <c r="D198" i="311"/>
  <c r="D196" i="311"/>
  <c r="D199" i="311" s="1"/>
  <c r="E221" i="311"/>
  <c r="F301" i="311"/>
  <c r="F304" i="311" s="1"/>
  <c r="F303" i="311"/>
  <c r="F66" i="312"/>
  <c r="F36" i="312"/>
  <c r="C103" i="312"/>
  <c r="C73" i="312"/>
  <c r="C74" i="312" s="1"/>
  <c r="D77" i="312" s="1"/>
  <c r="D110" i="312"/>
  <c r="D140" i="312" s="1"/>
  <c r="E177" i="312"/>
  <c r="E147" i="312"/>
  <c r="E184" i="312"/>
  <c r="E214" i="312" s="1"/>
  <c r="F251" i="312"/>
  <c r="F221" i="312"/>
  <c r="F288" i="312"/>
  <c r="F258" i="312"/>
  <c r="C325" i="312"/>
  <c r="C295" i="312"/>
  <c r="C296" i="312" s="1"/>
  <c r="C362" i="312"/>
  <c r="C332" i="312"/>
  <c r="C333" i="312" s="1"/>
  <c r="D376" i="312"/>
  <c r="D374" i="312"/>
  <c r="D377" i="312" s="1"/>
  <c r="F81" i="313"/>
  <c r="F158" i="313"/>
  <c r="F156" i="313"/>
  <c r="F159" i="313" s="1"/>
  <c r="F181" i="313"/>
  <c r="F183" i="313"/>
  <c r="D357" i="313"/>
  <c r="D231" i="313"/>
  <c r="F263" i="313"/>
  <c r="F261" i="313"/>
  <c r="F264" i="313" s="1"/>
  <c r="D339" i="313"/>
  <c r="D337" i="313"/>
  <c r="D340" i="313" s="1"/>
  <c r="E31" i="310"/>
  <c r="E34" i="310" s="1"/>
  <c r="D68" i="310"/>
  <c r="D173" i="311"/>
  <c r="D171" i="311"/>
  <c r="D174" i="311" s="1"/>
  <c r="E196" i="311"/>
  <c r="E199" i="311" s="1"/>
  <c r="E198" i="311"/>
  <c r="F347" i="311"/>
  <c r="F221" i="311"/>
  <c r="D327" i="311"/>
  <c r="D330" i="311" s="1"/>
  <c r="D329" i="311"/>
  <c r="C66" i="312"/>
  <c r="C36" i="312"/>
  <c r="D103" i="312"/>
  <c r="D73" i="312"/>
  <c r="D76" i="312" s="1"/>
  <c r="E140" i="312"/>
  <c r="E110" i="312"/>
  <c r="F177" i="312"/>
  <c r="F147" i="312"/>
  <c r="F184" i="312"/>
  <c r="F214" i="312" s="1"/>
  <c r="C258" i="312"/>
  <c r="C259" i="312" s="1"/>
  <c r="D325" i="312"/>
  <c r="D295" i="312"/>
  <c r="E376" i="312"/>
  <c r="E374" i="312"/>
  <c r="E377" i="312" s="1"/>
  <c r="D426" i="312"/>
  <c r="C40" i="313"/>
  <c r="C41" i="313" s="1"/>
  <c r="C181" i="313"/>
  <c r="D184" i="313" s="1"/>
  <c r="D183" i="313"/>
  <c r="D206" i="313"/>
  <c r="D209" i="313" s="1"/>
  <c r="D208" i="313"/>
  <c r="E232" i="313"/>
  <c r="E313" i="313"/>
  <c r="E311" i="313"/>
  <c r="E314" i="313" s="1"/>
  <c r="F313" i="313"/>
  <c r="E339" i="313"/>
  <c r="E337" i="313"/>
  <c r="F58" i="309"/>
  <c r="E59" i="310"/>
  <c r="E60" i="310" s="1"/>
  <c r="E67" i="310"/>
  <c r="D104" i="310"/>
  <c r="E174" i="310"/>
  <c r="D199" i="310"/>
  <c r="E254" i="310"/>
  <c r="D279" i="310"/>
  <c r="E356" i="310"/>
  <c r="D382" i="310"/>
  <c r="E458" i="310"/>
  <c r="D483" i="310"/>
  <c r="E583" i="310"/>
  <c r="D608" i="310"/>
  <c r="E71" i="311"/>
  <c r="D146" i="311"/>
  <c r="D149" i="311" s="1"/>
  <c r="D148" i="311"/>
  <c r="E173" i="311"/>
  <c r="E171" i="311"/>
  <c r="E174" i="311" s="1"/>
  <c r="F196" i="311"/>
  <c r="F198" i="311"/>
  <c r="C347" i="311"/>
  <c r="C221" i="311"/>
  <c r="D303" i="311"/>
  <c r="D301" i="311"/>
  <c r="D304" i="311" s="1"/>
  <c r="E327" i="311"/>
  <c r="E329" i="311"/>
  <c r="D36" i="312"/>
  <c r="D66" i="312" s="1"/>
  <c r="E73" i="312"/>
  <c r="F110" i="312"/>
  <c r="F140" i="312" s="1"/>
  <c r="C147" i="312"/>
  <c r="C148" i="312" s="1"/>
  <c r="C177" i="312"/>
  <c r="C184" i="312"/>
  <c r="C185" i="312" s="1"/>
  <c r="D221" i="312"/>
  <c r="D258" i="312"/>
  <c r="D288" i="312"/>
  <c r="E295" i="312"/>
  <c r="F374" i="312"/>
  <c r="F377" i="312" s="1"/>
  <c r="F376" i="312"/>
  <c r="E426" i="312"/>
  <c r="E471" i="312"/>
  <c r="F455" i="312"/>
  <c r="C471" i="312"/>
  <c r="C451" i="312"/>
  <c r="D40" i="313"/>
  <c r="D70" i="313" s="1"/>
  <c r="F118" i="313"/>
  <c r="D156" i="313"/>
  <c r="D159" i="313" s="1"/>
  <c r="D158" i="313"/>
  <c r="E208" i="313"/>
  <c r="E206" i="313"/>
  <c r="F231" i="313"/>
  <c r="F59" i="310"/>
  <c r="F60" i="310" s="1"/>
  <c r="F673" i="310"/>
  <c r="F68" i="310"/>
  <c r="C30" i="311"/>
  <c r="C31" i="311" s="1"/>
  <c r="C60" i="311"/>
  <c r="F59" i="311"/>
  <c r="F366" i="311"/>
  <c r="E148" i="311"/>
  <c r="E146" i="311"/>
  <c r="E149" i="311" s="1"/>
  <c r="F171" i="311"/>
  <c r="F173" i="311"/>
  <c r="D347" i="311"/>
  <c r="D221" i="311"/>
  <c r="F253" i="311"/>
  <c r="F251" i="311"/>
  <c r="F254" i="311" s="1"/>
  <c r="E301" i="311"/>
  <c r="E303" i="311"/>
  <c r="F329" i="311"/>
  <c r="F327" i="311"/>
  <c r="F330" i="311" s="1"/>
  <c r="E36" i="312"/>
  <c r="E66" i="312" s="1"/>
  <c r="F73" i="312"/>
  <c r="C110" i="312"/>
  <c r="C111" i="312" s="1"/>
  <c r="D147" i="312"/>
  <c r="D184" i="312"/>
  <c r="D214" i="312" s="1"/>
  <c r="E221" i="312"/>
  <c r="E258" i="312"/>
  <c r="E288" i="312" s="1"/>
  <c r="F295" i="312"/>
  <c r="F325" i="312"/>
  <c r="F426" i="312"/>
  <c r="E158" i="313"/>
  <c r="E156" i="313"/>
  <c r="E183" i="313"/>
  <c r="E181" i="313"/>
  <c r="E184" i="313" s="1"/>
  <c r="C357" i="313"/>
  <c r="C231" i="313"/>
  <c r="E70" i="311"/>
  <c r="F105" i="311"/>
  <c r="F108" i="311" s="1"/>
  <c r="D107" i="311"/>
  <c r="E251" i="311"/>
  <c r="E254" i="311" s="1"/>
  <c r="E366" i="311"/>
  <c r="D361" i="312"/>
  <c r="D471" i="312" s="1"/>
  <c r="D454" i="312"/>
  <c r="C479" i="312"/>
  <c r="F289" i="313"/>
  <c r="C251" i="314"/>
  <c r="C283" i="314" s="1"/>
  <c r="F250" i="314"/>
  <c r="D30" i="315"/>
  <c r="D60" i="315" s="1"/>
  <c r="D67" i="315"/>
  <c r="C134" i="315"/>
  <c r="D141" i="315"/>
  <c r="E182" i="315"/>
  <c r="D261" i="315"/>
  <c r="D259" i="315"/>
  <c r="D262" i="315" s="1"/>
  <c r="F28" i="316"/>
  <c r="F46" i="316"/>
  <c r="G60" i="316"/>
  <c r="G58" i="316"/>
  <c r="G61" i="316" s="1"/>
  <c r="E114" i="316"/>
  <c r="E131" i="316"/>
  <c r="E112" i="316"/>
  <c r="E152" i="316"/>
  <c r="D31" i="317"/>
  <c r="D61" i="317"/>
  <c r="D172" i="317"/>
  <c r="D175" i="317" s="1"/>
  <c r="E174" i="317"/>
  <c r="D174" i="317"/>
  <c r="E199" i="317"/>
  <c r="E197" i="317"/>
  <c r="F222" i="317"/>
  <c r="D304" i="317"/>
  <c r="D302" i="317"/>
  <c r="D305" i="317" s="1"/>
  <c r="D330" i="317"/>
  <c r="D328" i="317"/>
  <c r="D331" i="317" s="1"/>
  <c r="D68" i="311"/>
  <c r="D71" i="311" s="1"/>
  <c r="F70" i="311"/>
  <c r="E107" i="311"/>
  <c r="D253" i="311"/>
  <c r="E361" i="312"/>
  <c r="D401" i="312"/>
  <c r="F404" i="312"/>
  <c r="E454" i="312"/>
  <c r="D77" i="313"/>
  <c r="F80" i="313"/>
  <c r="C114" i="313"/>
  <c r="C115" i="313" s="1"/>
  <c r="D118" i="313" s="1"/>
  <c r="E117" i="313"/>
  <c r="F206" i="313"/>
  <c r="F209" i="313" s="1"/>
  <c r="D311" i="313"/>
  <c r="D314" i="313" s="1"/>
  <c r="E67" i="315"/>
  <c r="E97" i="315" s="1"/>
  <c r="E171" i="315"/>
  <c r="E141" i="315"/>
  <c r="F182" i="315"/>
  <c r="D235" i="315"/>
  <c r="D233" i="315"/>
  <c r="D236" i="315" s="1"/>
  <c r="E259" i="315"/>
  <c r="E262" i="315" s="1"/>
  <c r="E261" i="315"/>
  <c r="G46" i="316"/>
  <c r="G28" i="316"/>
  <c r="E85" i="316"/>
  <c r="E83" i="316"/>
  <c r="E86" i="316" s="1"/>
  <c r="F131" i="316"/>
  <c r="F152" i="316" s="1"/>
  <c r="F112" i="316"/>
  <c r="F114" i="316"/>
  <c r="E98" i="317"/>
  <c r="F199" i="317"/>
  <c r="F197" i="317"/>
  <c r="C348" i="317"/>
  <c r="C222" i="317"/>
  <c r="E59" i="311"/>
  <c r="E347" i="311" s="1"/>
  <c r="F361" i="312"/>
  <c r="F471" i="312" s="1"/>
  <c r="F454" i="312"/>
  <c r="E69" i="313"/>
  <c r="F117" i="313"/>
  <c r="E207" i="313"/>
  <c r="E357" i="313"/>
  <c r="F337" i="313"/>
  <c r="F340" i="313" s="1"/>
  <c r="F339" i="313"/>
  <c r="F97" i="315"/>
  <c r="F67" i="315"/>
  <c r="F141" i="315"/>
  <c r="C279" i="315"/>
  <c r="C182" i="315"/>
  <c r="D208" i="315"/>
  <c r="E210" i="315"/>
  <c r="D210" i="315"/>
  <c r="E235" i="315"/>
  <c r="E233" i="315"/>
  <c r="E236" i="315" s="1"/>
  <c r="F259" i="315"/>
  <c r="F262" i="315" s="1"/>
  <c r="F261" i="315"/>
  <c r="D46" i="316"/>
  <c r="D28" i="316"/>
  <c r="D29" i="316" s="1"/>
  <c r="E58" i="316"/>
  <c r="E61" i="316" s="1"/>
  <c r="E60" i="316"/>
  <c r="F85" i="316"/>
  <c r="F83" i="316"/>
  <c r="F86" i="316" s="1"/>
  <c r="G112" i="316"/>
  <c r="G115" i="316" s="1"/>
  <c r="G114" i="316"/>
  <c r="G131" i="316"/>
  <c r="G152" i="316" s="1"/>
  <c r="D348" i="317"/>
  <c r="D222" i="317"/>
  <c r="F66" i="313"/>
  <c r="D264" i="313"/>
  <c r="E261" i="313"/>
  <c r="E264" i="313" s="1"/>
  <c r="E263" i="313"/>
  <c r="D251" i="314"/>
  <c r="D283" i="314" s="1"/>
  <c r="D64" i="314"/>
  <c r="F270" i="314"/>
  <c r="F63" i="314"/>
  <c r="C30" i="315"/>
  <c r="C31" i="315" s="1"/>
  <c r="C60" i="315"/>
  <c r="C67" i="315"/>
  <c r="C68" i="315" s="1"/>
  <c r="C141" i="315"/>
  <c r="C142" i="315" s="1"/>
  <c r="D279" i="315"/>
  <c r="D182" i="315"/>
  <c r="F233" i="315"/>
  <c r="F236" i="315" s="1"/>
  <c r="F235" i="315"/>
  <c r="E46" i="316"/>
  <c r="E28" i="316"/>
  <c r="F60" i="316"/>
  <c r="F58" i="316"/>
  <c r="G83" i="316"/>
  <c r="G86" i="316" s="1"/>
  <c r="G85" i="316"/>
  <c r="D131" i="316"/>
  <c r="D152" i="316" s="1"/>
  <c r="D112" i="316"/>
  <c r="C98" i="317"/>
  <c r="F147" i="317"/>
  <c r="F150" i="317" s="1"/>
  <c r="F149" i="317"/>
  <c r="D197" i="317"/>
  <c r="D200" i="317" s="1"/>
  <c r="D199" i="317"/>
  <c r="E222" i="317"/>
  <c r="C131" i="314"/>
  <c r="D134" i="314" s="1"/>
  <c r="F56" i="315"/>
  <c r="E104" i="315"/>
  <c r="F107" i="315" s="1"/>
  <c r="C68" i="317"/>
  <c r="F105" i="317"/>
  <c r="F135" i="317" s="1"/>
  <c r="E280" i="317"/>
  <c r="E330" i="317"/>
  <c r="D129" i="318"/>
  <c r="F69" i="319"/>
  <c r="E148" i="319"/>
  <c r="E150" i="319"/>
  <c r="F198" i="319"/>
  <c r="F200" i="319"/>
  <c r="C349" i="319"/>
  <c r="C223" i="319"/>
  <c r="D331" i="319"/>
  <c r="D329" i="319"/>
  <c r="D332" i="319" s="1"/>
  <c r="C218" i="320"/>
  <c r="D300" i="320"/>
  <c r="D298" i="320"/>
  <c r="D301" i="320" s="1"/>
  <c r="E63" i="314"/>
  <c r="E270" i="314"/>
  <c r="F105" i="315"/>
  <c r="D107" i="315"/>
  <c r="F71" i="317"/>
  <c r="E302" i="317"/>
  <c r="E331" i="317"/>
  <c r="F57" i="318"/>
  <c r="C69" i="319"/>
  <c r="C70" i="319" s="1"/>
  <c r="F148" i="319"/>
  <c r="F151" i="319" s="1"/>
  <c r="F150" i="319"/>
  <c r="D349" i="319"/>
  <c r="D223" i="319"/>
  <c r="F255" i="319"/>
  <c r="F253" i="319"/>
  <c r="F256" i="319" s="1"/>
  <c r="D305" i="319"/>
  <c r="D303" i="319"/>
  <c r="D306" i="319" s="1"/>
  <c r="E329" i="319"/>
  <c r="E332" i="319" s="1"/>
  <c r="E331" i="319"/>
  <c r="D195" i="320"/>
  <c r="D193" i="320"/>
  <c r="D196" i="320" s="1"/>
  <c r="F250" i="320"/>
  <c r="F248" i="320"/>
  <c r="F251" i="320" s="1"/>
  <c r="E38" i="315"/>
  <c r="C104" i="315"/>
  <c r="C105" i="315" s="1"/>
  <c r="D108" i="315" s="1"/>
  <c r="E60" i="317"/>
  <c r="E68" i="317"/>
  <c r="D105" i="317"/>
  <c r="E108" i="317" s="1"/>
  <c r="F305" i="317"/>
  <c r="C58" i="318"/>
  <c r="E90" i="318"/>
  <c r="E111" i="318"/>
  <c r="F129" i="318"/>
  <c r="D69" i="319"/>
  <c r="D99" i="319" s="1"/>
  <c r="D110" i="319"/>
  <c r="D200" i="319"/>
  <c r="D198" i="319"/>
  <c r="D201" i="319" s="1"/>
  <c r="E223" i="319"/>
  <c r="E256" i="319"/>
  <c r="E305" i="319"/>
  <c r="E303" i="319"/>
  <c r="F329" i="319"/>
  <c r="F332" i="319" s="1"/>
  <c r="F331" i="319"/>
  <c r="E68" i="320"/>
  <c r="C64" i="314"/>
  <c r="D133" i="314"/>
  <c r="E59" i="315"/>
  <c r="E279" i="315" s="1"/>
  <c r="F60" i="317"/>
  <c r="E304" i="317"/>
  <c r="D145" i="318"/>
  <c r="D138" i="318" s="1"/>
  <c r="D57" i="318"/>
  <c r="F87" i="318"/>
  <c r="F90" i="318" s="1"/>
  <c r="F89" i="318"/>
  <c r="F57" i="319"/>
  <c r="F368" i="319"/>
  <c r="E99" i="319"/>
  <c r="E69" i="319"/>
  <c r="D150" i="319"/>
  <c r="D148" i="319"/>
  <c r="D151" i="319" s="1"/>
  <c r="D173" i="319"/>
  <c r="D176" i="319" s="1"/>
  <c r="E175" i="319"/>
  <c r="D175" i="319"/>
  <c r="E200" i="319"/>
  <c r="E198" i="319"/>
  <c r="E201" i="319" s="1"/>
  <c r="F223" i="319"/>
  <c r="F349" i="319"/>
  <c r="F303" i="319"/>
  <c r="F306" i="319" s="1"/>
  <c r="F305" i="319"/>
  <c r="E27" i="320"/>
  <c r="D145" i="320"/>
  <c r="C143" i="320"/>
  <c r="D146" i="320" s="1"/>
  <c r="D168" i="320"/>
  <c r="E170" i="320"/>
  <c r="D170" i="320"/>
  <c r="F218" i="320"/>
  <c r="E301" i="320"/>
  <c r="D326" i="320"/>
  <c r="E326" i="320"/>
  <c r="D324" i="320"/>
  <c r="D327" i="320" s="1"/>
  <c r="E89" i="318"/>
  <c r="D110" i="318"/>
  <c r="D28" i="319"/>
  <c r="E57" i="319"/>
  <c r="E349" i="319" s="1"/>
  <c r="F109" i="319"/>
  <c r="D255" i="319"/>
  <c r="F53" i="320"/>
  <c r="F64" i="320"/>
  <c r="E101" i="320"/>
  <c r="D344" i="320"/>
  <c r="F300" i="320"/>
  <c r="F326" i="320"/>
  <c r="E327" i="320"/>
  <c r="D175" i="321"/>
  <c r="D173" i="321"/>
  <c r="E175" i="321"/>
  <c r="E198" i="321"/>
  <c r="E200" i="321"/>
  <c r="F223" i="321"/>
  <c r="D281" i="321"/>
  <c r="D279" i="321"/>
  <c r="D282" i="321" s="1"/>
  <c r="E305" i="321"/>
  <c r="E307" i="321"/>
  <c r="F333" i="321"/>
  <c r="E333" i="321"/>
  <c r="E331" i="321"/>
  <c r="E57" i="318"/>
  <c r="E110" i="318"/>
  <c r="D128" i="318"/>
  <c r="E106" i="319"/>
  <c r="E255" i="319"/>
  <c r="C56" i="320"/>
  <c r="C64" i="320"/>
  <c r="C65" i="320" s="1"/>
  <c r="D68" i="320" s="1"/>
  <c r="E67" i="320"/>
  <c r="F101" i="320"/>
  <c r="D104" i="320"/>
  <c r="F195" i="320"/>
  <c r="E344" i="320"/>
  <c r="E218" i="320"/>
  <c r="D250" i="320"/>
  <c r="F301" i="320"/>
  <c r="E363" i="320"/>
  <c r="D148" i="321"/>
  <c r="D151" i="321" s="1"/>
  <c r="D150" i="321"/>
  <c r="F200" i="321"/>
  <c r="F198" i="321"/>
  <c r="F201" i="321" s="1"/>
  <c r="C223" i="321"/>
  <c r="C351" i="321"/>
  <c r="D255" i="321"/>
  <c r="D253" i="321"/>
  <c r="D256" i="321" s="1"/>
  <c r="E279" i="321"/>
  <c r="E281" i="321"/>
  <c r="F307" i="321"/>
  <c r="F305" i="321"/>
  <c r="F308" i="321" s="1"/>
  <c r="F110" i="318"/>
  <c r="E128" i="318"/>
  <c r="D109" i="319"/>
  <c r="F196" i="320"/>
  <c r="D343" i="320"/>
  <c r="E300" i="320"/>
  <c r="E32" i="321"/>
  <c r="D73" i="321"/>
  <c r="E150" i="321"/>
  <c r="E148" i="321"/>
  <c r="E151" i="321" s="1"/>
  <c r="D351" i="321"/>
  <c r="D223" i="321"/>
  <c r="E255" i="321"/>
  <c r="E253" i="321"/>
  <c r="F279" i="321"/>
  <c r="F282" i="321" s="1"/>
  <c r="F281" i="321"/>
  <c r="F334" i="321"/>
  <c r="E195" i="320"/>
  <c r="D251" i="320"/>
  <c r="D32" i="321"/>
  <c r="D62" i="321"/>
  <c r="F150" i="321"/>
  <c r="F148" i="321"/>
  <c r="D198" i="321"/>
  <c r="D201" i="321" s="1"/>
  <c r="D200" i="321"/>
  <c r="E351" i="321"/>
  <c r="E223" i="321"/>
  <c r="F253" i="321"/>
  <c r="F256" i="321" s="1"/>
  <c r="F255" i="321"/>
  <c r="D305" i="321"/>
  <c r="D308" i="321" s="1"/>
  <c r="D307" i="321"/>
  <c r="D331" i="321"/>
  <c r="D334" i="321" s="1"/>
  <c r="D333" i="321"/>
  <c r="C62" i="321"/>
  <c r="C70" i="321"/>
  <c r="F107" i="321"/>
  <c r="F110" i="321" s="1"/>
  <c r="C96" i="322"/>
  <c r="F195" i="322"/>
  <c r="F197" i="322"/>
  <c r="C346" i="322"/>
  <c r="C220" i="322"/>
  <c r="F252" i="322"/>
  <c r="F250" i="322"/>
  <c r="F253" i="322" s="1"/>
  <c r="E302" i="322"/>
  <c r="E300" i="322"/>
  <c r="F326" i="322"/>
  <c r="F329" i="322" s="1"/>
  <c r="F328" i="322"/>
  <c r="D69" i="322"/>
  <c r="D96" i="322"/>
  <c r="E106" i="322"/>
  <c r="D346" i="322"/>
  <c r="D220" i="322"/>
  <c r="F300" i="322"/>
  <c r="F303" i="322" s="1"/>
  <c r="F302" i="322"/>
  <c r="F238" i="323"/>
  <c r="C238" i="323"/>
  <c r="D241" i="323" s="1"/>
  <c r="D240" i="323"/>
  <c r="E319" i="323"/>
  <c r="E317" i="323"/>
  <c r="E69" i="321"/>
  <c r="D106" i="321"/>
  <c r="D136" i="321" s="1"/>
  <c r="F33" i="322"/>
  <c r="F58" i="322"/>
  <c r="F59" i="322" s="1"/>
  <c r="D133" i="322"/>
  <c r="D197" i="322"/>
  <c r="D195" i="322"/>
  <c r="D198" i="322" s="1"/>
  <c r="E220" i="322"/>
  <c r="D328" i="322"/>
  <c r="D326" i="322"/>
  <c r="D329" i="322" s="1"/>
  <c r="F61" i="321"/>
  <c r="F351" i="321" s="1"/>
  <c r="D170" i="322"/>
  <c r="E172" i="322"/>
  <c r="D172" i="322"/>
  <c r="E197" i="322"/>
  <c r="E195" i="322"/>
  <c r="E198" i="322" s="1"/>
  <c r="F220" i="322"/>
  <c r="F346" i="322"/>
  <c r="D302" i="322"/>
  <c r="D300" i="322"/>
  <c r="D303" i="322" s="1"/>
  <c r="D250" i="322"/>
  <c r="D253" i="322" s="1"/>
  <c r="D252" i="322"/>
  <c r="E326" i="322"/>
  <c r="E328" i="322"/>
  <c r="F269" i="323"/>
  <c r="F267" i="323"/>
  <c r="F270" i="323" s="1"/>
  <c r="E58" i="322"/>
  <c r="E59" i="322" s="1"/>
  <c r="E66" i="322"/>
  <c r="D103" i="322"/>
  <c r="D278" i="322"/>
  <c r="E60" i="323"/>
  <c r="E69" i="323"/>
  <c r="E99" i="323" s="1"/>
  <c r="F72" i="323"/>
  <c r="C110" i="323"/>
  <c r="D144" i="323"/>
  <c r="D147" i="323" s="1"/>
  <c r="E147" i="323"/>
  <c r="D188" i="323"/>
  <c r="D269" i="323"/>
  <c r="D295" i="323"/>
  <c r="D317" i="323"/>
  <c r="D320" i="323" s="1"/>
  <c r="D319" i="323"/>
  <c r="E385" i="323"/>
  <c r="C184" i="324"/>
  <c r="C183" i="324"/>
  <c r="E212" i="324"/>
  <c r="E211" i="324"/>
  <c r="F72" i="325"/>
  <c r="F70" i="325"/>
  <c r="F73" i="325" s="1"/>
  <c r="E120" i="325"/>
  <c r="E122" i="325"/>
  <c r="C199" i="327"/>
  <c r="C232" i="327"/>
  <c r="E104" i="322"/>
  <c r="E252" i="322"/>
  <c r="F60" i="323"/>
  <c r="F70" i="323"/>
  <c r="C72" i="323"/>
  <c r="C99" i="323"/>
  <c r="E269" i="323"/>
  <c r="F319" i="323"/>
  <c r="F317" i="323"/>
  <c r="F320" i="323" s="1"/>
  <c r="F385" i="323"/>
  <c r="D184" i="324"/>
  <c r="D183" i="324"/>
  <c r="F212" i="324"/>
  <c r="F120" i="325"/>
  <c r="F123" i="325" s="1"/>
  <c r="F122" i="325"/>
  <c r="F75" i="326"/>
  <c r="E75" i="326"/>
  <c r="E92" i="326"/>
  <c r="E73" i="326"/>
  <c r="E76" i="326" s="1"/>
  <c r="D125" i="326"/>
  <c r="E168" i="327"/>
  <c r="E149" i="327"/>
  <c r="E150" i="327" s="1"/>
  <c r="F177" i="327"/>
  <c r="F178" i="327" s="1"/>
  <c r="D232" i="327"/>
  <c r="C66" i="322"/>
  <c r="C67" i="322" s="1"/>
  <c r="D70" i="322" s="1"/>
  <c r="F103" i="322"/>
  <c r="D148" i="322"/>
  <c r="D31" i="323"/>
  <c r="E110" i="323"/>
  <c r="C146" i="323"/>
  <c r="C385" i="323"/>
  <c r="E184" i="324"/>
  <c r="E216" i="324" s="1"/>
  <c r="E183" i="324"/>
  <c r="C212" i="324"/>
  <c r="C211" i="324" s="1"/>
  <c r="D70" i="325"/>
  <c r="D73" i="325" s="1"/>
  <c r="D72" i="325"/>
  <c r="E200" i="327"/>
  <c r="E232" i="327"/>
  <c r="E255" i="323"/>
  <c r="E237" i="323" s="1"/>
  <c r="D385" i="323"/>
  <c r="F184" i="324"/>
  <c r="F216" i="324" s="1"/>
  <c r="F183" i="324"/>
  <c r="D212" i="324"/>
  <c r="D211" i="324"/>
  <c r="E72" i="325"/>
  <c r="E70" i="325"/>
  <c r="D122" i="325"/>
  <c r="D120" i="325"/>
  <c r="D123" i="325" s="1"/>
  <c r="E125" i="326"/>
  <c r="C100" i="327"/>
  <c r="C70" i="327"/>
  <c r="C168" i="327"/>
  <c r="C149" i="327"/>
  <c r="C150" i="327" s="1"/>
  <c r="D196" i="327"/>
  <c r="D177" i="327"/>
  <c r="D178" i="327" s="1"/>
  <c r="F232" i="327"/>
  <c r="C360" i="323"/>
  <c r="E57" i="325"/>
  <c r="D92" i="326"/>
  <c r="E195" i="327"/>
  <c r="D360" i="323"/>
  <c r="F211" i="324"/>
  <c r="F57" i="325"/>
  <c r="E60" i="326"/>
  <c r="E61" i="326" s="1"/>
  <c r="F73" i="326"/>
  <c r="F76" i="326" s="1"/>
  <c r="D75" i="326"/>
  <c r="D167" i="327"/>
  <c r="E360" i="323"/>
  <c r="C57" i="325"/>
  <c r="E98" i="325"/>
  <c r="D139" i="325"/>
  <c r="D140" i="325"/>
  <c r="F57" i="326"/>
  <c r="F360" i="323"/>
  <c r="F167" i="327"/>
  <c r="F199" i="327" s="1"/>
  <c r="K42" i="298"/>
  <c r="F221" i="296"/>
  <c r="E221" i="296"/>
  <c r="D221" i="296"/>
  <c r="C221" i="296"/>
  <c r="F220" i="296"/>
  <c r="E220" i="296"/>
  <c r="D220" i="296"/>
  <c r="C220" i="296"/>
  <c r="F219" i="296"/>
  <c r="E219" i="296"/>
  <c r="D219" i="296"/>
  <c r="C219" i="296"/>
  <c r="F218" i="296"/>
  <c r="E218" i="296"/>
  <c r="C218" i="296"/>
  <c r="C217" i="296"/>
  <c r="F216" i="296"/>
  <c r="E216" i="296"/>
  <c r="D216" i="296"/>
  <c r="C216" i="296"/>
  <c r="F215" i="296"/>
  <c r="E215" i="296"/>
  <c r="D215" i="296"/>
  <c r="C215" i="296"/>
  <c r="F214" i="296"/>
  <c r="E214" i="296"/>
  <c r="D214" i="296"/>
  <c r="C214" i="296"/>
  <c r="F213" i="296"/>
  <c r="E213" i="296"/>
  <c r="D213" i="296"/>
  <c r="C213" i="296"/>
  <c r="C212" i="296"/>
  <c r="F211" i="296"/>
  <c r="E211" i="296"/>
  <c r="D211" i="296"/>
  <c r="C211" i="296"/>
  <c r="F210" i="296"/>
  <c r="E210" i="296"/>
  <c r="D210" i="296"/>
  <c r="C210" i="296"/>
  <c r="F208" i="296"/>
  <c r="E208" i="296"/>
  <c r="D208" i="296"/>
  <c r="C208" i="296"/>
  <c r="F207" i="296"/>
  <c r="E207" i="296"/>
  <c r="D207" i="296"/>
  <c r="C207" i="296"/>
  <c r="F206" i="296"/>
  <c r="E206" i="296"/>
  <c r="D206" i="296"/>
  <c r="C206" i="296"/>
  <c r="F205" i="296"/>
  <c r="E205" i="296"/>
  <c r="D205" i="296"/>
  <c r="C205" i="296"/>
  <c r="F204" i="296"/>
  <c r="E204" i="296"/>
  <c r="D204" i="296"/>
  <c r="C204" i="296"/>
  <c r="F203" i="296"/>
  <c r="E203" i="296"/>
  <c r="D203" i="296"/>
  <c r="C203" i="296"/>
  <c r="F202" i="296"/>
  <c r="E202" i="296"/>
  <c r="D202" i="296"/>
  <c r="C202" i="296"/>
  <c r="F201" i="296"/>
  <c r="E201" i="296"/>
  <c r="D201" i="296"/>
  <c r="C201" i="296"/>
  <c r="F200" i="296"/>
  <c r="E200" i="296"/>
  <c r="D200" i="296"/>
  <c r="C200" i="296"/>
  <c r="F199" i="296"/>
  <c r="E199" i="296"/>
  <c r="D199" i="296"/>
  <c r="C199" i="296"/>
  <c r="F198" i="296"/>
  <c r="F197" i="296" s="1"/>
  <c r="E198" i="296"/>
  <c r="D198" i="296"/>
  <c r="D197" i="296" s="1"/>
  <c r="E197" i="296"/>
  <c r="F196" i="296"/>
  <c r="E196" i="296"/>
  <c r="D196" i="296"/>
  <c r="C196" i="296"/>
  <c r="F195" i="296"/>
  <c r="E195" i="296"/>
  <c r="D195" i="296"/>
  <c r="C195" i="296"/>
  <c r="F194" i="296"/>
  <c r="E194" i="296"/>
  <c r="D194" i="296"/>
  <c r="C194" i="296"/>
  <c r="F193" i="296"/>
  <c r="E193" i="296"/>
  <c r="D193" i="296"/>
  <c r="C193" i="296"/>
  <c r="F192" i="296"/>
  <c r="E192" i="296"/>
  <c r="D192" i="296"/>
  <c r="C192" i="296"/>
  <c r="F191" i="296"/>
  <c r="C191" i="296"/>
  <c r="F189" i="296"/>
  <c r="E189" i="296"/>
  <c r="D189" i="296"/>
  <c r="C189" i="296"/>
  <c r="C188" i="296"/>
  <c r="F183" i="296"/>
  <c r="F188" i="296" s="1"/>
  <c r="E183" i="296"/>
  <c r="E188" i="296" s="1"/>
  <c r="D183" i="296"/>
  <c r="D188" i="296" s="1"/>
  <c r="F178" i="296"/>
  <c r="E178" i="296"/>
  <c r="D178" i="296"/>
  <c r="C178" i="296"/>
  <c r="F173" i="296"/>
  <c r="E173" i="296"/>
  <c r="D173" i="296"/>
  <c r="F172" i="296"/>
  <c r="E172" i="296"/>
  <c r="D172" i="296"/>
  <c r="F171" i="296"/>
  <c r="F174" i="296" s="1"/>
  <c r="E171" i="296"/>
  <c r="D171" i="296"/>
  <c r="E174" i="296" s="1"/>
  <c r="C171" i="296"/>
  <c r="F155" i="296"/>
  <c r="F217" i="296" s="1"/>
  <c r="E155" i="296"/>
  <c r="E217" i="296" s="1"/>
  <c r="D155" i="296"/>
  <c r="D218" i="296" s="1"/>
  <c r="C155" i="296"/>
  <c r="C160" i="296" s="1"/>
  <c r="F150" i="296"/>
  <c r="E150" i="296"/>
  <c r="D150" i="296"/>
  <c r="C150" i="296"/>
  <c r="F145" i="296"/>
  <c r="E145" i="296"/>
  <c r="D145" i="296"/>
  <c r="F144" i="296"/>
  <c r="E144" i="296"/>
  <c r="D144" i="296"/>
  <c r="F143" i="296"/>
  <c r="E143" i="296"/>
  <c r="F146" i="296" s="1"/>
  <c r="D143" i="296"/>
  <c r="C143" i="296"/>
  <c r="D146" i="296" s="1"/>
  <c r="F130" i="296"/>
  <c r="F131" i="296" s="1"/>
  <c r="E130" i="296"/>
  <c r="D130" i="296"/>
  <c r="D131" i="296" s="1"/>
  <c r="C130" i="296"/>
  <c r="F103" i="296"/>
  <c r="E103" i="296"/>
  <c r="D103" i="296"/>
  <c r="F101" i="296"/>
  <c r="F102" i="296" s="1"/>
  <c r="D101" i="296"/>
  <c r="F93" i="296"/>
  <c r="E93" i="296"/>
  <c r="E94" i="296" s="1"/>
  <c r="D93" i="296"/>
  <c r="C93" i="296"/>
  <c r="C94" i="296" s="1"/>
  <c r="F66" i="296"/>
  <c r="E66" i="296"/>
  <c r="D66" i="296"/>
  <c r="E64" i="296"/>
  <c r="C64" i="296"/>
  <c r="C65" i="296" s="1"/>
  <c r="F53" i="296"/>
  <c r="F56" i="296" s="1"/>
  <c r="E53" i="296"/>
  <c r="E56" i="296" s="1"/>
  <c r="D53" i="296"/>
  <c r="D209" i="296" s="1"/>
  <c r="C53" i="296"/>
  <c r="C209" i="296" s="1"/>
  <c r="F50" i="296"/>
  <c r="E50" i="296"/>
  <c r="D50" i="296"/>
  <c r="C50" i="296"/>
  <c r="F38" i="296"/>
  <c r="E38" i="296"/>
  <c r="F30" i="296"/>
  <c r="E30" i="296"/>
  <c r="D30" i="296"/>
  <c r="F29" i="296"/>
  <c r="E29" i="296"/>
  <c r="D29" i="296"/>
  <c r="F28" i="296"/>
  <c r="F31" i="296" s="1"/>
  <c r="E28" i="296"/>
  <c r="D28" i="296"/>
  <c r="D31" i="296" s="1"/>
  <c r="C28" i="296"/>
  <c r="C29" i="309" l="1"/>
  <c r="C30" i="309" s="1"/>
  <c r="C295" i="309"/>
  <c r="C59" i="309"/>
  <c r="C28" i="325"/>
  <c r="C140" i="325"/>
  <c r="E238" i="323"/>
  <c r="E241" i="323" s="1"/>
  <c r="E240" i="323"/>
  <c r="F104" i="322"/>
  <c r="F107" i="322" s="1"/>
  <c r="F106" i="322"/>
  <c r="E69" i="322"/>
  <c r="E67" i="322"/>
  <c r="E173" i="322"/>
  <c r="D173" i="322"/>
  <c r="F69" i="322"/>
  <c r="E70" i="321"/>
  <c r="E72" i="321"/>
  <c r="F72" i="321"/>
  <c r="F198" i="322"/>
  <c r="E33" i="321"/>
  <c r="E35" i="321"/>
  <c r="E99" i="321"/>
  <c r="E343" i="320"/>
  <c r="E219" i="320"/>
  <c r="E222" i="320" s="1"/>
  <c r="E221" i="320"/>
  <c r="F104" i="320"/>
  <c r="F102" i="320"/>
  <c r="F105" i="320" s="1"/>
  <c r="E137" i="318"/>
  <c r="E162" i="318" s="1"/>
  <c r="E58" i="318"/>
  <c r="F226" i="321"/>
  <c r="F224" i="321"/>
  <c r="E104" i="320"/>
  <c r="E102" i="320"/>
  <c r="E105" i="320" s="1"/>
  <c r="D31" i="319"/>
  <c r="D29" i="319"/>
  <c r="D32" i="319" s="1"/>
  <c r="F219" i="320"/>
  <c r="F222" i="320" s="1"/>
  <c r="F221" i="320"/>
  <c r="D172" i="325"/>
  <c r="E363" i="323"/>
  <c r="E342" i="323"/>
  <c r="D363" i="323"/>
  <c r="D342" i="323"/>
  <c r="C342" i="323"/>
  <c r="C363" i="323"/>
  <c r="E73" i="325"/>
  <c r="D216" i="324"/>
  <c r="F61" i="323"/>
  <c r="F31" i="323"/>
  <c r="C216" i="324"/>
  <c r="E31" i="323"/>
  <c r="E61" i="323"/>
  <c r="E329" i="322"/>
  <c r="E320" i="323"/>
  <c r="E253" i="322"/>
  <c r="E303" i="322"/>
  <c r="C345" i="322"/>
  <c r="C221" i="322"/>
  <c r="F133" i="322"/>
  <c r="E350" i="321"/>
  <c r="E226" i="321"/>
  <c r="E224" i="321"/>
  <c r="F151" i="321"/>
  <c r="D33" i="321"/>
  <c r="D36" i="321" s="1"/>
  <c r="D35" i="321"/>
  <c r="D350" i="321"/>
  <c r="D224" i="321"/>
  <c r="D226" i="321"/>
  <c r="E376" i="320"/>
  <c r="E109" i="319"/>
  <c r="E107" i="319"/>
  <c r="E334" i="321"/>
  <c r="E308" i="321"/>
  <c r="E176" i="321"/>
  <c r="D176" i="321"/>
  <c r="D67" i="320"/>
  <c r="E176" i="319"/>
  <c r="E72" i="319"/>
  <c r="E70" i="319"/>
  <c r="E306" i="319"/>
  <c r="E69" i="317"/>
  <c r="E71" i="317"/>
  <c r="C99" i="319"/>
  <c r="E305" i="317"/>
  <c r="F108" i="315"/>
  <c r="E196" i="320"/>
  <c r="E151" i="319"/>
  <c r="E175" i="317"/>
  <c r="F298" i="315"/>
  <c r="F59" i="315"/>
  <c r="F61" i="316"/>
  <c r="C171" i="315"/>
  <c r="C97" i="315"/>
  <c r="F70" i="315"/>
  <c r="F68" i="315"/>
  <c r="F314" i="313"/>
  <c r="E40" i="313"/>
  <c r="E70" i="313"/>
  <c r="C223" i="317"/>
  <c r="C347" i="317"/>
  <c r="D135" i="317"/>
  <c r="F115" i="316"/>
  <c r="G31" i="316"/>
  <c r="G29" i="316"/>
  <c r="E144" i="315"/>
  <c r="E142" i="315"/>
  <c r="E145" i="315" s="1"/>
  <c r="F223" i="317"/>
  <c r="F225" i="317"/>
  <c r="D32" i="317"/>
  <c r="D35" i="317" s="1"/>
  <c r="D34" i="317"/>
  <c r="F29" i="316"/>
  <c r="F31" i="316"/>
  <c r="D117" i="313"/>
  <c r="C356" i="313"/>
  <c r="C232" i="313"/>
  <c r="E159" i="313"/>
  <c r="C140" i="312"/>
  <c r="E304" i="311"/>
  <c r="D261" i="312"/>
  <c r="D259" i="312"/>
  <c r="D262" i="312" s="1"/>
  <c r="C214" i="312"/>
  <c r="F199" i="311"/>
  <c r="D105" i="310"/>
  <c r="D107" i="310"/>
  <c r="E340" i="313"/>
  <c r="D298" i="312"/>
  <c r="D296" i="312"/>
  <c r="D299" i="312" s="1"/>
  <c r="E113" i="312"/>
  <c r="E111" i="312"/>
  <c r="F224" i="311"/>
  <c r="F222" i="311"/>
  <c r="F225" i="311" s="1"/>
  <c r="F184" i="313"/>
  <c r="F259" i="312"/>
  <c r="F261" i="312"/>
  <c r="F39" i="312"/>
  <c r="F37" i="312"/>
  <c r="F149" i="311"/>
  <c r="D31" i="311"/>
  <c r="D34" i="311" s="1"/>
  <c r="D33" i="311"/>
  <c r="F107" i="310"/>
  <c r="F105" i="310"/>
  <c r="F108" i="310" s="1"/>
  <c r="E103" i="309"/>
  <c r="E133" i="309" s="1"/>
  <c r="D706" i="310"/>
  <c r="E201" i="309"/>
  <c r="C294" i="309"/>
  <c r="C133" i="309"/>
  <c r="D69" i="309"/>
  <c r="D67" i="309"/>
  <c r="D70" i="309" s="1"/>
  <c r="F134" i="310"/>
  <c r="F175" i="309"/>
  <c r="F73" i="323"/>
  <c r="D72" i="323"/>
  <c r="E70" i="323"/>
  <c r="D73" i="323" s="1"/>
  <c r="D149" i="327"/>
  <c r="D150" i="327" s="1"/>
  <c r="E177" i="327"/>
  <c r="E178" i="327" s="1"/>
  <c r="E196" i="327"/>
  <c r="D32" i="323"/>
  <c r="D35" i="323" s="1"/>
  <c r="D34" i="323"/>
  <c r="E345" i="322"/>
  <c r="E221" i="322"/>
  <c r="E223" i="322"/>
  <c r="D61" i="323"/>
  <c r="C378" i="322"/>
  <c r="E383" i="321"/>
  <c r="D383" i="321"/>
  <c r="F67" i="320"/>
  <c r="F65" i="320"/>
  <c r="F68" i="320" s="1"/>
  <c r="E28" i="320"/>
  <c r="E31" i="320" s="1"/>
  <c r="E30" i="320"/>
  <c r="D70" i="319"/>
  <c r="D73" i="319" s="1"/>
  <c r="D72" i="319"/>
  <c r="E31" i="317"/>
  <c r="E61" i="317"/>
  <c r="E131" i="320"/>
  <c r="D58" i="319"/>
  <c r="C219" i="320"/>
  <c r="D222" i="320" s="1"/>
  <c r="C343" i="320"/>
  <c r="F72" i="319"/>
  <c r="F70" i="319"/>
  <c r="F73" i="319" s="1"/>
  <c r="F108" i="317"/>
  <c r="F106" i="317"/>
  <c r="F109" i="317" s="1"/>
  <c r="F142" i="315"/>
  <c r="F144" i="315"/>
  <c r="C380" i="317"/>
  <c r="D80" i="313"/>
  <c r="D78" i="313"/>
  <c r="D404" i="312"/>
  <c r="D402" i="312"/>
  <c r="E200" i="317"/>
  <c r="D144" i="315"/>
  <c r="D142" i="315"/>
  <c r="D145" i="315" s="1"/>
  <c r="D68" i="315"/>
  <c r="D71" i="315" s="1"/>
  <c r="D70" i="315"/>
  <c r="E80" i="313"/>
  <c r="E404" i="312"/>
  <c r="C389" i="313"/>
  <c r="E224" i="312"/>
  <c r="E222" i="312"/>
  <c r="E225" i="312" s="1"/>
  <c r="D150" i="312"/>
  <c r="D148" i="312"/>
  <c r="D151" i="312" s="1"/>
  <c r="F76" i="312"/>
  <c r="F74" i="312"/>
  <c r="F77" i="312" s="1"/>
  <c r="F232" i="313"/>
  <c r="F235" i="313" s="1"/>
  <c r="F234" i="313"/>
  <c r="D41" i="313"/>
  <c r="D44" i="313" s="1"/>
  <c r="D43" i="313"/>
  <c r="E296" i="312"/>
  <c r="E299" i="312" s="1"/>
  <c r="E298" i="312"/>
  <c r="D222" i="312"/>
  <c r="D225" i="312" s="1"/>
  <c r="D224" i="312"/>
  <c r="E74" i="312"/>
  <c r="E77" i="312" s="1"/>
  <c r="E76" i="312"/>
  <c r="C346" i="311"/>
  <c r="C222" i="311"/>
  <c r="E68" i="310"/>
  <c r="E71" i="310" s="1"/>
  <c r="E673" i="310"/>
  <c r="E70" i="310"/>
  <c r="E235" i="313"/>
  <c r="D107" i="313"/>
  <c r="D429" i="312"/>
  <c r="D427" i="312"/>
  <c r="D430" i="312" s="1"/>
  <c r="F187" i="312"/>
  <c r="F185" i="312"/>
  <c r="D234" i="313"/>
  <c r="D356" i="313"/>
  <c r="D389" i="313" s="1"/>
  <c r="D232" i="313"/>
  <c r="D235" i="313" s="1"/>
  <c r="E185" i="312"/>
  <c r="E187" i="312"/>
  <c r="D111" i="312"/>
  <c r="D114" i="312" s="1"/>
  <c r="D113" i="312"/>
  <c r="E222" i="311"/>
  <c r="E224" i="311"/>
  <c r="C673" i="310"/>
  <c r="C68" i="310"/>
  <c r="E67" i="309"/>
  <c r="E70" i="309" s="1"/>
  <c r="E69" i="309"/>
  <c r="C97" i="310"/>
  <c r="E30" i="309"/>
  <c r="F60" i="326"/>
  <c r="F112" i="326"/>
  <c r="F93" i="326" s="1"/>
  <c r="E140" i="325"/>
  <c r="E28" i="325"/>
  <c r="F149" i="327"/>
  <c r="F150" i="327" s="1"/>
  <c r="F28" i="325"/>
  <c r="F140" i="325"/>
  <c r="E199" i="327"/>
  <c r="F32" i="321"/>
  <c r="F240" i="323"/>
  <c r="D223" i="322"/>
  <c r="D345" i="322"/>
  <c r="D221" i="322"/>
  <c r="D224" i="322" s="1"/>
  <c r="F363" i="323"/>
  <c r="F342" i="323"/>
  <c r="F196" i="327"/>
  <c r="D199" i="327"/>
  <c r="E123" i="325"/>
  <c r="D106" i="322"/>
  <c r="D104" i="322"/>
  <c r="D107" i="322" s="1"/>
  <c r="F221" i="322"/>
  <c r="F224" i="322" s="1"/>
  <c r="F223" i="322"/>
  <c r="F345" i="322"/>
  <c r="F378" i="322" s="1"/>
  <c r="E72" i="323"/>
  <c r="E346" i="322"/>
  <c r="E96" i="322"/>
  <c r="D107" i="321"/>
  <c r="D109" i="321"/>
  <c r="D378" i="322"/>
  <c r="E109" i="321"/>
  <c r="E256" i="321"/>
  <c r="E62" i="321"/>
  <c r="D221" i="320"/>
  <c r="E282" i="321"/>
  <c r="C350" i="321"/>
  <c r="C383" i="321" s="1"/>
  <c r="C224" i="321"/>
  <c r="C27" i="320"/>
  <c r="E201" i="321"/>
  <c r="D376" i="320"/>
  <c r="F363" i="320"/>
  <c r="F56" i="320"/>
  <c r="E28" i="319"/>
  <c r="E58" i="319"/>
  <c r="E171" i="320"/>
  <c r="D171" i="320"/>
  <c r="E57" i="320"/>
  <c r="F224" i="319"/>
  <c r="F227" i="319" s="1"/>
  <c r="F226" i="319"/>
  <c r="D137" i="318"/>
  <c r="D162" i="318" s="1"/>
  <c r="D58" i="318"/>
  <c r="F31" i="317"/>
  <c r="F131" i="320"/>
  <c r="F94" i="320"/>
  <c r="D226" i="319"/>
  <c r="D348" i="319"/>
  <c r="D224" i="319"/>
  <c r="E136" i="319"/>
  <c r="F137" i="318"/>
  <c r="F162" i="318" s="1"/>
  <c r="F58" i="318"/>
  <c r="E251" i="314"/>
  <c r="E283" i="314" s="1"/>
  <c r="E64" i="314"/>
  <c r="C344" i="320"/>
  <c r="F201" i="319"/>
  <c r="F99" i="319"/>
  <c r="D71" i="317"/>
  <c r="C69" i="317"/>
  <c r="D72" i="317" s="1"/>
  <c r="E347" i="317"/>
  <c r="E225" i="317"/>
  <c r="E223" i="317"/>
  <c r="E29" i="316"/>
  <c r="E32" i="316" s="1"/>
  <c r="E31" i="316"/>
  <c r="D185" i="315"/>
  <c r="D278" i="315"/>
  <c r="D311" i="315" s="1"/>
  <c r="D183" i="315"/>
  <c r="F69" i="313"/>
  <c r="F376" i="313"/>
  <c r="E211" i="315"/>
  <c r="D211" i="315"/>
  <c r="F171" i="315"/>
  <c r="F332" i="312"/>
  <c r="F200" i="317"/>
  <c r="E332" i="312"/>
  <c r="E362" i="312" s="1"/>
  <c r="E115" i="316"/>
  <c r="D171" i="315"/>
  <c r="D97" i="315"/>
  <c r="D332" i="312"/>
  <c r="D362" i="312"/>
  <c r="F296" i="312"/>
  <c r="F299" i="312" s="1"/>
  <c r="F298" i="312"/>
  <c r="E251" i="312"/>
  <c r="D177" i="312"/>
  <c r="F103" i="312"/>
  <c r="F174" i="311"/>
  <c r="F30" i="311"/>
  <c r="E209" i="313"/>
  <c r="C144" i="313"/>
  <c r="C472" i="312"/>
  <c r="C505" i="312" s="1"/>
  <c r="E427" i="312"/>
  <c r="E430" i="312" s="1"/>
  <c r="E429" i="312"/>
  <c r="E325" i="312"/>
  <c r="D251" i="312"/>
  <c r="E103" i="312"/>
  <c r="E330" i="311"/>
  <c r="C379" i="311"/>
  <c r="E234" i="313"/>
  <c r="C70" i="313"/>
  <c r="C288" i="312"/>
  <c r="F148" i="312"/>
  <c r="F151" i="312" s="1"/>
  <c r="F150" i="312"/>
  <c r="E107" i="310"/>
  <c r="F224" i="312"/>
  <c r="F222" i="312"/>
  <c r="F225" i="312" s="1"/>
  <c r="E150" i="312"/>
  <c r="E148" i="312"/>
  <c r="D295" i="309"/>
  <c r="D29" i="309"/>
  <c r="D59" i="309" s="1"/>
  <c r="D147" i="309"/>
  <c r="E97" i="310"/>
  <c r="F70" i="310"/>
  <c r="F279" i="309"/>
  <c r="E59" i="309"/>
  <c r="F28" i="319"/>
  <c r="F58" i="319"/>
  <c r="E30" i="315"/>
  <c r="C94" i="320"/>
  <c r="E348" i="319"/>
  <c r="E381" i="319" s="1"/>
  <c r="E224" i="319"/>
  <c r="E227" i="319" s="1"/>
  <c r="E226" i="319"/>
  <c r="D106" i="317"/>
  <c r="D108" i="317"/>
  <c r="D381" i="319"/>
  <c r="C348" i="319"/>
  <c r="C381" i="319" s="1"/>
  <c r="C224" i="319"/>
  <c r="E107" i="315"/>
  <c r="E105" i="315"/>
  <c r="E108" i="315" s="1"/>
  <c r="E348" i="317"/>
  <c r="E380" i="317" s="1"/>
  <c r="F251" i="314"/>
  <c r="F283" i="314" s="1"/>
  <c r="F64" i="314"/>
  <c r="D347" i="317"/>
  <c r="D380" i="317" s="1"/>
  <c r="D225" i="317"/>
  <c r="D223" i="317"/>
  <c r="D226" i="317" s="1"/>
  <c r="C278" i="315"/>
  <c r="C311" i="315" s="1"/>
  <c r="C183" i="315"/>
  <c r="E134" i="315"/>
  <c r="E30" i="311"/>
  <c r="E346" i="311" s="1"/>
  <c r="E379" i="311" s="1"/>
  <c r="F183" i="315"/>
  <c r="F186" i="315" s="1"/>
  <c r="F185" i="315"/>
  <c r="E68" i="315"/>
  <c r="E70" i="315"/>
  <c r="F348" i="317"/>
  <c r="E278" i="315"/>
  <c r="E311" i="315" s="1"/>
  <c r="E183" i="315"/>
  <c r="E186" i="315" s="1"/>
  <c r="E185" i="315"/>
  <c r="D33" i="315"/>
  <c r="D31" i="315"/>
  <c r="D34" i="315" s="1"/>
  <c r="D472" i="312"/>
  <c r="D505" i="312" s="1"/>
  <c r="F427" i="312"/>
  <c r="F429" i="312"/>
  <c r="E261" i="312"/>
  <c r="E259" i="312"/>
  <c r="D185" i="312"/>
  <c r="D188" i="312" s="1"/>
  <c r="D187" i="312"/>
  <c r="E37" i="312"/>
  <c r="E39" i="312"/>
  <c r="D346" i="311"/>
  <c r="D379" i="311" s="1"/>
  <c r="D222" i="311"/>
  <c r="D225" i="311" s="1"/>
  <c r="D224" i="311"/>
  <c r="F113" i="312"/>
  <c r="F111" i="312"/>
  <c r="F114" i="312" s="1"/>
  <c r="D37" i="312"/>
  <c r="D40" i="312" s="1"/>
  <c r="D39" i="312"/>
  <c r="F295" i="309"/>
  <c r="F29" i="309"/>
  <c r="D71" i="310"/>
  <c r="E706" i="310"/>
  <c r="F104" i="309"/>
  <c r="F67" i="309"/>
  <c r="F70" i="309" s="1"/>
  <c r="F69" i="309"/>
  <c r="C706" i="310"/>
  <c r="F294" i="309"/>
  <c r="F674" i="310"/>
  <c r="F706" i="310" s="1"/>
  <c r="D104" i="309"/>
  <c r="D107" i="309" s="1"/>
  <c r="D106" i="309"/>
  <c r="E67" i="296"/>
  <c r="E57" i="296"/>
  <c r="D94" i="296"/>
  <c r="F57" i="296"/>
  <c r="E31" i="296"/>
  <c r="C56" i="296"/>
  <c r="D160" i="296"/>
  <c r="D56" i="296"/>
  <c r="D64" i="296"/>
  <c r="C101" i="296"/>
  <c r="C102" i="296" s="1"/>
  <c r="E146" i="296"/>
  <c r="E160" i="296"/>
  <c r="E190" i="296" s="1"/>
  <c r="E222" i="296" s="1"/>
  <c r="D174" i="296"/>
  <c r="E209" i="296"/>
  <c r="D217" i="296"/>
  <c r="F209" i="296"/>
  <c r="E65" i="296"/>
  <c r="D102" i="296"/>
  <c r="F160" i="296"/>
  <c r="F190" i="296" s="1"/>
  <c r="F222" i="296" s="1"/>
  <c r="F64" i="296"/>
  <c r="E101" i="296"/>
  <c r="F30" i="309" l="1"/>
  <c r="F33" i="309" s="1"/>
  <c r="F32" i="309"/>
  <c r="F33" i="311"/>
  <c r="F31" i="311"/>
  <c r="F335" i="312"/>
  <c r="F333" i="312"/>
  <c r="E226" i="317"/>
  <c r="F35" i="321"/>
  <c r="F33" i="321"/>
  <c r="F36" i="321" s="1"/>
  <c r="F31" i="325"/>
  <c r="F29" i="325"/>
  <c r="F139" i="325"/>
  <c r="E139" i="325"/>
  <c r="E31" i="325"/>
  <c r="E29" i="325"/>
  <c r="E32" i="325" s="1"/>
  <c r="E72" i="317"/>
  <c r="F72" i="317"/>
  <c r="F106" i="309"/>
  <c r="F59" i="309"/>
  <c r="F472" i="312"/>
  <c r="F505" i="312" s="1"/>
  <c r="D109" i="317"/>
  <c r="E109" i="317"/>
  <c r="F29" i="319"/>
  <c r="F31" i="319"/>
  <c r="F60" i="311"/>
  <c r="D333" i="312"/>
  <c r="D336" i="312" s="1"/>
  <c r="D335" i="312"/>
  <c r="F362" i="312"/>
  <c r="D227" i="319"/>
  <c r="E31" i="319"/>
  <c r="E29" i="319"/>
  <c r="E32" i="319" s="1"/>
  <c r="D110" i="321"/>
  <c r="E110" i="321"/>
  <c r="F62" i="321"/>
  <c r="F58" i="325"/>
  <c r="E58" i="325"/>
  <c r="E33" i="309"/>
  <c r="F71" i="310"/>
  <c r="E32" i="317"/>
  <c r="E35" i="317" s="1"/>
  <c r="E34" i="317"/>
  <c r="F346" i="311"/>
  <c r="F379" i="311" s="1"/>
  <c r="D108" i="310"/>
  <c r="E108" i="310"/>
  <c r="E41" i="313"/>
  <c r="E44" i="313" s="1"/>
  <c r="E43" i="313"/>
  <c r="E356" i="313"/>
  <c r="E389" i="313" s="1"/>
  <c r="F34" i="323"/>
  <c r="F32" i="323"/>
  <c r="C395" i="323"/>
  <c r="E345" i="323"/>
  <c r="E362" i="323"/>
  <c r="E343" i="323"/>
  <c r="F350" i="321"/>
  <c r="F383" i="321" s="1"/>
  <c r="C327" i="309"/>
  <c r="E31" i="311"/>
  <c r="E34" i="311" s="1"/>
  <c r="E33" i="311"/>
  <c r="D30" i="309"/>
  <c r="D33" i="309" s="1"/>
  <c r="D32" i="309"/>
  <c r="D294" i="309"/>
  <c r="D405" i="312"/>
  <c r="E405" i="312"/>
  <c r="F327" i="309"/>
  <c r="E262" i="312"/>
  <c r="F430" i="312"/>
  <c r="E33" i="315"/>
  <c r="E31" i="315"/>
  <c r="E34" i="315" s="1"/>
  <c r="D327" i="309"/>
  <c r="E335" i="312"/>
  <c r="E333" i="312"/>
  <c r="E336" i="312" s="1"/>
  <c r="E472" i="312"/>
  <c r="E505" i="312" s="1"/>
  <c r="F40" i="313"/>
  <c r="F357" i="313"/>
  <c r="F34" i="317"/>
  <c r="F32" i="317"/>
  <c r="F348" i="319"/>
  <c r="F381" i="319" s="1"/>
  <c r="F27" i="320"/>
  <c r="F344" i="320"/>
  <c r="C28" i="320"/>
  <c r="D31" i="320" s="1"/>
  <c r="D30" i="320"/>
  <c r="F362" i="323"/>
  <c r="F343" i="323"/>
  <c r="F346" i="323" s="1"/>
  <c r="F345" i="323"/>
  <c r="E172" i="325"/>
  <c r="E32" i="309"/>
  <c r="E225" i="311"/>
  <c r="E188" i="312"/>
  <c r="D81" i="313"/>
  <c r="E81" i="313"/>
  <c r="F262" i="312"/>
  <c r="F32" i="316"/>
  <c r="F226" i="317"/>
  <c r="G32" i="316"/>
  <c r="F30" i="315"/>
  <c r="F60" i="315"/>
  <c r="F279" i="315"/>
  <c r="E73" i="319"/>
  <c r="E110" i="319"/>
  <c r="F110" i="319"/>
  <c r="D227" i="321"/>
  <c r="C343" i="323"/>
  <c r="C362" i="323"/>
  <c r="E395" i="323"/>
  <c r="C29" i="325"/>
  <c r="D32" i="325" s="1"/>
  <c r="C139" i="325"/>
  <c r="C172" i="325" s="1"/>
  <c r="D31" i="325"/>
  <c r="F61" i="326"/>
  <c r="F31" i="326"/>
  <c r="E106" i="309"/>
  <c r="E104" i="309"/>
  <c r="E107" i="309" s="1"/>
  <c r="E40" i="312"/>
  <c r="E71" i="315"/>
  <c r="E60" i="311"/>
  <c r="E60" i="315"/>
  <c r="E294" i="309"/>
  <c r="E327" i="309" s="1"/>
  <c r="E151" i="312"/>
  <c r="D186" i="315"/>
  <c r="C376" i="320"/>
  <c r="F61" i="317"/>
  <c r="C57" i="320"/>
  <c r="E378" i="322"/>
  <c r="E107" i="322"/>
  <c r="F395" i="323"/>
  <c r="F172" i="325"/>
  <c r="F168" i="327"/>
  <c r="F188" i="312"/>
  <c r="F145" i="315"/>
  <c r="E224" i="322"/>
  <c r="D168" i="327"/>
  <c r="E73" i="323"/>
  <c r="F40" i="312"/>
  <c r="E114" i="312"/>
  <c r="F347" i="317"/>
  <c r="F380" i="317" s="1"/>
  <c r="F71" i="315"/>
  <c r="E227" i="321"/>
  <c r="F241" i="323"/>
  <c r="E32" i="323"/>
  <c r="E35" i="323" s="1"/>
  <c r="E34" i="323"/>
  <c r="D345" i="323"/>
  <c r="D362" i="323"/>
  <c r="D395" i="323" s="1"/>
  <c r="D343" i="323"/>
  <c r="F227" i="321"/>
  <c r="E36" i="321"/>
  <c r="E73" i="321"/>
  <c r="F73" i="321"/>
  <c r="E70" i="322"/>
  <c r="F70" i="322"/>
  <c r="C58" i="325"/>
  <c r="E102" i="296"/>
  <c r="E104" i="296"/>
  <c r="C57" i="296"/>
  <c r="C190" i="296"/>
  <c r="C222" i="296" s="1"/>
  <c r="F65" i="296"/>
  <c r="F68" i="296" s="1"/>
  <c r="F67" i="296"/>
  <c r="D67" i="296"/>
  <c r="D65" i="296"/>
  <c r="D68" i="296" s="1"/>
  <c r="F104" i="296"/>
  <c r="D190" i="296"/>
  <c r="D222" i="296" s="1"/>
  <c r="D57" i="296"/>
  <c r="E131" i="296"/>
  <c r="C131" i="296"/>
  <c r="D105" i="296"/>
  <c r="F94" i="296"/>
  <c r="D104" i="296"/>
  <c r="F43" i="313" l="1"/>
  <c r="F41" i="313"/>
  <c r="F44" i="313" s="1"/>
  <c r="F356" i="313"/>
  <c r="F32" i="325"/>
  <c r="D346" i="323"/>
  <c r="F31" i="315"/>
  <c r="F34" i="315" s="1"/>
  <c r="F33" i="315"/>
  <c r="F278" i="315"/>
  <c r="F311" i="315" s="1"/>
  <c r="F35" i="317"/>
  <c r="F70" i="313"/>
  <c r="E346" i="323"/>
  <c r="F35" i="323"/>
  <c r="F336" i="312"/>
  <c r="F30" i="320"/>
  <c r="F28" i="320"/>
  <c r="F31" i="320" s="1"/>
  <c r="F343" i="320"/>
  <c r="F376" i="320" s="1"/>
  <c r="F32" i="319"/>
  <c r="F32" i="326"/>
  <c r="F35" i="326" s="1"/>
  <c r="F34" i="326"/>
  <c r="F92" i="326"/>
  <c r="F125" i="326" s="1"/>
  <c r="F57" i="320"/>
  <c r="F389" i="313"/>
  <c r="F34" i="311"/>
  <c r="F107" i="309"/>
  <c r="E68" i="296"/>
  <c r="E105" i="296"/>
  <c r="F105" i="296"/>
</calcChain>
</file>

<file path=xl/comments1.xml><?xml version="1.0" encoding="utf-8"?>
<comments xmlns="http://schemas.openxmlformats.org/spreadsheetml/2006/main">
  <authors>
    <author>Author</author>
  </authors>
  <commentList>
    <comment ref="C100" authorId="0">
      <text>
        <r>
          <rPr>
            <b/>
            <sz val="9"/>
            <color indexed="81"/>
            <rFont val="Tahoma"/>
            <charset val="1"/>
          </rPr>
          <t>Author:</t>
        </r>
        <r>
          <rPr>
            <sz val="9"/>
            <color indexed="81"/>
            <rFont val="Tahoma"/>
            <charset val="1"/>
          </rPr>
          <t xml:space="preserve">
keshtu duhet te jete te gjitha elemente e nje produkti jo sic jane paraqitur pak me siper me AC AB. Pra duhet te pershkruhet emertesa e produktit dhe te elementet e tjere.......</t>
        </r>
      </text>
    </comment>
  </commentList>
</comments>
</file>

<file path=xl/sharedStrings.xml><?xml version="1.0" encoding="utf-8"?>
<sst xmlns="http://schemas.openxmlformats.org/spreadsheetml/2006/main" count="27916" uniqueCount="2944">
  <si>
    <t>Emërtimi i Programit Buxhetor</t>
  </si>
  <si>
    <t>Kodi i Programit</t>
  </si>
  <si>
    <t>01110</t>
  </si>
  <si>
    <t>Programi Buxhetor Afatmesëm</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</si>
  <si>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</si>
  <si>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</si>
  <si>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</si>
  <si>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</si>
  <si>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</si>
  <si>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</si>
  <si>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</si>
  <si>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</si>
  <si>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</si>
  <si>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</si>
  <si>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</si>
  <si>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</si>
  <si>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</si>
  <si>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</si>
  <si>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</si>
  <si>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</si>
  <si>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</si>
  <si>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</si>
  <si>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</si>
  <si>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</si>
  <si>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</si>
  <si>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</si>
  <si>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</si>
  <si>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</si>
  <si>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</si>
  <si>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</si>
  <si>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</si>
  <si>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</si>
  <si>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</si>
  <si>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</si>
  <si>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</si>
  <si>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</si>
  <si>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</si>
  <si>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</si>
  <si>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</si>
  <si>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</si>
  <si>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</si>
  <si>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</si>
  <si>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</si>
  <si>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Kodi i Projektit të Investimeve</t>
  </si>
  <si>
    <t>Shpenzimet Kapitale</t>
  </si>
  <si>
    <t>Kategoria 2: Shpenzimet për projekte investimesh</t>
  </si>
  <si>
    <t>cope</t>
  </si>
  <si>
    <t>Kosto totale e produktit X</t>
  </si>
  <si>
    <t>Kodi i Projektit të Investimeve****</t>
  </si>
  <si>
    <t>Totali i shpenzimeve të Programit sipas produkteve*****</t>
  </si>
  <si>
    <t>Totali i shpenzimeve të Programit sipas artikujve*****</t>
  </si>
  <si>
    <t>230. Aktivet e patrupëzuara</t>
  </si>
  <si>
    <t>231. Aktivet e trupëzuara</t>
  </si>
  <si>
    <t>xxxxx</t>
  </si>
  <si>
    <t>Blerje pajisje zyre</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</si>
  <si>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</si>
  <si>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</si>
  <si>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</si>
  <si>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</si>
  <si>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</si>
  <si>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</si>
  <si>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</si>
  <si>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</si>
  <si>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</si>
  <si>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Produkti X (shto produkte sipas rastit)</t>
  </si>
  <si>
    <t>Planifikimi, Menaxhimi dhe Administrimi</t>
  </si>
  <si>
    <t>trend rrites</t>
  </si>
  <si>
    <t xml:space="preserve">Produkti 1 </t>
  </si>
  <si>
    <t>copë</t>
  </si>
  <si>
    <t>03320</t>
  </si>
  <si>
    <t>Numer vendimesh</t>
  </si>
  <si>
    <t>Emërtimi i Treguesit 1</t>
  </si>
  <si>
    <t>Emërtimi i Treguesit 2</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</si>
  <si>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</si>
  <si>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03310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</si>
  <si>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</si>
  <si>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</si>
  <si>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</si>
  <si>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Ankesa ndaj sektorit privat</t>
  </si>
  <si>
    <t>Cështje të përfaqësuara me efektivitet në gjykatë (numri i vendimeve te konfirmuara nga gjykata me forme prere dhe vendime diskriminimi dhe demshperblim, ne raport me numrin total te çeshtjeve gjyqesore)</t>
  </si>
  <si>
    <t>Informacione të referuara nga organizata me interesa legjitime, institucione etj.</t>
  </si>
  <si>
    <t>Zgjerimi i rafteve te bibliotekes per ekzpozimin e librave te botuar ne ambjente te tjera brenda ISKK</t>
  </si>
  <si>
    <t>ISKK, ne funksion te rritjes se efikasitetit te punes se punonjesve merr persiper te bleje pajisje te reja kompjuterike sipas standarteve ne fuqi te AKSHI-it</t>
  </si>
  <si>
    <t>01320</t>
  </si>
  <si>
    <t>Numer</t>
  </si>
  <si>
    <t>Copë</t>
  </si>
  <si>
    <t>Trend rrites</t>
  </si>
  <si>
    <t>Planifikimi, Menaxhimi dhe Administrim</t>
  </si>
  <si>
    <t>04120</t>
  </si>
  <si>
    <t>Detajimi i Kostos Totale të Produktit 2 sipas Artikujve Ekonomikë</t>
  </si>
  <si>
    <t>Detajimi i Kostos Totale të Produktit 3 sipas Artikujve Ekonomikë</t>
  </si>
  <si>
    <t>Produkti 6</t>
  </si>
  <si>
    <t>Kosto totale e produktit 6</t>
  </si>
  <si>
    <t>Produkti 7</t>
  </si>
  <si>
    <t>Numër automjetesh</t>
  </si>
  <si>
    <t>Kosto totale e produktit 7</t>
  </si>
  <si>
    <r>
      <t xml:space="preserve">Detajimi i Kostos Totale të </t>
    </r>
    <r>
      <rPr>
        <b/>
        <sz val="8"/>
        <color rgb="FFFF0000"/>
        <rFont val="Garamond"/>
        <family val="1"/>
      </rPr>
      <t>Produktit 1</t>
    </r>
    <r>
      <rPr>
        <b/>
        <sz val="8"/>
        <color theme="1"/>
        <rFont val="Garamond"/>
        <family val="1"/>
      </rPr>
      <t xml:space="preserve"> 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</si>
  <si>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</si>
  <si>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</si>
  <si>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08220</t>
  </si>
  <si>
    <t>Shërbimi i Avokatisë</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</si>
  <si>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</si>
  <si>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Zgjidhja e ankesave apo kërkesave të qytetarëve ndaj sjelljes,vendimeve apo mosveprimeve të parregullta e të paligjshme të administratës publike</t>
  </si>
  <si>
    <t>Produkti 1 (shto produkte sipas rastit)</t>
  </si>
  <si>
    <t>01150</t>
  </si>
  <si>
    <t>Shërbime të tjera</t>
  </si>
  <si>
    <t>01330</t>
  </si>
  <si>
    <t>Shërbime publike të përmirësuara, të aksesueshme dhe të integruara, duke përmirësuar efektivitetin e ofrimit të tyre.</t>
  </si>
  <si>
    <t>01140</t>
  </si>
  <si>
    <t>Sistem</t>
  </si>
  <si>
    <t>E-Qeverisja</t>
  </si>
  <si>
    <t>M870302</t>
  </si>
  <si>
    <t>M870018</t>
  </si>
  <si>
    <t>Blerje pajisje zyre dhe elektronike</t>
  </si>
  <si>
    <t>M870304</t>
  </si>
  <si>
    <t>M870307</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</si>
  <si>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</si>
  <si>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</si>
  <si>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Produktit 2</t>
    </r>
    <r>
      <rPr>
        <b/>
        <sz val="8"/>
        <color theme="1"/>
        <rFont val="Garamond"/>
        <family val="1"/>
      </rPr>
      <t xml:space="preserve"> sipas Artikujve Ekonomikë</t>
    </r>
  </si>
  <si>
    <t>Kosto totale e produktit 9</t>
  </si>
  <si>
    <t>M870072</t>
  </si>
  <si>
    <t>Aktivitete në DSIK</t>
  </si>
  <si>
    <r>
      <t xml:space="preserve">Detajimi i Kostos Totale të </t>
    </r>
    <r>
      <rPr>
        <b/>
        <sz val="8"/>
        <color indexed="10"/>
        <rFont val="Garamond"/>
        <family val="1"/>
      </rPr>
      <t xml:space="preserve">Produktit 1 </t>
    </r>
    <r>
      <rPr>
        <b/>
        <sz val="8"/>
        <color indexed="8"/>
        <rFont val="Garamond"/>
        <family val="1"/>
      </rPr>
      <t>sipas Artikujve Ekonomikë</t>
    </r>
  </si>
  <si>
    <t>1300/1300</t>
  </si>
  <si>
    <t>Numri i kartelave informative te standardizuara per sherbimet publike ndaj totalit te sherbimeve publike</t>
  </si>
  <si>
    <t>Numri i shërbimeve të ofruara nga Qendrat e Integruara ndaj totalit të shërbimeve publike</t>
  </si>
  <si>
    <t>Menaxhimi dhe Zhvillimi i Administratës Publike</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</si>
  <si>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</si>
  <si>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Trend zbrites</t>
  </si>
  <si>
    <t>Numri i incidenteve ne sistem</t>
  </si>
  <si>
    <t xml:space="preserve">Blerje pajisje kompjuterike dhe pajisje  zyre </t>
  </si>
  <si>
    <t>Shtimi  i moduleve te reja ne Sistemin e Prokurimit Elektronik</t>
  </si>
  <si>
    <t>01130</t>
  </si>
  <si>
    <t>Shërbimi i Prokurimit Publik</t>
  </si>
  <si>
    <t>01120</t>
  </si>
  <si>
    <t>Veprimtaria audituese e KLSH</t>
  </si>
  <si>
    <t>Kapitulli 01</t>
  </si>
  <si>
    <t>Kapitulli 05</t>
  </si>
  <si>
    <t>Kodi i Projektit sipas listes se investimeve</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</si>
  <si>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</si>
  <si>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numer pajisjesh</t>
  </si>
  <si>
    <t>Kapitull 02</t>
  </si>
  <si>
    <t>Kapitulli 03</t>
  </si>
  <si>
    <t>Kapitulli 04</t>
  </si>
  <si>
    <t>Kosto totale e produkti 2</t>
  </si>
  <si>
    <t xml:space="preserve">Produkti 3 </t>
  </si>
  <si>
    <r>
      <t xml:space="preserve">Detajimi i Kostos Totale të </t>
    </r>
    <r>
      <rPr>
        <b/>
        <sz val="8"/>
        <color rgb="FFFF0000"/>
        <rFont val="Garamond"/>
        <family val="1"/>
      </rPr>
      <t xml:space="preserve">Produktit 3 </t>
    </r>
    <r>
      <rPr>
        <b/>
        <sz val="8"/>
        <color theme="1"/>
        <rFont val="Garamond"/>
        <family val="1"/>
      </rPr>
      <t>sipas Artikujve Ekonomikë</t>
    </r>
  </si>
  <si>
    <t xml:space="preserve">Kosto totale e produktit </t>
  </si>
  <si>
    <t>Kapitull 05</t>
  </si>
  <si>
    <t>Kapitulli 02</t>
  </si>
  <si>
    <t>Planifikim, Menaxhim dhe Administrim</t>
  </si>
  <si>
    <t>nr kompjuterash</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</si>
  <si>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</si>
  <si>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</si>
  <si>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</si>
  <si>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</si>
  <si>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</si>
  <si>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</si>
  <si>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ORE TRANSMETIMI TE EMISIONEVE TV TRANSMETUAR NE SATELIT PER SHQIPTARET JASHTE KUFIRIT</t>
  </si>
  <si>
    <t>ORE TRANSMETIMI EMISIONE INFORMATIVE NE 7 GJUHE TE HUAJA PER PUBLIKUN E HUAJ,EMISIONE KULTURORE,INFORMATIVE,MUZIKORE,ARTISTIKE NE GJUHEN SHQIPE PER BASHKATDHETARET</t>
  </si>
  <si>
    <t>ORE TRANSMETIMI</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</si>
  <si>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</si>
  <si>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</si>
  <si>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</si>
  <si>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Numri i prodhimeve</t>
  </si>
  <si>
    <t>Cilesia e transmetimit</t>
  </si>
  <si>
    <t>PASQYRIM NGA RTSH I EVENTEVE ARTISTIKE ME RENDESI MBAREKOMBETARE</t>
  </si>
  <si>
    <t>NUMER PROGRAMESH</t>
  </si>
  <si>
    <t>Filma artistike televiziv te prodhuar</t>
  </si>
  <si>
    <t>NUMER FILMASH</t>
  </si>
  <si>
    <t>08340</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</si>
  <si>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</si>
  <si>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</si>
  <si>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</si>
  <si>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biletave te shitura per koncerte</t>
  </si>
  <si>
    <t>KONCERTE TE ORKESTRES,REGJISTRIME MATERIALESH ARKIVORE</t>
  </si>
  <si>
    <t>NUMER KONCERTESH</t>
  </si>
  <si>
    <t>08520</t>
  </si>
  <si>
    <t>OPTIMIZIM I SINJALIT</t>
  </si>
  <si>
    <t>Niveli I mbulimit te sinjalit</t>
  </si>
  <si>
    <t>SHPENZIME PER SHERBIME MIREMBAJTJES SE SISTEMIT TE  INTEGRUAR DVB-T2 [PER RTSH</t>
  </si>
  <si>
    <t>ORE SHERBIMI</t>
  </si>
  <si>
    <t>Pajisje per godinen e re</t>
  </si>
  <si>
    <t>nr pajisjesh</t>
  </si>
  <si>
    <t>Rikonstruksione</t>
  </si>
  <si>
    <r>
      <t xml:space="preserve">Detajimi i Kostos Totale të </t>
    </r>
    <r>
      <rPr>
        <b/>
        <sz val="8"/>
        <color rgb="FFFF0000"/>
        <rFont val="Garamond"/>
        <family val="1"/>
      </rPr>
      <t xml:space="preserve">Produktit X </t>
    </r>
    <r>
      <rPr>
        <b/>
        <sz val="8"/>
        <color theme="1"/>
        <rFont val="Garamond"/>
        <family val="1"/>
      </rPr>
      <t>sipas Artikujve Ekonomikë</t>
    </r>
  </si>
  <si>
    <t>numër aktesh</t>
  </si>
  <si>
    <t>Kuvendi i Shqipërisë ka detyrimin e pagesës së anëtarësimit në ato organizata ndërkombëtare ku ka të drejta të plota</t>
  </si>
  <si>
    <t>Numër organizata ndërkombëtare</t>
  </si>
  <si>
    <t>Mjete levizese</t>
  </si>
  <si>
    <t>Orendi/Pajisje/Mjete</t>
  </si>
  <si>
    <t>08320</t>
  </si>
  <si>
    <t xml:space="preserve">Veprimtaria telegrafike e Agjencise Telegrafike Shqiptare, konsiston ne mbledhjen, perpunimin, perkthimin e lajmeve te konfirmuara nga burimet autentike dhe zyrtare. </t>
  </si>
  <si>
    <t>Prodhim i lajmit me mbulim 82% te territorit te Republikes se Shqiperise.</t>
  </si>
  <si>
    <t>Prodhim i informacionit te shpejte, perkthim informacioni ne menyre te sakte dhe transmetim i informacionit ne kohe reale.</t>
  </si>
  <si>
    <t>Nr i lajmeve te realizuara</t>
  </si>
  <si>
    <t>Nr. Dokumetave te dixhitalizuara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</si>
  <si>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</si>
  <si>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Projekte Kinematografike</t>
  </si>
  <si>
    <t>Nr pajisje</t>
  </si>
  <si>
    <t>Blerje pajisjesh te ndryshme</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</si>
  <si>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</si>
  <si>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Numër misionesh mbikëqyrjeje.</t>
  </si>
  <si>
    <t>Blerje Pajisje Zyre dhe Elektonike</t>
  </si>
  <si>
    <t>Numër pajisje</t>
  </si>
  <si>
    <t>Blerje pajisje kompjuterike per permiresimin e infrastruktures Teknologji-Informacion, duke arritur plotësimin e nevojave  te institucionit.</t>
  </si>
  <si>
    <t>Perqindja/Numri i vendimeve të Komisionerit te lena ne fuqi nga gjykata;</t>
  </si>
  <si>
    <t xml:space="preserve">Rritja e përgjegjshmërisë së kontrolluesve publikë e privatë ( nr Konrtrollues të regjistruar në regjistrin Kombëtar) </t>
  </si>
  <si>
    <t xml:space="preserve">Rritja e nivelit të transparences nga AP (nr e AP me program/nr total);  </t>
  </si>
  <si>
    <t xml:space="preserve"> Mbikëqyrje/ inspektime të kryera&amp;ankesa te trajtuara   </t>
  </si>
  <si>
    <t xml:space="preserve">Mbikëqyrje të kryera sipas planit vjetor &amp; inspektime të realizuara sipas problematikave &amp;trajtim I ankesa te qytetareve </t>
  </si>
  <si>
    <t xml:space="preserve">Numer </t>
  </si>
  <si>
    <t>Nr pajisjesh</t>
  </si>
  <si>
    <t xml:space="preserve">Blerje pajisje zyre &amp;Kompjuterike/elektronike/vegla e instrumenta </t>
  </si>
  <si>
    <t xml:space="preserve">Pajisje zyre/ kopjuterike/elektronike/vegla e pajisje te blera </t>
  </si>
  <si>
    <t>Vendime mbi hetimin e procedurave të prokurimit te ankimuara</t>
  </si>
  <si>
    <t>Numer pajisjesh</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</si>
  <si>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</si>
  <si>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Blerje pajisje kompjuterike per mirefunksionimin e institiucionit</t>
  </si>
  <si>
    <t>nr pajisje zyre</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</si>
  <si>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</si>
  <si>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</si>
  <si>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</si>
  <si>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librave te botuar nga ISKK</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</si>
  <si>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</si>
  <si>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Organizimi i Konferencave dhe ekspozitave me karakter promovues, informues per periudhen komuniste dhe pergatitja e Video Dokumentareve, filmave  si pjese e ketyre konferencave etj</t>
  </si>
  <si>
    <t>Numer konferencash, ekspozitash</t>
  </si>
  <si>
    <t>Numer pajisjesh kompjuterike</t>
  </si>
  <si>
    <t>Sherbime te tjera</t>
  </si>
  <si>
    <t>Pajisje informatike te blera</t>
  </si>
  <si>
    <t>Qëllimi e Politikës së Programit</t>
  </si>
  <si>
    <t>Sigurimi i informacionit të klasifikuar "sekret shtetëror", të NATO-s, BE-s, shteteve e organizatave të tjera ndërkombëtare.</t>
  </si>
  <si>
    <t>Treguesi i Performancës në nivel Qëllimi</t>
  </si>
  <si>
    <t>Shkeljet e Sigurisë</t>
  </si>
  <si>
    <t>Trend zbritës</t>
  </si>
  <si>
    <t>Objektivi i Politikës së Programit</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</si>
  <si>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</si>
  <si>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</si>
  <si>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</si>
  <si>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Edukimi i sigurisë për informacionin e klasifikuar.</t>
  </si>
  <si>
    <t xml:space="preserve">Produktet për Objektivin </t>
  </si>
  <si>
    <t xml:space="preserve">Produkti </t>
  </si>
  <si>
    <t>Certifikata Sigurie Personi, Industriale dhe Sistemesh.</t>
  </si>
  <si>
    <t>Veprimtari administrative dhe operative në përmbushje të Qëllimit të Politikës së Programit</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</si>
  <si>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</si>
  <si>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nr. Pajisje</t>
  </si>
  <si>
    <t>Produkti 8</t>
  </si>
  <si>
    <t>Produkti 9</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</si>
  <si>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</si>
  <si>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</si>
  <si>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</si>
  <si>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Rritja e numrit te procedurave te verifikuara</t>
  </si>
  <si>
    <t>Rritja e kontratave te monitoruara</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</si>
  <si>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</si>
  <si>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</si>
  <si>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</si>
  <si>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</si>
  <si>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</si>
  <si>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m2</t>
  </si>
  <si>
    <t>05640</t>
  </si>
  <si>
    <t>Mbrojtja sasiore dhe cilësore e burimeve ujore, shfrytëzimi racional dhe shpërndarja e drejtë e tyre si dhe mbrojtja e gjendjes natyrore të ujërave ndërkufitare në bashkëpunim me vendet fqinje</t>
  </si>
  <si>
    <t>Burime ujore qe perdoren aktualisht per uje te pijshem te mbrojtura nga ana cilesore dhe sasiore</t>
  </si>
  <si>
    <t>Burime ujore qe perdoren per qellime te ndryshme te mbrojtura nga ana cilesore dhe sasiore</t>
  </si>
  <si>
    <t xml:space="preserve"> Sigurimi, mbrojtja dhe shfrytezimi racional i burimeve ujore</t>
  </si>
  <si>
    <t>Rritja e Numri i lejeve te dhena per  shfrytëzim të ujrave siperfaqesore e nentokesore krahasuar me vitin baze</t>
  </si>
  <si>
    <t>% e të dhënave</t>
  </si>
  <si>
    <t>"Dokumenti I veprimit/Mbeshtetje per Menaxhimin e Ujerave"</t>
  </si>
  <si>
    <t>Data</t>
  </si>
  <si>
    <t>Nenshkrimi</t>
  </si>
  <si>
    <t>Emri</t>
  </si>
  <si>
    <t>Koordinatori i GMS/ Nepunesi Autorizues</t>
  </si>
  <si>
    <t xml:space="preserve"> </t>
  </si>
  <si>
    <t>Politikat Ekzistuese</t>
  </si>
  <si>
    <t>Shpenzimet Korrente</t>
  </si>
  <si>
    <t>Orendi zyre</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</si>
  <si>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</si>
  <si>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</si>
  <si>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</si>
  <si>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 xml:space="preserve">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 </t>
  </si>
  <si>
    <t>Shpenzimet Korrente* 98901AA</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</si>
  <si>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</si>
  <si>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</si>
  <si>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</si>
  <si>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 xml:space="preserve">Detajimi i Kostos Totale të </t>
    </r>
    <r>
      <rPr>
        <b/>
        <sz val="8"/>
        <color indexed="10"/>
        <rFont val="Garamond"/>
        <family val="1"/>
      </rPr>
      <t xml:space="preserve">Produktit 2 </t>
    </r>
    <r>
      <rPr>
        <b/>
        <sz val="8"/>
        <color indexed="8"/>
        <rFont val="Garamond"/>
        <family val="1"/>
      </rPr>
      <t>sipas Artikujve Ekonomikë</t>
    </r>
  </si>
  <si>
    <r>
      <t xml:space="preserve">Detajimi i Kostos Totale të </t>
    </r>
    <r>
      <rPr>
        <b/>
        <sz val="8"/>
        <color indexed="10"/>
        <rFont val="Garamond"/>
        <family val="1"/>
      </rPr>
      <t xml:space="preserve">Produktit 1&amp;2 …X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</si>
  <si>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</si>
  <si>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r>
      <t xml:space="preserve">Detajimi i Kostos Totale të </t>
    </r>
    <r>
      <rPr>
        <b/>
        <sz val="8"/>
        <color indexed="10"/>
        <rFont val="Garamond"/>
        <family val="1"/>
      </rPr>
      <t xml:space="preserve">Produktit X </t>
    </r>
    <r>
      <rPr>
        <b/>
        <sz val="8"/>
        <color indexed="8"/>
        <rFont val="Garamond"/>
        <family val="1"/>
      </rPr>
      <t>sipas Artikujve Ekonomikë</t>
    </r>
  </si>
  <si>
    <t>M870290</t>
  </si>
  <si>
    <t>67</t>
  </si>
  <si>
    <t>18AO601</t>
  </si>
  <si>
    <t>Politika Ekzistuese</t>
  </si>
  <si>
    <t xml:space="preserve">Shpenzimet Korrente </t>
  </si>
  <si>
    <t>Blerje orendi zyre dhe kompjuterike</t>
  </si>
  <si>
    <t>Kodi i Projektit sipas listës së investimeve</t>
  </si>
  <si>
    <t>Pajisje zyre dhe kompjuterike</t>
  </si>
  <si>
    <t>Blerje pajisje audio vizuale</t>
  </si>
  <si>
    <t>Sistem intervistash me pajisje audio vizuale</t>
  </si>
  <si>
    <t>M870292</t>
  </si>
  <si>
    <t>1150</t>
  </si>
  <si>
    <t>Kodi i Projektit të Investimeve 18AP601</t>
  </si>
  <si>
    <t xml:space="preserve">Nr . Aktesh te hartuara </t>
  </si>
  <si>
    <t>Ndërtimi i sistemit të rrjeteve gjeodezike të rrjeteve aktiv dhe pasiv (Rendi i Parë dhe Rendi II), ndërtimi i rrjeteve të nivelimit, rrjete gravametrike, magnometrike dhe marografike. Gjithsej 450 pika nga këto 50 pika të fiksuara në terren në blloqe betoni dhe matja e tyre.</t>
  </si>
  <si>
    <t>Nr Sistemesh</t>
  </si>
  <si>
    <t xml:space="preserve">TVSH -Implementimi I projektit te financuar nga qeveria norvegjeze me qellim zgjerimin e kapaciteteve te ASIG per tu ofruar perdoruesve informacion gjeohapesinor + TVSH </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</si>
  <si>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</si>
  <si>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</si>
  <si>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10%</t>
  </si>
  <si>
    <t>Rritja e numrit të regjistrimeve ne kadastren kombetare ujore te burimeve ujore, shpimeve hidrologjike dhe puseve te germuar te perdorur per uje dhe per nevoja te ndryshme</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</si>
  <si>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</si>
  <si>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</si>
  <si>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</si>
  <si>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</si>
  <si>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</si>
  <si>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</si>
  <si>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</si>
  <si>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</si>
  <si>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</si>
  <si>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</si>
  <si>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</si>
  <si>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</si>
  <si>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</si>
  <si>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r>
      <t>Detajimi i Kostos Totale të</t>
    </r>
    <r>
      <rPr>
        <b/>
        <sz val="9"/>
        <color rgb="FFFF0000"/>
        <rFont val="Garamond"/>
        <family val="1"/>
      </rPr>
      <t xml:space="preserve"> Produktit 3 </t>
    </r>
    <r>
      <rPr>
        <b/>
        <sz val="9"/>
        <color theme="1"/>
        <rFont val="Garamond"/>
        <family val="1"/>
      </rPr>
      <t>sipas Artikujve Ekonomikë</t>
    </r>
  </si>
  <si>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</si>
  <si>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</si>
  <si>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</si>
  <si>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</si>
  <si>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</si>
  <si>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Ky program është pjesë e reformës së ndërmarrë nga Qeveria, e cila ka si synim transformimin e mënyrës së ofrimit të shërbimeve në Shqipëri përmes qasjes me në qendër qytetarin duke realizuar ri-inxhinierimin e proceseve të dhënies së shërbimeve për qytetarët dhe bizneset,  ndarjen funksionale dhe integrimin e shërbimeve publike në sportel, zhvillimin e kanaleve të ofrimit të shërbimeve, dixhitalizimin, marrjen e opinioneve të qytetarëve dhe monitorimin e performancës se administratës shtetërore në dhënien e shërbimeve.</t>
  </si>
  <si>
    <t xml:space="preserve">Implementimi i rregullave për ofrimin e shërbimeve publike nga institucionet publike për personat që banojnë dhe/ose ushtrojnë aktivitetin e tyre në Republikën e Shqipërisë përmes heqjes së pengesave administrative dhe ofrimit të tyre në një kohë sa më të shkurtër. </t>
  </si>
  <si>
    <t>Numri i shërbimeve të ri-inxhinieruara.</t>
  </si>
  <si>
    <t>Rritja e kënaqësisë së qytetarëve në marrjen e shërbimeve në sportelet Adisa</t>
  </si>
  <si>
    <t>Numri i Qendrave/Njesive te Ofrimit te Sherbimeve Publike te Integruara</t>
  </si>
  <si>
    <t>Numri i Bashkive(jo qender-qarku) ne te cilen ADISA eshte prezente nepermjet sporteleve te saj</t>
  </si>
  <si>
    <t>Numri i njesive levizese per ofrimin e sherbimeve publike</t>
  </si>
  <si>
    <t xml:space="preserve">Numri i formularëve të aplikimit, të standartizuar për shërbimet publike </t>
  </si>
  <si>
    <t xml:space="preserve">Koha e shërbimit e shkurtuar </t>
  </si>
  <si>
    <t>Konsiston në ngritjen, monitorimin dhe përmirësimin cilësisht të shërbimeve ndaj qytetarëve.</t>
  </si>
  <si>
    <t>Numër shërbimesh për njësi kohe.</t>
  </si>
  <si>
    <t>Kontrata</t>
  </si>
  <si>
    <t xml:space="preserve">Ngritja e Qendrave të Integruara të Shërbimeve Publike </t>
  </si>
  <si>
    <t>18AP301</t>
  </si>
  <si>
    <t>Qendra e integruar funksionale</t>
  </si>
  <si>
    <t>Godinë/Shërbim për publikun</t>
  </si>
  <si>
    <r>
      <rPr>
        <b/>
        <sz val="8"/>
        <color indexed="10"/>
        <rFont val="Garamond"/>
        <family val="1"/>
      </rPr>
      <t>Produkti 3</t>
    </r>
    <r>
      <rPr>
        <sz val="8"/>
        <color indexed="8"/>
        <rFont val="Garamond"/>
        <family val="1"/>
      </rPr>
      <t>(shto produkte sipas rastit)</t>
    </r>
  </si>
  <si>
    <t>Mbikëqyrja dhe hetimi i tregjeve prodhuese dhe jo-prodhuese (abuzimi me pozitën dominuese dhe marrëveshjet e ndaluara) si dhe kontrolli perqendrimeve</t>
  </si>
  <si>
    <t>Shkelje te konstatuara te  konkurences</t>
  </si>
  <si>
    <t>40</t>
  </si>
  <si>
    <t>43</t>
  </si>
  <si>
    <t>Rezultatet nga raportet dhe monitorimet</t>
  </si>
  <si>
    <t>Vendime perqendrimesh</t>
  </si>
  <si>
    <t>Akte ligjore te vleresuara</t>
  </si>
  <si>
    <t>Trajnime, workshopoe per stafin</t>
  </si>
  <si>
    <t>82</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</si>
  <si>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</si>
  <si>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numer/cope</t>
  </si>
  <si>
    <t>RRITJE E SHIKUESHMERISE -AUDIENCA</t>
  </si>
  <si>
    <t>RRITJE E CILESISE SE PROGRAMEVE TELEVIZIVE,RADIOFONIKE NE NIVEL INFORMATIV,EDUKATIV,ARTISTIK</t>
  </si>
  <si>
    <t>RRITJA E NUMRIT TE PRODHIMEVE</t>
  </si>
  <si>
    <t>ZGJERIMI I TREGUT TE REKLAMAVE</t>
  </si>
  <si>
    <t>Te drejta ekskluzive transmetimi</t>
  </si>
  <si>
    <t>KRIJIMI I KUSHTEVE OPTIMALE PER VIJUESHMERINE E SISTEMIT TE DIGJITALIZIMIT</t>
  </si>
  <si>
    <t/>
  </si>
  <si>
    <t>Nënshkrimi</t>
  </si>
  <si>
    <t>Titullari i institucionit / Ministri</t>
  </si>
  <si>
    <t xml:space="preserve">  06 - Nga të ardhurat jashtë limitit</t>
  </si>
  <si>
    <t>999 - Jashtë-Buxhetore</t>
  </si>
  <si>
    <t xml:space="preserve">  04 - TVSH, Detyrim Doganor</t>
  </si>
  <si>
    <t xml:space="preserve">  03 - Kosto lokale</t>
  </si>
  <si>
    <t xml:space="preserve">  22 - Financim i huaj - Kredi</t>
  </si>
  <si>
    <t xml:space="preserve">  02 - Financim i huaj - Grant</t>
  </si>
  <si>
    <t xml:space="preserve">  01 - Nga Buxheti</t>
  </si>
  <si>
    <t>232 - Transferta Kapitale</t>
  </si>
  <si>
    <t>231 - Kapitale të Trupëzuara</t>
  </si>
  <si>
    <t>230 - Kapitale të Patrupëzuara</t>
  </si>
  <si>
    <t xml:space="preserve">  05 - Nga të ardhurat e veta</t>
  </si>
  <si>
    <t>606 - Trans per Buxh. Fam. &amp; Individ</t>
  </si>
  <si>
    <t>605 - Transferta Korente të Huaja</t>
  </si>
  <si>
    <t>604 - Transferta Korente të Brendshme</t>
  </si>
  <si>
    <t>603 - Subvencione</t>
  </si>
  <si>
    <t>602 - Mallra dhe Shërbime të Tjera</t>
  </si>
  <si>
    <t>601 - Sigurime Shoqërore</t>
  </si>
  <si>
    <t>600 - Paga</t>
  </si>
  <si>
    <t xml:space="preserve">Totali shpenzimeve të Programit </t>
  </si>
  <si>
    <t xml:space="preserve">604 - Transferta Korente të </t>
  </si>
  <si>
    <t>Detajimi i Kostos Totale të Produktit  sipas Artikujve Ekonomikë</t>
  </si>
  <si>
    <t>0</t>
  </si>
  <si>
    <t>-0.2</t>
  </si>
  <si>
    <t>Ndryshimi në % i kostos totale</t>
  </si>
  <si>
    <t>Ndryshimi në % i Sasisë</t>
  </si>
  <si>
    <t>200000</t>
  </si>
  <si>
    <t>250000</t>
  </si>
  <si>
    <t>300</t>
  </si>
  <si>
    <t>Përshkrimi i Produktit</t>
  </si>
  <si>
    <t>Produkti</t>
  </si>
  <si>
    <t>-0.3333</t>
  </si>
  <si>
    <t>2</t>
  </si>
  <si>
    <t>3</t>
  </si>
  <si>
    <t>0.6667</t>
  </si>
  <si>
    <t>5</t>
  </si>
  <si>
    <t>10</t>
  </si>
  <si>
    <t>9</t>
  </si>
  <si>
    <t>8</t>
  </si>
  <si>
    <t>60</t>
  </si>
  <si>
    <t>55</t>
  </si>
  <si>
    <t>50</t>
  </si>
  <si>
    <t>Treguesit e Performancës për Objektivin</t>
  </si>
  <si>
    <t>250</t>
  </si>
  <si>
    <t>45</t>
  </si>
  <si>
    <t>100</t>
  </si>
  <si>
    <t>95</t>
  </si>
  <si>
    <t>85</t>
  </si>
  <si>
    <t>1</t>
  </si>
  <si>
    <t>11</t>
  </si>
  <si>
    <t>21</t>
  </si>
  <si>
    <t>19</t>
  </si>
  <si>
    <t>0.0178</t>
  </si>
  <si>
    <t>0.2727</t>
  </si>
  <si>
    <t>140</t>
  </si>
  <si>
    <t>110</t>
  </si>
  <si>
    <t>80</t>
  </si>
  <si>
    <t>15</t>
  </si>
  <si>
    <t>20</t>
  </si>
  <si>
    <t>90</t>
  </si>
  <si>
    <t>PBA 2022-2024</t>
  </si>
  <si>
    <t>Kodi i Grupit</t>
  </si>
  <si>
    <t>Emërtimi i Grupit</t>
  </si>
  <si>
    <t>FORMAT 2: FORMATI STANDARD I PËRGATITJES SË KËRKESAVE BUXHETOREPBA 2022-2024</t>
  </si>
  <si>
    <t xml:space="preserve">Koordinatori i GMS/ Nëpunësi </t>
  </si>
  <si>
    <t>të menaxhimit të programit</t>
  </si>
  <si>
    <t xml:space="preserve">Drejtuesi i ekipit </t>
  </si>
  <si>
    <t>-1</t>
  </si>
  <si>
    <t>120000</t>
  </si>
  <si>
    <t>1800000</t>
  </si>
  <si>
    <t>Blerje dhe furnizim kondicioner per zyra.E mire materiale per te relaizuar kushtet teknike dhe cilesore te punes ne ILDKPKI.</t>
  </si>
  <si>
    <t>Blerje Kondicioner per zyra</t>
  </si>
  <si>
    <t>900000</t>
  </si>
  <si>
    <t>Blerje e nje sisitem Hyrje- Dalje eshte i domosdoshem pasi ne ILDKPKI sisitemi aktual eshte i amortizuar dhe i vjeter ne teknologji.</t>
  </si>
  <si>
    <t>Sistem Hyrje - Dalje ne ILDKPKI</t>
  </si>
  <si>
    <t>70588.24</t>
  </si>
  <si>
    <t>1200000</t>
  </si>
  <si>
    <t>17</t>
  </si>
  <si>
    <t>Blerje  dhe furnizim pjesë këmbimi për ashensorin duke realizuar kushte teknike dhe cilësore të punës në ILDKPKI</t>
  </si>
  <si>
    <t>18AC405 - Remont Kapital Ashensori</t>
  </si>
  <si>
    <t>4.625</t>
  </si>
  <si>
    <t>100000</t>
  </si>
  <si>
    <t>90000</t>
  </si>
  <si>
    <t>600000</t>
  </si>
  <si>
    <t>160000</t>
  </si>
  <si>
    <t>6</t>
  </si>
  <si>
    <t>Blerje pajisje te tjera zyre per nevoja te institucionit.</t>
  </si>
  <si>
    <t>18AC404 - Blerje pajisje te tjera zyre</t>
  </si>
  <si>
    <t>0.1429</t>
  </si>
  <si>
    <t>-0.1045</t>
  </si>
  <si>
    <t>-0.2143</t>
  </si>
  <si>
    <t>-0.125</t>
  </si>
  <si>
    <t>109090.91</t>
  </si>
  <si>
    <t>85714.29</t>
  </si>
  <si>
    <t>75000</t>
  </si>
  <si>
    <t>1340000</t>
  </si>
  <si>
    <t>14</t>
  </si>
  <si>
    <t>16</t>
  </si>
  <si>
    <t>M760038 - Blerje pajisje elektronike dhe zyre</t>
  </si>
  <si>
    <t>18AC4</t>
  </si>
  <si>
    <t>0.0337</t>
  </si>
  <si>
    <t>0.2</t>
  </si>
  <si>
    <t>-0.1667</t>
  </si>
  <si>
    <t>154099520</t>
  </si>
  <si>
    <t>3000</t>
  </si>
  <si>
    <t>3600</t>
  </si>
  <si>
    <t>5000</t>
  </si>
  <si>
    <t>Përfshin  sasinë e deklaratave te pasurive të të zgjedhurve dhe të nëpunësve publike të kontrolluara sipas llojeve.</t>
  </si>
  <si>
    <t>97601AA - Deklarata Pasurie te Kontrolluara</t>
  </si>
  <si>
    <t>Jo-projekte (001-76-01110)</t>
  </si>
  <si>
    <t>97601</t>
  </si>
  <si>
    <t>108%</t>
  </si>
  <si>
    <t>100%</t>
  </si>
  <si>
    <t>Deklarata Pasurie sipas Llojeve të Kontrolluara.</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</si>
  <si>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</si>
  <si>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71.43%</t>
  </si>
  <si>
    <t>64.29%</t>
  </si>
  <si>
    <t>57.14%</t>
  </si>
  <si>
    <t>42%</t>
  </si>
  <si>
    <t>Punonjës të trajnuar</t>
  </si>
  <si>
    <t>3%</t>
  </si>
  <si>
    <t>4%</t>
  </si>
  <si>
    <t>7%</t>
  </si>
  <si>
    <t>Pasuri të vlerësuara me ekspertë të pavarur.</t>
  </si>
  <si>
    <t>120%</t>
  </si>
  <si>
    <t>114%</t>
  </si>
  <si>
    <t>110%</t>
  </si>
  <si>
    <t>Shkelje të konstatuara në procesin e deklarimit</t>
  </si>
  <si>
    <t>108.33%</t>
  </si>
  <si>
    <t>103.75%</t>
  </si>
  <si>
    <t>103.33%</t>
  </si>
  <si>
    <t>Numri i rasteve të hetimeve administrative kundër korrupsionit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</si>
  <si>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</si>
  <si>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</si>
  <si>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76</t>
  </si>
  <si>
    <t>Inspektoriati i Lartë i Kontrollit dhe Deklarimit të Pasurive</t>
  </si>
  <si>
    <t>FORMAT 2: FORMATI STANDARD I PËRGATITJES SË KËRKESAVE BUXHETORE PBA 2022-2024</t>
  </si>
  <si>
    <t>0.0135</t>
  </si>
  <si>
    <t>0.0882</t>
  </si>
  <si>
    <t>0.0968</t>
  </si>
  <si>
    <t>56572.58</t>
  </si>
  <si>
    <t>Kosto për njësi (në lekë)</t>
  </si>
  <si>
    <t>70150000</t>
  </si>
  <si>
    <t>Kosto totale (në lekë)</t>
  </si>
  <si>
    <t>1500</t>
  </si>
  <si>
    <t>1480</t>
  </si>
  <si>
    <t>1360</t>
  </si>
  <si>
    <t>1240</t>
  </si>
  <si>
    <t>99001AA - Vendime te marra nga KPP</t>
  </si>
  <si>
    <t>Jo-projekte (001-90-01110)</t>
  </si>
  <si>
    <t>99001</t>
  </si>
  <si>
    <t>Niveli i shpenzimeve vjetore te kryera ne raport me buxhetin e miratuar dhe ne funksion te realizimit te nevojave te institucionit</t>
  </si>
  <si>
    <t>Perdorimi me eficience, transparence dhe efektivitet i burimeve financiare</t>
  </si>
  <si>
    <t>0.5</t>
  </si>
  <si>
    <t>66666.67</t>
  </si>
  <si>
    <t>1000000</t>
  </si>
  <si>
    <t>Do realizohet blerja e pajisjeve elektronike dhe zyre per KPP</t>
  </si>
  <si>
    <t>M900001 - Blerje Pajisje</t>
  </si>
  <si>
    <t>18AD2</t>
  </si>
  <si>
    <t>18%</t>
  </si>
  <si>
    <t>Programet, kalendaret, planet operacionale dhe strategjike te trajnimit, workshopet apo seminaret</t>
  </si>
  <si>
    <t>Rritja e kapaciteteve njerezore, permes politikave te reja te trajnimit, promovimit, rekrutimit dhe vleresimit te punonjesve</t>
  </si>
  <si>
    <t>776</t>
  </si>
  <si>
    <t>Programet dhe sistemet e menaxhimit te burimeve njerezore dhe financiare dhe qëndrueshmëria në vendimarrje ne fushen e shqyrtimit te ankesave</t>
  </si>
  <si>
    <t>Garantimi i ligjshmerise ne vendimmarrje dhe permiresimi i menaxhimit te burimeve njerezore, financiare dhe materiale</t>
  </si>
  <si>
    <t>Komisioni i Prokurimit Publik</t>
  </si>
  <si>
    <t>Pajisje kompjuterike dhe zyre</t>
  </si>
  <si>
    <t>18AN601</t>
  </si>
  <si>
    <t>Pajisje te blera kompjuterike dhe zyre</t>
  </si>
  <si>
    <t>Nr Projektesh</t>
  </si>
  <si>
    <t xml:space="preserve">Projekte/nisma te financuara </t>
  </si>
  <si>
    <t>Nr. takime/aktivitete</t>
  </si>
  <si>
    <t>Takime periodike me perfaqesuesit e PK per tu informuar mbi ecurine e problematikave te tyre dhe amendimin e kuadrit ligjor si dhe aktivitete te perbashketa me institucione te ngjashme te fushes.</t>
  </si>
  <si>
    <t>Takime te kryera/Aktivitete</t>
  </si>
  <si>
    <t xml:space="preserve">Nr. aktesh nenligjore
</t>
  </si>
  <si>
    <t>Ndryshimi dhe plotesimi i kuadrit ligjor ne fushen e arsimit, mbrojtjes sociale, kultures, perdorimit te gjuhes amtare dhe treguesve topografike.</t>
  </si>
  <si>
    <t>Akte nenligjore te propozuara</t>
  </si>
  <si>
    <t xml:space="preserve">Fuqizimi i kuadrit ligjor dhe nenligjor </t>
  </si>
  <si>
    <t xml:space="preserve">Zbatimi i kuadrit ligjor dhe politikave shteterore ne lidhje me pakicat kombetare, si edhe financimi i projekteve dhe nismave per fuqizimin, mbrojtjen e te drejtave, ruajtjen e promovimin e identitetit kombetar, kulturor e gjuhesor te tyre.
</t>
  </si>
  <si>
    <t>Sigurimi i ushtrimit te të drejtave specifike të personave që u përkasin një pakice kombëtare, si një përbërës thelbësor i një shoqërie të integruar dhe që garantojnë mosdiskriminimin dhe barazinë e plotë para ligjit.</t>
  </si>
  <si>
    <t>Koordinim dhe monitorim i administrimit dhe zbatimit ne praktike te kuadrit ligjor dhe politikave mbi pakicat kombetare.</t>
  </si>
  <si>
    <t>2022-2024</t>
  </si>
  <si>
    <t>Buxheti 2022-2024</t>
  </si>
  <si>
    <t>Blerë pajisje Sigurie</t>
  </si>
  <si>
    <t>Nr dosjesh</t>
  </si>
  <si>
    <t>Pagesa e TVSH për projekte me financim të huaj</t>
  </si>
  <si>
    <t>Kodi  18AP802</t>
  </si>
  <si>
    <t>Pagesë TVSH</t>
  </si>
  <si>
    <t xml:space="preserve">Nr reformash </t>
  </si>
  <si>
    <t>Zbatimi i reformes se Sherbimit Civil ne Administraten Publike</t>
  </si>
  <si>
    <t xml:space="preserve">IPA 2014 Zbatimi i reformes se Sherbimit Civil ne Administraten Publike </t>
  </si>
  <si>
    <t>M2 te rikostruktuar/Godine e rikostruktuar</t>
  </si>
  <si>
    <t xml:space="preserve">Rikonstruksion Godine </t>
  </si>
  <si>
    <t>Kodi i Projektit të Investimeve  M870290</t>
  </si>
  <si>
    <t>Kodi     18AP601</t>
  </si>
  <si>
    <t>Pajise zyre</t>
  </si>
  <si>
    <t>Blerje e pajisje  zyre dhe komjuterike</t>
  </si>
  <si>
    <t>Detajimi i Kostos Totale të Produktit 9 sipas Artikujve Ekonomikë</t>
  </si>
  <si>
    <t>Procese për sigurimin e mirëfunksionimit të institucionit</t>
  </si>
  <si>
    <t>Administrimi dhe funksionimi i DAP</t>
  </si>
  <si>
    <t>Kosto totale e produktit 8</t>
  </si>
  <si>
    <t>Detajimi i Kostos Totale të Produktit 8 sipas Artikujve Ekonomikë</t>
  </si>
  <si>
    <t>Procese monitorimi te kryera për zbatimin e legjislacionit të shërbimit civilsi dhe Inspektime për të monitoruar zbatimin e legjislacion it të shërbimit civil</t>
  </si>
  <si>
    <t>Procese monitorimi te kryera</t>
  </si>
  <si>
    <t>Detajimi i Kostos Totale të Produktit 7 sipas Artikujve Ekonomikë</t>
  </si>
  <si>
    <t>politika</t>
  </si>
  <si>
    <t>Hartimi i politikave për ngritjen e kapaciteteve dhe rritjen e integritetit në administratën publike</t>
  </si>
  <si>
    <t xml:space="preserve">Politika te ndermarra për zhvillimin profesional </t>
  </si>
  <si>
    <t>Detajimi i Kostos Totale të Produktit 6 sipas Artikujve Ekonomikë</t>
  </si>
  <si>
    <t xml:space="preserve">Hartimi i akteve ligjore dhe nënligjore në fushën e pagave, burimeve njerëzore dhe në fushën e organizimit të institucioneve </t>
  </si>
  <si>
    <t>Akte ligjore dhe nënligjore te hartuara</t>
  </si>
  <si>
    <t>Detajimi i Kostos Totale të Produktit 5 sipas Artikujve Ekonomikë</t>
  </si>
  <si>
    <t>Numër raportesh</t>
  </si>
  <si>
    <t>Hartimi dhe përgatitja e raporteve të monitorimit për zbatimin e strategjisë ndërsektoriale në administratën publike për organizmat ndërkombëtarë</t>
  </si>
  <si>
    <t>Raporte monitorimi te kryera</t>
  </si>
  <si>
    <r>
      <rPr>
        <b/>
        <sz val="8"/>
        <rFont val="Garamond"/>
        <family val="1"/>
      </rPr>
      <t xml:space="preserve">Produkti 5 </t>
    </r>
    <r>
      <rPr>
        <sz val="8"/>
        <rFont val="Garamond"/>
        <family val="1"/>
      </rPr>
      <t>(shto produkte sipas rastit)</t>
    </r>
  </si>
  <si>
    <t>Detajimi i Kostos Totale të Produktit 4 sipas Artikujve Ekonomikë</t>
  </si>
  <si>
    <t>Numër strategji/plan veprimi</t>
  </si>
  <si>
    <t>Hartimi dhe rishikimi i strategjive të miratuara në kuadër të reformës në administratës publike</t>
  </si>
  <si>
    <t xml:space="preserve">Strategji të miratuara </t>
  </si>
  <si>
    <t>Numër programesh/projektesh</t>
  </si>
  <si>
    <t>Hartimi i programeve dhe projekteve dhe përdorimi i mjeteve inovative për menaxhimin e burimeve njerëzore</t>
  </si>
  <si>
    <t xml:space="preserve">Programe/projekte ne fushën e shërbimit civil </t>
  </si>
  <si>
    <t>Numër procedurash/procesesh</t>
  </si>
  <si>
    <t>Përfaqësimi i Departamentit të Administratës Publike në procese gjyqësore ku është palë dhe pjesëmarrje në komisione disiplinore.</t>
  </si>
  <si>
    <t>Përfaqësim në procese gjyqësore dhe komisione disiplinore</t>
  </si>
  <si>
    <t>Numër procedurash</t>
  </si>
  <si>
    <t>Zhvillimi i procedurave të konkurimit në institucionet e administratës shtetërore (Konkurse pranimi në shërbimin civil, lëvizje paralele, ngritje në detyrë)</t>
  </si>
  <si>
    <t>Procedura konkurimi në shërbimin civil</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</si>
  <si>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</si>
  <si>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Buxheti  2022-2024</t>
  </si>
  <si>
    <t>nr.sistemesh</t>
  </si>
  <si>
    <t xml:space="preserve">sisteme elektronike </t>
  </si>
  <si>
    <t>Software elektronik</t>
  </si>
  <si>
    <t>m2 te rikonstruktuar</t>
  </si>
  <si>
    <t xml:space="preserve">Rikonstruksion godina ASPA </t>
  </si>
  <si>
    <t>Kodi  18BU901</t>
  </si>
  <si>
    <t>Produkti  18BU901</t>
  </si>
  <si>
    <t>Blerje  pajisje  zyre për sigurimin e ambienteve të përshtashme për mirëfunksionimin e ASPA</t>
  </si>
  <si>
    <t>Përshkrimi i Produktit: Kodi 18AP601</t>
  </si>
  <si>
    <t xml:space="preserve"> Kodi 18AP601</t>
  </si>
  <si>
    <t xml:space="preserve">Produkti 2  Blerje  pajisje  zyre </t>
  </si>
  <si>
    <t>Blerje  pajisje  Komjuterike për sigurimin e ambienteve të përshtashme për mirëfunksionimin e ASPA</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</si>
  <si>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2020.</t>
    </r>
  </si>
  <si>
    <t>Blerje e pajisje  zyre dhe komjuterike te blera</t>
  </si>
  <si>
    <t xml:space="preserve">Persona te trajnuar </t>
  </si>
  <si>
    <t>Menaxhimi dhe Zhvillimi i Administrates Publike -ASPA</t>
  </si>
  <si>
    <t>Asistence teknike per projektin "Sherbime Publike me ne Qender Qytetarin"</t>
  </si>
  <si>
    <t>KM03002</t>
  </si>
  <si>
    <t>Rikonstruksioni i Qendres se Integruar te Ofrimit te Sherbimeve Publike Kamez</t>
  </si>
  <si>
    <t>18AP305</t>
  </si>
  <si>
    <t>Pagesa e kostos lokale (PMU)</t>
  </si>
  <si>
    <t>Kosto Lokale</t>
  </si>
  <si>
    <t>TVSH, detyrime doganore</t>
  </si>
  <si>
    <t>18AP802</t>
  </si>
  <si>
    <t>Blerje orendi dhe pajisje për mobilimin e zyrave</t>
  </si>
  <si>
    <t>Blerje pajisje dhe orendi</t>
  </si>
  <si>
    <t xml:space="preserve">Ndërtimi i pjesshëm i Kornizës Referuese Gjeodezike
</t>
  </si>
  <si>
    <t>Ndërtimi i pjesshëm i Kornizës Referuese Gjeodezike</t>
  </si>
  <si>
    <t>Nr. Pajisje</t>
  </si>
  <si>
    <t>Blerje pajisje zyre dhe elektronike të cilat kanë arritur fazën e amortizimit apo që duhet të zëvendësohen</t>
  </si>
  <si>
    <t>Gjeoportali Kombëtar i ASIG është një sistem që mundëson përdoruesit e ndryshëm të institucioneve publike, si edhe biznese apo individë, që të aksesojnë dhe të përdorin të dhenat gjeografike të Republikës së Shqipërisë. Kjo plaformë mundëson afishimin e informacionit gjeografik në një hartë interaktive si dhe mundësinë e shpërndarjes, shkarkimit dhe transformimit të të dhënave gjeografike. Nëpërmjet këtij projekti kërkohet që të sigurohet vazhdimësia mirëfuksionimit të sistemit të Gjeoportalit Kombëtar, si edhe të realizohen disa përmisime të nevojshme dhe rritje kapaciteti, që kanë ardhur si kërkesa e rritjes të përdorimit. . Në këtë lloj mënyre sigurohet vazhdimi i dhenies të shërbimit të Gjeoportalit për publikun, nuk kemi shkëputje të shërbimit të mirëmbajtjes.</t>
  </si>
  <si>
    <t xml:space="preserve">Mirëmbajtja e Sistemit të Gjeoportalit Kombëtar </t>
  </si>
  <si>
    <t xml:space="preserve">Sistemit ALBCORS, ndërtimi i të cilit u mundesua me financimin e buxhetit të shtetit filloi funksionin e tij në Dhjetor të vitit 2019.
Implementimi i tij, do të mundesojë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</si>
  <si>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t>Rrjeti Albcors i mirembajtur</t>
  </si>
  <si>
    <t>Hartimi dhe harmonizimi i standarteve dhe rregullave uniforme te infrastruktures se informacionit gjeohapesinor per tu zbatuar nga te autoritetet pergjegjese te caktuara me ligj te cilat ne aktivitetin e tyre kane krijimin dhe perdorimin e gjeoinformacionit. (ASIG) harton programe pune ne funksion te krijimit te kesaj infrastrukture per zbatimin e politikave, rregullave, procedurave dhe udhezimeve te punes per temat e gjeoinfomarionit).</t>
  </si>
  <si>
    <t xml:space="preserve">Standarte dhe vendime normative të hartuara </t>
  </si>
  <si>
    <t>Identifikimi i standartave që synojmë të arrijmë</t>
  </si>
  <si>
    <t xml:space="preserve">Hartimi i standardeve dhe rregullave uniforme të infrastrukturës së informacionit gjeohapësinor </t>
  </si>
  <si>
    <t>Grupe të dhenash të standartizuara</t>
  </si>
  <si>
    <t xml:space="preserve">Shërbime online për të dhënat gjeohapësinore </t>
  </si>
  <si>
    <t>Numri i përdoruesve të Gjeoportalit Kombëtar</t>
  </si>
  <si>
    <t>Ndërtimi dhe përdorimi, në funksion të vendimmarrjes për zhvillimin ekonomik dhe mbrojtjen e natyrës, i Infrastrukturës Kombëtare të Informacionit Gjeohapësinor (NSDI) në Shqipëri, në përputhje me standardet e BE / INSPIRE</t>
  </si>
  <si>
    <t>Krijimi dhe implementimi I NSDI-se (Infrastrukutura Kombëtare e të Dhënave Gjeohapësinore), në Shqipëri është fushë e përgjegjësisë së ASIG-ut. Kjo është një infrastrukture jetike për vendin tonë pasi lidhet ngushtësisht me aktivitetin e autoriteteve përgjegjese per mbledhjen, procesimin, ruajtjen, shperndarjen dhe perditesimin e te dhenave gjeohapesinore. Kjo infrastrukture e perhershme është duke u ngritur ne harmonizim te plote me kerkesat e direktives INSPIRE te Bashkimit Europian (BE), me synim ngritjen e mekanizmave te bashkepunimit me institucionet dhe organizatat e perfshira ne mbledhjen, mirembajtjen dhe shperndarjen e informacioni gjeohapesinor si dhe n e monitorimin dhe rregullimin /pershtatjen e punes sipas kerkesave te perdoruesve kryesore, grupeve te interesit dhe individeve. Pergjegjesia kryesore e ASIG-ut është koordinimi i punes per te siguruar krijimin dhe ofrimin e sherbimit te informacionit gjeohapesinor te plote, te skate ,i perditesuar dhe lehtesisht i aksesueshem per te gjithe grupet e interesuara. Puna e ASIG-ut konsiston ne krijimin e standarteve dhe rregullave te perdorimit gjeohapesinor ne funksion te hartimit te politikave zhvillimore dhe vendimmarrjes ne nivel qendror dhe lokal.</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</si>
  <si>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</si>
  <si>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</si>
  <si>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Administrimi, menaxhimi, përditësimi dhe mirëmbajtja e Kadastrës Kombëtare të Burimeve Ujore nëpërmjet sistemit dhe arkivit elektronik. Mbajtja, plotësimi dhe përditësimi i Regjistrit kombëtar të lejeve/autorizimeve të burimeve ujore. Analizi i të dhënave me qëllim përditësimin e informacionit të burimeve ujore</t>
  </si>
  <si>
    <t>2000000</t>
  </si>
  <si>
    <t>Pajisje elektronike dhe zyre te blera</t>
  </si>
  <si>
    <t>18AC201 - Pajisje elektronike dhe zyre te blera</t>
  </si>
  <si>
    <t>18AC2</t>
  </si>
  <si>
    <t>0.017</t>
  </si>
  <si>
    <t>291200</t>
  </si>
  <si>
    <t>61152000</t>
  </si>
  <si>
    <t>210</t>
  </si>
  <si>
    <t>Mbikëqyrje të kryera sipas planit vjetor si dhe inspektime të realizuara sipas problematikave te ndryshme.</t>
  </si>
  <si>
    <t>96701AA - Mbikëqyrje dhe inspektime të kryera.</t>
  </si>
  <si>
    <t>Jo-projekte (001-67-01110)</t>
  </si>
  <si>
    <t>96701</t>
  </si>
  <si>
    <t>17%</t>
  </si>
  <si>
    <t>19%</t>
  </si>
  <si>
    <t>perqindja e rasteve te emerimeve te parregullta te konstatuara nga Komisioneri</t>
  </si>
  <si>
    <t>Niveli i zbatimit te vendimeve te Komisionerit</t>
  </si>
  <si>
    <t>Rritja e nivelit te zbatimit te ligjit per sherbimin civil</t>
  </si>
  <si>
    <t>22%</t>
  </si>
  <si>
    <t>23%</t>
  </si>
  <si>
    <t>24%</t>
  </si>
  <si>
    <t>25%</t>
  </si>
  <si>
    <t>Numri i shkeljeve te konstatuara te ligjit te nepunesit civil</t>
  </si>
  <si>
    <t>Garantimi dhe respektimi i ligjit per sherbimin civil ne institucionet qendrore, te pavarura dhe ato vendore.</t>
  </si>
  <si>
    <t>Komisioneri për  Mbikëqyrjen e Shërbimit Civil</t>
  </si>
  <si>
    <t>500000</t>
  </si>
  <si>
    <t>Blerje pajisje</t>
  </si>
  <si>
    <t>M570002 - Pajsje zyre te blera</t>
  </si>
  <si>
    <t>18AB1</t>
  </si>
  <si>
    <t>0.25</t>
  </si>
  <si>
    <t>-0.4545</t>
  </si>
  <si>
    <t>42700000</t>
  </si>
  <si>
    <t>12</t>
  </si>
  <si>
    <t>22</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</si>
  <si>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</si>
  <si>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95701AB - Projekte Kinematografike</t>
  </si>
  <si>
    <t>0.2194</t>
  </si>
  <si>
    <t>2263829.79</t>
  </si>
  <si>
    <t>106400000</t>
  </si>
  <si>
    <t>47</t>
  </si>
  <si>
    <t>Numer Filmash</t>
  </si>
  <si>
    <t>95701AA - Filma te financuara</t>
  </si>
  <si>
    <t>Jo-projekte (001-57-08220)</t>
  </si>
  <si>
    <t>95701</t>
  </si>
  <si>
    <t>50%</t>
  </si>
  <si>
    <t>Perballimi i kerkesave ne rritje per mbeshtetje financiare te projekteve te kategorise Minority Coproduction, qe i pergjigjet politikave te QKK (2022-2024) per integrimin e kinematografise shqiptare ne bote</t>
  </si>
  <si>
    <t>Organizimi i Festivalit te 14 te Filmit Shqiptar ne kuader te 110-vjetorit t[ Pavaresise se shtetit shqiptar.</t>
  </si>
  <si>
    <t>Ne zbatim te Paktit me Studentet te Qeverise Shqiptare, QKK ka nenshkruar Marrëveshje Bashkëpunimi me Universitetin e Arteve per mbeshtetjen financiare te Filmave teme Diplome UA.</t>
  </si>
  <si>
    <t>Anetaresimi i Shqiperise ne forume te rendesishme evropiane dhe rajonale qe japin mbeshtetje per kinematografine sic jane Europian Film Promotion, EURIMAGES, Creative Europe, SEE Network, etj.</t>
  </si>
  <si>
    <t>Prezenca me stenda te dedikuara filmit shqiptar ne markete dhe festivale te rendesishme evropiane dhe me gjere me qellim promovimin e produktit kinematografik shqiptar dhe bashkeprodhimet minore.</t>
  </si>
  <si>
    <t>Objektivi i kesaj politike eshte qe filmi shqiptar te behet sa me kompetitiv dhe I vleresuar ne festivale kombetare dhe nderkombetare .</t>
  </si>
  <si>
    <t>Dhenia e mbeshtetjes, asistences dhe lehtesimi i procedurave per ti krijuar mundesi producenteve per realizimin e produkteve kinematografike ne kohe dhe me cilesi</t>
  </si>
  <si>
    <t>Mbeshtejta e produkteve kinematografike cilesore me qellim rritjen e interesit te publikut vendas per filmat shqiptare, ne konkurim te pabarabarte me prodhimet kinematografike evropiane dhe atyre boterore.</t>
  </si>
  <si>
    <t>Mbeshtejta e produkteve kinematografike cilesore me qellim perfaqesimin e kinematografise shqiptare me sa me shume filma ne konkurime nderkombetare rajonale, evropiane dhe boterore.</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</si>
  <si>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</si>
  <si>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</si>
  <si>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Mbështetje financiare per veprimtarinë kinematografike</t>
  </si>
  <si>
    <t>57</t>
  </si>
  <si>
    <t>Qendra Kombetare Kinematografike</t>
  </si>
  <si>
    <t>-0.7917</t>
  </si>
  <si>
    <t>4800000</t>
  </si>
  <si>
    <t>Dixhitalizimi i Arkives</t>
  </si>
  <si>
    <t>18AB001 - Dixhitalizimi i Arkives</t>
  </si>
  <si>
    <t>18AB0</t>
  </si>
  <si>
    <t>777.71</t>
  </si>
  <si>
    <t>66650000</t>
  </si>
  <si>
    <t>85700</t>
  </si>
  <si>
    <t>93101AA - Lajme te realizuara</t>
  </si>
  <si>
    <t>Jo-projekte (001-31-08320)</t>
  </si>
  <si>
    <t>93101</t>
  </si>
  <si>
    <t>Informimi objektiv I publikut ne mase te gjere me qellim per te shmangur fake news</t>
  </si>
  <si>
    <t>Kryerja e veprimtarise operacionale ne transnmetimin e lajmit ne shqiperi dhe bote 24ore /dite</t>
  </si>
  <si>
    <t>Shpejtesia e publikimit te lajmit</t>
  </si>
  <si>
    <t>Vertetesia e lajmit</t>
  </si>
  <si>
    <t>Qellimi i ATSH, eshte pasqyrimi i lajmit me vertetesi, shpjetesi dhe paanshmeri si dhe shperndarjen e materialeve mediatike brenda dhe jashte vendit nepermjet internet.</t>
  </si>
  <si>
    <t>Veprimtaria Telegrafike e ATSH-se</t>
  </si>
  <si>
    <t>31</t>
  </si>
  <si>
    <t>Agjensia Telegrafike Shqiptare</t>
  </si>
  <si>
    <t>-0.25</t>
  </si>
  <si>
    <t>36363.64</t>
  </si>
  <si>
    <t>300000</t>
  </si>
  <si>
    <t>400000</t>
  </si>
  <si>
    <t>420000</t>
  </si>
  <si>
    <t>35</t>
  </si>
  <si>
    <t>66</t>
  </si>
  <si>
    <t>e pa lidhur me politikën</t>
  </si>
  <si>
    <t>0.0018</t>
  </si>
  <si>
    <t>0.0244</t>
  </si>
  <si>
    <t>130</t>
  </si>
  <si>
    <t>126</t>
  </si>
  <si>
    <t>123</t>
  </si>
  <si>
    <t>2%</t>
  </si>
  <si>
    <t>60%</t>
  </si>
  <si>
    <t>8000000</t>
  </si>
  <si>
    <t>18</t>
  </si>
  <si>
    <t>-0.6667</t>
  </si>
  <si>
    <t>50000</t>
  </si>
  <si>
    <t>150000</t>
  </si>
  <si>
    <t>3000000</t>
  </si>
  <si>
    <t>Blerje pajisje per permiresimin e kushteve  ne pune</t>
  </si>
  <si>
    <t>M660001 - Blerje pajisje dhe orendi zyre</t>
  </si>
  <si>
    <t>18AC1</t>
  </si>
  <si>
    <t>0.0087</t>
  </si>
  <si>
    <t>0.0088</t>
  </si>
  <si>
    <t>116150000</t>
  </si>
  <si>
    <t>5800</t>
  </si>
  <si>
    <t>5750</t>
  </si>
  <si>
    <t>5700</t>
  </si>
  <si>
    <t>4500</t>
  </si>
  <si>
    <t>Nr kerkesash te trajtura</t>
  </si>
  <si>
    <t>96601AA - Kërkesa të trajtuara</t>
  </si>
  <si>
    <t>Jo-projekte (001-66-03320)</t>
  </si>
  <si>
    <t>96601</t>
  </si>
  <si>
    <t>33</t>
  </si>
  <si>
    <t>Numri i rekomandimeve per adresimin e shkeljeve me baze gjinore ndaj totalit te rekomandimeve te AP</t>
  </si>
  <si>
    <t>265</t>
  </si>
  <si>
    <t>235</t>
  </si>
  <si>
    <t>256</t>
  </si>
  <si>
    <t>Numri total i rekomandimeve te dhena nga AP</t>
  </si>
  <si>
    <t>764</t>
  </si>
  <si>
    <t>Numri i inspektimeve / monitorimeve te kryera</t>
  </si>
  <si>
    <t>86</t>
  </si>
  <si>
    <t>Numri i rekomandimeve per adresimin e shkeljeve te te drejtave te grupeve vulnerabel ndaj totalit te rekomandimeve</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</si>
  <si>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</si>
  <si>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5537</t>
  </si>
  <si>
    <t>Numri i ankesave te qytetareve ndaj sjelljes, vendimeve apo mosveprimeve te parregullta e te paligjshme te administrates publike</t>
  </si>
  <si>
    <t>Ambicia strategjike e Avokatit te Popullit eshte te behet aktori kryesor i te drejtave te njeriut te nje sistemi kombetar mire-funksionues per te drejtat e njeriut ne Shqiperi.</t>
  </si>
  <si>
    <t>Avokati i Popullit</t>
  </si>
  <si>
    <t>-0.0852</t>
  </si>
  <si>
    <t>2255.71</t>
  </si>
  <si>
    <t>2465.75</t>
  </si>
  <si>
    <t>197600000</t>
  </si>
  <si>
    <t>216000000</t>
  </si>
  <si>
    <t>87600</t>
  </si>
  <si>
    <t>91904AA - Rrjet transmetimi i mirembajtur</t>
  </si>
  <si>
    <t>Jo-projekte (001-19-08520)</t>
  </si>
  <si>
    <t>91904</t>
  </si>
  <si>
    <t>80%</t>
  </si>
  <si>
    <t>Dixhitalizimi materialeve arkivore</t>
  </si>
  <si>
    <t>96%</t>
  </si>
  <si>
    <t>95%</t>
  </si>
  <si>
    <t>90%</t>
  </si>
  <si>
    <t>89%</t>
  </si>
  <si>
    <t>99%</t>
  </si>
  <si>
    <t>98%</t>
  </si>
  <si>
    <t>94%</t>
  </si>
  <si>
    <t>OFRIM I SHERBIMIT TE MULTIFLEKSIMIT,TRANSPORTIMIT DHE TRANSMETIMIT NE AJER NEPERMJET TEKNOLOGJISE DIGJITALE DVB-T2  TE PROGRAMEVE TELEVIZIVE TE RTSH-SE DHE GJITHE OPERATOREVE TE TJERE PRIVATE.SIGURIMI I VAZHDIMESISE SE PUNES NE MBI 99,8% TE KOHES.</t>
  </si>
  <si>
    <t>INVESTIME NE TEKNOLOGJI,PERSHTATJE E TEKNOLOGJISE EKZISTUESE,OPERIMI,DIAGNOSTIKIMI,MIREMBAJTJA PERIODIKE,MIREMBAJTJA EMERGJENCES,SHERBIMI I MBAJTJES NE GARANCI TE VAZHDUESHME TE PRODUKTEVE,PERDITESIMI DHE MIREMBAJTJA E SISTEMIT TE TRANSMETIMIT DIGJITAL AU</t>
  </si>
  <si>
    <t>Projekte teknike per futjen e teknologjive te reja</t>
  </si>
  <si>
    <t>Drejtoria e Përgjithshme e RTSH</t>
  </si>
  <si>
    <t>0.04</t>
  </si>
  <si>
    <t>2080000</t>
  </si>
  <si>
    <t>62400000</t>
  </si>
  <si>
    <t>60000000</t>
  </si>
  <si>
    <t>30</t>
  </si>
  <si>
    <t>91903AA - Koncerte te Orkestres Simfonike</t>
  </si>
  <si>
    <t>Jo-projekte (001-19-08340)</t>
  </si>
  <si>
    <t>91903</t>
  </si>
  <si>
    <t>1%</t>
  </si>
  <si>
    <t>25</t>
  </si>
  <si>
    <t>Numri I veprave te riprodhuara</t>
  </si>
  <si>
    <t>FORMACION I QENDRUESHEM E BASHKEKOHOR I ORKESTRES SIMFONIKE TE RTSH DHE ORGANIZIM I VAZHDUESHEM I AKTIVITETEVE TE SAJ KONCERTORE NE TIRANE,RRETHE DHE JASHTE VENDIT ME PJESEMARRJEN E HEREPASHERSHME TE TALENTEVE SHQIPTARE JASHTE SHQIPERISE ,SI EDHE TE ARTIS</t>
  </si>
  <si>
    <t>Orkestra simfonike e RTSH dhe Kinematografise</t>
  </si>
  <si>
    <t>-0.37</t>
  </si>
  <si>
    <t>0.26</t>
  </si>
  <si>
    <t>6300000</t>
  </si>
  <si>
    <t>10000000</t>
  </si>
  <si>
    <t>12600000</t>
  </si>
  <si>
    <t>91902AB - PRODHIME FILMIKE</t>
  </si>
  <si>
    <t>0.1</t>
  </si>
  <si>
    <t>18333333.33</t>
  </si>
  <si>
    <t>16666666.67</t>
  </si>
  <si>
    <t>55000000</t>
  </si>
  <si>
    <t>50000000</t>
  </si>
  <si>
    <t>91902AA - PROGRAME ARTISTIKE</t>
  </si>
  <si>
    <t>Jo-projekte (001-19-08330)</t>
  </si>
  <si>
    <t>91902</t>
  </si>
  <si>
    <t>5%</t>
  </si>
  <si>
    <t>30%</t>
  </si>
  <si>
    <t>12%</t>
  </si>
  <si>
    <t>8%</t>
  </si>
  <si>
    <t>6%</t>
  </si>
  <si>
    <t>PERMIRESIMI I CILESISE SE PRODHIMIT DHE TRANSMETIMIT,ZGJERIMI I LARMISHMERISE SE PROJEKTEVE.</t>
  </si>
  <si>
    <t>Prodhime filmike ose veprimtari artistike mbarekombetare</t>
  </si>
  <si>
    <t>0.1667</t>
  </si>
  <si>
    <t>684.93</t>
  </si>
  <si>
    <t>30000000</t>
  </si>
  <si>
    <t>43800</t>
  </si>
  <si>
    <t>91901AB - EMISIONE RADIOFONIKE TE TRANSMETUARA</t>
  </si>
  <si>
    <t>2168.95</t>
  </si>
  <si>
    <t>190000000</t>
  </si>
  <si>
    <t>91901AA - EMISIONE TELEVIZIVE TE TRANSMETUARA</t>
  </si>
  <si>
    <t>Jo-projekte (001-19-08310)</t>
  </si>
  <si>
    <t>91901</t>
  </si>
  <si>
    <t>11%</t>
  </si>
  <si>
    <t>9%</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</si>
  <si>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</si>
  <si>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 xml:space="preserve">Sherbimet per shqiptaret jashte kufirit </t>
  </si>
  <si>
    <t>-0.2941</t>
  </si>
  <si>
    <t>-0.1176</t>
  </si>
  <si>
    <t>12000000</t>
  </si>
  <si>
    <t>17000000</t>
  </si>
  <si>
    <t>34</t>
  </si>
  <si>
    <t>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</si>
  <si>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</si>
  <si>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92201AC - Botime (revista dhe libra )</t>
  </si>
  <si>
    <t>2980000</t>
  </si>
  <si>
    <t>74500000</t>
  </si>
  <si>
    <t>numer Projekte, ekspedita, Ligjerata te ndersjellta te akademikeve</t>
  </si>
  <si>
    <t>92201AA - Veprimtaria shkencore e zhvilluar</t>
  </si>
  <si>
    <t>Jo-projekte (001-22-01520)</t>
  </si>
  <si>
    <t>92201</t>
  </si>
  <si>
    <t>Botime e monografi te ndryshme : Njohja e produkteve shkencore te Akademikeve me kontribut ne kerkim e zhvillim ne Shqiperi</t>
  </si>
  <si>
    <t>3 - Mbeshtetje te kerkuesve te rinj te sukseshme ne shkence (rrjetin e Akademikeve te rinj e me gjere)</t>
  </si>
  <si>
    <t>2- Çmime kombertare/nderkombetare  (ne perputhje me ligjin)</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</si>
  <si>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</si>
  <si>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-0.2647</t>
  </si>
  <si>
    <t>70000</t>
  </si>
  <si>
    <t>95200</t>
  </si>
  <si>
    <t>700000</t>
  </si>
  <si>
    <t>952000</t>
  </si>
  <si>
    <t>18AF301 - Blerje pajisje</t>
  </si>
  <si>
    <t>18AF3</t>
  </si>
  <si>
    <t>-0.2857</t>
  </si>
  <si>
    <t>2000</t>
  </si>
  <si>
    <t>150</t>
  </si>
  <si>
    <t>nr librash</t>
  </si>
  <si>
    <t>Blerje libri per fondin e Bibliotekes shkencore</t>
  </si>
  <si>
    <t>18AF101 - Blerje libri</t>
  </si>
  <si>
    <t>Pasurim I Bibliotekes Shkencore</t>
  </si>
  <si>
    <t>18AF1</t>
  </si>
  <si>
    <t>547600</t>
  </si>
  <si>
    <t>27380000</t>
  </si>
  <si>
    <t>Projekte, ekspedita, Ligjerata te ndersjellta te akademikeve dhe botime</t>
  </si>
  <si>
    <t>92201AB - Produkte të kartave të eventeve për politikat shkencore dhe qeverisje (qendrore /vendore) të KSHT&amp;I me impakt në K-Zh dhe prodhim.</t>
  </si>
  <si>
    <t>3- Kontribute shkencore per kerkim e zhvillim</t>
  </si>
  <si>
    <t>4- Zhvillime te veprimtarive shkencore kombetare/nderkombetare: (konferenca, workshope, seminare, tavolina te rrumbullaketa, dite informimi, edukim shkencor) ne bashkepunim me partnere kombetare e nderkombetare brenda dhe jashte akademive</t>
  </si>
  <si>
    <t>2- Transferimi i teknologjive inovative nga jashte nepermjet bashkepunimeve me rrjetin akademik nderkombetar (te 135  Akademive ),  te rrjetit te akademive evropiane e te institucioneve kerkimore shkencore me te cilat A.SH.SH. bashkepunon</t>
  </si>
  <si>
    <t>1-  Mbeshtetje financiare per punonjesit shkencore te A.SH.SH.</t>
  </si>
  <si>
    <t>"Bashkëpunimi me institucione kërkimore dhe mësimore, brenda dhe jashtë vendit, që kanë kapacitetet e nevojshme fizike për kërkim, për kryerjen e studimeve në fusha të ndryshme të shkencës në përputhje me nevojat e zhvillimit të vendit. "</t>
  </si>
  <si>
    <t>Fuqizimi i rolit të Akademisë së Shkencave, e aftë të kryejë misonin në zhvillimin e vendit, duke zbatuar prioritetet kombëtare në shkencë dhe nxitjes së kërkimeve në fushat përparësore, të zhvillimit ekonomik dhe teknologjik</t>
  </si>
  <si>
    <t>Fusha te reja kerkimore te propozuara me interes shteteror per rritjen e nivelit te kerkimit shkencor baze, aplikimeve teknologjike dhe inovative ne sherbim te zhvillimit multiidisiplinor ne mbeshtetje te strategjive ekzistuese si dhe atyre qe do te formulohen</t>
  </si>
  <si>
    <t>"Fuqizimi i rolit të Akademisë së Shkencave, per te kryer misionin në zhvillimin e vendit, duke zbatuar prioritetet kombëtare në shkencë dhe nxitjes së kërkimeve në fushat përparësore, të zhvillimit ekonomik dhe teknologjik.  "</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</si>
  <si>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</si>
  <si>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01520</t>
  </si>
  <si>
    <t xml:space="preserve">Veprimtaria Akademike </t>
  </si>
  <si>
    <t>Akademia e Shkencave</t>
  </si>
  <si>
    <t>-0.1429</t>
  </si>
  <si>
    <t>0.3333</t>
  </si>
  <si>
    <t>71428.57</t>
  </si>
  <si>
    <t>83333.33</t>
  </si>
  <si>
    <t>111111.11</t>
  </si>
  <si>
    <t>Blerje pajisje informatike përmirësimi I cilësisë së punës</t>
  </si>
  <si>
    <t>18AC501 - Pajisje informatike dhe zyre</t>
  </si>
  <si>
    <t>18AC5</t>
  </si>
  <si>
    <t>-0.0323</t>
  </si>
  <si>
    <t>0.0385</t>
  </si>
  <si>
    <t>-0.0741</t>
  </si>
  <si>
    <t>135</t>
  </si>
  <si>
    <t>125</t>
  </si>
  <si>
    <t>Numer Vendime/Raporte/akte nenligjore etj</t>
  </si>
  <si>
    <t>Realizimi I procedurave investigative në tregjet përkatese deri në hartimin e raportit përfundimtar dhe marrjes së vendimit nga komisioni I konkurrencës</t>
  </si>
  <si>
    <t>97701AA - Marreveshjet e ndaluara , abuzimi me poziten dominuese dhe perqendrime</t>
  </si>
  <si>
    <t>Jo-projekte (001-77-04120)</t>
  </si>
  <si>
    <t>97701</t>
  </si>
  <si>
    <t>65</t>
  </si>
  <si>
    <t>70</t>
  </si>
  <si>
    <t>Ndërgjegjësimi I ndërrmarrjeve dhe konsumatorëve për përfitimet që vinë nga konkurrenca</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</si>
  <si>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</si>
  <si>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Mbikqyrja e tregut per vendosjen e konkurrences se lire dhe efektive ne treg nepermjet ndalimit te abuzimit me poziten dominuese, evidentimit te marreveshjeve te ndaluara si dhe kontollit te perqendrimeve dhe advokacia e konkurrences.</t>
  </si>
  <si>
    <t>MBIKËQYRJA E TREGUT DHE ADVOKACIA E KONKURRENCËS</t>
  </si>
  <si>
    <t>77</t>
  </si>
  <si>
    <t>Autoriteti Konkurencës</t>
  </si>
  <si>
    <t>333333.33</t>
  </si>
  <si>
    <t>/cope</t>
  </si>
  <si>
    <t>M820001 - pajisje zyre te blera</t>
  </si>
  <si>
    <t>18AC8</t>
  </si>
  <si>
    <t>0.0242</t>
  </si>
  <si>
    <t>12500000</t>
  </si>
  <si>
    <t>Sipas Ligjit nr 25/2018 datë 10.05.2018 "Për kontabilitetin dhe pasqyrat financiare", neni 24, KKK ka për detyrë të hartojë SKK-të në përputhje me kërkesat e këtij ligji dhe në koherencë me SNRF-të.</t>
  </si>
  <si>
    <t>98201AA - Seti i Standardeve Kombëtare të Kontabilitetit (ekzistuese/të reja/të amenduara)</t>
  </si>
  <si>
    <t>Jo-projekte (001-82-01110)</t>
  </si>
  <si>
    <t>98201</t>
  </si>
  <si>
    <t>Permiresimi i kushteve te punes per punonjesit.</t>
  </si>
  <si>
    <t>97</t>
  </si>
  <si>
    <t>Numri i  njesive ekonomike te monitoruara</t>
  </si>
  <si>
    <t>Fuqizimi i funksionit menaxhues, në funksion të implementimit të sukseshëm të programit, konform kërkesave të kuadrit ligjor në fuqi.</t>
  </si>
  <si>
    <t>Standartet Kombetare te Kontabilitetit</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</si>
  <si>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</si>
  <si>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Këshilli Kombëtar i Kontabilitetit</t>
  </si>
  <si>
    <t>800000</t>
  </si>
  <si>
    <t>2500000</t>
  </si>
  <si>
    <t>35000</t>
  </si>
  <si>
    <t>200</t>
  </si>
  <si>
    <t>96</t>
  </si>
  <si>
    <t>0.1052</t>
  </si>
  <si>
    <t>728666.67</t>
  </si>
  <si>
    <t>659333.33</t>
  </si>
  <si>
    <t>10930000</t>
  </si>
  <si>
    <t>9890000</t>
  </si>
  <si>
    <t>numer institucionesh</t>
  </si>
  <si>
    <t>Blerje pajisje elektronike per gjykatat</t>
  </si>
  <si>
    <t>Blerje pajisje elektronike</t>
  </si>
  <si>
    <t>69300000</t>
  </si>
  <si>
    <t>138600000</t>
  </si>
  <si>
    <t xml:space="preserve">numer programesh </t>
  </si>
  <si>
    <t xml:space="preserve">Programe per software </t>
  </si>
  <si>
    <t>29400000</t>
  </si>
  <si>
    <t>Numër Institucioni</t>
  </si>
  <si>
    <t>Rikonstruksion i pjeshëm, ndërhyrje përmirësuese dhe përshtatje ambjentesh në gjykata</t>
  </si>
  <si>
    <t>M290068 - Godina te Rikontruktuara</t>
  </si>
  <si>
    <t>15100000</t>
  </si>
  <si>
    <t>30200000</t>
  </si>
  <si>
    <t>Numër projektesh</t>
  </si>
  <si>
    <t>Hartimi i projekteve për ndërtimin e godinave të reja për gjykatat</t>
  </si>
  <si>
    <t>M290066 - Projekt zbatimi për godina</t>
  </si>
  <si>
    <t>18AE0</t>
  </si>
  <si>
    <t>-0.875</t>
  </si>
  <si>
    <t>-0.6</t>
  </si>
  <si>
    <t>Do të blihen automjete per gjykatat</t>
  </si>
  <si>
    <t>M290075 - Blerje mjetesh motorike</t>
  </si>
  <si>
    <t>18AD9</t>
  </si>
  <si>
    <t>-0.5558</t>
  </si>
  <si>
    <t>-0.5962</t>
  </si>
  <si>
    <t>-0.0909</t>
  </si>
  <si>
    <t>-0.56</t>
  </si>
  <si>
    <t>0.087</t>
  </si>
  <si>
    <t>357000</t>
  </si>
  <si>
    <t>803636.36</t>
  </si>
  <si>
    <t>3570000</t>
  </si>
  <si>
    <t>8840000</t>
  </si>
  <si>
    <t>Do furnizohen gjykatat me pajisje dhe mobilje për zyra dhe salla gjyqi</t>
  </si>
  <si>
    <t>18AD801 - Mobilje dhe pajisje</t>
  </si>
  <si>
    <t>18AD8</t>
  </si>
  <si>
    <t>0.0024</t>
  </si>
  <si>
    <t>-0.0745</t>
  </si>
  <si>
    <t>168379</t>
  </si>
  <si>
    <t>162897</t>
  </si>
  <si>
    <t>162514</t>
  </si>
  <si>
    <t>175600</t>
  </si>
  <si>
    <t>Numër çështjesh</t>
  </si>
  <si>
    <t>Realizimi i proceseve gjyqësore nga gjyqtarët dhe stafi mbështetës</t>
  </si>
  <si>
    <t>92902AA - Çështje të gjykuara</t>
  </si>
  <si>
    <t>Jo-projekte (001-29-03310)</t>
  </si>
  <si>
    <t>92902</t>
  </si>
  <si>
    <t>70%</t>
  </si>
  <si>
    <t>65%</t>
  </si>
  <si>
    <t>58</t>
  </si>
  <si>
    <t>Vleresimi dhe permiresimi i infrastruktures gjyqesore (ndertesa, mjedise pune), per te garantuar standarde bashkekohore ne permbushje e detyrave kushtetuesedhe ofrimin dinjitoz te sherbimit per publiku.</t>
  </si>
  <si>
    <t>97%</t>
  </si>
  <si>
    <t>Permiresimi, ose ngritja e sistemeve te teknologjise se informacionit, te cilat permbushin standardet nderkombetare dhe rrisin efikasitetin ne ofrimin e sherbimeve, sipas ritmeve te ndryshimeve teknologjike.r</t>
  </si>
  <si>
    <t>Te permiresohet ofrimi i sherbimeve, permes novacionit dhe forcimit te strukturave dhe sistemeve te teknologjise, qe zhvillojne koherencen, efikasitetin dhe efektshmerine institucionale.</t>
  </si>
  <si>
    <t>89</t>
  </si>
  <si>
    <t>84</t>
  </si>
  <si>
    <t>81</t>
  </si>
  <si>
    <t>Rritja e nivelit te sherbimit te ofruar nepermjet nje sistemi funksional, efikas, te mireadministruar dhe qe funksion ne shkallen me te larte te integritetit.</t>
  </si>
  <si>
    <t>Ofrimi efikas i sherbimeve dhe pune me e mire ne gjykatat  e 3 niveleve</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</si>
  <si>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</si>
  <si>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Buxheti Gjyqësor</t>
  </si>
  <si>
    <t>29</t>
  </si>
  <si>
    <t>Këshilli i Lartë Gjyqësor</t>
  </si>
  <si>
    <t>75%</t>
  </si>
  <si>
    <t>15000000</t>
  </si>
  <si>
    <t>88</t>
  </si>
  <si>
    <t>73</t>
  </si>
  <si>
    <t>5000000</t>
  </si>
  <si>
    <t>0.1765</t>
  </si>
  <si>
    <t>-0.375</t>
  </si>
  <si>
    <t>-0.5</t>
  </si>
  <si>
    <t>4000000</t>
  </si>
  <si>
    <t>3400000</t>
  </si>
  <si>
    <t>1650000</t>
  </si>
  <si>
    <t>1500000</t>
  </si>
  <si>
    <t>16500000</t>
  </si>
  <si>
    <t>Blerje e pajisjeve informatike dhe zyrash</t>
  </si>
  <si>
    <t>18AC301 - Pajisje informatike dhe zyrash</t>
  </si>
  <si>
    <t>Blerje pajisjesh</t>
  </si>
  <si>
    <t>18AC3</t>
  </si>
  <si>
    <t>389200</t>
  </si>
  <si>
    <t>34200000</t>
  </si>
  <si>
    <t>19460000</t>
  </si>
  <si>
    <t>nr. zyrash</t>
  </si>
  <si>
    <t>Krijimi i kushteve optimale per administraten dhe antaret e KQZ</t>
  </si>
  <si>
    <t>97301AB - Ambiente pune të mirëmbajtura</t>
  </si>
  <si>
    <t>1317647.06</t>
  </si>
  <si>
    <t>112000000</t>
  </si>
  <si>
    <t>Nr.punonjesish</t>
  </si>
  <si>
    <t>Performanca e administrates ne funksion te realizimit te objektivave te institucionit, ne zbatim te kerkesave ligjore.</t>
  </si>
  <si>
    <t>97301AA - Administrate profesionale</t>
  </si>
  <si>
    <t>Jo-projekte (001-73-01610)</t>
  </si>
  <si>
    <t>97301</t>
  </si>
  <si>
    <t>Nr.punonjesish te trajnuar kundrejt totalit</t>
  </si>
  <si>
    <t>Permiresimi  dhe sigurimi i kushteve optimale te punes dhe rritje e kapaciteteve profesionale te punonjesve</t>
  </si>
  <si>
    <t>Zbatimi i rekomandime te KLSH-se</t>
  </si>
  <si>
    <t>Perdorim me ekonomi, me efektivitet dhe eficence i burimeve njerezore, mjeteve monetare me qellim krijimin e kushteve sa me te mira te punes per trupen e KQZ-se dhe administraten e Komisionit Qendror te Zgjedhjeve</t>
  </si>
  <si>
    <t xml:space="preserve">Planifikimi, menaxhimi dhe administrimi i burimeve njerëzore, mjeteve monetare me qëllim përdorimin e tyre me efektivitet për realizimin e objektivave të Komisionit Qendror të Zgjedhjeve </t>
  </si>
  <si>
    <t>01610</t>
  </si>
  <si>
    <t>Veprimtaria administrative e institucionit</t>
  </si>
  <si>
    <t>Komisioni Qendror i Zgjedhjeve</t>
  </si>
  <si>
    <t>-0.4</t>
  </si>
  <si>
    <t>6000000</t>
  </si>
  <si>
    <t>9000000</t>
  </si>
  <si>
    <t>2.3333</t>
  </si>
  <si>
    <t>25000</t>
  </si>
  <si>
    <t>1600000</t>
  </si>
  <si>
    <t>1.5</t>
  </si>
  <si>
    <t>220</t>
  </si>
  <si>
    <t>190</t>
  </si>
  <si>
    <t>85%</t>
  </si>
  <si>
    <t>41</t>
  </si>
  <si>
    <t>45000000</t>
  </si>
  <si>
    <t>20000</t>
  </si>
  <si>
    <t>-0.3</t>
  </si>
  <si>
    <t>2142857.14</t>
  </si>
  <si>
    <t>7</t>
  </si>
  <si>
    <t>90202AC - Partneritet dhe mbështetje nga organizatat ndërkombëtare</t>
  </si>
  <si>
    <t>0.0278</t>
  </si>
  <si>
    <t>571428.57</t>
  </si>
  <si>
    <t>74000000</t>
  </si>
  <si>
    <t>72000000</t>
  </si>
  <si>
    <t>122</t>
  </si>
  <si>
    <t>Numër delegacionesh</t>
  </si>
  <si>
    <t>pjesemarrje e delegacioneve parlamentare ne vizita zyrtare, konferenca, asamble parlamentare brenda dhe jashte vendit.</t>
  </si>
  <si>
    <t>90202AB - Marrëdhënie ndërkombëtare të intensifikuara</t>
  </si>
  <si>
    <t>Jo-projekte (001-02-01120)</t>
  </si>
  <si>
    <t>90202</t>
  </si>
  <si>
    <t>Numri i organizatave ndërkombëtare ku Shqipëria aderon si vend anëtar me të drejta të plota.</t>
  </si>
  <si>
    <t>Rritja në % e numrit të delegacioneve parlamentare brenda dhe jashtë vendit.</t>
  </si>
  <si>
    <t>Rritja e efektivitetit të diplomacisë parlamentare në funksion të Integrimit Europian dhe zgjerimi i marrdhënieve dypalëshe dhe shumëpalëshe me parlamentet e tjera dhe organizatat ndërkombëtare.</t>
  </si>
  <si>
    <t>0.0728</t>
  </si>
  <si>
    <t>280</t>
  </si>
  <si>
    <t>261</t>
  </si>
  <si>
    <t>Numër aktesh</t>
  </si>
  <si>
    <t>90202AA - Akte të miratuara në Kuvend</t>
  </si>
  <si>
    <t>Rritja në % e numrit të aktiviteteve në mbështetje të punës së KKIE-së.</t>
  </si>
  <si>
    <t>Rritja në % dhe përmirësimi i mekanizmave dhe praktikave të kontrollit parlamentar.</t>
  </si>
  <si>
    <t>Rritja në % e numrit të opinioneve ligjore që shoqërojnë projektligjet në kuadër të përafrimit me BE-në.</t>
  </si>
  <si>
    <t>Rritja në % e numrit të akteve që shqyrtohen dhe miratohen në Kuvend, përfshirë dhe aspektet gjinore (nëpërmjet punës në komisionet parlamentare dhe seancat plenare).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</si>
  <si>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</si>
  <si>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Rritja në % e përfshirjes së grave në parlament dhe aktivitete të tjera të jetës politike.</t>
  </si>
  <si>
    <t>Rritja në % e raporteve monitoruese të instituconeve të pavarura</t>
  </si>
  <si>
    <t>Rritja në % e opinioneve ligjore dhe relacioneve që shoqërojnë projektligjet që synojnë përafrimin e legjislacionit shqiptar me atë të BE-së.</t>
  </si>
  <si>
    <t>Rritja në % e numrit të seancave plenare, mbledhjeve të komisioneve parlamentare, takimeve me grupet e interesit etj.</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</si>
  <si>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</si>
  <si>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</si>
  <si>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Veprimtaria Ligjvënëse</t>
  </si>
  <si>
    <t>02</t>
  </si>
  <si>
    <t>Kuvendi</t>
  </si>
  <si>
    <t>numër sisteme</t>
  </si>
  <si>
    <t>Ndërtim i sistemit të mbrojtjes së zjarrit dhe shpëtimit.</t>
  </si>
  <si>
    <t>1400</t>
  </si>
  <si>
    <t>Rikonstruksion i Sallës së Seancave Plenare.</t>
  </si>
  <si>
    <t>6666.67</t>
  </si>
  <si>
    <t>1200</t>
  </si>
  <si>
    <t>Rikonstruksionin e parkut të automjeteve të Kuvendit</t>
  </si>
  <si>
    <t>18AA503 - Ambjente të rikonstruktuara të parkut të autoveturave.</t>
  </si>
  <si>
    <t>Rikonstruksion i ambienteve</t>
  </si>
  <si>
    <t>18AA5</t>
  </si>
  <si>
    <t>4</t>
  </si>
  <si>
    <t>numër pajisje</t>
  </si>
  <si>
    <t>M020002 - Pajisje zyre te blera</t>
  </si>
  <si>
    <t>Blerje pajisje zyre dhe makina e makineri te ndryshme</t>
  </si>
  <si>
    <t>18AA2</t>
  </si>
  <si>
    <t>0.0351</t>
  </si>
  <si>
    <t>0.0364</t>
  </si>
  <si>
    <t>0.1702</t>
  </si>
  <si>
    <t>59</t>
  </si>
  <si>
    <t>Numër njësish që do të mirëmbahen</t>
  </si>
  <si>
    <t>Mirëmbajtja e planifikuar e ndërtesave, zyrave, pajisjeve, sistemeve, autoveturave etj.</t>
  </si>
  <si>
    <t>90201AC - Ndërtesa, zyra, sisteme dhe makineri e pajisje të mirëmbajtura.</t>
  </si>
  <si>
    <t>Jo-projekte (001-02-01110)</t>
  </si>
  <si>
    <t>90201</t>
  </si>
  <si>
    <t>Përmirësimi i kushteve të punës dhe standarteve të pritje-përcjelljes së delegacioneve.</t>
  </si>
  <si>
    <t>Rritja e efiçencës në teknologjinë e informacionit për përmirësimin e punës në distancë.</t>
  </si>
  <si>
    <t>Rritja në % e përdoruesëve të sistemeve të tekonologjisë së informacionit, për të marrë informacion mbi veprimtarinë e Kuvendit në kohë reale.</t>
  </si>
  <si>
    <t>Të sigurohet arkitekturë optimale dhe bashkëkohore e teknologjisë së informacionit si dhe infrastrukturë dhe kushte pune me standarte për veprimtarinë parlamentare, në përgjigje të sfidave të reja.</t>
  </si>
  <si>
    <t>numër libra</t>
  </si>
  <si>
    <t>0.05</t>
  </si>
  <si>
    <t>1970000</t>
  </si>
  <si>
    <t>9850000</t>
  </si>
  <si>
    <t>Numër shërbimesh</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</si>
  <si>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</si>
  <si>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90201AB - Informim publik, edukim qytetar dhe transparencë maksimale e bashkëpunim me median për pasqyrimin real të veprimtarisë së Kuvendit.</t>
  </si>
  <si>
    <t>Numri i nëpunësve që trajnohen dhe rekrutohen</t>
  </si>
  <si>
    <t>Rritja e kapaciteteve njerëzore për të suportuar ligjvënësit në mënyrë sa më profesionale me punë kërkimore, ekspertizë profesionale dhe të paanshme.</t>
  </si>
  <si>
    <t>90201AA - Burime njerëzore të mirëmenaxhuara në përputhje me sfidat e kërkesat e kohës.</t>
  </si>
  <si>
    <t>Rritja në % e mbështetjes së anëtarëve të parlamentit nëpërmjet analizave dhe punës kërkimore.</t>
  </si>
  <si>
    <t>Intensifikimi i punës për informim publik dhe transparencë maksimale (%).</t>
  </si>
  <si>
    <t>Rritja në % e kapaciteteve të larta profesionale të punonjësve nëpërmjet trajnimeve dhe rekrutimeve.</t>
  </si>
  <si>
    <t>Të rritet niveli i transparencës, objektivitetit të informimit dhe aksesi i publikut në çështjet parlamentare duke punuar me kapacitete njerëzore profesionale gjithnjë në rritje.</t>
  </si>
  <si>
    <t>Rritja në % e raportit meshkuj femra për programin.</t>
  </si>
  <si>
    <t>Informim publik në kohë reale (rritje në %).</t>
  </si>
  <si>
    <t>Rritja në % e analizave dhe punës kërkimore për çështjet parlamentare.</t>
  </si>
  <si>
    <t>Rritja në % e numrit të trajnimit të punonjësve.</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</si>
  <si>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</si>
  <si>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</si>
  <si>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Numer pajisjesh elektronike per sistemin IT si dhe mobilie per Institucionin</t>
  </si>
  <si>
    <t>Pajisje/mobilje te blera per mirefunksionimin e Institucionit</t>
  </si>
  <si>
    <t>M880001 - Pajisje/mobilje te blera per mirefunksionimin e Institucionit</t>
  </si>
  <si>
    <t>18AC9</t>
  </si>
  <si>
    <t>31250</t>
  </si>
  <si>
    <t>Numer monitorimesh/inpektimesh te kryera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</si>
  <si>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</si>
  <si>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98801AB - Monitorime/Inpektime ne terren te projekteve te financuara</t>
  </si>
  <si>
    <t>0.0625</t>
  </si>
  <si>
    <t>Numri I projekteve te financuara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</si>
  <si>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</si>
  <si>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98801AA - Projekte te financuara nga AMSHC- ja</t>
  </si>
  <si>
    <t>Jo-projekte (001-88-01110)</t>
  </si>
  <si>
    <t>98801</t>
  </si>
  <si>
    <t>Numer projektesh te monitoruara ne terren nga AMSHC</t>
  </si>
  <si>
    <t>Numer takimesh trajnuese, informuese, workshops te realizuara</t>
  </si>
  <si>
    <t>Numer projektesh te financuara</t>
  </si>
  <si>
    <t>Mbeshtetje financiare dhe monitorim per me shume projekte te OJF ve sipas programeve te percaktuara nga Bordi Mbikqyres i AMSHC -se ne vit</t>
  </si>
  <si>
    <t>Rrirtja e kapacitetit te OJf ve dhe aftesise se tyre ne sigurimin e projekteve ne perputhshmeri me qellimin e programit te financuara nga buxheti i shtetit.</t>
  </si>
  <si>
    <t>Organizata te shoqerise Civile te perfshira ne monitorimin dhe zbatimin e politikave publike ne te mire dhe ne interes publik.</t>
  </si>
  <si>
    <t>Krijimi i kushteve per rritje te qendrueshme te shoqerise civile ne vend permes nje shoqerie civile me vibrante dhe pjesemarrese ne vendimarje dhe monitorim politikash publike</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</si>
  <si>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</si>
  <si>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Mbështetje për Shoqërinë Civile</t>
  </si>
  <si>
    <t>Besnik Dervishi</t>
  </si>
  <si>
    <t>Lindita Morina</t>
  </si>
  <si>
    <t>18AD102</t>
  </si>
  <si>
    <t>Rritja e nivelit të zbatimit të Akteve të Komisionerit (vendime, rekomandime, urdhra</t>
  </si>
  <si>
    <t xml:space="preserve">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 </t>
  </si>
  <si>
    <t>0.0286</t>
  </si>
  <si>
    <t>-0.2708</t>
  </si>
  <si>
    <t>116666.67</t>
  </si>
  <si>
    <t>M920009 - Pajisje Kompjuterike te blera</t>
  </si>
  <si>
    <t>M920008 - Pajisje Zyre te blera</t>
  </si>
  <si>
    <t>Blerje pajisje, sisteme, makineri</t>
  </si>
  <si>
    <t>18AD4</t>
  </si>
  <si>
    <t>0.1904</t>
  </si>
  <si>
    <t>0.5573</t>
  </si>
  <si>
    <t>-0.0267</t>
  </si>
  <si>
    <t>347600</t>
  </si>
  <si>
    <t>292000</t>
  </si>
  <si>
    <t>187500</t>
  </si>
  <si>
    <t>1738000</t>
  </si>
  <si>
    <t>1460000</t>
  </si>
  <si>
    <t>99201AB - Konferenca dhe Ekspozita kombetare dhe nderkombetare per botimet dhe aktivitet e ISKK</t>
  </si>
  <si>
    <t>0.0274</t>
  </si>
  <si>
    <t>0.1928</t>
  </si>
  <si>
    <t>4866.67</t>
  </si>
  <si>
    <t>4080</t>
  </si>
  <si>
    <t>37500000</t>
  </si>
  <si>
    <t>36500000</t>
  </si>
  <si>
    <t>30600000</t>
  </si>
  <si>
    <t>7500</t>
  </si>
  <si>
    <t>99201AA - Libra për të botuar - Enciklopedia vëllimi i VIII dhe Kolana e pervitshme</t>
  </si>
  <si>
    <t>Jo-projekte (001-92-01110)</t>
  </si>
  <si>
    <t>99201</t>
  </si>
  <si>
    <t>Pergatitja dhe botimi i "Fjalorit enciklopedik të viktimave të terrorit Komunist", Vëllimi  VIII,  germa SH -  dhe  Kolanes 16-20 librave qe jane deshmi, memuare, studime shkencore, albume  etj</t>
  </si>
  <si>
    <t>6700</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</si>
  <si>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</si>
  <si>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92</t>
  </si>
  <si>
    <t>Instituti i Studimeve te Krimeve te Komunizmit</t>
  </si>
  <si>
    <t>Drejtoria e Arkivit të Shtetit</t>
  </si>
  <si>
    <t>Unifikimi i procedurave dhe menaxhimi i dokumentacionit arkivor ne RSH, per te siguruar ruajtjen, permiresimin dhe dixhitalizimin e tij.</t>
  </si>
  <si>
    <t>92001</t>
  </si>
  <si>
    <t>Jo-projekte (001-20-01110)</t>
  </si>
  <si>
    <t>92001AA - Dokumenta te trajtuar ne vit</t>
  </si>
  <si>
    <t>Ruajtje,restaurim, pershkrim, skanim dhesherbim i fondeve arkivore.</t>
  </si>
  <si>
    <t>nr. dokumentash</t>
  </si>
  <si>
    <t>25200</t>
  </si>
  <si>
    <t>186800000</t>
  </si>
  <si>
    <t>7412.7</t>
  </si>
  <si>
    <t>0.0054</t>
  </si>
  <si>
    <t>18AI3</t>
  </si>
  <si>
    <t>Rikontruksion dhe ndertim ambjentesh</t>
  </si>
  <si>
    <t>18AI306 - Rikonstruksion i godinave te ASHV-ve</t>
  </si>
  <si>
    <t>Numri i godinave</t>
  </si>
  <si>
    <t>18AI307 - Mbikqyrja e rikonstruksionit te objekteve te ASHV-ve</t>
  </si>
  <si>
    <t>Numri i ASHV-ve</t>
  </si>
  <si>
    <t>Produkte te punes Kerkimore e shkencore te  Asamblese se A.SH, seksioneve , komisioneve me impakt  ne Kerkom - zhvillimin  e Teknologjise &amp; Inovacionit   ne Shqiperi Kosove e me gjere. Pagat dhe shpenzimet administrative</t>
  </si>
  <si>
    <t>Veprimtaria e seksioneve, njesive kerkimore, komisioneve, veprimtaria promovuese( konferenca seminare, ligjerata, kongrese) etj,  veprimtari kerkimore studimore ( projekte ), konkurset e cmimeve per krijimtari,</t>
  </si>
  <si>
    <t>25000000</t>
  </si>
  <si>
    <t>210000000</t>
  </si>
  <si>
    <t>80000000</t>
  </si>
  <si>
    <t>22000000</t>
  </si>
  <si>
    <t>-0.1333</t>
  </si>
  <si>
    <t>32</t>
  </si>
  <si>
    <t>0.0938</t>
  </si>
  <si>
    <t>2.125</t>
  </si>
  <si>
    <t>2.6</t>
  </si>
  <si>
    <t>25370000</t>
  </si>
  <si>
    <t>855000</t>
  </si>
  <si>
    <t>18AA502 - Rikonstruksion i rrjetit elektrik në ambjetet e Kryesisë së Kuvendit</t>
  </si>
  <si>
    <t>Rikonstruksion i rrjetit elektrik të amortizuar në vite dhe te pershtatur me nevojat e sistemeve elektrike dhe elektronike bashkëkohore të instaluara në Kuvend.</t>
  </si>
  <si>
    <t>4700</t>
  </si>
  <si>
    <t>40000</t>
  </si>
  <si>
    <t>29342000</t>
  </si>
  <si>
    <t>6242.98</t>
  </si>
  <si>
    <t>38200000</t>
  </si>
  <si>
    <t>27285.71</t>
  </si>
  <si>
    <t>0.0333</t>
  </si>
  <si>
    <t>18300000</t>
  </si>
  <si>
    <t>1830000</t>
  </si>
  <si>
    <t>-0.1803</t>
  </si>
  <si>
    <t>0.171</t>
  </si>
  <si>
    <t>4350</t>
  </si>
  <si>
    <t>26701.15</t>
  </si>
  <si>
    <t>0.3103</t>
  </si>
  <si>
    <t>0.1216</t>
  </si>
  <si>
    <t>61785000</t>
  </si>
  <si>
    <t>123570000</t>
  </si>
  <si>
    <t>0.6</t>
  </si>
  <si>
    <t>-0.8</t>
  </si>
  <si>
    <t>1562500</t>
  </si>
  <si>
    <t>Objektivi 2 i Politikës së Programit</t>
  </si>
  <si>
    <t>Treguesit e Performancës për Objektivin 2</t>
  </si>
  <si>
    <t>Produkti 2 (shto produkte sipas rastit)</t>
  </si>
  <si>
    <t>0.0574</t>
  </si>
  <si>
    <t>Numri i aktiviteteve dhe botimeve nga AIDSSH</t>
  </si>
  <si>
    <t>Shërbimi Informativ Kombëtar</t>
  </si>
  <si>
    <t>Veprimtaria Informative Shtetërore</t>
  </si>
  <si>
    <t>03520</t>
  </si>
  <si>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ne perputhje me Kushtetuten dhe Ligjet e Republikes se Shqiperise.</t>
  </si>
  <si>
    <t>Sigurimi i informacionit efektiv dhe cilesor ne kuader te ruajtes se sigurise kombetare dhe nderkombetare.</t>
  </si>
  <si>
    <t>Realizimi i produktit informativ, mbi zhvillime dhe veprimtari qe cenojne sigurine kombetare dhe nderkombetare.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</si>
  <si>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</si>
  <si>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</si>
  <si>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</si>
  <si>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</si>
  <si>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</si>
  <si>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18AG3</t>
  </si>
  <si>
    <t>Instalime teknike, pajisje, vegla pune</t>
  </si>
  <si>
    <t>M180043 - Pajisje te blera, kondicionere per kompletim dhe zevendesim.</t>
  </si>
  <si>
    <t>Blerje dhe instalim të kondicionereve per kompletim dhe zevendesim</t>
  </si>
  <si>
    <t>Numer kondicioresh</t>
  </si>
  <si>
    <t>940000</t>
  </si>
  <si>
    <t>930000</t>
  </si>
  <si>
    <t>49473.68</t>
  </si>
  <si>
    <t>54705.88</t>
  </si>
  <si>
    <t>-0.1053</t>
  </si>
  <si>
    <t>-0.0106</t>
  </si>
  <si>
    <t>0.1058</t>
  </si>
  <si>
    <t>M180017 - Pajisje dhe orendi zyre të blera</t>
  </si>
  <si>
    <t>Shpenzime per blerje orendi zyre (karrige, rafte, kasaforta, dollape, etj), për komletim dhe zëvendësim.</t>
  </si>
  <si>
    <t>Numer pajisjesh dhe orendish</t>
  </si>
  <si>
    <t>512</t>
  </si>
  <si>
    <t>335</t>
  </si>
  <si>
    <t>232</t>
  </si>
  <si>
    <t>1540000</t>
  </si>
  <si>
    <t>1770000</t>
  </si>
  <si>
    <t>1920000</t>
  </si>
  <si>
    <t>1100000</t>
  </si>
  <si>
    <t>3457.03</t>
  </si>
  <si>
    <t>5731.34</t>
  </si>
  <si>
    <t>4741.38</t>
  </si>
  <si>
    <t>-0.3457</t>
  </si>
  <si>
    <t>-0.3075</t>
  </si>
  <si>
    <t>0.1494</t>
  </si>
  <si>
    <t>0.0847</t>
  </si>
  <si>
    <t>-0.4271</t>
  </si>
  <si>
    <t>0.6579</t>
  </si>
  <si>
    <t>-0.1727</t>
  </si>
  <si>
    <t>M180046 - Pajisje të teknologjise së informacionit të blera</t>
  </si>
  <si>
    <t>Blerje pajisje te teknologjise se informacionit, kompjutera, printera, ups, etj. për kompletim dhe zëvendësim</t>
  </si>
  <si>
    <t>267</t>
  </si>
  <si>
    <t>9180000</t>
  </si>
  <si>
    <t>13440000</t>
  </si>
  <si>
    <t>48315.79</t>
  </si>
  <si>
    <t>50337.08</t>
  </si>
  <si>
    <t>0.4053</t>
  </si>
  <si>
    <t>0.4641</t>
  </si>
  <si>
    <t>0.0418</t>
  </si>
  <si>
    <t>M180066 - Blerje pajisje, mjete teknike te sektorit operativ</t>
  </si>
  <si>
    <t>Blerje pajisje dhe mjete teknike të sektorit operativ ( pajisje audio-vizuale) për mbledhjen e informacionit</t>
  </si>
  <si>
    <t>Numer pajisje</t>
  </si>
  <si>
    <t>3305000</t>
  </si>
  <si>
    <t>125000</t>
  </si>
  <si>
    <t>176000</t>
  </si>
  <si>
    <t>110166.67</t>
  </si>
  <si>
    <t>12500</t>
  </si>
  <si>
    <t>12571.43</t>
  </si>
  <si>
    <t>0.4</t>
  </si>
  <si>
    <t>-0.9622</t>
  </si>
  <si>
    <t>0.408</t>
  </si>
  <si>
    <t>-0.8865</t>
  </si>
  <si>
    <t>0.0057</t>
  </si>
  <si>
    <t>M180044 - Blerje mjete dhe pajisje te tjera teknike</t>
  </si>
  <si>
    <t>Blerje mjete dhe pajisje te tjera teknike (pompë uji, etj.) për sektorin mbeshtetes.</t>
  </si>
  <si>
    <t>13</t>
  </si>
  <si>
    <t>825000</t>
  </si>
  <si>
    <t>585000</t>
  </si>
  <si>
    <t>634000</t>
  </si>
  <si>
    <t>33000</t>
  </si>
  <si>
    <t>45000</t>
  </si>
  <si>
    <t>42266.67</t>
  </si>
  <si>
    <t>-0.48</t>
  </si>
  <si>
    <t>0.1538</t>
  </si>
  <si>
    <t>-0.2909</t>
  </si>
  <si>
    <t>0.0838</t>
  </si>
  <si>
    <t>0.3636</t>
  </si>
  <si>
    <t>-0.0607</t>
  </si>
  <si>
    <t>18AG307 - Blerje sistem zjarri</t>
  </si>
  <si>
    <t>Blerje sistem  per sigurine e godinave nga zjarri.</t>
  </si>
  <si>
    <t>sistem</t>
  </si>
  <si>
    <t>6260000</t>
  </si>
  <si>
    <t>Implementim i rrjetit per komunikim te sigurt, WAN.</t>
  </si>
  <si>
    <t>22500000</t>
  </si>
  <si>
    <t>4500000</t>
  </si>
  <si>
    <t>18AG4</t>
  </si>
  <si>
    <t>Rikonstruksion godine</t>
  </si>
  <si>
    <t>Rikonstruksion dhe instalim sistem kondicionimi e aspirimi ne ambientet arkivore</t>
  </si>
  <si>
    <t>m2+sistem</t>
  </si>
  <si>
    <t>1054</t>
  </si>
  <si>
    <t>4743.83</t>
  </si>
  <si>
    <t>Rikonstruksion baza</t>
  </si>
  <si>
    <t>1231</t>
  </si>
  <si>
    <t>9400000</t>
  </si>
  <si>
    <t>7636.07</t>
  </si>
  <si>
    <t>Rikonstruksion i godinës Pogradec</t>
  </si>
  <si>
    <t>5200000</t>
  </si>
  <si>
    <t>22413.79</t>
  </si>
  <si>
    <t>Studim-projektim i Korpusit të Kursantëve Durrës</t>
  </si>
  <si>
    <t>lekë</t>
  </si>
  <si>
    <t>Shtim i elementëve të sigurisë godina nr.2 AQ</t>
  </si>
  <si>
    <t>1443</t>
  </si>
  <si>
    <t>4158</t>
  </si>
  <si>
    <t>18AG5</t>
  </si>
  <si>
    <t>Blerje Automjetesh</t>
  </si>
  <si>
    <t>M180037 - Automjete te blera per rinovimin e parkut te SHISH.</t>
  </si>
  <si>
    <t>Blerje automjete per rinovimin e parkut te SHISH-it per zevendesim dhe kompletim</t>
  </si>
  <si>
    <t>Numer automjetesh</t>
  </si>
  <si>
    <t>25520000</t>
  </si>
  <si>
    <t>2320000</t>
  </si>
  <si>
    <t>Kontrolli Lartë i Shtetit</t>
  </si>
  <si>
    <t>24</t>
  </si>
  <si>
    <t>Veprimtaria Audituese e KLSH</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</si>
  <si>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</si>
  <si>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Rritja e impaktit te veprimtarise audituese</t>
  </si>
  <si>
    <t>53%</t>
  </si>
  <si>
    <t>55%</t>
  </si>
  <si>
    <t>56%</t>
  </si>
  <si>
    <t>Mbulimi me auditime financiare perputhshmerie dhe performance i njesive te sektorit publik nepermjet konsolidimit te auditimeve te perputhshmerise, rritjes se auditimeve financiare dhe performances ne nje linje me Standardet Nderkombetare te Auditimit ISSAI</t>
  </si>
  <si>
    <t>Rritja e numrit të auditimeve te performances, auditimeve financiare dhe konsolidimi i auditimeve te perputhshmerise.</t>
  </si>
  <si>
    <t>92401</t>
  </si>
  <si>
    <t>Jo-projekte (001-24-01120)</t>
  </si>
  <si>
    <t>92401AA - Audtime te kryera</t>
  </si>
  <si>
    <t>Audtime te kryera</t>
  </si>
  <si>
    <t>Nr auditimesh</t>
  </si>
  <si>
    <t>-0.1214</t>
  </si>
  <si>
    <t>0.0317</t>
  </si>
  <si>
    <t>0.043</t>
  </si>
  <si>
    <t>18AA8</t>
  </si>
  <si>
    <t>Blerje pajisje kompjuterike dhe zyre</t>
  </si>
  <si>
    <t>M240009 - Pajisje komjuterike te blera</t>
  </si>
  <si>
    <t>Blerje pajisje kompjuterike</t>
  </si>
  <si>
    <t>Nr paisjesh</t>
  </si>
  <si>
    <t>44</t>
  </si>
  <si>
    <t>4200000</t>
  </si>
  <si>
    <t>14700000</t>
  </si>
  <si>
    <t>525000</t>
  </si>
  <si>
    <t>334090.91</t>
  </si>
  <si>
    <t>7.25</t>
  </si>
  <si>
    <t>-0.2045</t>
  </si>
  <si>
    <t>0.2571</t>
  </si>
  <si>
    <t>M240010 - Pajise zyre te blera</t>
  </si>
  <si>
    <t>Blerje Paisje Zyre</t>
  </si>
  <si>
    <t>15000</t>
  </si>
  <si>
    <t>0.8182</t>
  </si>
  <si>
    <t>58010000</t>
  </si>
  <si>
    <t>0.0542</t>
  </si>
  <si>
    <t>AGJENCIA KOMBETARE E SHOQERISE SE INFORMACIONIT</t>
  </si>
  <si>
    <t>Buxheti 2021-2023</t>
  </si>
  <si>
    <t>e-Qeverisja (AKSHI)</t>
  </si>
  <si>
    <t>1087006</t>
  </si>
  <si>
    <t>Mirembajtjet e Sistemeve Qeveritare</t>
  </si>
  <si>
    <r>
      <t xml:space="preserve">Detajimi i Kostos Totale të </t>
    </r>
    <r>
      <rPr>
        <b/>
        <sz val="13"/>
        <color rgb="FFFF0000"/>
        <rFont val="Garamond"/>
        <family val="1"/>
      </rPr>
      <t>Produktit 1</t>
    </r>
    <r>
      <rPr>
        <b/>
        <sz val="13"/>
        <color theme="1"/>
        <rFont val="Garamond"/>
        <family val="1"/>
      </rPr>
      <t xml:space="preserve"> sipas Artikujve Ekonomikë</t>
    </r>
  </si>
  <si>
    <r>
      <rPr>
        <b/>
        <sz val="13"/>
        <color rgb="FFFF0000"/>
        <rFont val="Garamond"/>
        <family val="1"/>
      </rPr>
      <t>Produkti 2</t>
    </r>
    <r>
      <rPr>
        <sz val="13"/>
        <color theme="1"/>
        <rFont val="Garamond"/>
        <family val="1"/>
      </rPr>
      <t>(shto produkte sipas rastit)</t>
    </r>
  </si>
  <si>
    <r>
      <t>Detajimi i Kostos Totale të</t>
    </r>
    <r>
      <rPr>
        <b/>
        <sz val="13"/>
        <color rgb="FFFF0000"/>
        <rFont val="Garamond"/>
        <family val="1"/>
      </rPr>
      <t xml:space="preserve"> Produktit X </t>
    </r>
    <r>
      <rPr>
        <b/>
        <sz val="13"/>
        <color theme="1"/>
        <rFont val="Garamond"/>
        <family val="1"/>
      </rPr>
      <t>sipas Artikujve Ekonomikë</t>
    </r>
  </si>
  <si>
    <r>
      <rPr>
        <b/>
        <sz val="13"/>
        <color rgb="FFFF0000"/>
        <rFont val="Garamond"/>
        <family val="1"/>
      </rPr>
      <t>Produkti 3</t>
    </r>
    <r>
      <rPr>
        <sz val="13"/>
        <color theme="1"/>
        <rFont val="Garamond"/>
        <family val="1"/>
      </rPr>
      <t>(shto produkte sipas rastit)</t>
    </r>
  </si>
  <si>
    <t>Ngritja e qendres se levizshme te vazhdimesise se punes per Datacenterin Qeveritar Faza II</t>
  </si>
  <si>
    <t>xx</t>
  </si>
  <si>
    <r>
      <t xml:space="preserve">Detajimi i Kostos Totale të </t>
    </r>
    <r>
      <rPr>
        <b/>
        <sz val="13"/>
        <color rgb="FFFF0000"/>
        <rFont val="Garamond"/>
        <family val="1"/>
      </rPr>
      <t xml:space="preserve">Produktit 1 </t>
    </r>
    <r>
      <rPr>
        <b/>
        <sz val="13"/>
        <color theme="1"/>
        <rFont val="Garamond"/>
        <family val="1"/>
      </rPr>
      <t>sipas Artikujve Ekonomikë</t>
    </r>
  </si>
  <si>
    <t>18AM922</t>
  </si>
  <si>
    <t xml:space="preserve"> Shtimi i sherbimeve te reja ne portalin ealbania (Faza II)  </t>
  </si>
  <si>
    <r>
      <t xml:space="preserve">Detajimi i Kostos Totale të </t>
    </r>
    <r>
      <rPr>
        <b/>
        <sz val="13"/>
        <color rgb="FFFF0000"/>
        <rFont val="Garamond"/>
        <family val="1"/>
      </rPr>
      <t xml:space="preserve">Produktit 2 </t>
    </r>
    <r>
      <rPr>
        <b/>
        <sz val="13"/>
        <color theme="1"/>
        <rFont val="Garamond"/>
        <family val="1"/>
      </rPr>
      <t>sipas Artikujve Ekonomikë</t>
    </r>
  </si>
  <si>
    <t>20AD405</t>
  </si>
  <si>
    <r>
      <t xml:space="preserve">Detajimi i Kostos Totale të </t>
    </r>
    <r>
      <rPr>
        <b/>
        <sz val="13"/>
        <color rgb="FFFF0000"/>
        <rFont val="Garamond"/>
        <family val="1"/>
      </rPr>
      <t xml:space="preserve">Produktit 3 </t>
    </r>
    <r>
      <rPr>
        <b/>
        <sz val="13"/>
        <color theme="1"/>
        <rFont val="Garamond"/>
        <family val="1"/>
      </rPr>
      <t>sipas Artikujve Ekonomikë</t>
    </r>
  </si>
  <si>
    <t>M870052</t>
  </si>
  <si>
    <t>Optimizimi dhe zgjerimi i infrastrukturave te sigurise</t>
  </si>
  <si>
    <r>
      <t xml:space="preserve">Detajimi i Kostos Totale të </t>
    </r>
    <r>
      <rPr>
        <b/>
        <sz val="13"/>
        <color rgb="FFFF0000"/>
        <rFont val="Garamond"/>
        <family val="1"/>
      </rPr>
      <t xml:space="preserve">Produktit 4 </t>
    </r>
    <r>
      <rPr>
        <b/>
        <sz val="13"/>
        <color theme="1"/>
        <rFont val="Garamond"/>
        <family val="1"/>
      </rPr>
      <t>sipas Artikujve Ekonomikë</t>
    </r>
  </si>
  <si>
    <t>Ngritja e sisitemit te menaxhimit te informacionit per ARK</t>
  </si>
  <si>
    <t>20AD401</t>
  </si>
  <si>
    <t>20AD501</t>
  </si>
  <si>
    <t>Ngritja e infrastruktures hibride per vazhdimesine e punes per sistemet qeveritare</t>
  </si>
  <si>
    <t>20AD502</t>
  </si>
  <si>
    <t>Produkti 5</t>
  </si>
  <si>
    <t>20AD402</t>
  </si>
  <si>
    <t>20AD601</t>
  </si>
  <si>
    <r>
      <t xml:space="preserve">Detajimi i Kostos Totale të </t>
    </r>
    <r>
      <rPr>
        <b/>
        <sz val="13"/>
        <color rgb="FFFF0000"/>
        <rFont val="Garamond"/>
        <family val="1"/>
      </rPr>
      <t>Produktit 8</t>
    </r>
    <r>
      <rPr>
        <b/>
        <sz val="13"/>
        <color theme="1"/>
        <rFont val="Garamond"/>
        <family val="1"/>
      </rPr>
      <t xml:space="preserve"> sipas Artikujve Ekonomikë</t>
    </r>
  </si>
  <si>
    <t>Përmirësimi i regjistrit elektronik të vaksinimit</t>
  </si>
  <si>
    <t>Produkti 10</t>
  </si>
  <si>
    <r>
      <t xml:space="preserve">Detajimi i Kostos Totale të </t>
    </r>
    <r>
      <rPr>
        <b/>
        <sz val="13"/>
        <color rgb="FFFF0000"/>
        <rFont val="Garamond"/>
        <family val="1"/>
      </rPr>
      <t>Produktit 10</t>
    </r>
    <r>
      <rPr>
        <b/>
        <sz val="13"/>
        <color theme="1"/>
        <rFont val="Garamond"/>
        <family val="1"/>
      </rPr>
      <t xml:space="preserve"> sipas Artikujve Ekonomikë</t>
    </r>
  </si>
  <si>
    <t>Kosto totale e produktit 10</t>
  </si>
  <si>
    <t>Projekt për Rikonstruksioni Godine</t>
  </si>
  <si>
    <r>
      <t xml:space="preserve">Detajimi i Kostos Totale të </t>
    </r>
    <r>
      <rPr>
        <b/>
        <sz val="8"/>
        <color rgb="FFFF0000"/>
        <rFont val="Garamond"/>
        <family val="1"/>
      </rPr>
      <t>Produktit 3</t>
    </r>
    <r>
      <rPr>
        <b/>
        <sz val="8"/>
        <color theme="1"/>
        <rFont val="Garamond"/>
        <family val="1"/>
      </rPr>
      <t xml:space="preserve"> sipas Artikujve Ekonomikë</t>
    </r>
  </si>
  <si>
    <t xml:space="preserve">Blerje Automjeti </t>
  </si>
  <si>
    <r>
      <t xml:space="preserve">Detajimi i Kostos Totale të </t>
    </r>
    <r>
      <rPr>
        <b/>
        <sz val="8"/>
        <color rgb="FFFF0000"/>
        <rFont val="Garamond"/>
        <family val="1"/>
      </rPr>
      <t>Produktit 4</t>
    </r>
    <r>
      <rPr>
        <b/>
        <sz val="8"/>
        <color theme="1"/>
        <rFont val="Garamond"/>
        <family val="1"/>
      </rPr>
      <t xml:space="preserve"> sipas Artikujve Ekonomikë</t>
    </r>
  </si>
  <si>
    <t xml:space="preserve">Sherbimi i Avokatisë Shtetërore </t>
  </si>
  <si>
    <t xml:space="preserve">Mbrojtja e interesave pasurore të shtetit shqipëtar </t>
  </si>
  <si>
    <t xml:space="preserve">Ofrimi i shërbimit të keshillimit dhe përfaqësimit në cdo rast të parashikuar në ligj. </t>
  </si>
  <si>
    <t>Këshillim dhe  perfaqesim i ofruar</t>
  </si>
  <si>
    <t xml:space="preserve">Ofrimit  të shërbimit të këshillimit dhe përfaqësimit në çdo rast të parashikuar në ligj. </t>
  </si>
  <si>
    <t xml:space="preserve">numer rastesh </t>
  </si>
  <si>
    <t>Blerje orendi/pajisje zyre</t>
  </si>
  <si>
    <t>Pajisje zyre të blera</t>
  </si>
  <si>
    <t>18AP901</t>
  </si>
  <si>
    <r>
      <rPr>
        <b/>
        <sz val="12"/>
        <color rgb="FFFF0000"/>
        <rFont val="Times New Roman"/>
        <family val="1"/>
      </rPr>
      <t>Sqarim: Kodi i Projektit te listes se investime</t>
    </r>
    <r>
      <rPr>
        <sz val="12"/>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</si>
  <si>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Pajisje zyre sipas nevojave të institucionit (rafte arkive, rafte dokumentash, tavolina pune, karrige)</t>
  </si>
  <si>
    <r>
      <t xml:space="preserve">Detajimi i Kostos Totale të </t>
    </r>
    <r>
      <rPr>
        <b/>
        <sz val="12"/>
        <color rgb="FFFF0000"/>
        <rFont val="Times New Roman"/>
        <family val="1"/>
      </rPr>
      <t xml:space="preserve">Produktit 1 </t>
    </r>
    <r>
      <rPr>
        <b/>
        <sz val="12"/>
        <color theme="1"/>
        <rFont val="Times New Roman"/>
        <family val="1"/>
      </rPr>
      <t>sipas Artikujve Ekonomikë</t>
    </r>
  </si>
  <si>
    <t>Pajisje elektronike të blera</t>
  </si>
  <si>
    <t xml:space="preserve"> M140194 </t>
  </si>
  <si>
    <t>Pajisje elektronike sipas nevojave të institucionit (kompjuter desktop, laptop, skaner)</t>
  </si>
  <si>
    <r>
      <t xml:space="preserve">Detajimi i Kostos Totale të </t>
    </r>
    <r>
      <rPr>
        <b/>
        <sz val="12"/>
        <color rgb="FFFF0000"/>
        <rFont val="Times New Roman"/>
        <family val="1"/>
      </rPr>
      <t xml:space="preserve">Produktit 2 </t>
    </r>
    <r>
      <rPr>
        <b/>
        <sz val="12"/>
        <color theme="1"/>
        <rFont val="Times New Roman"/>
        <family val="1"/>
      </rPr>
      <t>sipas Artikujve Ekonomikë</t>
    </r>
  </si>
  <si>
    <r>
      <t xml:space="preserve">Detajimi i Kostos Totale të </t>
    </r>
    <r>
      <rPr>
        <b/>
        <sz val="12"/>
        <color rgb="FFFF0000"/>
        <rFont val="Times New Roman"/>
        <family val="1"/>
      </rPr>
      <t xml:space="preserve">Produktit 1&amp;2 …X </t>
    </r>
    <r>
      <rPr>
        <b/>
        <sz val="12"/>
        <color theme="1"/>
        <rFont val="Times New Roman"/>
        <family val="1"/>
      </rPr>
      <t>sipas Artikujve Ekonomikë</t>
    </r>
  </si>
  <si>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</si>
  <si>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Procesi I planifikimit te territorit, zhvillimi  I qendrueshem I tij,  hartimi në bashkëpunim dhe bashkërendon proceset e hartimit të dokumenteve të planifikimit të territorit, si dhe siguron bashkërendimin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</si>
  <si>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Rritja e transparencës në politikat territoriale, ekonomike dhe sociale</t>
  </si>
  <si>
    <t>Rritje të mirëqenies së qytetarëve</t>
  </si>
  <si>
    <t>Rritja ekonomike dhe forcimi i partneritetit strategjik me vendet fqinje</t>
  </si>
  <si>
    <t>Reforma administrative territoriale</t>
  </si>
  <si>
    <t>Planifikimi dhe zhvillimi I qëndrueshëm I territorit</t>
  </si>
  <si>
    <t>Administratë funksionale për realizimin e politikave të Planifikimit Urban</t>
  </si>
  <si>
    <t>Plane të Përgjithshme Kombëtare/Plane Vendore të hartuara</t>
  </si>
  <si>
    <t>Sigurimi I sherbimeve per realizimin e politikave te planifikimit, Hartimi i planeve te pergjithshme kombetare, planeve vendore</t>
  </si>
  <si>
    <t>nr. planesh te hartuara</t>
  </si>
  <si>
    <t>Realizimi i ketij projekti ka si objektiv te sjelle ne parametra bashkohore funksionimin e pajisjeve informatike ne AKPT. Ky projekt perputhet me qellimet dhe objektivat e programit ne fushen e zhvillimit te territorit. Projekti siguron mbarevajtjen e punes ne AKPT</t>
  </si>
  <si>
    <t>Planifikimi ne nivel qendror dhe Monitorimi i Territorit</t>
  </si>
  <si>
    <t>Sherbim konsulence</t>
  </si>
  <si>
    <t>18AN901</t>
  </si>
  <si>
    <t>Projekti konsiston ne vleresim dhe analize te gjendjes ekzistuese te territorit, vleresim te potencialeve, rrisqeve dhe mundesiveqe paraqet territori per zhvillim te qendrueshem ekonomik social dhe mjekdisor. Planet e hartuara do te konkludojne me propozime konkreteper projekte strategjike per zbatimte cilat do te ndikojne ne shkalle te gjere ne zhvillimin ekonomik dhe social te zones se studimit.</t>
  </si>
  <si>
    <t>Nr. Projektesh</t>
  </si>
  <si>
    <t>Planifikimi I Modeleve te Zhvillimit per 100 Fshatrat</t>
  </si>
  <si>
    <t>Hartimi I modeleve te 100+ Fshatrat</t>
  </si>
  <si>
    <t>M064246</t>
  </si>
  <si>
    <t>Hartimi i modeleve të 100+ Fshatrave,  Planet e zhvillimit territorial, modelet e zhvillimit ekonomik, ide dhe projekte për nxitjen e zhvillimit të 100+ Fshatrave.</t>
  </si>
  <si>
    <t>Nr. Projekt</t>
  </si>
  <si>
    <t>Hartimi I Planeve të Detyruara Vendore për 9 bashki</t>
  </si>
  <si>
    <t>19AA001</t>
  </si>
  <si>
    <t>Hartimi i Planeve të Detyruara Vendore për zonat e prekura nga tërmeti, 9 bashki Durrës , Kamëz, Kavajë, Krujë, Kurbin , Lezhë, Mirditë, Shijak, Vore</t>
  </si>
  <si>
    <t>Nr. Planesh</t>
  </si>
  <si>
    <t>M870013</t>
  </si>
  <si>
    <t>Fond I ngrirë</t>
  </si>
  <si>
    <t>Blerje dhe instalim pajisjesh për stacionet marografike të Shëngjinit dhe Orikumit</t>
  </si>
  <si>
    <t>Blerje dhe instalim pajisjesh për stacionet marografike të Shëngjinit dhe Orikumit të cilët përfundojnë periudhën e garancisë dhe në cdo rast defekti apo mos funksionimi kërkohet blerja e pajisjeve të reja.</t>
  </si>
  <si>
    <r>
      <t>Detajimi i Kostos Totale të</t>
    </r>
    <r>
      <rPr>
        <b/>
        <sz val="8"/>
        <color rgb="FFFF0000"/>
        <rFont val="Garamond"/>
        <family val="1"/>
      </rPr>
      <t xml:space="preserve"> Produktit 2 </t>
    </r>
    <r>
      <rPr>
        <b/>
        <sz val="8"/>
        <color theme="1"/>
        <rFont val="Garamond"/>
        <family val="1"/>
      </rPr>
      <t>sipas Artikujve Ekonomikë</t>
    </r>
  </si>
  <si>
    <t>DEPARTAMENTI I ADMINISTRATES PUBLIKE</t>
  </si>
  <si>
    <t xml:space="preserve"> Departamenti i Administratës Publike ka për qëllim sigurimin e një shërbimi civil të qëndrueshëm, profesional, të bazuar në meritë, integritet moral dhe paanësi politike
</t>
  </si>
  <si>
    <t>Procedura konkurimi ,konkurse pranimi në shërbimin civil, lëvizje paralele, ngritje në detyrë</t>
  </si>
  <si>
    <t xml:space="preserve">Programe ne fushën e shërbimit civil </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</si>
  <si>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</si>
  <si>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Realizimi I  performances së menaxhimit të burimeve njerëzore të shërbimit civil</t>
  </si>
  <si>
    <t>Proces inspektimi</t>
  </si>
  <si>
    <t>Procese</t>
  </si>
  <si>
    <t>Blerje  pajisje  zyre  dhe kompjuterike  për sigurimin e ambienteve të përshtashme për mirëfunksionimin e DAP</t>
  </si>
  <si>
    <t>Kodi i Projektit të Investimeve  18AP802</t>
  </si>
  <si>
    <t>Ky program buxhetor mbështet funksionimin e Shkollës Shqiptare të Administratës Publike si një institucion Qëndror Publik me autonomi administrative dhe akademike.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</si>
  <si>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Të mbështesi zhvillimin profesional të administratës publike për të përballuar sfidat e ndryshimit dhe reformat për zhvillimin e vendit.</t>
  </si>
  <si>
    <t>Numri i pjesmarrësve të trajnuar nga administrata publike.</t>
  </si>
  <si>
    <t>Numri i individeve të trajnuar kundrejt administrates publike.</t>
  </si>
  <si>
    <t>Forcimi i vazhdueshëm i ASPA si institucion qendror publik me autonomi administrative dhe akademike për ofrimin e shwrbimit të trajnimit në mbështetje të administratës publike.</t>
  </si>
  <si>
    <t>Buxheti total i alokuar</t>
  </si>
  <si>
    <t xml:space="preserve">Rritja e numrit te pjesmarresve në trajnime </t>
  </si>
  <si>
    <t>Numri i pjesmarrësve të trajnuar në nivel qëndror.</t>
  </si>
  <si>
    <t>Numri i pjesmarrësve të trajnuar në nivel vendor.</t>
  </si>
  <si>
    <t>Numri i pjesmarrësve të trajnuar në institucionet e pavaruar.</t>
  </si>
  <si>
    <t>Produktet për Objektivat</t>
  </si>
  <si>
    <t xml:space="preserve"> Trajnimi  për punonjesit e administrates ne  pushtetin qendror, pushtetin vendor, institucionet e pavaruara dhe publikun e gjere.</t>
  </si>
  <si>
    <t>Nr.pjesmarrësish të trajnuar</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</si>
  <si>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2021.</t>
    </r>
  </si>
  <si>
    <t>1207 (Q) 70 (V)</t>
  </si>
  <si>
    <t>1220 (Q) 70 (V)</t>
  </si>
  <si>
    <t>1250 (Q) 70 (V)</t>
  </si>
  <si>
    <t>1261 (Q)
70 (V)</t>
  </si>
  <si>
    <t>Matja e kohës së shërbimit në sportelet pritëse.</t>
  </si>
  <si>
    <t>6'</t>
  </si>
  <si>
    <t>5'</t>
  </si>
  <si>
    <t>4'</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</si>
  <si>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2021.</t>
    </r>
  </si>
  <si>
    <t>Asistenca në përmirësimin e shërbimeve publike, përmirësimi i kuadrit ligjor dhe jo vetëm.</t>
  </si>
  <si>
    <t>Pagesa e kostos lokale (TVSH)</t>
  </si>
  <si>
    <t>M870150</t>
  </si>
  <si>
    <t>Mbikqyrje punimesh ( Qendra e Integruar Publike Kamëz)</t>
  </si>
  <si>
    <r>
      <t xml:space="preserve">Detajimi i Kostos Totale të </t>
    </r>
    <r>
      <rPr>
        <b/>
        <sz val="8"/>
        <color rgb="FFFF0000"/>
        <rFont val="Garamond"/>
        <family val="1"/>
      </rPr>
      <t xml:space="preserve">Produktit 4 </t>
    </r>
    <r>
      <rPr>
        <b/>
        <sz val="8"/>
        <color theme="1"/>
        <rFont val="Garamond"/>
        <family val="1"/>
      </rPr>
      <t>sipas Artikujve Ekonomikë</t>
    </r>
  </si>
  <si>
    <t>M870326</t>
  </si>
  <si>
    <t>Kolaudim punimesh ( Qendra e Integruar Publike Kamëz)</t>
  </si>
  <si>
    <r>
      <t xml:space="preserve">Detajimi i Kostos Totale të </t>
    </r>
    <r>
      <rPr>
        <b/>
        <sz val="8"/>
        <color rgb="FFFF0000"/>
        <rFont val="Garamond"/>
        <family val="1"/>
      </rPr>
      <t xml:space="preserve">Produktit 5 </t>
    </r>
    <r>
      <rPr>
        <b/>
        <sz val="8"/>
        <color theme="1"/>
        <rFont val="Garamond"/>
        <family val="1"/>
      </rPr>
      <t>sipas Artikujve Ekonomikë</t>
    </r>
  </si>
  <si>
    <t>Presidenca</t>
  </si>
  <si>
    <t>01</t>
  </si>
  <si>
    <t>Veprimtaria e Presidentit</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</si>
  <si>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</si>
  <si>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</si>
  <si>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</si>
  <si>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Ushtrimi i funksioneve kushtetuese të Presidentit nëpërmjet dekretimeve të ndryshme për shpallje ligjesh, shtetësinë shqiptare dhe për dekorata e tituj nderi</t>
  </si>
  <si>
    <t>Dekrete për ligje e shtetësi, ndaj totalit propozuar</t>
  </si>
  <si>
    <t>Dekorata e tituj nderi të akorduara, ndaj totalit te propozuar</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</si>
  <si>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</si>
  <si>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</si>
  <si>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</si>
  <si>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</si>
  <si>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</si>
  <si>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310</t>
  </si>
  <si>
    <t>168413200</t>
  </si>
  <si>
    <t>543268.39</t>
  </si>
  <si>
    <t>0.003</t>
  </si>
  <si>
    <t>18AA1</t>
  </si>
  <si>
    <t>Blerje pajisje, sisteme, makineri të ndryshme</t>
  </si>
  <si>
    <t>M010003 - Orendi dhe pajisje zyre</t>
  </si>
  <si>
    <t>Blerje e orendive dhe pajisjeve per zyra</t>
  </si>
  <si>
    <t>M010020 - Pajisje kompjuterike dhe elektronike te blera</t>
  </si>
  <si>
    <t>Blerja e pajisjeve kompjuterike dhe elektronike</t>
  </si>
  <si>
    <t>Synimet e politikës së jashtme të vendit, promovimi i Shqipërisë në arenën ndërkombëtare, si edhe njohja, nxitja dhe mbështetja e vlerave kombëtare në vend.</t>
  </si>
  <si>
    <t>Partnerë ndërkombetarë të takuar</t>
  </si>
  <si>
    <t>Partnere biznesi, organizata  dhe individë te takuar</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</si>
  <si>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</si>
  <si>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</si>
  <si>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</si>
  <si>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1250000</t>
  </si>
  <si>
    <t>90101AC - Veprimtari protokollare brenda vendit</t>
  </si>
  <si>
    <t>Organizimi i veprimtarive ne Institucion, si  edhe organizimi i aktiviteteve brenda vendit.</t>
  </si>
  <si>
    <t>230</t>
  </si>
  <si>
    <t>195652.17</t>
  </si>
  <si>
    <t>-0.12</t>
  </si>
  <si>
    <t>0.1364</t>
  </si>
  <si>
    <t>Kryeministria</t>
  </si>
  <si>
    <t>03</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</si>
  <si>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</si>
  <si>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</si>
  <si>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90301</t>
  </si>
  <si>
    <t>Jo-projekte (001-03-01110)</t>
  </si>
  <si>
    <t>90301AA - Akte ligjore/nenligjore te hartuara dhe miratuara</t>
  </si>
  <si>
    <t>Veprimtaria e aparatit të Kryeministrisë për hartimin, rregullimin dhe miratimin e të gjitha  akteve ligjore/nënligjore të Republikës se Shqipërise</t>
  </si>
  <si>
    <t>nr aktesh ligjore/nenligjore</t>
  </si>
  <si>
    <t>90301AB - Takime /evente të KM</t>
  </si>
  <si>
    <t>Veprimtaria e Kryeministrit, takimeve dhe eventeve në të cilat merr pjesë Kryeministri për të arritur misionin e tij.</t>
  </si>
  <si>
    <t>Nr takimesh/eventesh</t>
  </si>
  <si>
    <t>1800</t>
  </si>
  <si>
    <t>18AE8</t>
  </si>
  <si>
    <t>M030029 - Godine e rikonstruktuar</t>
  </si>
  <si>
    <t>Meter katror</t>
  </si>
  <si>
    <t>4881</t>
  </si>
  <si>
    <t>1435</t>
  </si>
  <si>
    <t>34843.21</t>
  </si>
  <si>
    <t>-0.706</t>
  </si>
  <si>
    <t>164500000</t>
  </si>
  <si>
    <t>166500000</t>
  </si>
  <si>
    <t>167000000</t>
  </si>
  <si>
    <t>548333.33</t>
  </si>
  <si>
    <t>555000</t>
  </si>
  <si>
    <t>556666.67</t>
  </si>
  <si>
    <t>-0.0232</t>
  </si>
  <si>
    <t>0.0122</t>
  </si>
  <si>
    <t>0.0093</t>
  </si>
  <si>
    <t>13000000</t>
  </si>
  <si>
    <t>433333.33</t>
  </si>
  <si>
    <t>1.6</t>
  </si>
  <si>
    <t>-0.7692</t>
  </si>
  <si>
    <t>31920000</t>
  </si>
  <si>
    <t>33000000</t>
  </si>
  <si>
    <t>1596000</t>
  </si>
  <si>
    <t>0.064</t>
  </si>
  <si>
    <t>0.0338</t>
  </si>
  <si>
    <t>0.2768</t>
  </si>
  <si>
    <t>46500000</t>
  </si>
  <si>
    <t>48500000</t>
  </si>
  <si>
    <t>186000</t>
  </si>
  <si>
    <t>220454.55</t>
  </si>
  <si>
    <t>194000</t>
  </si>
  <si>
    <t>-0.0493</t>
  </si>
  <si>
    <t>0.1852</t>
  </si>
  <si>
    <t>252800000</t>
  </si>
  <si>
    <t>298320000</t>
  </si>
  <si>
    <t>282320000</t>
  </si>
  <si>
    <t>280320000</t>
  </si>
  <si>
    <t>10112000</t>
  </si>
  <si>
    <t>9322500</t>
  </si>
  <si>
    <t>8066285.71</t>
  </si>
  <si>
    <t>7008000</t>
  </si>
  <si>
    <t>0.28</t>
  </si>
  <si>
    <t>0.1801</t>
  </si>
  <si>
    <t>-0.0536</t>
  </si>
  <si>
    <t>-0.0071</t>
  </si>
  <si>
    <t>-0.0781</t>
  </si>
  <si>
    <t>-0.1348</t>
  </si>
  <si>
    <t>-0.1312</t>
  </si>
  <si>
    <t>7790000</t>
  </si>
  <si>
    <t>389500</t>
  </si>
  <si>
    <t>492500</t>
  </si>
  <si>
    <t>469047.62</t>
  </si>
  <si>
    <t>-0.2091</t>
  </si>
  <si>
    <t>0.2644</t>
  </si>
  <si>
    <t>-0.8023</t>
  </si>
  <si>
    <t>-0.0476</t>
  </si>
  <si>
    <t>M020029 - Libra te blere</t>
  </si>
  <si>
    <t>SHTIMI I FONDIT TE LIBRIT NE BIBLIOTEKEN E KUVENDIT</t>
  </si>
  <si>
    <t>18AA510 - Blerje pajisje per mobilimin e qendres se vizitoreve</t>
  </si>
  <si>
    <t>numër</t>
  </si>
  <si>
    <t>27500000</t>
  </si>
  <si>
    <t>20AB4</t>
  </si>
  <si>
    <t>Bashkefinancim per qendren e vizitoreve</t>
  </si>
  <si>
    <t>20AB401 - Bashkëfinancim për qendrën e vizitorëve</t>
  </si>
  <si>
    <t>Pagesë TVSH për bashkëfinancimin për qendrën e vizitorëve.</t>
  </si>
  <si>
    <t>9200000</t>
  </si>
  <si>
    <t>-0.7826</t>
  </si>
  <si>
    <t>118830000</t>
  </si>
  <si>
    <t>126530000</t>
  </si>
  <si>
    <t>123830000</t>
  </si>
  <si>
    <t>126830000</t>
  </si>
  <si>
    <t>2528297.87</t>
  </si>
  <si>
    <t>2300545.45</t>
  </si>
  <si>
    <t>2172456.14</t>
  </si>
  <si>
    <t>2149661.02</t>
  </si>
  <si>
    <t>0.0648</t>
  </si>
  <si>
    <t>-0.0213</t>
  </si>
  <si>
    <t>-0.0901</t>
  </si>
  <si>
    <t>-0.0557</t>
  </si>
  <si>
    <t>-0.0105</t>
  </si>
  <si>
    <t>blerja e lap top per deputetet dhe stafin politik, FV chiller ne arkivin e Kuvendit, sistem portabel perkthimi dhe pajisje pune</t>
  </si>
  <si>
    <t>205</t>
  </si>
  <si>
    <t>28273000</t>
  </si>
  <si>
    <t>123756.1</t>
  </si>
  <si>
    <t>1413650</t>
  </si>
  <si>
    <t>-0.9024</t>
  </si>
  <si>
    <t>0.1144</t>
  </si>
  <si>
    <t>10.4229</t>
  </si>
  <si>
    <t>18AA203 - Blerje makineri shtypshkronje</t>
  </si>
  <si>
    <t>Blerje e një makinerie shtypshkronje më bashkëkohore për rritje shpejtësie veprimi dhe efikasiteti</t>
  </si>
  <si>
    <t>numër makinerie</t>
  </si>
  <si>
    <t>18AA4</t>
  </si>
  <si>
    <t>SISTEME ELEKTRONIKE</t>
  </si>
  <si>
    <t>18AA403 - Sistem i digitalizimit te aseteve mediatike</t>
  </si>
  <si>
    <t>Digitalizimi dhe ndertimi I sistemit te menaxhimit te aseteve  mediatike</t>
  </si>
  <si>
    <t>18AA410 - Krijimi i dhomës së serverave në Sallën e Seancave Plenare.</t>
  </si>
  <si>
    <t>Hapësirë e krijuar për serverat në Sallën e Seancave Plenare</t>
  </si>
  <si>
    <t>18AA412 - Krijimi i Business Continuity Center BCC- Nyje sekondare per Kuvendin</t>
  </si>
  <si>
    <t xml:space="preserve">Ky sistem kërkohet për zbatimin e dispozitave të vkm nr.945 date 02.11.2012 "Për miratimin e rregullores "Administrimi i sistemit të bazave të të dhënave shteterore" perputhje </t>
  </si>
  <si>
    <t>85000000</t>
  </si>
  <si>
    <t>-0.8439</t>
  </si>
  <si>
    <t>18AA509 - FV sistem ngrohje ventilim dhe kondicionim në sallën e Seancave Plenare.</t>
  </si>
  <si>
    <t>Instalim sistem ngrohje ftohje në sallën e Seancave Plenare.</t>
  </si>
  <si>
    <t>46385000</t>
  </si>
  <si>
    <t>M020009 - Rikonstruksion i salles se Seancave Plenare</t>
  </si>
  <si>
    <t>M020042 - Projekt i sistemit te mbrojtjes kundra zjarrit ne Sallen e Seancave Plenare</t>
  </si>
  <si>
    <t>miratimi i akteve ligjore në Kuvend është një ëprmbledhje e punës së komisioneve parlamentare, diskutimeve, takimeve me grupet e interesit dhe shoqërinë civile,</t>
  </si>
  <si>
    <t>249</t>
  </si>
  <si>
    <t>499813440</t>
  </si>
  <si>
    <t>620926000</t>
  </si>
  <si>
    <t>549160000</t>
  </si>
  <si>
    <t>555000000</t>
  </si>
  <si>
    <t>2007282.89</t>
  </si>
  <si>
    <t>2379026.82</t>
  </si>
  <si>
    <t>1961285.71</t>
  </si>
  <si>
    <t>1982142.86</t>
  </si>
  <si>
    <t>0.0482</t>
  </si>
  <si>
    <t>0.2423</t>
  </si>
  <si>
    <t>-0.1156</t>
  </si>
  <si>
    <t>0.0106</t>
  </si>
  <si>
    <t>-0.1756</t>
  </si>
  <si>
    <t>350000</t>
  </si>
  <si>
    <t>0.1475</t>
  </si>
  <si>
    <t>0.8735</t>
  </si>
  <si>
    <t>0.6327</t>
  </si>
  <si>
    <t>935682340</t>
  </si>
  <si>
    <t>318600000</t>
  </si>
  <si>
    <t>338600000</t>
  </si>
  <si>
    <t>779735.28</t>
  </si>
  <si>
    <t>265500</t>
  </si>
  <si>
    <t>282166.67</t>
  </si>
  <si>
    <t>-0.6595</t>
  </si>
  <si>
    <t>0.0628</t>
  </si>
  <si>
    <t>76919150</t>
  </si>
  <si>
    <t>59400000</t>
  </si>
  <si>
    <t>86400000</t>
  </si>
  <si>
    <t>87400000</t>
  </si>
  <si>
    <t>42732.86</t>
  </si>
  <si>
    <t>48000</t>
  </si>
  <si>
    <t>48555.56</t>
  </si>
  <si>
    <t>-0.2278</t>
  </si>
  <si>
    <t>0.4545</t>
  </si>
  <si>
    <t>0.0116</t>
  </si>
  <si>
    <t>121000000</t>
  </si>
  <si>
    <t>24790</t>
  </si>
  <si>
    <t>-0.5868</t>
  </si>
  <si>
    <t>0.4055</t>
  </si>
  <si>
    <t>110600000</t>
  </si>
  <si>
    <t>120281000</t>
  </si>
  <si>
    <t>119500000</t>
  </si>
  <si>
    <t>122000000</t>
  </si>
  <si>
    <t>1382500</t>
  </si>
  <si>
    <t>1415070.59</t>
  </si>
  <si>
    <t>1195000</t>
  </si>
  <si>
    <t>1220000</t>
  </si>
  <si>
    <t>0.0875</t>
  </si>
  <si>
    <t>-0.0065</t>
  </si>
  <si>
    <t>0.0209</t>
  </si>
  <si>
    <t>0.0236</t>
  </si>
  <si>
    <t>-0.1555</t>
  </si>
  <si>
    <t>2050000</t>
  </si>
  <si>
    <t>29285.71</t>
  </si>
  <si>
    <t>0.2195</t>
  </si>
  <si>
    <t>0.0671</t>
  </si>
  <si>
    <r>
      <rPr>
        <b/>
        <sz val="8"/>
        <color theme="1"/>
        <rFont val="Garamond"/>
        <family val="1"/>
      </rPr>
      <t>Produkti 2</t>
    </r>
    <r>
      <rPr>
        <sz val="8"/>
        <color theme="1"/>
        <rFont val="Garamond"/>
        <family val="1"/>
      </rPr>
      <t>(shto produkte sipas rastit)</t>
    </r>
  </si>
  <si>
    <t>Detajimi i Kostos Totale të Produktit X sipas Artikujve Ekonomikë</t>
  </si>
  <si>
    <r>
      <rPr>
        <b/>
        <sz val="8"/>
        <color theme="1"/>
        <rFont val="Garamond"/>
        <family val="1"/>
      </rPr>
      <t>Produkti 3</t>
    </r>
    <r>
      <rPr>
        <sz val="8"/>
        <color theme="1"/>
        <rFont val="Garamond"/>
        <family val="1"/>
      </rPr>
      <t>(shto produkte sipas rastit)</t>
    </r>
  </si>
  <si>
    <t xml:space="preserve">Regjister kombetar I thirrjeve te padeshiruara /Baze shteterore  </t>
  </si>
  <si>
    <t>20.12.2021</t>
  </si>
  <si>
    <t>Komisioneri per Mbrojtjen nga Diskriminimi</t>
  </si>
  <si>
    <t>91</t>
  </si>
  <si>
    <t>Evidentimi në kohë dhe trajtimi me efektivitet i cështjeve të diskriminimit dhe rrijtja e ndërgjegjësimit të qytetarëve, institucioneve dhe organizatave me interesa legjitime, në Shqipëri, lidhur me mbrojtjen nga dsikriminimi dhe rolin e KMD-së dhe bashkëpunimit me aktorë të ndryshëm.</t>
  </si>
  <si>
    <t>15%</t>
  </si>
  <si>
    <t>Ankesa drejtuar KMD</t>
  </si>
  <si>
    <t>82%</t>
  </si>
  <si>
    <t>76%</t>
  </si>
  <si>
    <t>Vendime diskriminimi të zbatuara nga subjektet të cilave u drejtohen</t>
  </si>
  <si>
    <t>39%</t>
  </si>
  <si>
    <t>43%</t>
  </si>
  <si>
    <t>Vendime mospranimi të ankesës</t>
  </si>
  <si>
    <t>Rritja e numrit të ankesave.</t>
  </si>
  <si>
    <t>99101</t>
  </si>
  <si>
    <t>Jo-projekte (001-91-01110)</t>
  </si>
  <si>
    <t>99101AA - Pritje, inspektime, prapësime, shpjegime dhe mendime me shkrim përpara gjykatës dhe procedurat e ekzekutimit te vendimeve te KMD</t>
  </si>
  <si>
    <t>320</t>
  </si>
  <si>
    <t>340</t>
  </si>
  <si>
    <t>47500000</t>
  </si>
  <si>
    <t>47120000</t>
  </si>
  <si>
    <t>49000000</t>
  </si>
  <si>
    <t>50500000</t>
  </si>
  <si>
    <t>148437.5</t>
  </si>
  <si>
    <t>147250</t>
  </si>
  <si>
    <t>144117.65</t>
  </si>
  <si>
    <t>148529.41</t>
  </si>
  <si>
    <t>-0.008</t>
  </si>
  <si>
    <t>0.0399</t>
  </si>
  <si>
    <t>0.0306</t>
  </si>
  <si>
    <t>99101AB - Qytetarë të ndërgjegjësuar dhe punonjës të sektorit publik dhe privat, të trajnuar</t>
  </si>
  <si>
    <t>Qytetar dhe punonjës, të sektorit publik dhe privat, të informuar dhe të trajnuar në lidhje me mbrojtjen nga diskriminimi, rolin e KMD-së dhe Barazinë Gjinore.</t>
  </si>
  <si>
    <t>2850</t>
  </si>
  <si>
    <t>4400000</t>
  </si>
  <si>
    <t>1543.86</t>
  </si>
  <si>
    <t>-0.2982</t>
  </si>
  <si>
    <t>0.2955</t>
  </si>
  <si>
    <t>18AD3</t>
  </si>
  <si>
    <t>M910004 - Blerje pajisje kompjuterike (informatike)</t>
  </si>
  <si>
    <t>422000</t>
  </si>
  <si>
    <t>32461.54</t>
  </si>
  <si>
    <t>46153.85</t>
  </si>
  <si>
    <t>M910003 - Blerje pajisje zyrash</t>
  </si>
  <si>
    <t>Pajisja e zyrave te KMD me qellim permbushjen e nevojave te stafit per mirefunksionimin</t>
  </si>
  <si>
    <t>675000</t>
  </si>
  <si>
    <t>135000</t>
  </si>
  <si>
    <t>80000</t>
  </si>
  <si>
    <t>21AA4</t>
  </si>
  <si>
    <t>Blerje automjeti</t>
  </si>
  <si>
    <t>M910011 - Automjet</t>
  </si>
  <si>
    <t>Autoriteti per te Drejten e Informimit</t>
  </si>
  <si>
    <t>Të identifikojë, mbledhë dhe krijojë një arkiv të integruar të të gjitha dokumenteve të njohura të prodhuara nga/ose të lidhura me veprimtarinë e ish-Sigurimit;bëjë regjistrimet në dispozicion të publikut sipas dispozitave të parashikuara në ligj.</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</si>
  <si>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</si>
  <si>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Numri i rritur i kerkesave</t>
  </si>
  <si>
    <t>1155</t>
  </si>
  <si>
    <t>1271</t>
  </si>
  <si>
    <t>1398</t>
  </si>
  <si>
    <t>37</t>
  </si>
  <si>
    <t>Numri i rritur i faqjeve te vena ne dispozicion</t>
  </si>
  <si>
    <t>64425</t>
  </si>
  <si>
    <t>70868</t>
  </si>
  <si>
    <t>77954</t>
  </si>
  <si>
    <t>Numri i ulet i ankesave</t>
  </si>
  <si>
    <t>99501</t>
  </si>
  <si>
    <t>Jo-projekte (001-95-01110)</t>
  </si>
  <si>
    <t>99501AA - Kërkesa të trajtuara</t>
  </si>
  <si>
    <t>Pranimi, identifikimi, deklasifikimi, përpunimi, dekodifikimi i kërkesës dhe përgjigja ndaj kërkuesve</t>
  </si>
  <si>
    <t>Numër kërkesash</t>
  </si>
  <si>
    <t>1495</t>
  </si>
  <si>
    <t>1700</t>
  </si>
  <si>
    <t>1900</t>
  </si>
  <si>
    <t>93276000</t>
  </si>
  <si>
    <t>95477000</t>
  </si>
  <si>
    <t>95651000</t>
  </si>
  <si>
    <t>95502000</t>
  </si>
  <si>
    <t>62391.97</t>
  </si>
  <si>
    <t>56162.94</t>
  </si>
  <si>
    <t>53139.44</t>
  </si>
  <si>
    <t>50264.21</t>
  </si>
  <si>
    <t>0.1371</t>
  </si>
  <si>
    <t>0.0588</t>
  </si>
  <si>
    <t>0.0556</t>
  </si>
  <si>
    <t>-0.0016</t>
  </si>
  <si>
    <t>-0.0998</t>
  </si>
  <si>
    <t>-0.0538</t>
  </si>
  <si>
    <t>-0.0541</t>
  </si>
  <si>
    <t>18BV4</t>
  </si>
  <si>
    <t>Blerje pajisje, sisteme, makineri (95-01110)</t>
  </si>
  <si>
    <t>18BV402 - Blerje pajisje kompjuterike</t>
  </si>
  <si>
    <t>Bleje pajisje te reja kompjuterike sipas standarteve ne fuqi te AKSHI-it</t>
  </si>
  <si>
    <t>1940000</t>
  </si>
  <si>
    <t>277142.86</t>
  </si>
  <si>
    <t>Blerje mobilje zyrash</t>
  </si>
  <si>
    <t>Blerja e pajisjeve te zyres me qellim plotesimin e nevojave dhe kerkesave te punes</t>
  </si>
  <si>
    <t>45454.55</t>
  </si>
  <si>
    <t>0.4667</t>
  </si>
  <si>
    <t>-0.3182</t>
  </si>
  <si>
    <t>19AH6</t>
  </si>
  <si>
    <t>Projekte me financim te huaj</t>
  </si>
  <si>
    <t>19AH601 - Rikonstruksioni i ndërtesës së AIDSSH dhe shërbimeve TIK</t>
  </si>
  <si>
    <t>Rikonstruksioni i ndërtesës së AIDSSH dhe shërbimeve TIK</t>
  </si>
  <si>
    <t>96302132</t>
  </si>
  <si>
    <t>77000000</t>
  </si>
  <si>
    <t>-0.2004</t>
  </si>
  <si>
    <t>18200000</t>
  </si>
  <si>
    <t>Nr. katesh</t>
  </si>
  <si>
    <t>Shtese kati dhe ndertim ambiente pune dhe hapesira te perbashketa per administraten e Komisionit Qendror te Zgjedhjeve Tirane</t>
  </si>
  <si>
    <t>21AB304 - Shtese kati &amp; ndertim i ambjenteve te punes</t>
  </si>
  <si>
    <t>42199000</t>
  </si>
  <si>
    <t>Set pajisjesh &amp; sherbimesh</t>
  </si>
  <si>
    <t>Rikonstruksion i magazinës dhe dhomës së serverëve Magzina PEI</t>
  </si>
  <si>
    <t>21AB303 - Rikonstruksion i magazinës dhe dhomës së serverave Magazina PEI</t>
  </si>
  <si>
    <t>2671000</t>
  </si>
  <si>
    <t>Set pajisjesh/sherbimi</t>
  </si>
  <si>
    <t>Vënie ne funksion te dhomës se serverëve te KQZ-se  sipas parametrave optimal te standardeve te miratuara.</t>
  </si>
  <si>
    <t>21AB302 - Vënie ne funksion e dhomës se serverave te KQZ-se</t>
  </si>
  <si>
    <t>9830000</t>
  </si>
  <si>
    <t>Set / Komplet pajisjesh dhe punimesh</t>
  </si>
  <si>
    <t>Rikonstruksion dhe përshtatje e sallës së mbledhjeve të KQZ</t>
  </si>
  <si>
    <t>21AB301 - Rikonstruksion dhe përshtatje e sallës së mbledhjeve të KQZ</t>
  </si>
  <si>
    <t>21AB3</t>
  </si>
  <si>
    <t>403.85</t>
  </si>
  <si>
    <t>2100000</t>
  </si>
  <si>
    <t>5200</t>
  </si>
  <si>
    <t>Pajisje për kopjimin e memorieve USB në  paralel</t>
  </si>
  <si>
    <t>18AC303 - Pajisje për kopjimin e memorieve USB në  paralel</t>
  </si>
  <si>
    <t>-0.6061</t>
  </si>
  <si>
    <t>650000</t>
  </si>
  <si>
    <t>6500000</t>
  </si>
  <si>
    <t>-0.994</t>
  </si>
  <si>
    <t>2400</t>
  </si>
  <si>
    <t>402400</t>
  </si>
  <si>
    <t>240000</t>
  </si>
  <si>
    <t>40240000</t>
  </si>
  <si>
    <t>nr.aktesh</t>
  </si>
  <si>
    <t>Akte nënligjore të miratuara dhe ankime të trajtuara</t>
  </si>
  <si>
    <t>97301AC - Akte nënligjore të miratuara dhe ankime të trajtuara</t>
  </si>
  <si>
    <t>-0.4233</t>
  </si>
  <si>
    <t>1.1172</t>
  </si>
  <si>
    <t>475200</t>
  </si>
  <si>
    <t>824000</t>
  </si>
  <si>
    <t>23760000</t>
  </si>
  <si>
    <t>41200000</t>
  </si>
  <si>
    <t>-0.0156</t>
  </si>
  <si>
    <t>1338544.66</t>
  </si>
  <si>
    <t>113776296</t>
  </si>
  <si>
    <t>4800</t>
  </si>
  <si>
    <t>162944000</t>
  </si>
  <si>
    <t>161600000</t>
  </si>
  <si>
    <t>158600000</t>
  </si>
  <si>
    <t>32104.07</t>
  </si>
  <si>
    <t>45262.22</t>
  </si>
  <si>
    <t>53866.67</t>
  </si>
  <si>
    <t>52866.67</t>
  </si>
  <si>
    <t>-0.0082</t>
  </si>
  <si>
    <t>-0.0186</t>
  </si>
  <si>
    <t>0.4099</t>
  </si>
  <si>
    <t>0.1901</t>
  </si>
  <si>
    <t>83750</t>
  </si>
  <si>
    <t>-0.4375</t>
  </si>
  <si>
    <t>21AB5</t>
  </si>
  <si>
    <t>Sisteme Software</t>
  </si>
  <si>
    <t>21AB501 - Blerje sistemi per dixhitalizimin e arkives se ILDKPKI</t>
  </si>
  <si>
    <t>2200000</t>
  </si>
  <si>
    <t>Implementimi i nje platforme te integruar per informatizimin e proceseve</t>
  </si>
  <si>
    <t>21AB401 - Blerje programesh per integrimin e funksioneve mbeshtetese</t>
  </si>
  <si>
    <t>Blerje sistemesh softwerike</t>
  </si>
  <si>
    <t>21AB4</t>
  </si>
  <si>
    <t>0.0141</t>
  </si>
  <si>
    <t>-0.0676</t>
  </si>
  <si>
    <t>-0.0777</t>
  </si>
  <si>
    <t>0.0147</t>
  </si>
  <si>
    <t>0.0115</t>
  </si>
  <si>
    <t>49333.33</t>
  </si>
  <si>
    <t>48648.65</t>
  </si>
  <si>
    <t>52176.47</t>
  </si>
  <si>
    <t>70960000</t>
  </si>
  <si>
    <t>3.5</t>
  </si>
  <si>
    <t>2683700000</t>
  </si>
  <si>
    <t>3057760000</t>
  </si>
  <si>
    <t>2969000000</t>
  </si>
  <si>
    <t>2976000000</t>
  </si>
  <si>
    <t>15283.03</t>
  </si>
  <si>
    <t>18815.36</t>
  </si>
  <si>
    <t>18226.24</t>
  </si>
  <si>
    <t>17674.41</t>
  </si>
  <si>
    <t>0.1394</t>
  </si>
  <si>
    <t>-0.029</t>
  </si>
  <si>
    <t>0.2311</t>
  </si>
  <si>
    <t>-0.0313</t>
  </si>
  <si>
    <t>-0.0303</t>
  </si>
  <si>
    <t>30920000</t>
  </si>
  <si>
    <t>29500000</t>
  </si>
  <si>
    <t>1405454.55</t>
  </si>
  <si>
    <t>1180000</t>
  </si>
  <si>
    <t>-0.0459</t>
  </si>
  <si>
    <t>-0.7003</t>
  </si>
  <si>
    <t>-0.1604</t>
  </si>
  <si>
    <t>-0.319</t>
  </si>
  <si>
    <t>15260000</t>
  </si>
  <si>
    <t>2543333.33</t>
  </si>
  <si>
    <t>1363636.36</t>
  </si>
  <si>
    <t>0.8333</t>
  </si>
  <si>
    <t>-0.2727</t>
  </si>
  <si>
    <t>-0.017</t>
  </si>
  <si>
    <t>-0.4638</t>
  </si>
  <si>
    <t>0.1458</t>
  </si>
  <si>
    <t>2.02</t>
  </si>
  <si>
    <t>0.51</t>
  </si>
  <si>
    <t>19370000</t>
  </si>
  <si>
    <t>71700000</t>
  </si>
  <si>
    <t>4842500</t>
  </si>
  <si>
    <t>14340000</t>
  </si>
  <si>
    <t>2.7016</t>
  </si>
  <si>
    <t>1.9613</t>
  </si>
  <si>
    <t>21AC4</t>
  </si>
  <si>
    <t>21AC401 - Blerje pajisje elektronike</t>
  </si>
  <si>
    <t>26</t>
  </si>
  <si>
    <t>39200000</t>
  </si>
  <si>
    <t>1507692.31</t>
  </si>
  <si>
    <t>-0.4231</t>
  </si>
  <si>
    <t>-0.7477</t>
  </si>
  <si>
    <t>-0.5627</t>
  </si>
  <si>
    <t>21AC5</t>
  </si>
  <si>
    <t>Programe software per gjykatat</t>
  </si>
  <si>
    <t>21AC501 - Programe software per gjykatat</t>
  </si>
  <si>
    <t>231600000</t>
  </si>
  <si>
    <t>57900000</t>
  </si>
  <si>
    <t>-0.4665</t>
  </si>
  <si>
    <t>190400000</t>
  </si>
  <si>
    <t>185000000</t>
  </si>
  <si>
    <t>186000000</t>
  </si>
  <si>
    <t>7555.56</t>
  </si>
  <si>
    <t>7341.27</t>
  </si>
  <si>
    <t>7380.95</t>
  </si>
  <si>
    <t>0.0193</t>
  </si>
  <si>
    <t>-0.0284</t>
  </si>
  <si>
    <t>11997380</t>
  </si>
  <si>
    <t>11384500</t>
  </si>
  <si>
    <t>10317300</t>
  </si>
  <si>
    <t>-0.0511</t>
  </si>
  <si>
    <t>-0.0937</t>
  </si>
  <si>
    <t>1187500</t>
  </si>
  <si>
    <t>343500</t>
  </si>
  <si>
    <t>-0.7107</t>
  </si>
  <si>
    <t>18AI309 - Rikonstruksioni i DPA dhe krijimi i MUZEUT</t>
  </si>
  <si>
    <t>Rikonstruksion i DPA dhe krijimi i MUZEUT</t>
  </si>
  <si>
    <t>Nr. godine</t>
  </si>
  <si>
    <t>49541800</t>
  </si>
  <si>
    <t>3820800</t>
  </si>
  <si>
    <t>14638100</t>
  </si>
  <si>
    <t>-0.9229</t>
  </si>
  <si>
    <t>2.8312</t>
  </si>
  <si>
    <t>18AI310 - Mbikqyrje punimesh</t>
  </si>
  <si>
    <t>Mbikqyrja e rikonstruksionit te DPA dhe krijimi i MUZEUT</t>
  </si>
  <si>
    <t>752000</t>
  </si>
  <si>
    <t>-0.4681</t>
  </si>
  <si>
    <t>18AI311 - Kolaudim punimesh</t>
  </si>
  <si>
    <t>Kolaudimi i Rikonstruksionit te DPA dhe krijimi i MUZEUT</t>
  </si>
  <si>
    <t>18AI4</t>
  </si>
  <si>
    <t>Blerje pajisje dhe makineri te ndryshme</t>
  </si>
  <si>
    <t>18AI401 - Pajisje per godinen e re( Rafte te levizshme)</t>
  </si>
  <si>
    <t>Blerje Rafte per Godinen e re ne Vendruajtjen Shkoze.</t>
  </si>
  <si>
    <t>Numur  Raftesh</t>
  </si>
  <si>
    <t>33726490</t>
  </si>
  <si>
    <t>2722500</t>
  </si>
  <si>
    <t>250500</t>
  </si>
  <si>
    <t>168632.45</t>
  </si>
  <si>
    <t>-0.995</t>
  </si>
  <si>
    <t>-0.9193</t>
  </si>
  <si>
    <t>-0.908</t>
  </si>
  <si>
    <t>15.1446</t>
  </si>
  <si>
    <t>18AI408 - Blerje dhe instalim sistem aksesi dhe kontrolli</t>
  </si>
  <si>
    <t>Blerje dhe instalim sistemi aksesi dhe kontrolli</t>
  </si>
  <si>
    <t>1120020</t>
  </si>
  <si>
    <t>55700</t>
  </si>
  <si>
    <t>111400</t>
  </si>
  <si>
    <t>-0.9503</t>
  </si>
  <si>
    <t>94484340</t>
  </si>
  <si>
    <t>3779373.6</t>
  </si>
  <si>
    <t>-0.2115</t>
  </si>
  <si>
    <t>3100000</t>
  </si>
  <si>
    <t>35300000</t>
  </si>
  <si>
    <t>23000000</t>
  </si>
  <si>
    <t>206666.67</t>
  </si>
  <si>
    <t>706000</t>
  </si>
  <si>
    <t>460000</t>
  </si>
  <si>
    <t>10.3871</t>
  </si>
  <si>
    <t>-0.2244</t>
  </si>
  <si>
    <t>-0.16</t>
  </si>
  <si>
    <t>2.4161</t>
  </si>
  <si>
    <t>92201AE - Projektie madhore ne Albanologji</t>
  </si>
  <si>
    <t>Projektie madhore ne Albanologji</t>
  </si>
  <si>
    <t>Cope (numer projektesh)</t>
  </si>
  <si>
    <t>96000000</t>
  </si>
  <si>
    <t>13620000</t>
  </si>
  <si>
    <t>32000000</t>
  </si>
  <si>
    <t>4540000</t>
  </si>
  <si>
    <t>-0.6875</t>
  </si>
  <si>
    <t>-0.546</t>
  </si>
  <si>
    <t>2800</t>
  </si>
  <si>
    <t>13208000</t>
  </si>
  <si>
    <t>12700000</t>
  </si>
  <si>
    <t>0.0566</t>
  </si>
  <si>
    <t>-0.0385</t>
  </si>
  <si>
    <t>87%</t>
  </si>
  <si>
    <t>88%</t>
  </si>
  <si>
    <t>38</t>
  </si>
  <si>
    <t>77273520</t>
  </si>
  <si>
    <t>71600000</t>
  </si>
  <si>
    <t>78000000</t>
  </si>
  <si>
    <t>572396.44</t>
  </si>
  <si>
    <t>572800</t>
  </si>
  <si>
    <t>569230.77</t>
  </si>
  <si>
    <t>577777.78</t>
  </si>
  <si>
    <t>-0.0734</t>
  </si>
  <si>
    <t>0.0335</t>
  </si>
  <si>
    <t>0.0541</t>
  </si>
  <si>
    <t>0.0007</t>
  </si>
  <si>
    <t>-0.0062</t>
  </si>
  <si>
    <t>0.015</t>
  </si>
  <si>
    <t>220000000</t>
  </si>
  <si>
    <t>2397.26</t>
  </si>
  <si>
    <t>2511.42</t>
  </si>
  <si>
    <t>0.1053</t>
  </si>
  <si>
    <t>0.0476</t>
  </si>
  <si>
    <t>-0.2063</t>
  </si>
  <si>
    <t>Prodhim i ortofotove nga fotografitë ajrore historike që ndodhen në arkivën e IGJIU</t>
  </si>
  <si>
    <t>Ngritja e Qendres se Operimit dhe Monitorimit e-Gov</t>
  </si>
  <si>
    <t xml:space="preserve">Produkti 5 </t>
  </si>
  <si>
    <r>
      <t xml:space="preserve">Detajimi i Kostos Totale të </t>
    </r>
    <r>
      <rPr>
        <b/>
        <sz val="13"/>
        <color rgb="FFFF0000"/>
        <rFont val="Garamond"/>
        <family val="1"/>
      </rPr>
      <t xml:space="preserve">Produktit 5 </t>
    </r>
    <r>
      <rPr>
        <b/>
        <sz val="13"/>
        <color theme="1"/>
        <rFont val="Garamond"/>
        <family val="1"/>
      </rPr>
      <t>sipas Artikujve Ekonomikë</t>
    </r>
  </si>
  <si>
    <t>Permiresimi dhe zgjerimi I rrjetit kombetar te komunikimit te sigurt MEPJ</t>
  </si>
  <si>
    <r>
      <t xml:space="preserve">Detajimi i Kostos Totale të </t>
    </r>
    <r>
      <rPr>
        <b/>
        <sz val="13"/>
        <color rgb="FFFF0000"/>
        <rFont val="Garamond"/>
        <family val="1"/>
      </rPr>
      <t xml:space="preserve">Produktit 6 </t>
    </r>
    <r>
      <rPr>
        <b/>
        <sz val="13"/>
        <color theme="1"/>
        <rFont val="Garamond"/>
        <family val="1"/>
      </rPr>
      <t>sipas Artikujve Ekonomikë</t>
    </r>
  </si>
  <si>
    <t>Kosto totale e produkti 6</t>
  </si>
  <si>
    <r>
      <t xml:space="preserve">Detajimi i Kostos Totale të </t>
    </r>
    <r>
      <rPr>
        <b/>
        <sz val="13"/>
        <color rgb="FFFF0000"/>
        <rFont val="Garamond"/>
        <family val="1"/>
      </rPr>
      <t xml:space="preserve">Produktit 7 </t>
    </r>
    <r>
      <rPr>
        <b/>
        <sz val="13"/>
        <color theme="1"/>
        <rFont val="Garamond"/>
        <family val="1"/>
      </rPr>
      <t>sipas Artikujve Ekonomikë</t>
    </r>
  </si>
  <si>
    <t>Permiresimi i sistemit e-gjoba dhe shtimi i tabletave</t>
  </si>
  <si>
    <t>Ngritja e hartes dixhitale te monitorimit me kamera ne ambjente publike</t>
  </si>
  <si>
    <r>
      <t xml:space="preserve">Detajimi i Kostos Totale të </t>
    </r>
    <r>
      <rPr>
        <b/>
        <sz val="13"/>
        <color rgb="FFFF0000"/>
        <rFont val="Garamond"/>
        <family val="1"/>
      </rPr>
      <t xml:space="preserve">Produktit 9 </t>
    </r>
    <r>
      <rPr>
        <b/>
        <sz val="13"/>
        <color theme="1"/>
        <rFont val="Garamond"/>
        <family val="1"/>
      </rPr>
      <t>sipas Artikujve Ekonomikë</t>
    </r>
  </si>
  <si>
    <t>Permiresimi i sistemit TIMS</t>
  </si>
  <si>
    <t>Produkti 11</t>
  </si>
  <si>
    <t>Upgrade i sistemit te komunikimit te Policise se Shtetit - DATACOM</t>
  </si>
  <si>
    <r>
      <t xml:space="preserve">Detajimi i Kostos Totale të </t>
    </r>
    <r>
      <rPr>
        <b/>
        <sz val="13"/>
        <color rgb="FFFF0000"/>
        <rFont val="Garamond"/>
        <family val="1"/>
      </rPr>
      <t>Produktit 11</t>
    </r>
    <r>
      <rPr>
        <b/>
        <sz val="13"/>
        <color theme="1"/>
        <rFont val="Garamond"/>
        <family val="1"/>
      </rPr>
      <t xml:space="preserve"> sipas Artikujve Ekonomikë</t>
    </r>
  </si>
  <si>
    <t>Kosto totale e produktit 11</t>
  </si>
  <si>
    <t>Produkti 12</t>
  </si>
  <si>
    <t>Permiresimi i sistemit te menaxhimit te ceshtjeve</t>
  </si>
  <si>
    <r>
      <t xml:space="preserve">Detajimi i Kostos Totale të </t>
    </r>
    <r>
      <rPr>
        <b/>
        <sz val="13"/>
        <color rgb="FFFF0000"/>
        <rFont val="Garamond"/>
        <family val="1"/>
      </rPr>
      <t xml:space="preserve">Produktit 12 </t>
    </r>
    <r>
      <rPr>
        <b/>
        <sz val="13"/>
        <color theme="1"/>
        <rFont val="Garamond"/>
        <family val="1"/>
      </rPr>
      <t>sipas Artikujve Ekonomikë</t>
    </r>
  </si>
  <si>
    <t>Kosto totale e produktit 12</t>
  </si>
  <si>
    <t>Produkti 13</t>
  </si>
  <si>
    <r>
      <t xml:space="preserve">Detajimi i Kostos Totale të </t>
    </r>
    <r>
      <rPr>
        <b/>
        <sz val="13"/>
        <color rgb="FFFF0000"/>
        <rFont val="Garamond"/>
        <family val="1"/>
      </rPr>
      <t>Produktit 13</t>
    </r>
    <r>
      <rPr>
        <b/>
        <sz val="13"/>
        <color theme="1"/>
        <rFont val="Garamond"/>
        <family val="1"/>
      </rPr>
      <t xml:space="preserve"> sipas Artikujve Ekonomikë</t>
    </r>
  </si>
  <si>
    <t>Kosto totale e produktit 13</t>
  </si>
  <si>
    <t>Produkti 14</t>
  </si>
  <si>
    <t>Permiresimi i sistemit FER</t>
  </si>
  <si>
    <r>
      <t xml:space="preserve">Detajimi i Kostos Totale të </t>
    </r>
    <r>
      <rPr>
        <b/>
        <sz val="13"/>
        <color rgb="FFFF0000"/>
        <rFont val="Garamond"/>
        <family val="1"/>
      </rPr>
      <t>Produktit 14</t>
    </r>
    <r>
      <rPr>
        <b/>
        <sz val="13"/>
        <color theme="1"/>
        <rFont val="Garamond"/>
        <family val="1"/>
      </rPr>
      <t xml:space="preserve"> sipas Artikujve Ekonomikë</t>
    </r>
  </si>
  <si>
    <t>Kosto totale e produktit 14</t>
  </si>
  <si>
    <t>Produkti 15</t>
  </si>
  <si>
    <t>Përmirësimi i sistemit të Gjeoportalit Kombëtar</t>
  </si>
  <si>
    <r>
      <t xml:space="preserve">Detajimi i Kostos Totale të </t>
    </r>
    <r>
      <rPr>
        <b/>
        <sz val="13"/>
        <color rgb="FFFF0000"/>
        <rFont val="Garamond"/>
        <family val="1"/>
      </rPr>
      <t>Produktit 15</t>
    </r>
    <r>
      <rPr>
        <b/>
        <sz val="13"/>
        <color theme="1"/>
        <rFont val="Garamond"/>
        <family val="1"/>
      </rPr>
      <t xml:space="preserve"> sipas Artikujve Ekonomikë</t>
    </r>
  </si>
  <si>
    <t>Kosto totale e produktit 15</t>
  </si>
  <si>
    <t>Produkti 16</t>
  </si>
  <si>
    <t>Permiresimi i sistemit Lims</t>
  </si>
  <si>
    <r>
      <t xml:space="preserve">Detajimi i Kostos Totale të </t>
    </r>
    <r>
      <rPr>
        <b/>
        <sz val="13"/>
        <color rgb="FFFF0000"/>
        <rFont val="Garamond"/>
        <family val="1"/>
      </rPr>
      <t xml:space="preserve">Produktit 16 </t>
    </r>
    <r>
      <rPr>
        <b/>
        <sz val="13"/>
        <color theme="1"/>
        <rFont val="Garamond"/>
        <family val="1"/>
      </rPr>
      <t>sipas Artikujve Ekonomikë</t>
    </r>
  </si>
  <si>
    <t>Kosto totale e produktit 16</t>
  </si>
  <si>
    <t>Produkti 17</t>
  </si>
  <si>
    <t>Permiresimi i sistemit RUDA</t>
  </si>
  <si>
    <r>
      <t xml:space="preserve">Detajimi i Kostos Totale të </t>
    </r>
    <r>
      <rPr>
        <b/>
        <sz val="13"/>
        <color rgb="FFFF0000"/>
        <rFont val="Garamond"/>
        <family val="1"/>
      </rPr>
      <t>Produktit 17</t>
    </r>
    <r>
      <rPr>
        <b/>
        <sz val="13"/>
        <color theme="1"/>
        <rFont val="Garamond"/>
        <family val="1"/>
      </rPr>
      <t xml:space="preserve"> sipas Artikujve Ekonomikë</t>
    </r>
  </si>
  <si>
    <t>Kosto totale e produktit 17</t>
  </si>
  <si>
    <t>Produkti 18</t>
  </si>
  <si>
    <t>Shtimi I sherbimeve elektronike</t>
  </si>
  <si>
    <r>
      <t xml:space="preserve">Detajimi i Kostos Totale të </t>
    </r>
    <r>
      <rPr>
        <b/>
        <sz val="13"/>
        <color rgb="FFFF0000"/>
        <rFont val="Garamond"/>
        <family val="1"/>
      </rPr>
      <t>Produktit 18</t>
    </r>
    <r>
      <rPr>
        <b/>
        <sz val="13"/>
        <color theme="1"/>
        <rFont val="Garamond"/>
        <family val="1"/>
      </rPr>
      <t xml:space="preserve"> sipas Artikujve Ekonomikë</t>
    </r>
  </si>
  <si>
    <t>Kosto totale e produktit 18</t>
  </si>
  <si>
    <t>Produkti 19</t>
  </si>
  <si>
    <r>
      <t xml:space="preserve">Detajimi i Kostos Totale të </t>
    </r>
    <r>
      <rPr>
        <b/>
        <sz val="13"/>
        <color rgb="FFFF0000"/>
        <rFont val="Garamond"/>
        <family val="1"/>
      </rPr>
      <t>Produktit 19</t>
    </r>
    <r>
      <rPr>
        <b/>
        <sz val="13"/>
        <color theme="1"/>
        <rFont val="Garamond"/>
        <family val="1"/>
      </rPr>
      <t xml:space="preserve"> sipas Artikujve Ekonomikë</t>
    </r>
  </si>
  <si>
    <t>Kosto totale e produktit 19</t>
  </si>
  <si>
    <t>Produkti 20</t>
  </si>
  <si>
    <t>Permiresimi i sistemit Aku-Net</t>
  </si>
  <si>
    <r>
      <t xml:space="preserve">Detajimi i Kostos Totale të </t>
    </r>
    <r>
      <rPr>
        <b/>
        <sz val="13"/>
        <color rgb="FFFF0000"/>
        <rFont val="Garamond"/>
        <family val="1"/>
      </rPr>
      <t>Produktit 20</t>
    </r>
    <r>
      <rPr>
        <b/>
        <sz val="13"/>
        <color theme="1"/>
        <rFont val="Garamond"/>
        <family val="1"/>
      </rPr>
      <t xml:space="preserve"> sipas Artikujve Ekonomikë</t>
    </r>
  </si>
  <si>
    <t>Kosto totale e produktit 20</t>
  </si>
  <si>
    <t>e-Qeverisja</t>
  </si>
  <si>
    <t>1087027</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</si>
  <si>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</si>
  <si>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Auditime te infrastrukturave Kritike dhe te Rendesishme</t>
  </si>
  <si>
    <t>Auditime te Ofruesve te Kualifikuar te Sherbimeve te Besuara (OKSHB)</t>
  </si>
  <si>
    <t>46</t>
  </si>
  <si>
    <t>Numer incidentesh kibernetike te trajtuara dhe rapotuar</t>
  </si>
  <si>
    <t xml:space="preserve">Fuqizimi i funksionit menaxhues, në funksion të implementimit të sukseshëm të programit, konform kërkesave të kuadrit ligjor në fuqi. </t>
  </si>
  <si>
    <t>Hartimi i Akteve Ligjore dhe Nenligjore</t>
  </si>
  <si>
    <t>Numer Aktesh</t>
  </si>
  <si>
    <t>Pajisje zyre</t>
  </si>
  <si>
    <t>M870019</t>
  </si>
  <si>
    <t>Pajisje elektrike dhe elektronije</t>
  </si>
  <si>
    <t>Pajisje elektrike dhe elektronike</t>
  </si>
  <si>
    <t>Ngritja e sistemit te mbrojtjes kibernetike ALCIRT</t>
  </si>
  <si>
    <t>Nr sistem</t>
  </si>
  <si>
    <t>INSPEKTORATI QENDROR</t>
  </si>
  <si>
    <t>Mbikëqyrja dhe koordinimi i veprimtarisë të  të gjithë Inspektorave Shtetërore, sipas Ligjit Nr.10 433, Datë 16.06.2011</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</si>
  <si>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</si>
  <si>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Numri I Inspektorateve shteterore qe kryejne inspektime online </t>
  </si>
  <si>
    <t>Realizimi i inspektimit online, si nje proces i rregullt administrativo ligjor dhe transparent, duke udhehequr dhe koordinuar trupa inspektuese profesionale, duke i qenderzuar ne nje godine, duke ulur korrupsionin dhe barren administrative te biznesit</t>
  </si>
  <si>
    <t>Numri I inspektimeve te realizuara online nga Inspektoratet shteterore kundrejt numrit total te inspektimeve</t>
  </si>
  <si>
    <t xml:space="preserve">Inspektoratet shteterore qe kryejne inspektime onlineqe </t>
  </si>
  <si>
    <t xml:space="preserve">Inspektime te kryera 
</t>
  </si>
  <si>
    <t xml:space="preserve">Numri I inspektimeve te kryera nga 15 Inspektoratet Shteterore, kontrolli per zbatueshmerine e kerkesave ligjore te ligjit te inspektimit dhe ligjeve sektoriale lidhur me kryerjen e procedures inspektuese nga inspektoratet, </t>
  </si>
  <si>
    <t>Nr. Inspektimesh</t>
  </si>
  <si>
    <t xml:space="preserve"> Projekti Nr.1</t>
  </si>
  <si>
    <t xml:space="preserve">  kompjutera per punonjesit e rinj fotokopje, tableta per sistemin online(palisje hardwere) etj</t>
  </si>
  <si>
    <t>Pajisje zyre te blera</t>
  </si>
  <si>
    <t>M870015</t>
  </si>
  <si>
    <t>Mobilimi I zyrave, pajisje te tjera</t>
  </si>
  <si>
    <t xml:space="preserve"> Projekti Nr.2</t>
  </si>
  <si>
    <t>Pajisje hardware per sistemimin online te inspekimit</t>
  </si>
  <si>
    <t>Nr. pajisje</t>
  </si>
  <si>
    <t>Qendra, për të realizuar misionin e saj, bazuar dhe mbi parimet e mbrojtjes së të drejtave të njeriut dhe të shtetit të së drejtës dhe demokracisë, kryen në përputhje me Kushtetutën, legjislacionin në fuqi, detyrat e parashikuara në Strategjinë Kombëtare për Luftën kundër Ekstremizmit të Dhunshëm, nr. 930 datë 18.11.2015,  në VKM nr.737, datë 13.12.2017 për “Ngritjen e Qendrës së Koordinimit kundër Ekstremizmit të Dhunshëm” dhe rregullores zyrtare të QKEDH-së. Në përputhje me misionin e Strategjisë Kombëtare, Qendra ka hartuar një plan ndër-institucional gjithëpërfshirës, ku fushat kryesore të ndërhyrjes do të jenë në: 1- shtrirja në komunitet dhe angazhimi i tij; 2- kundershtimi i  propogandës ekstremiste, duke përkrahur vlerat demokratike, si dhe 3- hartimi i politikave gjithëpërfshirëse afatgjata kundër ekstremizmit të dhunshëm. Masat e parashikuara në planin e veprimit do të zbatohen përmes nismave të nxituara në nivel qendror dhe lokal, si dhe bashkëpunimit dhe mbështetjes me partnerët ndërkombëtarë.xxxxx</t>
  </si>
  <si>
    <r>
      <t xml:space="preserve">Zbatimi i Strategjisë Kombëtare dhe Planit Kombëtar të Veprimit për koordinimin e aktoreve në( parandalimin dhe kundërshtimin, rehabilitimin dhe  ri -integrimin nga  fenomeni i Ekstremizmit të Dhunshëm),  në nivel qëndror, lokal, që marrim detyrim të drejtperdrejtë nga kjo Strategji si dhe bashkëpunimi me partnerë ndërkombëtar, </t>
    </r>
    <r>
      <rPr>
        <b/>
        <sz val="14"/>
        <rFont val="Garamond"/>
        <family val="1"/>
      </rPr>
      <t xml:space="preserve">për arritjen e një shoqërie civile me vlerat me të larta të demokracisë </t>
    </r>
  </si>
  <si>
    <t>Takime informuese/ndërgjegjësuese në nivel lokal dhe qendror</t>
  </si>
  <si>
    <t>Koordinim per krijimin e rrjeteve për parandalimin e  radikalizmit/ekstremizmit të dhunshëm</t>
  </si>
  <si>
    <t>Fuqizimi i  mekanizmave menaxhues dhe zhvillimi i tyre për parandalimin, kundërshimin e fenomenit Eksstremizmit të Dhunshëm si dhe reabilitimi dhe ri-integrimin nga ky fenomen, në pëputhje me misionin koordinues, konform kërkesave ligjore në fuqi</t>
  </si>
  <si>
    <t>Koordinimi per Krijimin e GPN dhe trajnimi i tyre... x ...te trajnuar</t>
  </si>
  <si>
    <t>Emërtimi i Treguesit 2 (shto tregues sipas rastit)</t>
  </si>
  <si>
    <t>Koordinim per pritjen, akomodimin , rehabilitimin dhe ri-integrimin e 5 personave</t>
  </si>
  <si>
    <t>Koordinim per pritjen, akomodimin , rehabilitimin dhe ri-integrimin e 24 personave</t>
  </si>
  <si>
    <t>Koordinim per pritjen, akomodimin , rehabilitimin dhe ri-integrimin e 54 personave</t>
  </si>
  <si>
    <t>Emërtimi i Treguesit 3 (shto tregues sipas rastit)</t>
  </si>
  <si>
    <t>Rritja e sistemeve te platformave online per raportim dhe informacione ne kohe reale</t>
  </si>
  <si>
    <t>Aktivitete të kryera kundër fenomenit të Ekstremizmit të Dhunshëm</t>
  </si>
  <si>
    <t xml:space="preserve">Koordinimi dhe realizimi i aktiviteteve bazuar në Planin Kombëtar të  Veprimit, për zbatimin e  Strategjisë Kombetare kundër fenomenit të Ekstremizmit të Dhunshëm </t>
  </si>
  <si>
    <t>Numri i aktiviteteve</t>
  </si>
  <si>
    <r>
      <rPr>
        <b/>
        <sz val="14"/>
        <rFont val="Garamond"/>
        <family val="1"/>
      </rPr>
      <t>Produkti 2</t>
    </r>
    <r>
      <rPr>
        <sz val="14"/>
        <rFont val="Garamond"/>
        <family val="1"/>
      </rPr>
      <t>(shto produkte sipas rastit)</t>
    </r>
  </si>
  <si>
    <r>
      <rPr>
        <b/>
        <sz val="14"/>
        <rFont val="Garamond"/>
        <family val="1"/>
      </rPr>
      <t>Produkti 3</t>
    </r>
    <r>
      <rPr>
        <sz val="14"/>
        <rFont val="Garamond"/>
        <family val="1"/>
      </rPr>
      <t>(shto produkte sipas rastit)</t>
    </r>
  </si>
  <si>
    <t>Pajisje të blera kompjuterike dhe zyre</t>
  </si>
  <si>
    <t>nr.pajisje</t>
  </si>
  <si>
    <t>Detajimi i Kostos Totale të Produktit 1&amp;2 …X sipas Artikujve Ekonomikë</t>
  </si>
  <si>
    <t xml:space="preserve">Ofrimi direkt te sherbimeve publike, per te garantuar bashkeqeverisje e gjitheperfshirje ne politikberje dhe vendimmarrje, nepermjet nderveprimit ne platformen elektronike (Me ty, per Shqiperine qe duam) te qytetareve, organizatave jofitimprurese e sipermarrjes private me administraten shteterore dhe institucionet qeverisese, si dhe mbeshtetjen e projekteve e te programeve per nje shoqeri te hapur dhe per institucione me prane qytetareve, shoqerise civile, rinise dhe aktoreve te tjere, ne fusha te ndryshme si inovacioni, krijimtaria, transparenca, arsimi, rinia, shkenca, arti, kultura, grupet vulnerabel. </t>
  </si>
  <si>
    <t>Kthimi i pergjigjeve dhe mundesisht zgjidhja e problematikave te ndryshme te qytetareve ne raport me institucionet shteterore</t>
  </si>
  <si>
    <t>% e Nr te ankesave te shqyrtuara ne platforme</t>
  </si>
  <si>
    <t>% e projekteve e te programeve te mbeshtetura per nje shoqeri te hapur dhe per institucione me prane qytetareve.</t>
  </si>
  <si>
    <t>Realizimi dhe rritja e cilesise se bashkeqeverisjes dhe gjithperfshirjes ne politikberje dhe vendimmarrje nepermjet Platformes (Me ty, per Shqiperine qe duam)</t>
  </si>
  <si>
    <t>Produkti 1 AB</t>
  </si>
  <si>
    <t>Ankesa te shqyrtuara</t>
  </si>
  <si>
    <t>Shqyrtimi i te gjitha ankesave te qytetareve, qe lidhen me problematika me institucionet e ndryshme shteterore</t>
  </si>
  <si>
    <t>Nr ankesave</t>
  </si>
  <si>
    <t>Produkti 1 AC</t>
  </si>
  <si>
    <t>Aktivitet te kryera</t>
  </si>
  <si>
    <t>Aktivitet, evente te ndryshme per promovim artisesh</t>
  </si>
  <si>
    <t>Nr aktivitetesh</t>
  </si>
  <si>
    <t>Blerje paisje kompjuterike dhe materiale zyre</t>
  </si>
  <si>
    <t>MXXXXX</t>
  </si>
  <si>
    <t>Institucioni Agjencia e Zhvillimit Te Territorit ka ne programin e vet pranimin, pregatitjen dhe  administrimin e dokumentave te aplikuesve per leje ndertimi  per shqyrtim nga Keshilli Kombetar i Territorit.</t>
  </si>
  <si>
    <t>Pranimi i aplikimeve dhe dhenia e nje pergjigjeje pozitive ose negative brenda 5 diteve pune nga marrja e aplikimit nga Institucioni</t>
  </si>
  <si>
    <t>Nr I aplikimeve te pranuara dhe shqyrtuara te cilat kane marre nje pergjigje. (AZHT-ja pranon dhe shqyrton dokumentacionin per ceshtje te formes brenda 5 diteve pune nga marrja e tij ne dorezim si dhe njofton aplikantin per pranimin apo mospranimin e kerkeses</t>
  </si>
  <si>
    <t xml:space="preserve">Shqyrtimi I dosjeve aplikante per leje ndertimi </t>
  </si>
  <si>
    <t>Shqyrtimi i te gjitha aplikimeve qe Institucioni merr ne dorezim dhe kthimi I pergjigjes brenda afateve kohore</t>
  </si>
  <si>
    <t>Dosje te kaluara per shqyrtim ne KKT</t>
  </si>
  <si>
    <t xml:space="preserve">Mbasi Institucioni merr aplikimin dhe pregatit dokumentacionin perkates ceshtja kalon per shqyrtim dhe aprovim te Keshilli  Kombetar I Territorit </t>
  </si>
  <si>
    <t>Blerje pajisje informatike</t>
  </si>
  <si>
    <t xml:space="preserve"> Pajisje informatike</t>
  </si>
  <si>
    <t>Pajisje, orendi zyre</t>
  </si>
  <si>
    <t>Realizimi i ketij projekti ka si objektiv te sjelle parametra bashkohore qe kerkon koha sot.Blerje pajisje , orendi zyre , eshte e domosdoshme si pasoje e ndryshimit te struktures, amortizimit te pajisjeve ekzistuese, mirembajtje, konstruksione si dhe nevoja per blerje pajisje dhe orendi te reja. Projekti siguron mbarevajtjen e punes ne AKPT</t>
  </si>
  <si>
    <t>Nr. Pajisjesh</t>
  </si>
  <si>
    <t xml:space="preserve">Auditimi me përgjegjësi i zbatimit të dispozitave ligjore nga subjektet që perfitojne fonde nga BE për Programet IPA dhe IPARD , i zbatimit të dispozitave ligjore nga Audituesit e Agjencise. 
</t>
  </si>
  <si>
    <t>Kryerja e veprimtarisë audituese me qëllim verifikim e vërtetësisë, saktësisë së raporteve dhe pasqyrave financiare vjetore , si dhe llogarive vjetore që mbështesin këto pasqyra.</t>
  </si>
  <si>
    <t xml:space="preserve">Emërtimi i Treguesit 1                             Norma e uljes së pasaktësive dhe pavërtetësive të raporteve dhe pasqyrave/deklaratave financiare vjetore, si dhe të llogarive vjetore që mbështetin këto pasqyra/deklarata .                                                                   </t>
  </si>
  <si>
    <t>Emërtimi i Treguesit 2                                 Ulja e paligjshmërisë dhe parregullsisë së transaksioneve përkatëse.</t>
  </si>
  <si>
    <t>Përputhshmëria e sistemit të menaxhimit dhe kontrollit me Marrëveshjen kuadër dhe çdo marrëveshje tjetër të lidhur ndërmjet Komisionit Evropian dhe Republikës së Shqipërisë në kuadër të Programit IPA.</t>
  </si>
  <si>
    <t xml:space="preserve">Emërtimi i Treguesit 1                           Norma e uljes së pasaktësive dhe pavërtetësive të raporteve dhe pasqyrave/deklaratave financiare vjetore, si dhe të llogarive vjetore që mbështetin këto pasqyra/deklarata. </t>
  </si>
  <si>
    <t>Vlera Bazë        65%</t>
  </si>
  <si>
    <t>Vlera e Synuar 61%</t>
  </si>
  <si>
    <t xml:space="preserve">Vlera e Synuar 58% </t>
  </si>
  <si>
    <t>Vlera e Synuar 56%</t>
  </si>
  <si>
    <t>Emërtimi i Treguesit 2                               Ulja e paligjshmërisë dhe parregullsisë së transaksioneve përkatëse.</t>
  </si>
  <si>
    <t>Vlera Bazë        80%</t>
  </si>
  <si>
    <t>Vlera e Synuar 81%</t>
  </si>
  <si>
    <t xml:space="preserve">Vlera e Synuar 81% </t>
  </si>
  <si>
    <t>Auditime të kryera</t>
  </si>
  <si>
    <t>Auditime të kryera për sistemin e menaxhimit dhe kontrollin e fondeve IPA të menaxhimit të decentralizuar</t>
  </si>
  <si>
    <r>
      <rPr>
        <b/>
        <sz val="12"/>
        <color rgb="FFFF0000"/>
        <rFont val="Times New Roman"/>
        <family val="1"/>
      </rPr>
      <t>Produkti 2</t>
    </r>
    <r>
      <rPr>
        <sz val="12"/>
        <color theme="1"/>
        <rFont val="Times New Roman"/>
        <family val="1"/>
      </rPr>
      <t>(shto produkte sipas rastit)</t>
    </r>
  </si>
  <si>
    <r>
      <t>Detajimi i Kostos Totale të</t>
    </r>
    <r>
      <rPr>
        <b/>
        <sz val="12"/>
        <color rgb="FFFF0000"/>
        <rFont val="Times New Roman"/>
        <family val="1"/>
      </rPr>
      <t xml:space="preserve"> Produktit X </t>
    </r>
    <r>
      <rPr>
        <b/>
        <sz val="12"/>
        <color theme="1"/>
        <rFont val="Times New Roman"/>
        <family val="1"/>
      </rPr>
      <t>sipas Artikujve Ekonomikë</t>
    </r>
  </si>
  <si>
    <r>
      <rPr>
        <b/>
        <sz val="12"/>
        <color rgb="FFFF0000"/>
        <rFont val="Times New Roman"/>
        <family val="1"/>
      </rPr>
      <t>Produkti 3</t>
    </r>
    <r>
      <rPr>
        <sz val="12"/>
        <color theme="1"/>
        <rFont val="Times New Roman"/>
        <family val="1"/>
      </rPr>
      <t>(shto produkte sipas rastit)</t>
    </r>
  </si>
  <si>
    <t>18AN6001</t>
  </si>
  <si>
    <t>Paisje te blera kompjuterike dhe zyre</t>
  </si>
  <si>
    <t>Numër pajisjesh</t>
  </si>
  <si>
    <r>
      <t xml:space="preserve">Detajimi i Kostos Totale të </t>
    </r>
    <r>
      <rPr>
        <b/>
        <sz val="12"/>
        <color rgb="FFFF0000"/>
        <rFont val="Times New Roman"/>
        <family val="1"/>
      </rPr>
      <t>Produktit X</t>
    </r>
    <r>
      <rPr>
        <b/>
        <sz val="12"/>
        <color theme="1"/>
        <rFont val="Times New Roman"/>
        <family val="1"/>
      </rPr>
      <t xml:space="preserve"> sipas Artikujve Ekonomikë</t>
    </r>
  </si>
  <si>
    <r>
      <t xml:space="preserve">Detajimi i Kostos Totale të </t>
    </r>
    <r>
      <rPr>
        <b/>
        <sz val="12"/>
        <color rgb="FFFF0000"/>
        <rFont val="Times New Roman"/>
        <family val="1"/>
      </rPr>
      <t xml:space="preserve">Produktit X </t>
    </r>
    <r>
      <rPr>
        <b/>
        <sz val="12"/>
        <color theme="1"/>
        <rFont val="Times New Roman"/>
        <family val="1"/>
      </rPr>
      <t>sipas Artikujve Ekonomikë</t>
    </r>
  </si>
  <si>
    <r>
      <t>MB</t>
    </r>
    <r>
      <rPr>
        <sz val="10"/>
        <color theme="1"/>
        <rFont val="Calibri"/>
        <family val="2"/>
      </rPr>
      <t>Ё</t>
    </r>
    <r>
      <rPr>
        <sz val="10"/>
        <color theme="1"/>
        <rFont val="Garamond"/>
        <family val="1"/>
      </rPr>
      <t>SHTETJE PЁR KULTET FETARE</t>
    </r>
  </si>
  <si>
    <t>08480</t>
  </si>
  <si>
    <t>Mbështetje financiare për bashkësitë fetare, për përmirësimin e infrastrukturës së tyre administrative, arsimore, shpirtërore e kulturore.</t>
  </si>
  <si>
    <t>Garantimi i një mjedisi ku, çdo bashkësi fetare të shprehë dhe praktikojë lirisht të drejtën kushtetuese të besimit, nëpërmjet mbështetjes financiare nga shteti.</t>
  </si>
  <si>
    <t>Harmonia Fetare</t>
  </si>
  <si>
    <t>Trend në rritje</t>
  </si>
  <si>
    <t>Forcimi i harmonisë fetare me anë të mbështetjes financiare  dhe hartimin e akteve ligjore dhe nënligjore për këtë qëllim.</t>
  </si>
  <si>
    <t>Forcimi i kontributit të bashkësive fetare në të mirë të shoqërisë</t>
  </si>
  <si>
    <t>Numër  dokumentash/ aktesh nënligjore</t>
  </si>
  <si>
    <t>Numër dokumentash/ aktesh nënligjore</t>
  </si>
  <si>
    <r>
      <t xml:space="preserve">Financim i Bashkësive fetare  </t>
    </r>
    <r>
      <rPr>
        <b/>
        <sz val="8"/>
        <rFont val="Garamond"/>
        <family val="1"/>
      </rPr>
      <t>KODI 98709AA</t>
    </r>
  </si>
  <si>
    <t>Financim i bashkësive fetare, për pagat e personelit të administratës, të arsimtarëve dhe mbështetje për rikonstruksionet e objekteve të kultit, në zbatim të legjislacionit përkatës.</t>
  </si>
  <si>
    <t>Numri i bashkësive</t>
  </si>
  <si>
    <r>
      <t xml:space="preserve">Dokument/ studim </t>
    </r>
    <r>
      <rPr>
        <b/>
        <sz val="8"/>
        <color theme="1"/>
        <rFont val="Garamond"/>
        <family val="1"/>
      </rPr>
      <t>KODI 98709AC</t>
    </r>
  </si>
  <si>
    <t xml:space="preserve">Dokument/studim reflektues, i ndarë sipas zonave gjeografike, për marrëdhëniet shtet - fe në nivel lokal. </t>
  </si>
  <si>
    <t>Numër dokumenti</t>
  </si>
  <si>
    <t xml:space="preserve">Network rajonal mes homologësh   KODI 98709AD                                                                                 </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</si>
  <si>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</si>
  <si>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</si>
  <si>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r>
      <t>Detajimi i Kostos Totale të</t>
    </r>
    <r>
      <rPr>
        <b/>
        <sz val="8"/>
        <color rgb="FFFF0000"/>
        <rFont val="Garamond"/>
        <family val="1"/>
      </rPr>
      <t xml:space="preserve"> Produktit 3 </t>
    </r>
    <r>
      <rPr>
        <b/>
        <sz val="8"/>
        <color theme="1"/>
        <rFont val="Garamond"/>
        <family val="1"/>
      </rPr>
      <t>sipas Artikujve Ekonomikë</t>
    </r>
  </si>
  <si>
    <t xml:space="preserve">Pajisje kompiuterike dhe shoqërueset e tyre. </t>
  </si>
  <si>
    <r>
      <t xml:space="preserve"> </t>
    </r>
    <r>
      <rPr>
        <b/>
        <sz val="8"/>
        <color theme="1"/>
        <rFont val="Garamond"/>
        <family val="1"/>
      </rPr>
      <t>KODI 18AQ301</t>
    </r>
  </si>
  <si>
    <t>Kompjutera dhe pajisje të tjera shoqëruese (printera dhe UPS) të lidhura me to.</t>
  </si>
  <si>
    <r>
      <t>Detajimi i Kostos Totale të</t>
    </r>
    <r>
      <rPr>
        <b/>
        <sz val="8"/>
        <color rgb="FFFF0000"/>
        <rFont val="Garamond"/>
        <family val="1"/>
      </rPr>
      <t xml:space="preserve"> Produktit 1</t>
    </r>
    <r>
      <rPr>
        <b/>
        <sz val="8"/>
        <color theme="1"/>
        <rFont val="Garamond"/>
        <family val="1"/>
      </rPr>
      <t xml:space="preserve"> sipas Artikujve Ekonomikë</t>
    </r>
  </si>
  <si>
    <r>
      <t>Pajisje zyre</t>
    </r>
    <r>
      <rPr>
        <b/>
        <sz val="8"/>
        <color theme="1"/>
        <rFont val="Garamond"/>
        <family val="1"/>
      </rPr>
      <t xml:space="preserve"> </t>
    </r>
  </si>
  <si>
    <t>KODI 18AQ302</t>
  </si>
  <si>
    <t>Orendi, etj.</t>
  </si>
  <si>
    <t>Numër pajisjesh zyre</t>
  </si>
  <si>
    <r>
      <t>Detajimi i Kostos Totale të</t>
    </r>
    <r>
      <rPr>
        <b/>
        <sz val="8"/>
        <color rgb="FFFF0000"/>
        <rFont val="Garamond"/>
        <family val="1"/>
      </rPr>
      <t xml:space="preserve"> Produktit 2</t>
    </r>
    <r>
      <rPr>
        <b/>
        <sz val="8"/>
        <color theme="1"/>
        <rFont val="Garamond"/>
        <family val="1"/>
      </rPr>
      <t xml:space="preserve"> sipas Artikujve Ekonomikë</t>
    </r>
  </si>
  <si>
    <t>FORMAT 3: FORMATI STANDARD I PËRGATITJES SË KËRKESAVE BUXHETORE PBA 2022-2024</t>
  </si>
  <si>
    <t>Shërbimeve Qeveritare</t>
  </si>
  <si>
    <t>Prioritet e DSHQ për vitin 2022 janë: Ofrimi i një shërbimi cilësor sipas standarteve bashkëkohore, në zbatim të bazës ligjore mbi të cilën ushtron veprimtarinë DSHQ, realizimi i  investimeve dhe mirëmbatjes me qëllim kthimin e Vilave dhe Rezidencave Qeveritare në mjedise bashkëkohore, zbatimi i politikave që sigurojnë integritet, drejtësi dhe ndershmëri si në marrëdhëniet e brendshme dhe ato të jashtme për nga pikëpamja financiare por jo vetëm.</t>
  </si>
  <si>
    <t>Realizimi në kohë dhe me standart të lartë cilësie për shërbime ndaj Institucioneve të larta Qëndrore Shtetërore,  Tre Krerëve të Shtetit dhe pritje -  përcjellje të delegacioneve të huaja. Rritja e cilesisë me kushte bashkëkohore të ambjenteve në zotërim të Drejtorisë së Shërbimeve Qeveritare si dhe suksesi financiar i realizuar nëpërmjet dhënies me qira dhe  shërbimit ushqimor për organizimin e aktiviteteve.</t>
  </si>
  <si>
    <t>Emërtimi i Treguesit 1: Standarte europiane te aplikuara mbi ofrimin e sherbimeve per institucionet e larta qendrore</t>
  </si>
  <si>
    <t>Shërbime të ofruara dhe në vitet e mëparshme</t>
  </si>
  <si>
    <t xml:space="preserve"> Rritja e numrit të shërbimeve të ofruara dhe ruajta e standarit të lartë të shërbimit</t>
  </si>
  <si>
    <t>Emërtimi i Treguesit 2: Projekte të reja me qëllim kthimin e vilave dhe rezidencave në mjedise komode bashkëkohore të kërkuara për nivelin e lartë të personaliteteve</t>
  </si>
  <si>
    <t xml:space="preserve">Vlera e investimeve të realizuara në vitet 2018 – 2020. </t>
  </si>
  <si>
    <t>Rritja e investimeve të realizuara krahasuar me vitet paraardhëse</t>
  </si>
  <si>
    <t>Marrja e te gjitha masave për te realizuar sipas standarteve dhe kushteve  të percaktuara në detyrat dhe politikat e brëndshme të DSHQ për realizimin e misionit të saj.</t>
  </si>
  <si>
    <t xml:space="preserve">Organizim Eventesh dhe Pritje Përcjellje Personalitetesh të vendit dhe të huaj                                                                                                     </t>
  </si>
  <si>
    <t xml:space="preserve">Realizimi në kohë dhe në standart te lartë cilësie për shërbimet ndaj institucioneve të larta qëndrore shtetërore me prioritet tre Krerët e Shtetit Pritje/Përcjellje Personalitesh të vendit dhe të huaj.                                                                                                              Mirëmbatjen e Rezidencave dhe Vilave Qeveritare:  në të gjithë territorin e Republikës së Shqipërisë (Tiranë: Vila 30, Vila 31, Vila Dajt, Pall.Kongreseve, Pall. Brigadave, Vilat në Vlorë, Vila në Dhermi, Vilat në Pogradec, Vilat në Durrës, Vila Velipojë)                                                                                                                                                                                                 </t>
  </si>
  <si>
    <t>Numer Eventesh</t>
  </si>
  <si>
    <r>
      <t xml:space="preserve">Detajimi i Kostos Totale të </t>
    </r>
    <r>
      <rPr>
        <b/>
        <sz val="12"/>
        <color rgb="FFFF0000"/>
        <rFont val="Garamond"/>
        <family val="1"/>
      </rPr>
      <t>Produktit 1</t>
    </r>
    <r>
      <rPr>
        <b/>
        <sz val="12"/>
        <color theme="1"/>
        <rFont val="Garamond"/>
        <family val="1"/>
      </rPr>
      <t xml:space="preserve"> </t>
    </r>
    <r>
      <rPr>
        <sz val="12"/>
        <color theme="1"/>
        <rFont val="Garamond"/>
        <family val="1"/>
      </rPr>
      <t>sipas Artikujve Ekonomikë</t>
    </r>
  </si>
  <si>
    <t>601. Sigurimet Shoqërore dhe Shëndetësore</t>
  </si>
  <si>
    <t>Projekti i rivitalizimit te Rezidences Pogradec</t>
  </si>
  <si>
    <r>
      <t xml:space="preserve">Detajimi i Kostos Totale të </t>
    </r>
    <r>
      <rPr>
        <b/>
        <sz val="12"/>
        <color rgb="FFFF0000"/>
        <rFont val="Garamond"/>
        <family val="1"/>
      </rPr>
      <t>Produktit 1</t>
    </r>
    <r>
      <rPr>
        <b/>
        <sz val="12"/>
        <color theme="1"/>
        <rFont val="Garamond"/>
        <family val="1"/>
      </rPr>
      <t xml:space="preserve"> sipas Artikujve Ekonomikë</t>
    </r>
  </si>
  <si>
    <t>Riparim i dyshemese se Hollit te katit te trete te Pallatit te Kongreseve</t>
  </si>
  <si>
    <t>Projekti per riparimin e dyshemese se Hollit të katiti të tretë  të Pallatit të Kongreseve, Mbikqyrje e punimeve, Kolaudimi i punimeve</t>
  </si>
  <si>
    <r>
      <t>Detajimi i Kostos Totale të</t>
    </r>
    <r>
      <rPr>
        <b/>
        <sz val="12"/>
        <color rgb="FFFF0000"/>
        <rFont val="Garamond"/>
        <family val="1"/>
      </rPr>
      <t xml:space="preserve"> Produktit 2</t>
    </r>
    <r>
      <rPr>
        <b/>
        <sz val="12"/>
        <color theme="1"/>
        <rFont val="Garamond"/>
        <family val="1"/>
      </rPr>
      <t xml:space="preserve"> sipas Artikujve Ekonomikë</t>
    </r>
  </si>
  <si>
    <t>Produkti 3 (shto produkte sipas rastit)</t>
  </si>
  <si>
    <t>Instalimi i sistemit te aspirimit te sallave A dhe B underground ne Pallatin e Kongreseve</t>
  </si>
  <si>
    <t>m3</t>
  </si>
  <si>
    <r>
      <t xml:space="preserve">Detajimi i Kostos Totale të </t>
    </r>
    <r>
      <rPr>
        <b/>
        <sz val="12"/>
        <color rgb="FFFF0000"/>
        <rFont val="Garamond"/>
        <family val="1"/>
      </rPr>
      <t>Produktit 3</t>
    </r>
    <r>
      <rPr>
        <b/>
        <sz val="12"/>
        <color theme="1"/>
        <rFont val="Garamond"/>
        <family val="1"/>
      </rPr>
      <t xml:space="preserve"> sipas Artikujve Ekonomikë</t>
    </r>
  </si>
  <si>
    <t>Produkti 4 (shto produkte sipas rastit)</t>
  </si>
  <si>
    <t>Flota e makinave 3 autovetura dhe 1 furgon frigoriferik</t>
  </si>
  <si>
    <t>Blerje tre autovetura dhe nje furgon frigoriferik</t>
  </si>
  <si>
    <r>
      <t xml:space="preserve">Detajimi i Kostos Totale të </t>
    </r>
    <r>
      <rPr>
        <b/>
        <sz val="12"/>
        <color rgb="FFFF0000"/>
        <rFont val="Garamond"/>
        <family val="1"/>
      </rPr>
      <t>Produktit 4</t>
    </r>
    <r>
      <rPr>
        <b/>
        <sz val="12"/>
        <color theme="1"/>
        <rFont val="Garamond"/>
        <family val="1"/>
      </rPr>
      <t xml:space="preserve"> sipas Artikujve Ekonomikë</t>
    </r>
  </si>
  <si>
    <t>Produkti 5 (shto produkte sipas rastit)</t>
  </si>
  <si>
    <t xml:space="preserve">Zëvëndësimi i vetratave në korridorin e Pallatit të Kongreseve  </t>
  </si>
  <si>
    <t>Vetratat e fasadës janë amortizuar me kalimin e viteve ku dallohen dukshëm dëmet e izolimit , thyerje të xhamave dhe në strukturë në një sipërfaqe 230.7 m²  për të cilat kërkohet ndërhyrje për riparimin e tyre duke ruajtur konfiguracionin në përmasë dhe ngjyrë.</t>
  </si>
  <si>
    <r>
      <t xml:space="preserve">Detajimi i Kostos Totale të </t>
    </r>
    <r>
      <rPr>
        <b/>
        <sz val="12"/>
        <color rgb="FFFF0000"/>
        <rFont val="Garamond"/>
        <family val="1"/>
      </rPr>
      <t>Produktit 5</t>
    </r>
    <r>
      <rPr>
        <b/>
        <sz val="12"/>
        <color theme="1"/>
        <rFont val="Garamond"/>
        <family val="1"/>
      </rPr>
      <t xml:space="preserve"> sipas Artikujve Ekonomikë</t>
    </r>
  </si>
  <si>
    <t>Anila BASHA</t>
  </si>
  <si>
    <t>15.12.2021</t>
  </si>
  <si>
    <t>Dhurata FRASHËRI</t>
  </si>
  <si>
    <t>Titullari i Institucionit / Ministri</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</si>
  <si>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</si>
  <si>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 xml:space="preserve">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Ndërmjetësimin për zgjidhjen me pajtim të mosmarrëveshjeve ndërmjet organeve qendrore të administratës publike dhe enteve publike.                                                                                                                                            Programi zhvillohet duke u bazuar në ligjin nr. 10018, date 13.11.2008 "Për Avokaturën e Shtetit", i ndryshuar.                                                                                                                                                                                                                                                                                                                                                                                                                                                                                                                                                                                                                                                                                                                                                                                                                                                                                                                                                                                                                                   </t>
  </si>
  <si>
    <t>% e praktika  të trajtuara kundrjet totalit të praktikave.</t>
  </si>
  <si>
    <t xml:space="preserve">% e praktikave të perfunduara kundrejt praktikave te trajtuara </t>
  </si>
  <si>
    <t>Ulja e numrit te procedurave me negocim pa shpallje paraprake ne raport me procedurat e shpallura ne Sistemi i Prokurimit Elektronik</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</si>
  <si>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</si>
  <si>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18AM201</t>
  </si>
  <si>
    <r>
      <t xml:space="preserve">Detajimi i Kostos Totale të </t>
    </r>
    <r>
      <rPr>
        <b/>
        <sz val="8"/>
        <color rgb="FFFF0000"/>
        <rFont val="Garamond"/>
        <family val="1"/>
      </rPr>
      <t>Produktit 1&amp;2</t>
    </r>
    <r>
      <rPr>
        <b/>
        <sz val="8"/>
        <color theme="1"/>
        <rFont val="Garamond"/>
        <family val="1"/>
      </rPr>
      <t xml:space="preserve"> sipas Artikujve Ekonomikë</t>
    </r>
  </si>
  <si>
    <t>Koordinatori i GMS/ Nepunesi Zbatues</t>
  </si>
  <si>
    <t xml:space="preserve">FORMAT 2: FORMATI STANDARD I PËRGATITJES SË KËRKESAVE BUXHETORE PBA 2022-2024 </t>
  </si>
  <si>
    <t>Rritja e kapaciteteve te AMBU</t>
  </si>
  <si>
    <t xml:space="preserve"> Qëllimi i projektit është të ofrojë mbështetje për ngritjen e kapaciteteve për të përmbushur objektivin e Projektit për transformimin e AMBU në një institucion plotësisht funksional, efektiv dhe efikas në përmbushjen e funksioneve, detyrave dhe përgjegjësive të tij ligjore.  </t>
  </si>
  <si>
    <r>
      <t xml:space="preserve">Detajimi i Kostos Totale të </t>
    </r>
    <r>
      <rPr>
        <b/>
        <sz val="9"/>
        <color rgb="FFFF0000"/>
        <rFont val="Garamond"/>
        <family val="1"/>
      </rPr>
      <t xml:space="preserve">Produktit 2 </t>
    </r>
    <r>
      <rPr>
        <b/>
        <sz val="9"/>
        <color theme="1"/>
        <rFont val="Garamond"/>
        <family val="1"/>
      </rPr>
      <t>sipas Artikujve Ekonomikë</t>
    </r>
  </si>
  <si>
    <t>Gerta Lubonja</t>
  </si>
  <si>
    <t>58800000</t>
  </si>
  <si>
    <t>59800000</t>
  </si>
  <si>
    <t>276238.1</t>
  </si>
  <si>
    <t>280000</t>
  </si>
  <si>
    <t>284761.9</t>
  </si>
  <si>
    <t>125200000</t>
  </si>
  <si>
    <t>124500000</t>
  </si>
  <si>
    <t>123500000</t>
  </si>
  <si>
    <t>21964.91</t>
  </si>
  <si>
    <t>21652.17</t>
  </si>
  <si>
    <t>21293.1</t>
  </si>
  <si>
    <t>0.0779</t>
  </si>
  <si>
    <t>-0.0056</t>
  </si>
  <si>
    <t>-0.1774</t>
  </si>
  <si>
    <t>-0.0142</t>
  </si>
  <si>
    <t>-0.0166</t>
  </si>
  <si>
    <t>84%</t>
  </si>
  <si>
    <t>123740000</t>
  </si>
  <si>
    <t>113390000</t>
  </si>
  <si>
    <t>122300000</t>
  </si>
  <si>
    <t>2632765.96</t>
  </si>
  <si>
    <t>2412553.19</t>
  </si>
  <si>
    <t>2602127.66</t>
  </si>
  <si>
    <t>0.163</t>
  </si>
  <si>
    <t>-0.0836</t>
  </si>
  <si>
    <t>0.0786</t>
  </si>
  <si>
    <t>43300000</t>
  </si>
  <si>
    <t>33700000</t>
  </si>
  <si>
    <t>37610000</t>
  </si>
  <si>
    <t>38700000</t>
  </si>
  <si>
    <t>1968181.82</t>
  </si>
  <si>
    <t>2808333.33</t>
  </si>
  <si>
    <t>2507333.33</t>
  </si>
  <si>
    <t>2580000</t>
  </si>
  <si>
    <t>-0.2217</t>
  </si>
  <si>
    <t>0.116</t>
  </si>
  <si>
    <t>0.029</t>
  </si>
  <si>
    <t>0.4269</t>
  </si>
  <si>
    <t>-0.1072</t>
  </si>
  <si>
    <t>58200000</t>
  </si>
  <si>
    <t>58500000</t>
  </si>
  <si>
    <t>68500000</t>
  </si>
  <si>
    <t>679.11</t>
  </si>
  <si>
    <t>682.61</t>
  </si>
  <si>
    <t>799.3</t>
  </si>
  <si>
    <t>-0.1268</t>
  </si>
  <si>
    <t>0.0052</t>
  </si>
  <si>
    <t>0.1709</t>
  </si>
  <si>
    <t>349847484</t>
  </si>
  <si>
    <t>464960000</t>
  </si>
  <si>
    <t>399000000</t>
  </si>
  <si>
    <t>419000000</t>
  </si>
  <si>
    <t>2498910.6</t>
  </si>
  <si>
    <t>3780162.6</t>
  </si>
  <si>
    <t>3166666.67</t>
  </si>
  <si>
    <t>3223076.92</t>
  </si>
  <si>
    <t>0.329</t>
  </si>
  <si>
    <t>-0.1419</t>
  </si>
  <si>
    <t>0.0501</t>
  </si>
  <si>
    <t>0.5127</t>
  </si>
  <si>
    <t>-0.1623</t>
  </si>
  <si>
    <t>20AE7</t>
  </si>
  <si>
    <t>Rikonstruksione dhe Ndertime</t>
  </si>
  <si>
    <t>M240003 - Rikonstruksion godine</t>
  </si>
  <si>
    <t xml:space="preserve">Rikonstruksion godine
</t>
  </si>
  <si>
    <t>-0.5294</t>
  </si>
  <si>
    <t>3.9</t>
  </si>
  <si>
    <t>-0.9134</t>
  </si>
  <si>
    <t>6.35</t>
  </si>
  <si>
    <t>0.75</t>
  </si>
  <si>
    <t>-0.5714</t>
  </si>
  <si>
    <t>-0.0375</t>
  </si>
  <si>
    <t>18AA9</t>
  </si>
  <si>
    <t>M240002 - Automjete te blera</t>
  </si>
  <si>
    <t>Blerje automjete</t>
  </si>
  <si>
    <t>Nr automjete</t>
  </si>
  <si>
    <t>9700000</t>
  </si>
  <si>
    <t>3233333.33</t>
  </si>
  <si>
    <t>19AA4</t>
  </si>
  <si>
    <t>Projekte me financim te huaj(001-24-01120)</t>
  </si>
  <si>
    <t>19AA401 - Forcimi i rolit të Auditimit të Jashtëm në mbikqyrjen e partneritetit publik-privat në Shqipëri</t>
  </si>
  <si>
    <t>Forcimi i rolit të Auditimit të Jashtëm në mbikqyrjen e partneritetit publik-privat në Shqipëri</t>
  </si>
  <si>
    <t>nr trajnime</t>
  </si>
  <si>
    <t>19853000</t>
  </si>
  <si>
    <t>29000000</t>
  </si>
  <si>
    <t>6617666.67</t>
  </si>
  <si>
    <t>0.4607</t>
  </si>
  <si>
    <t>-0.8966</t>
  </si>
  <si>
    <t>3.3822</t>
  </si>
  <si>
    <t>1696500000</t>
  </si>
  <si>
    <t>1823200000</t>
  </si>
  <si>
    <t>1825000000</t>
  </si>
  <si>
    <t>1840000000</t>
  </si>
  <si>
    <t>0.0747</t>
  </si>
  <si>
    <t>0.001</t>
  </si>
  <si>
    <t>0.0082</t>
  </si>
  <si>
    <t>1290000</t>
  </si>
  <si>
    <t>-0.3605</t>
  </si>
  <si>
    <t>18AG308 - Blerje pajisje per implementimin e rrjetit te klasifikuar WAN</t>
  </si>
  <si>
    <t>27620000</t>
  </si>
  <si>
    <t>14400000</t>
  </si>
  <si>
    <t>8360000</t>
  </si>
  <si>
    <t>2400000</t>
  </si>
  <si>
    <t>2786666.67</t>
  </si>
  <si>
    <t>2.6667</t>
  </si>
  <si>
    <t>-0.4786</t>
  </si>
  <si>
    <t>-0.4194</t>
  </si>
  <si>
    <t>2.0526</t>
  </si>
  <si>
    <t>0.1611</t>
  </si>
  <si>
    <t>-0.1675</t>
  </si>
  <si>
    <t>Prokuroria e Përgjithshme</t>
  </si>
  <si>
    <t>28</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</si>
  <si>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</si>
  <si>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Permiresimi i struktures funksionale per nje menaxhim sa me efektiv te burimeve njerezore per te krijuar nje staf permament dhe sa me qendrueshem.</t>
  </si>
  <si>
    <t>Dosje te trajtuara kundrejt totalit</t>
  </si>
  <si>
    <t>Numer dosjesh te shqyrtuara</t>
  </si>
  <si>
    <t>42043</t>
  </si>
  <si>
    <t>43398</t>
  </si>
  <si>
    <t>43478</t>
  </si>
  <si>
    <t>92801</t>
  </si>
  <si>
    <t>Jo-projekte (001-28-01110)</t>
  </si>
  <si>
    <t>92801AA - Dosje te perfunduara</t>
  </si>
  <si>
    <t>Dosje te shqyrtuara te praktikave gjyqesore</t>
  </si>
  <si>
    <t>numer dosjesh</t>
  </si>
  <si>
    <t>2117982000</t>
  </si>
  <si>
    <t>2294270000</t>
  </si>
  <si>
    <t>2240000000</t>
  </si>
  <si>
    <t>2243800000</t>
  </si>
  <si>
    <t>84719.28</t>
  </si>
  <si>
    <t>52865.8</t>
  </si>
  <si>
    <t>51520.31</t>
  </si>
  <si>
    <t>51607.71</t>
  </si>
  <si>
    <t>0.7359</t>
  </si>
  <si>
    <t>0.0832</t>
  </si>
  <si>
    <t>-0.0237</t>
  </si>
  <si>
    <t>0.0017</t>
  </si>
  <si>
    <t>-0.376</t>
  </si>
  <si>
    <t>-0.0255</t>
  </si>
  <si>
    <t>18AF5</t>
  </si>
  <si>
    <t>Orendi Paisje, mjete</t>
  </si>
  <si>
    <t>M280019 - Pajisje elektronike</t>
  </si>
  <si>
    <t>Blerje paisje kompjuterike</t>
  </si>
  <si>
    <t>104</t>
  </si>
  <si>
    <t>102</t>
  </si>
  <si>
    <t>350</t>
  </si>
  <si>
    <t>7260000</t>
  </si>
  <si>
    <t>42300000</t>
  </si>
  <si>
    <t>69807.69</t>
  </si>
  <si>
    <t>98039.22</t>
  </si>
  <si>
    <t>120857.14</t>
  </si>
  <si>
    <t>-0.0192</t>
  </si>
  <si>
    <t>-0.0196</t>
  </si>
  <si>
    <t>2.5</t>
  </si>
  <si>
    <t>0.3774</t>
  </si>
  <si>
    <t>3.23</t>
  </si>
  <si>
    <t>0.4044</t>
  </si>
  <si>
    <t>0.02</t>
  </si>
  <si>
    <t>0.2086</t>
  </si>
  <si>
    <t>18AF502 - Blerje paisje zyre</t>
  </si>
  <si>
    <t>Paisje zyre e te tjera  te blera</t>
  </si>
  <si>
    <t>960000</t>
  </si>
  <si>
    <t>1160000</t>
  </si>
  <si>
    <t>82857.14</t>
  </si>
  <si>
    <t>96000</t>
  </si>
  <si>
    <t>0.2083</t>
  </si>
  <si>
    <t>-0.1724</t>
  </si>
  <si>
    <t>0.1586</t>
  </si>
  <si>
    <t>M280025 - Orendi zyre</t>
  </si>
  <si>
    <t>Orendi zyre te blera</t>
  </si>
  <si>
    <t>cope ( sete )</t>
  </si>
  <si>
    <t>32941000</t>
  </si>
  <si>
    <t>9080000</t>
  </si>
  <si>
    <t>19780000</t>
  </si>
  <si>
    <t>491656.72</t>
  </si>
  <si>
    <t>151333.33</t>
  </si>
  <si>
    <t>98900</t>
  </si>
  <si>
    <t>26.4508</t>
  </si>
  <si>
    <t>-0.7244</t>
  </si>
  <si>
    <t>1.1784</t>
  </si>
  <si>
    <t>-0.6922</t>
  </si>
  <si>
    <t>-0.3465</t>
  </si>
  <si>
    <t>M280038 - Paisje te tjera teknike</t>
  </si>
  <si>
    <t>Paisje kundra zjarrit te blera</t>
  </si>
  <si>
    <t>180</t>
  </si>
  <si>
    <t>-0.9667</t>
  </si>
  <si>
    <t>18AF6</t>
  </si>
  <si>
    <t>M280015 - Autovetura</t>
  </si>
  <si>
    <t>Autovetura te blera</t>
  </si>
  <si>
    <t>18AF8</t>
  </si>
  <si>
    <t>Sisteme Sigurie</t>
  </si>
  <si>
    <t>M280037 - Kamera e sistemi i hyrjes me karta</t>
  </si>
  <si>
    <t>Sistemi hyrjes me karta e Kamera te blera</t>
  </si>
  <si>
    <t>nr.prokurorish</t>
  </si>
  <si>
    <t>14000000</t>
  </si>
  <si>
    <t>18AF9</t>
  </si>
  <si>
    <t>RIKONSTRUKSION</t>
  </si>
  <si>
    <t>M280001 - Rikonstruksion i pjesshem godine</t>
  </si>
  <si>
    <t>Rikonstruksion I pjesshem godine</t>
  </si>
  <si>
    <t>nr prokurorish</t>
  </si>
  <si>
    <t>15276000</t>
  </si>
  <si>
    <t>100000000</t>
  </si>
  <si>
    <t>7638000</t>
  </si>
  <si>
    <t>5.5462</t>
  </si>
  <si>
    <t>12.0924</t>
  </si>
  <si>
    <t>M280045 - shtese kati</t>
  </si>
  <si>
    <t>Shtese kati</t>
  </si>
  <si>
    <t>40663000</t>
  </si>
  <si>
    <t>Ky Program synon garantimin e funksionimit normal të aktivitetit të Këshillit të Lartë Gjyqësor, duke forcuar pavarësinë, efikasitetin, trasparencën, me qëllim që gjyqsori të meritojë besimin e publikut.</t>
  </si>
  <si>
    <t>Permiresimi i sistemit gjyqesor nepermjet vendimmarrjes se Keshillit lidhur me miratimin e akteve nenligjore ne zbatim te ligjeve qe perbejne paketen e reformes ne drejtesi si dhe sigurimin e burimeve dhe kapaciteteve financiare te nevojshme</t>
  </si>
  <si>
    <t>Permiresimi dhe rritja e kapaciteteve njerezore dhe institucionale te KLGJ-se si dhe vendimmarrja e saj sipas natyres dhe funksioneve te percaktuara ne ligj.</t>
  </si>
  <si>
    <t>83</t>
  </si>
  <si>
    <t>KLGJ do te angazhohet ne vendosjen e standarteve te larta te kapaciteteve njerezore dhe institucionale te saj si dhe per permiresimin e performances se gjyqesorit ne te tre nivelet.</t>
  </si>
  <si>
    <t>Akte nenligjore te hartuara dhe te miratuara nga KLGJ-ja kundrejt totalit te vendimeve te marra.</t>
  </si>
  <si>
    <t>75</t>
  </si>
  <si>
    <t>Perqindja e punonjesve te KLGJ-se se trajnuar</t>
  </si>
  <si>
    <t>Perqindja e stafit administrativ dhe administativ gjyqesor te rekrutuar.</t>
  </si>
  <si>
    <t>Magjistrate te vleresuar kundrejt totalit te magjistrateve</t>
  </si>
  <si>
    <t>Numri i magjistrateve te emeruar, transferuar, promovuar dhe shkarkuar kundrejt totalit te pergjithshem te magjistrateve.</t>
  </si>
  <si>
    <t>Perqindja e gjykatave te audituara</t>
  </si>
  <si>
    <t>92901</t>
  </si>
  <si>
    <t>Jo-projekte (001-29-01110)</t>
  </si>
  <si>
    <t>92901AA - Auditime te kryera</t>
  </si>
  <si>
    <t>Do të kryhet planifikimi, monitorimi dhe auditimi i fondeve buxhetore të gjykatave si edhe do të realizohet blerja e mallrave e shërbimeve për ushtrimin e aktivitetit të ZABGJ.</t>
  </si>
  <si>
    <t>600</t>
  </si>
  <si>
    <t>276400000</t>
  </si>
  <si>
    <t>281208000</t>
  </si>
  <si>
    <t>275200000</t>
  </si>
  <si>
    <t>297150000</t>
  </si>
  <si>
    <t>2211200</t>
  </si>
  <si>
    <t>468680</t>
  </si>
  <si>
    <t>458666.67</t>
  </si>
  <si>
    <t>495250</t>
  </si>
  <si>
    <t>3.8</t>
  </si>
  <si>
    <t>0.0174</t>
  </si>
  <si>
    <t>-0.0214</t>
  </si>
  <si>
    <t>0.0798</t>
  </si>
  <si>
    <t>-0.788</t>
  </si>
  <si>
    <t>18AD7</t>
  </si>
  <si>
    <t>Orendi/Pajisje/Mjete (001-29-01110)</t>
  </si>
  <si>
    <t>M290072 - Pajisje elektronike</t>
  </si>
  <si>
    <t>Do realizohet blerja e pajisjeve elektronike për ZABGJ</t>
  </si>
  <si>
    <t>Numer institucioni</t>
  </si>
  <si>
    <t>19000000</t>
  </si>
  <si>
    <t>14160000</t>
  </si>
  <si>
    <t>-0.2547</t>
  </si>
  <si>
    <t>0.0593</t>
  </si>
  <si>
    <t xml:space="preserve">Projekte per software </t>
  </si>
  <si>
    <t>Programe per software</t>
  </si>
  <si>
    <t>numer projektesh</t>
  </si>
  <si>
    <t>840000</t>
  </si>
  <si>
    <t>Mbështetje për teknologjinë e sistemit të drejtësisë</t>
  </si>
  <si>
    <t>Percaktimi i prioriteteve, politikave dhe standarteve, ne lidhje me sistemet e teknologjise se informacionit, ne sistemin e drejtesise.</t>
  </si>
  <si>
    <t>Permiresimi i sistemeve te teknologjise se informacionit ne sistemin e drejtesise.</t>
  </si>
  <si>
    <t>Angazihimi i  QTI per garantimin e arritjes se standarteve te BE, per teknologjine e informacionit dhe komunikimit.</t>
  </si>
  <si>
    <t>92903</t>
  </si>
  <si>
    <t>Jo-projekte (001-29-01140)</t>
  </si>
  <si>
    <t>92903AA - Programe dhe pajisje të STI</t>
  </si>
  <si>
    <t>Sigurimi i funksionimit efektiv të sistemeve të teknologjisë së përpunimit të informacionit dhe te dhenave.</t>
  </si>
  <si>
    <t>Numri i sistemeve</t>
  </si>
  <si>
    <t>8600000</t>
  </si>
  <si>
    <t>8500000</t>
  </si>
  <si>
    <t>0.0279</t>
  </si>
  <si>
    <t>Gjykata Kushtetuese</t>
  </si>
  <si>
    <t>Veprimtaria gjyqësore kushtetuese</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</si>
  <si>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</si>
  <si>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</si>
  <si>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Vendimmarrje gjyqesore e drejte, transparente e dhene brenda afateve ligjore.</t>
  </si>
  <si>
    <t>Fuqizimi i funksionit menaxhues për implementimin e sukseshëm të programit, konform kërkesave të kuadrit ligjor në fuqi per shqyrtimin e kërkesave dhe dhenien e vendimeve  gjyqesore te drejta, transparente e në afatet ligjore</t>
  </si>
  <si>
    <t>Raporti i numrit te vendimeve me numrin e kerkesave te paraqitura per gjykim</t>
  </si>
  <si>
    <t>Raporti i numrit te vendimeve te dhena, brenda afatit ligjor me numrin e vendimeve gjithsej</t>
  </si>
  <si>
    <t>93001</t>
  </si>
  <si>
    <t>Jo-projekte (001-30-03320)</t>
  </si>
  <si>
    <t>93001AA - Vendime të marra</t>
  </si>
  <si>
    <t>Realizimi i proçeseve gjyqsore, te drejta dhe te hapura ne mbrojtje te kushtetutes dhe lirive e te drejtave themelore te njeriut.</t>
  </si>
  <si>
    <t>146200000</t>
  </si>
  <si>
    <t>152760000</t>
  </si>
  <si>
    <t>154500000</t>
  </si>
  <si>
    <t>159500000</t>
  </si>
  <si>
    <t>731000</t>
  </si>
  <si>
    <t>509200</t>
  </si>
  <si>
    <t>515000</t>
  </si>
  <si>
    <t>531666.67</t>
  </si>
  <si>
    <t>0.0449</t>
  </si>
  <si>
    <t>0.0114</t>
  </si>
  <si>
    <t>0.0324</t>
  </si>
  <si>
    <t>-0.3034</t>
  </si>
  <si>
    <t>18AG0</t>
  </si>
  <si>
    <t>M300004 - Pajisje per zyre</t>
  </si>
  <si>
    <t>Kompletimi i ambienteve te punes me  mjetet pajisjet e nevojshme te punes</t>
  </si>
  <si>
    <t>3500000</t>
  </si>
  <si>
    <t>59750</t>
  </si>
  <si>
    <t>175000</t>
  </si>
  <si>
    <t>1.9289</t>
  </si>
  <si>
    <t>18AG003 - Blerje pajisjesh informatike</t>
  </si>
  <si>
    <t>Blerje pajisjesh informatike</t>
  </si>
  <si>
    <t>136000</t>
  </si>
  <si>
    <t>0.8382</t>
  </si>
  <si>
    <t>18AG1</t>
  </si>
  <si>
    <t>Biblioteke/Libra</t>
  </si>
  <si>
    <t>M300003 - Biblioteke e pasuruar</t>
  </si>
  <si>
    <t>Shtimi i fondit te librave profesionale te bibliotekes se gjykates me tituj te rinj te botimeve profesionale te jurisprudences kushtetuese</t>
  </si>
  <si>
    <t>numer/cope/libra dhe tituj</t>
  </si>
  <si>
    <t>605000</t>
  </si>
  <si>
    <t>27500</t>
  </si>
  <si>
    <t>23333.33</t>
  </si>
  <si>
    <t>26666.67</t>
  </si>
  <si>
    <t>0.157</t>
  </si>
  <si>
    <t>-0.1515</t>
  </si>
  <si>
    <t>Rikonstruksion</t>
  </si>
  <si>
    <t>Rikonstruksion i ambjenteve te brendshme te Gjykates</t>
  </si>
  <si>
    <t>Rikonstruksion i brendshem i nderteses, riparim mure, rrjet hidraulik/elektrik, lyerje e ambjenteve te brendshme, riparim dyer/dritare</t>
  </si>
  <si>
    <t>11400000</t>
  </si>
  <si>
    <t>Keshilli i Larte i Prokurorise</t>
  </si>
  <si>
    <t>Veprimtaria e KLP</t>
  </si>
  <si>
    <t>Funksionimi mbi bazen e standarteve me te mira te vendeve te BE-se, i aktivitetit te Keshillit te Larte te Prokurorise , si dhe planifikimi dhe administrimi me eficence i fondeve buxhetore ,me qellim arritjen e objektivave te caktuara nga KLP.</t>
  </si>
  <si>
    <t>Miratimi I akteve nenligjore ne zbatim te ligjeve, miratim I akteve per rregullimin e procedurave te brendshme , emerim dhe shkarkim i prokuroreve, miratim I rregullave per funksionimin e KLP-se,etj.</t>
  </si>
  <si>
    <t>DOSJE TE VLERESUARA</t>
  </si>
  <si>
    <t>Keshilli i Larte i Prokurorise do te garantoje pavaresine e aktivitetit te tij, si dhe permiresimin e veprimtarise se prokurorise nepermjet vendimarrjes.</t>
  </si>
  <si>
    <t>Akte nenligjore te miratuara nga KLP kundrejt vendimeve te marra</t>
  </si>
  <si>
    <t>Magjistrate te vleresuar kundrejt totalit te tyre</t>
  </si>
  <si>
    <t>35%</t>
  </si>
  <si>
    <t>40%</t>
  </si>
  <si>
    <t>Numri i magjistrateve te emeruar,transferuar, kundrejt totalit te tyre</t>
  </si>
  <si>
    <t>93501</t>
  </si>
  <si>
    <t>Jo-projekte (001-35-01110)</t>
  </si>
  <si>
    <t>93501AA - Vendime te marra nga Keshilli</t>
  </si>
  <si>
    <t>Miratimi i akteve nenligjore ne zbatim te ligjeve, miratim i akteve per rregullimin e procedurave te brendshme, emerim dhe shkarkim i prokuroreve, miratim i rregullave per funksionimin e KLP-se etj.</t>
  </si>
  <si>
    <t>nr vendimesh</t>
  </si>
  <si>
    <t>142150000</t>
  </si>
  <si>
    <t>150800000</t>
  </si>
  <si>
    <t>145000000</t>
  </si>
  <si>
    <t>149000000</t>
  </si>
  <si>
    <t>710750</t>
  </si>
  <si>
    <t>754000</t>
  </si>
  <si>
    <t>725000</t>
  </si>
  <si>
    <t>745000</t>
  </si>
  <si>
    <t>0.0609</t>
  </si>
  <si>
    <t>0.0276</t>
  </si>
  <si>
    <t>18CK8</t>
  </si>
  <si>
    <t>Mjete te  blera</t>
  </si>
  <si>
    <t>18CK801 - Automjete te blera</t>
  </si>
  <si>
    <t>Blerje automjetesh</t>
  </si>
  <si>
    <t>7000000</t>
  </si>
  <si>
    <t>-0.5882</t>
  </si>
  <si>
    <t>0.0294</t>
  </si>
  <si>
    <t>0.4286</t>
  </si>
  <si>
    <t>18CK9</t>
  </si>
  <si>
    <t>18CK901 - Pajisje informatike te blera</t>
  </si>
  <si>
    <t>Pajisje informatike( kompjuter,printer,skaner,sistem monitorimi video,sist.audio konference,skaner sigurie ,sist. hyrje-dalje biometrie, etj)</t>
  </si>
  <si>
    <t>20AA1</t>
  </si>
  <si>
    <t>RIKONSTRUKSIONE DHE NDERTIME ZYRASH</t>
  </si>
  <si>
    <t xml:space="preserve">Ndarje funksionale ambjenteve te zyres dhe izolim salla </t>
  </si>
  <si>
    <t>Numer zyrash</t>
  </si>
  <si>
    <t>15.35</t>
  </si>
  <si>
    <t>872000</t>
  </si>
  <si>
    <t>26160000</t>
  </si>
  <si>
    <t>nr</t>
  </si>
  <si>
    <t>Blerje paisje elektronike</t>
  </si>
  <si>
    <t>19AA605 - Blerje paisje elektronike</t>
  </si>
  <si>
    <t>Blerje pajisje Administrative</t>
  </si>
  <si>
    <t>19AA6</t>
  </si>
  <si>
    <t>-0.52</t>
  </si>
  <si>
    <t>3840000</t>
  </si>
  <si>
    <t>Nr</t>
  </si>
  <si>
    <t>Blerje pajisje te tjera zyre</t>
  </si>
  <si>
    <t>19AA603 - Blerje pajisje te tjera zyre</t>
  </si>
  <si>
    <t>-0.0816</t>
  </si>
  <si>
    <t>-0.0771</t>
  </si>
  <si>
    <t>1.8743</t>
  </si>
  <si>
    <t>0.0102</t>
  </si>
  <si>
    <t>-0.0285</t>
  </si>
  <si>
    <t>1.7306</t>
  </si>
  <si>
    <t>0.0526</t>
  </si>
  <si>
    <t>-0.05</t>
  </si>
  <si>
    <t>4900000</t>
  </si>
  <si>
    <t>5309473.68</t>
  </si>
  <si>
    <t>1847240.11</t>
  </si>
  <si>
    <t>990000000</t>
  </si>
  <si>
    <t>980000000</t>
  </si>
  <si>
    <t>1008800000</t>
  </si>
  <si>
    <t>369448022</t>
  </si>
  <si>
    <t>Dosje te perfunduara</t>
  </si>
  <si>
    <t>94101AB - Dosje te perfunduara</t>
  </si>
  <si>
    <t>Jo-projekte (001-41-03390)</t>
  </si>
  <si>
    <t>94101</t>
  </si>
  <si>
    <t>Raporti midis numrit të personave të gjykuar kundrejt atyre të regjistruar.</t>
  </si>
  <si>
    <t>Raporti midis numrit të çështjeve të dërguara për gjykim kundrejt atyre të përfunduara.</t>
  </si>
  <si>
    <t>Raporti midis numrit të çështjeve të përfunduara kundrejt atyre të regjistruara.</t>
  </si>
  <si>
    <t>"Rritja e efektivitetit të hetimit mbi pastrimin e produkteve dhe aseteve kriminale, mbi krimin financiar në përgjithësi dhe vënia përpara përgjegjësisë penale e kujtdo që shkel ligjin. "</t>
  </si>
  <si>
    <t>Rritja e nivelit të shërbimit të ofruar nëpërmjet një sistemi funksional, efikas, të mirëadministruar dhe që funksionon në shkallën më të lartë të integritetit.</t>
  </si>
  <si>
    <t>Garantimi i respektimit te Kushtetutës, forcimit të shtetit të së drejtës, nepermjet vënies para drejtësisë të çdo vepre penale të korrupsionit dhe krimit të organizuar në mënyrë sa më efikase dhe të pavarur nga çdo ndikim i paligjshëm.</t>
  </si>
  <si>
    <t>Veprimtaria e SPAK</t>
  </si>
  <si>
    <t>03390</t>
  </si>
  <si>
    <t>Prokuroria e Posaçme Kundër Korrupsionit dhe Krimit të Organizuar</t>
  </si>
  <si>
    <t>Shkolla e Magjistratures</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</si>
  <si>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</si>
  <si>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</si>
  <si>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</si>
  <si>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Konsolidimi i formimit profesional te magjistrateve , nëpërmjet rritjes profesionale të personelit të gjykatave dhe prokurorive në përputhje me standartet evropiane.</t>
  </si>
  <si>
    <t>% e nr. te kandidateve per magjistrate , avokate shteti, ndihmesa ligjore dhe kancelare te rekrutuar</t>
  </si>
  <si>
    <t>% e nr te botimeve</t>
  </si>
  <si>
    <t>Realizimi i procesit te  Rekrutimit dhe mesimdhenies se kandidateve per magjistrate,avokate shteti/ndihmes e keshilltare ligjor si dhe kancelareve.</t>
  </si>
  <si>
    <t>% e Kurikulave  të përmiresuara</t>
  </si>
  <si>
    <t>% e nr te kandidateve per magjistrate  me vleresim shkelqyer</t>
  </si>
  <si>
    <t>% e personelit femra te rekrutuar rishtazi</t>
  </si>
  <si>
    <t>% e personelit  meshkuj te rekrutuar rishtazi</t>
  </si>
  <si>
    <t>95501</t>
  </si>
  <si>
    <t>Jo-projekte (001-55-09820)</t>
  </si>
  <si>
    <t>95501AA - Student qe ndjekin ciklet e programeve mesimor</t>
  </si>
  <si>
    <t>Student qe ndjekin ciklin e programit mesimor</t>
  </si>
  <si>
    <t>Nr. kandidatësh</t>
  </si>
  <si>
    <t>227</t>
  </si>
  <si>
    <t>134</t>
  </si>
  <si>
    <t>176</t>
  </si>
  <si>
    <t>229916000</t>
  </si>
  <si>
    <t>284634000</t>
  </si>
  <si>
    <t>167634000</t>
  </si>
  <si>
    <t>220634000</t>
  </si>
  <si>
    <t>2090145.45</t>
  </si>
  <si>
    <t>1253894.27</t>
  </si>
  <si>
    <t>1251000</t>
  </si>
  <si>
    <t>1253602.27</t>
  </si>
  <si>
    <t>1.0636</t>
  </si>
  <si>
    <t>-0.4097</t>
  </si>
  <si>
    <t>0.3134</t>
  </si>
  <si>
    <t>0.238</t>
  </si>
  <si>
    <t>-0.4111</t>
  </si>
  <si>
    <t>0.3162</t>
  </si>
  <si>
    <t>-0.4001</t>
  </si>
  <si>
    <t>-0.0023</t>
  </si>
  <si>
    <t>0.0021</t>
  </si>
  <si>
    <t>18AI5</t>
  </si>
  <si>
    <t>Blerje paisje</t>
  </si>
  <si>
    <t>M550001 - Pajisje elektronike te blera</t>
  </si>
  <si>
    <t>51</t>
  </si>
  <si>
    <t>4413657</t>
  </si>
  <si>
    <t>4300000</t>
  </si>
  <si>
    <t>2669350</t>
  </si>
  <si>
    <t>3753150</t>
  </si>
  <si>
    <t>86542.29</t>
  </si>
  <si>
    <t>430000</t>
  </si>
  <si>
    <t>127111.9</t>
  </si>
  <si>
    <t>341195.45</t>
  </si>
  <si>
    <t>-0.8039</t>
  </si>
  <si>
    <t>1.1</t>
  </si>
  <si>
    <t>-0.4762</t>
  </si>
  <si>
    <t>-0.0258</t>
  </si>
  <si>
    <t>-0.3792</t>
  </si>
  <si>
    <t>0.406</t>
  </si>
  <si>
    <t>3.9687</t>
  </si>
  <si>
    <t>-0.7044</t>
  </si>
  <si>
    <t>1.6842</t>
  </si>
  <si>
    <t>M550003 - Orendi te blera</t>
  </si>
  <si>
    <t>Blerje orendi</t>
  </si>
  <si>
    <t>1360000</t>
  </si>
  <si>
    <t>930650</t>
  </si>
  <si>
    <t>846850</t>
  </si>
  <si>
    <t>62043.33</t>
  </si>
  <si>
    <t>84685</t>
  </si>
  <si>
    <t>-0.6324</t>
  </si>
  <si>
    <t>0.8613</t>
  </si>
  <si>
    <t>-0.09</t>
  </si>
  <si>
    <t>-0.8759</t>
  </si>
  <si>
    <t>0.3649</t>
  </si>
  <si>
    <t>18AI503 - Softe informatike profesionale te blera</t>
  </si>
  <si>
    <t>Blerje softe informatike profesionale</t>
  </si>
  <si>
    <t>238632</t>
  </si>
  <si>
    <t>-0.7514</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</si>
  <si>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</si>
  <si>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 e numrit te  te trajnuarve</t>
  </si>
  <si>
    <t>%  e numrit te sesioneve trajnuese per magjistrate e te tjere</t>
  </si>
  <si>
    <t>% e numrit te pjesemarreseve  femra te trajnuara</t>
  </si>
  <si>
    <t>% e numrit te pjesemarreseve  meshkuj te trajnuar</t>
  </si>
  <si>
    <t>95501AB - Sesione trajnuese per magjistratë,avokat shteti,ndihëmesa ligjor dhe kancelare ne detyre.</t>
  </si>
  <si>
    <t>Sesione trajnuese per magjistratë,avokat shteti,ndihëmesa ligjor dhe kancelare ne detyre.</t>
  </si>
  <si>
    <t>Nr. sesionesh</t>
  </si>
  <si>
    <t>78</t>
  </si>
  <si>
    <t>160</t>
  </si>
  <si>
    <t>10864000</t>
  </si>
  <si>
    <t>18800000</t>
  </si>
  <si>
    <t>43456</t>
  </si>
  <si>
    <t>120512.82</t>
  </si>
  <si>
    <t>117500</t>
  </si>
  <si>
    <t>-0.688</t>
  </si>
  <si>
    <t>1.0513</t>
  </si>
  <si>
    <t>1.7732</t>
  </si>
  <si>
    <t>-0.025</t>
  </si>
  <si>
    <t>18AI7</t>
  </si>
  <si>
    <t>18AI701 - Autoveture e Blere</t>
  </si>
  <si>
    <t>Blerje autoveture</t>
  </si>
  <si>
    <t>2761368</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</si>
  <si>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</si>
  <si>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 e nr. te magjistrateve si autor shkrimesh</t>
  </si>
  <si>
    <t>% e nr te autoreve me tituj e grada shkencore</t>
  </si>
  <si>
    <t>% e nr te autoreve te huaj</t>
  </si>
  <si>
    <t>95501AC - Botimi i periodikeve," Magjistrati" &amp; revista "Jeta Juridike"</t>
  </si>
  <si>
    <t>Botimi i periodikeve," Magjistrati" &amp; revista "Jeta Juridike"</t>
  </si>
  <si>
    <t>Nr. botimesh</t>
  </si>
  <si>
    <t>2126000</t>
  </si>
  <si>
    <t>2186000</t>
  </si>
  <si>
    <t>425200</t>
  </si>
  <si>
    <t>437200</t>
  </si>
  <si>
    <t>0.0282</t>
  </si>
  <si>
    <t>95501AD - Botime te tjera</t>
  </si>
  <si>
    <t>Botime te tjera</t>
  </si>
  <si>
    <t>2744000</t>
  </si>
  <si>
    <t>1380000</t>
  </si>
  <si>
    <t>686000</t>
  </si>
  <si>
    <t>690000</t>
  </si>
  <si>
    <t>-0.4971</t>
  </si>
  <si>
    <t>0.0058</t>
  </si>
  <si>
    <t>18AI8</t>
  </si>
  <si>
    <t>M550005 - Libra te blere</t>
  </si>
  <si>
    <t>Blerje libra</t>
  </si>
  <si>
    <t>62</t>
  </si>
  <si>
    <t>4032.26</t>
  </si>
  <si>
    <t>666.67</t>
  </si>
  <si>
    <t>3.8387</t>
  </si>
  <si>
    <t>-0.8347</t>
  </si>
  <si>
    <t>Veprimtaria e Inspektorit të Lartë të Drejtësisë</t>
  </si>
  <si>
    <t>Veprimtaria e Inspektorit te Lartë të Drejtësisë për  verifikimin e ankesave, hetimin e shkeljeve disiplinore të gjyqtarëve dhe prokurorëve të të gjithë niveleve, anëtarëve të KLGJ e KLP, Prokurorit të Përgjithshëm si dhe  për inspektimin institucional të gjykatave dhe zyrave të prokurorisë</t>
  </si>
  <si>
    <t>Konsolidimi i pavarësisë, përgjegjshmërisë, i efektivitetit të sistemit të drejtësisë, për të qenë efektiv, efiçent dhe i hapur, si dhe i gatshëm për të vepruar në përputhje me Kushtetutën, aktet ndërkombëtare dhe legjislacionin e brendshëm.</t>
  </si>
  <si>
    <t>Fuqizimi dhe ushtrimi i veprimtarisë së ILD-së në mënyrë të pavarur, eficente dhe profesional, nëpërmjet  zhvillimit të  infrastrukturës së nevojshme, sigurimit të mjediseve, pajisjeve dhe kushteve të punës.</t>
  </si>
  <si>
    <t xml:space="preserve">Sigurimi i  autonomisë financiare dhe administrative të Zyrës së Inspektorit të Lartë të Drejtësisë  me rezultat të pritshëm % e kërkesave të përfshira në 
PBA-në e miratuar. </t>
  </si>
  <si>
    <t>Zhvillimi i procesit të hetimit disiplinor në përputhje me parimin e ligjshmërisë  dhe standardet ndërkombëtare</t>
  </si>
  <si>
    <t>Rritja  e numrit të ankesave të trajtuara  në  përputhje me standardet ndërkombëtare për hetimin disiplinor dhe inspektimin, si dhe brenda afateve ligjore.</t>
  </si>
  <si>
    <t>Produktet</t>
  </si>
  <si>
    <t>96301AA</t>
  </si>
  <si>
    <t>Inspektime te kryera (Ankesa te shqyrtuara)</t>
  </si>
  <si>
    <t>M630013</t>
  </si>
  <si>
    <t>Pajisje kompjuterike</t>
  </si>
  <si>
    <t>M630001</t>
  </si>
  <si>
    <t>M630020</t>
  </si>
  <si>
    <t>Automjete</t>
  </si>
  <si>
    <t>nr automjetesh</t>
  </si>
  <si>
    <t>M630008</t>
  </si>
  <si>
    <t>Rikonstruksion ambjentesh</t>
  </si>
  <si>
    <t>Nr. Ndertesa</t>
  </si>
  <si>
    <t>Vilma Kola</t>
  </si>
  <si>
    <t>Dëshira Pasko</t>
  </si>
  <si>
    <t>Artur Metani</t>
  </si>
  <si>
    <t>14.12.2021</t>
  </si>
  <si>
    <t xml:space="preserve">Veprimtaria e Komisionerit Publik </t>
  </si>
  <si>
    <t>03360</t>
  </si>
  <si>
    <t>Veprimtaria e Komisionerit Publik</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</si>
  <si>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</si>
  <si>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 xml:space="preserve">Numer ankimesh ose mosankimesh te publikuara brenda afatit ligjor </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</si>
  <si>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</si>
  <si>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Numer Çeshtjesh te njoftuara nga KPK, te shqyrtuara  nga Komisioneret Publike brenda afateve ligjore</t>
  </si>
  <si>
    <t>Vendime  te shqyrtuara</t>
  </si>
  <si>
    <t>Shqyrtim i vendimeve te njoftuara nga KPK</t>
  </si>
  <si>
    <r>
      <t xml:space="preserve">Detajimi i Kostos Totale të </t>
    </r>
    <r>
      <rPr>
        <b/>
        <sz val="14"/>
        <color indexed="10"/>
        <rFont val="Garamond"/>
        <family val="1"/>
      </rPr>
      <t>Produktit 1</t>
    </r>
    <r>
      <rPr>
        <b/>
        <sz val="14"/>
        <color indexed="8"/>
        <rFont val="Garamond"/>
        <family val="1"/>
      </rPr>
      <t xml:space="preserve"> sipas Artikujve Ekonomikë</t>
    </r>
  </si>
  <si>
    <r>
      <t>Detajimi i Kostos Totale të</t>
    </r>
    <r>
      <rPr>
        <b/>
        <sz val="14"/>
        <color indexed="10"/>
        <rFont val="Garamond"/>
        <family val="1"/>
      </rPr>
      <t xml:space="preserve"> Produktit X </t>
    </r>
    <r>
      <rPr>
        <b/>
        <sz val="14"/>
        <color indexed="8"/>
        <rFont val="Garamond"/>
        <family val="1"/>
      </rPr>
      <t>sipas Artikujve Ekonomikë</t>
    </r>
  </si>
  <si>
    <r>
      <rPr>
        <b/>
        <sz val="14"/>
        <color indexed="10"/>
        <rFont val="Garamond"/>
        <family val="1"/>
      </rPr>
      <t>Produkti 3</t>
    </r>
    <r>
      <rPr>
        <sz val="14"/>
        <color indexed="8"/>
        <rFont val="Garamond"/>
        <family val="1"/>
      </rPr>
      <t>(shto produkte sipas rastit)</t>
    </r>
  </si>
  <si>
    <t xml:space="preserve">Orendi/Pajisje/Mjete
</t>
  </si>
  <si>
    <t xml:space="preserve">Pajisje elektronike
</t>
  </si>
  <si>
    <t xml:space="preserve">Blerje pajisje elektronike
</t>
  </si>
  <si>
    <t>sete pune</t>
  </si>
  <si>
    <r>
      <t xml:space="preserve">Detajimi i Kostos Totale të </t>
    </r>
    <r>
      <rPr>
        <b/>
        <sz val="14"/>
        <color indexed="10"/>
        <rFont val="Garamond"/>
        <family val="1"/>
      </rPr>
      <t xml:space="preserve">Produktit 1 </t>
    </r>
    <r>
      <rPr>
        <b/>
        <sz val="14"/>
        <color indexed="8"/>
        <rFont val="Garamond"/>
        <family val="1"/>
      </rPr>
      <t>sipas Artikujve Ekonomikë</t>
    </r>
  </si>
  <si>
    <t xml:space="preserve">Mobilje Zyre </t>
  </si>
  <si>
    <t>M630002</t>
  </si>
  <si>
    <t xml:space="preserve">Blerje  mobilje zyre 
</t>
  </si>
  <si>
    <t>Sete Pune</t>
  </si>
  <si>
    <r>
      <t xml:space="preserve">Detajimi i Kostos Totale të </t>
    </r>
    <r>
      <rPr>
        <b/>
        <sz val="14"/>
        <color indexed="10"/>
        <rFont val="Garamond"/>
        <family val="1"/>
      </rPr>
      <t xml:space="preserve">Produktit 2 </t>
    </r>
    <r>
      <rPr>
        <b/>
        <sz val="14"/>
        <color indexed="8"/>
        <rFont val="Garamond"/>
        <family val="1"/>
      </rPr>
      <t>sipas Artikujve Ekonomikë</t>
    </r>
  </si>
  <si>
    <t xml:space="preserve"> Nepunesi Zbatues</t>
  </si>
  <si>
    <t>Adelina Kastrati</t>
  </si>
  <si>
    <t>Alketa Çeli</t>
  </si>
  <si>
    <t>151.2.2021</t>
  </si>
  <si>
    <t xml:space="preserve">                                                                                                                                                                                                                                                                                                                                                                                                                                                                                                                                                                                                                                             </t>
  </si>
  <si>
    <t>Formati standart i përgatitjes së kërkesave buxhetore</t>
  </si>
  <si>
    <t>Veprimtaria e apelimit të rivlerësimit kalimtar</t>
  </si>
  <si>
    <t>03340</t>
  </si>
  <si>
    <t>Mbështetja e veprimtarisë së Kolegjit të Posaçëm të Apelimit për shqyrtimin e ankimeve ndaj vendimeve të Komisionit të Pavarur të Kualifikimit; ushtrimin e juridiksionit disiplinor ndaj subjekteve të përcaktuara në ligj si dhe shqyrtimin e ankimeve kundër vendimeve të organeve të sistemit të drejtësisë për vendosjen e masave disiplinore.</t>
  </si>
  <si>
    <t>Funksionimi i shtetit të së drejtës, pavarësisë së sistemit të drejtësisë si dhe rikthimi i besimit të publikut tek institucionet e këtij sistemi.</t>
  </si>
  <si>
    <t>Pavarësia dhe funksionimi i sistemit ligjor</t>
  </si>
  <si>
    <t>Vlerësimi nga 0-4 (ku 0 përfaqëson nivelin me të ulët dhe 4 nivelin më të lartë)</t>
  </si>
  <si>
    <t>Të shqyrtojë çështjet e ankimuara nën juridiksion, bazuar në një proçes të rregullt ligjor.</t>
  </si>
  <si>
    <t>Numri i çështjeve të përfunduara në raport me numrin e çështjeve të ankimuara.</t>
  </si>
  <si>
    <t>Çështje të shqyrtuara</t>
  </si>
  <si>
    <t xml:space="preserve">Çështjet e ankimuara, shqyrtuara </t>
  </si>
  <si>
    <t>Numer çështjesh.</t>
  </si>
  <si>
    <t>Ndryshimi në % i Pagave si pasojë e ndryshimit të kostos së produktit</t>
  </si>
  <si>
    <r>
      <t>Ndryshimi në % i Pagave si pasojë e ndryshimit të sasisë së produktit</t>
    </r>
    <r>
      <rPr>
        <b/>
        <i/>
        <sz val="9"/>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</si>
  <si>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</si>
  <si>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rFont val="Garamond"/>
        <family val="1"/>
      </rPr>
      <t>**</t>
    </r>
  </si>
  <si>
    <t>Ndryshimi në % i Mallrave dhe Shërbimeve si pasojë e ndryshimit të kostos së produktit</t>
  </si>
  <si>
    <r>
      <t>Ndryshimi në % i Mallrave dhe Shërbimeve si pasojë e ndryshimit të sasisë së produktit</t>
    </r>
    <r>
      <rPr>
        <b/>
        <i/>
        <sz val="9"/>
        <rFont val="Garamond"/>
        <family val="1"/>
      </rPr>
      <t>**</t>
    </r>
  </si>
  <si>
    <t>Ndryshimi në % i Subvencioneve si pasojë e ndryshimit të kostos së produktit</t>
  </si>
  <si>
    <r>
      <t>Ndryshimi në % i Subvencioneve si pasojë e ndryshimit të sasisë së produktit</t>
    </r>
    <r>
      <rPr>
        <b/>
        <i/>
        <sz val="9"/>
        <rFont val="Garamond"/>
        <family val="1"/>
      </rPr>
      <t>**</t>
    </r>
  </si>
  <si>
    <t>Ndryshimi në % i Transfertave të brendshme si pasojë e ndryshimit të kostos së produktit</t>
  </si>
  <si>
    <r>
      <t>Ndryshimi në % i Transfertave të brendshme si pasojë e ndryshimit të sasisë së produktit</t>
    </r>
    <r>
      <rPr>
        <b/>
        <i/>
        <sz val="9"/>
        <rFont val="Garamond"/>
        <family val="1"/>
      </rPr>
      <t>**</t>
    </r>
  </si>
  <si>
    <t>Ndryshimi në % i Transfertave të jashtme si pasojë e ndryshimit të kostos së produktit</t>
  </si>
  <si>
    <r>
      <t>Ndryshimi në % i Transfertave të jashtme si pasojë e ndryshimit të sasisë së produktit</t>
    </r>
    <r>
      <rPr>
        <b/>
        <i/>
        <sz val="9"/>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</si>
  <si>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</si>
  <si>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rFont val="Garamond"/>
        <family val="1"/>
      </rPr>
      <t>**</t>
    </r>
  </si>
  <si>
    <r>
      <t>Shënim: Shpjegoni supozimet dhe llogaritjet për Produktin 1 (Metoda 2)</t>
    </r>
    <r>
      <rPr>
        <b/>
        <sz val="8"/>
        <rFont val="Garamond"/>
        <family val="1"/>
      </rPr>
      <t>***</t>
    </r>
  </si>
  <si>
    <t>Për këtë produkt luhatja e rezultuar në sasi, në kosto totale dhe kosto për njësi ka ardhur si rezultat i  ecurise se procesit ne KPK si dhe ankimeve te paraqitura ne Kolegj. Kolegji i Posaçëm i Apelimit shqyrton ankimet e subjekteve te rivleresimit ose te Komisionerit Publik ndaj vendimeve te Komisionit të Pavarur të Kualifikimit, te cilat janë marrë deri më tani dhe do të merren deri në fund të vitit 2024.</t>
  </si>
  <si>
    <t>Orendi/Pajisje</t>
  </si>
  <si>
    <t>Pajisje dhe Mobilje</t>
  </si>
  <si>
    <t>Pajisje dhe Mobilje të blera për zyrat e gjyqtareve, personelit administrativ , salles se gjykimit, salles së mbledhjeve dhe ambjenteve te tjera.</t>
  </si>
  <si>
    <t>Numër ambiente pune</t>
  </si>
  <si>
    <t xml:space="preserve">Shënim: Shpjegoni supozimet dhe llogaritjet për Produktin 1 </t>
  </si>
  <si>
    <t>Për këtë produkt luhatja e rezultuar në sasi, në kosto totale dhe kosto për njësi ka ardhur si rezultat i shperndarjes se mallrave me karakter te ndryshem si dhe numrit te punonjesve ne to.</t>
  </si>
  <si>
    <t>Pajisje elektronike</t>
  </si>
  <si>
    <t xml:space="preserve"> Pajisje elektronike të blera për veprimtarine e punonjësve të Kolegjit të Apelimit</t>
  </si>
  <si>
    <t>Numër sete pune</t>
  </si>
  <si>
    <t xml:space="preserve">Shënim: Shpjegoni supozimet dhe llogaritjet për Produktin 2 (Metoda 2) </t>
  </si>
  <si>
    <t xml:space="preserve">Software </t>
  </si>
  <si>
    <t>Software formatimi vendimesh gjyqësore</t>
  </si>
  <si>
    <t>M630022</t>
  </si>
  <si>
    <t>Numër sistemi</t>
  </si>
  <si>
    <t>Ndryshimi në % i totalit të shpenzimeve të Programit</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</si>
  <si>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</si>
  <si>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</si>
  <si>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</si>
  <si>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</si>
  <si>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</si>
  <si>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</si>
  <si>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</si>
  <si>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</si>
  <si>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</si>
  <si>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Shënim: </t>
    </r>
    <r>
      <rPr>
        <i/>
        <sz val="8"/>
        <rFont val="Garamond"/>
        <family val="1"/>
      </rPr>
      <t>Shpjegoni supozimet dhe llogaritjet (Metoda 1)</t>
    </r>
  </si>
  <si>
    <t>Numri i Punonjësve Organik të Programit Buxhetor</t>
  </si>
  <si>
    <t>Numri i Punonjësve me Kontratë të Programit Buxhetor</t>
  </si>
  <si>
    <t>Drejtuesi i Ekipit të Menaxhimit të Programit</t>
  </si>
  <si>
    <t>Laerta Rooze</t>
  </si>
  <si>
    <t>17.12.2021</t>
  </si>
  <si>
    <t>Albana Shtylla</t>
  </si>
  <si>
    <t>Sqarime</t>
  </si>
  <si>
    <t>*Në këtë seksion, do të vendosen të gjitha produktet e programit nën objektivin 1 të cilat janë të lidhura vetëm me shpenzimet korrente.</t>
  </si>
  <si>
    <r>
      <t xml:space="preserve">** </t>
    </r>
    <r>
      <rPr>
        <i/>
        <sz val="9"/>
        <rFont val="Calibri"/>
        <family val="2"/>
        <scheme val="minor"/>
      </rPr>
      <t>Ndryshimi në % i sasisë për çdo artikull ekonomik nuk do të vendoset kur përdoret metoda 1 e kostimit të politikave ekzistuese.</t>
    </r>
  </si>
  <si>
    <r>
      <rPr>
        <b/>
        <i/>
        <sz val="9"/>
        <rFont val="Calibri"/>
        <family val="2"/>
        <scheme val="minor"/>
      </rPr>
      <t>***</t>
    </r>
    <r>
      <rPr>
        <i/>
        <sz val="9"/>
        <rFont val="Calibri"/>
        <family val="2"/>
        <scheme val="minor"/>
      </rPr>
      <t>Në fushën përbri duhet të jepen shpjegime dhe argumenta të luhatjes së rezultuar në sasi, 
kosto totale apo kosto për njësi të Produktit përkatës sipas Metodës 2 të kostimit të Politikave Ekzistuese</t>
    </r>
  </si>
  <si>
    <t xml:space="preserve">***Në këtë seksion do të vendosen të gjitha produktet e programit nën objektivin 1 të cilat janë të lidhura me shpenzimet kapitale. Shpenzimet kapitale ndahen në grupe: Shpenzime administrative kapitale dhe shpenzime për projekte investimesh. Kostoja e politikave ekzistuese për shpenzimet kapitale do të llogaritet sipas metodologjisë së përcaktuar në kapitullin 7 të udhëzimit standard të PBA. </t>
  </si>
  <si>
    <t xml:space="preserve">****Në këtë fushë vendosni kodin e projektit të investimeve që është regjistruar në sistemin e thesarit. </t>
  </si>
  <si>
    <t>*****Totali i Shpenzimeve të Programit duhet të jetë i barabartë me shumën e kostove totale të produkteve të evidentuar më lart. Totali i cdo Artikulli Ekonomik derivohet nga shuma e Artikujve Ekonomikë të evidentuar në kostimin e secilit produkt.</t>
  </si>
  <si>
    <r>
      <t xml:space="preserve">Kujdes!! </t>
    </r>
    <r>
      <rPr>
        <i/>
        <sz val="9"/>
        <rFont val="Calibri"/>
        <family val="2"/>
        <scheme val="minor"/>
      </rPr>
      <t>Në format mund të shtohen rreshta për të reflektuar të gjitha produktet e programit. Formati ka formula, të cilat duhen përditësuar sipas llogjikës së paraqitur më sipër.</t>
    </r>
  </si>
</sst>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1" formatCode="_-* #,##0_-;\-* #,##0_-;_-* &quot;-&quot;_-;_-@_-"/>
    <numFmt numFmtId="43" formatCode="_-* #,##0.00_-;\-* #,##0.00_-;_-* &quot;-&quot;??_-;_-@_-"/>
    <numFmt numFmtId="164" formatCode="_-* #,##0.00_L_e_k_-;\-* #,##0.00_L_e_k_-;_-* &quot;-&quot;??_L_e_k_-;_-@_-"/>
    <numFmt numFmtId="165" formatCode="&quot;$&quot;#,##0_);\(&quot;$&quot;#,##0\)"/>
    <numFmt numFmtId="166" formatCode="_(* #,##0.00_);_(* \(#,##0.00\);_(* &quot;-&quot;??_);_(@_)"/>
    <numFmt numFmtId="167" formatCode="0.0%"/>
    <numFmt numFmtId="168" formatCode="mmmm\ d\,\ yyyy"/>
    <numFmt numFmtId="169" formatCode="#0"/>
    <numFmt numFmtId="170" formatCode="0.0"/>
    <numFmt numFmtId="171" formatCode="_-* #,##0_L_e_k_-;\-* #,##0_L_e_k_-;_-* &quot;-&quot;??_L_e_k_-;_-@_-"/>
    <numFmt numFmtId="172" formatCode="&quot;   &quot;@"/>
    <numFmt numFmtId="173" formatCode="&quot;      &quot;@"/>
    <numFmt numFmtId="174" formatCode="&quot;         &quot;@"/>
    <numFmt numFmtId="175" formatCode="&quot;            &quot;@"/>
    <numFmt numFmtId="176" formatCode="&quot;               &quot;@"/>
    <numFmt numFmtId="177" formatCode="#,##0.000"/>
    <numFmt numFmtId="178" formatCode="_([$€]* #,##0.00_);_([$€]* \(#,##0.00\);_([$€]* &quot;-&quot;??_);_(@_)"/>
    <numFmt numFmtId="179" formatCode="#,##0.0"/>
    <numFmt numFmtId="180" formatCode="#,##0\ &quot;Kč&quot;;\-#,##0\ &quot;Kč&quot;"/>
    <numFmt numFmtId="181" formatCode="_(* #,##0_);_(* \(#,##0\);_(* &quot;-&quot;_);_(@_)"/>
    <numFmt numFmtId="182" formatCode="_-&quot;¢&quot;* #,##0_-;\-&quot;¢&quot;* #,##0_-;_-&quot;¢&quot;* &quot;-&quot;_-;_-@_-"/>
    <numFmt numFmtId="183" formatCode="_-&quot;¢&quot;* #,##0.00_-;\-&quot;¢&quot;* #,##0.00_-;_-&quot;¢&quot;* &quot;-&quot;??_-;_-@_-"/>
    <numFmt numFmtId="184" formatCode="_(&quot;$&quot;* #,##0_);_(&quot;$&quot;* \(#,##0\);_(&quot;$&quot;* &quot;-&quot;_);_(@_)"/>
    <numFmt numFmtId="185" formatCode="_(&quot;$&quot;* #,##0.00_);_(&quot;$&quot;* \(#,##0.00\);_(&quot;$&quot;* &quot;-&quot;??_);_(@_)"/>
    <numFmt numFmtId="186" formatCode="[&gt;=0.05]#,##0.0;[&lt;=-0.05]\-#,##0.0;?0.0"/>
    <numFmt numFmtId="187" formatCode="[Black]#,##0.0;[Black]\-#,##0.0;;"/>
    <numFmt numFmtId="188" formatCode="[Black][&gt;0.05]#,##0.0;[Black][&lt;-0.05]\-#,##0.0;;"/>
    <numFmt numFmtId="189" formatCode="[Black][&gt;0.5]#,##0;[Black][&lt;-0.5]\-#,##0;;"/>
    <numFmt numFmtId="190" formatCode="#,##0.0____"/>
    <numFmt numFmtId="191" formatCode="General\ \ \ \ \ \ "/>
    <numFmt numFmtId="192" formatCode="0.0\ \ \ \ \ \ \ \ "/>
    <numFmt numFmtId="193" formatCode="mmmm\ yyyy"/>
    <numFmt numFmtId="194" formatCode="\$#,##0.00\ ;\(\$#,##0.00\)"/>
    <numFmt numFmtId="195" formatCode="_-* #,##0_-;\-* #,##0_-;_-* &quot;-&quot;??_-;_-@_-"/>
  </numFmts>
  <fonts count="187">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sz val="9"/>
      <name val="Garamond"/>
      <family val="1"/>
    </font>
    <font>
      <b/>
      <sz val="8"/>
      <color indexed="10"/>
      <name val="Garamond"/>
      <family val="1"/>
    </font>
    <font>
      <b/>
      <sz val="8"/>
      <color indexed="8"/>
      <name val="Garamond"/>
      <family val="1"/>
    </font>
    <font>
      <sz val="12"/>
      <color theme="1"/>
      <name val="Calibri"/>
      <family val="2"/>
      <scheme val="minor"/>
    </font>
    <font>
      <sz val="12"/>
      <color theme="1"/>
      <name val="Garamond"/>
      <family val="1"/>
    </font>
    <font>
      <sz val="10"/>
      <name val="Arial"/>
      <family val="2"/>
    </font>
    <font>
      <sz val="11"/>
      <name val="Calibri"/>
      <family val="2"/>
      <scheme val="minor"/>
    </font>
    <font>
      <sz val="8"/>
      <color rgb="FFFF0000"/>
      <name val="Garamond"/>
      <family val="1"/>
    </font>
    <font>
      <sz val="8"/>
      <name val="Garamond"/>
      <family val="1"/>
    </font>
    <font>
      <b/>
      <sz val="8"/>
      <name val="Garamond"/>
      <family val="1"/>
    </font>
    <font>
      <b/>
      <i/>
      <sz val="9"/>
      <name val="Garamond"/>
      <family val="1"/>
    </font>
    <font>
      <b/>
      <sz val="8"/>
      <color theme="1"/>
      <name val="Garamond"/>
      <family val="1"/>
      <charset val="238"/>
    </font>
    <font>
      <i/>
      <sz val="8"/>
      <name val="Garamond"/>
      <family val="1"/>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8"/>
      <color theme="1"/>
      <name val="Calibri"/>
      <family val="2"/>
      <scheme val="minor"/>
    </font>
    <font>
      <sz val="10"/>
      <name val="Arial"/>
      <family val="2"/>
      <charset val="238"/>
    </font>
    <font>
      <b/>
      <sz val="10"/>
      <color rgb="FFFF0000"/>
      <name val="Times New Roman"/>
      <family val="1"/>
    </font>
    <font>
      <b/>
      <sz val="8"/>
      <color rgb="FFFF0000"/>
      <name val="Times New Roman"/>
      <family val="1"/>
    </font>
    <font>
      <sz val="9"/>
      <color theme="1"/>
      <name val="Calibri"/>
      <family val="2"/>
      <scheme val="minor"/>
    </font>
    <font>
      <b/>
      <sz val="12"/>
      <color theme="1"/>
      <name val="Times New Roman"/>
      <family val="1"/>
    </font>
    <font>
      <b/>
      <sz val="12"/>
      <name val="Times New Roman"/>
      <family val="1"/>
    </font>
    <font>
      <i/>
      <sz val="9"/>
      <color theme="1"/>
      <name val="Calibri"/>
      <family val="2"/>
      <scheme val="minor"/>
    </font>
    <font>
      <b/>
      <i/>
      <sz val="9"/>
      <color theme="1"/>
      <name val="Garamond"/>
      <family val="1"/>
      <charset val="238"/>
    </font>
    <font>
      <b/>
      <sz val="9"/>
      <color theme="1"/>
      <name val="Calibri"/>
      <family val="2"/>
      <scheme val="minor"/>
    </font>
    <font>
      <b/>
      <sz val="10"/>
      <color theme="1"/>
      <name val="Calibri"/>
      <family val="2"/>
      <scheme val="minor"/>
    </font>
    <font>
      <sz val="12"/>
      <color theme="1"/>
      <name val="Times New Roman"/>
      <family val="1"/>
    </font>
    <font>
      <sz val="8"/>
      <color theme="1" tint="4.9989318521683403E-2"/>
      <name val="Garamond"/>
      <family val="1"/>
    </font>
    <font>
      <sz val="8"/>
      <color theme="1" tint="0.14999847407452621"/>
      <name val="Garamond"/>
      <family val="1"/>
    </font>
    <font>
      <sz val="8"/>
      <color indexed="8"/>
      <name val="Garamond"/>
      <family val="1"/>
    </font>
    <font>
      <b/>
      <sz val="10"/>
      <color indexed="10"/>
      <name val="Times New Roman"/>
      <family val="1"/>
    </font>
    <font>
      <b/>
      <sz val="8"/>
      <color indexed="10"/>
      <name val="Times New Roman"/>
      <family val="1"/>
    </font>
    <font>
      <sz val="8"/>
      <color indexed="8"/>
      <name val="Times New Roman"/>
      <family val="1"/>
    </font>
    <font>
      <sz val="8"/>
      <color theme="1"/>
      <name val="Garamond"/>
      <family val="1"/>
      <charset val="238"/>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sz val="9"/>
      <name val="Garamond"/>
      <family val="1"/>
      <charset val="238"/>
    </font>
    <font>
      <b/>
      <sz val="11"/>
      <name val="Calibri"/>
      <family val="2"/>
      <scheme val="minor"/>
    </font>
    <font>
      <i/>
      <sz val="9"/>
      <name val="Garamond"/>
      <family val="1"/>
    </font>
    <font>
      <sz val="11"/>
      <color rgb="FF9C0006"/>
      <name val="Calibri"/>
      <family val="2"/>
      <scheme val="minor"/>
    </font>
    <font>
      <sz val="7"/>
      <color rgb="FF000000"/>
      <name val="Garamond"/>
      <family val="2"/>
    </font>
    <font>
      <b/>
      <sz val="7"/>
      <color rgb="FF000000"/>
      <name val="Garamond"/>
      <family val="2"/>
    </font>
    <font>
      <b/>
      <sz val="8"/>
      <color rgb="FF000000"/>
      <name val="Garamond"/>
      <family val="2"/>
    </font>
    <font>
      <sz val="8"/>
      <color rgb="FF000000"/>
      <name val="Garamond"/>
      <family val="2"/>
    </font>
    <font>
      <sz val="8"/>
      <color rgb="FFFAF3F2"/>
      <name val="Garamond"/>
      <family val="2"/>
    </font>
    <font>
      <i/>
      <sz val="8"/>
      <color rgb="FF000000"/>
      <name val="Garamond"/>
      <family val="2"/>
    </font>
    <font>
      <i/>
      <sz val="8"/>
      <color rgb="FFDE342F"/>
      <name val="Garamond"/>
      <family val="2"/>
    </font>
    <font>
      <sz val="8"/>
      <color rgb="FFDE342F"/>
      <name val="Garamond"/>
      <family val="2"/>
    </font>
    <font>
      <b/>
      <sz val="7"/>
      <color rgb="FFDE342F"/>
      <name val="Garamond"/>
      <family val="2"/>
    </font>
    <font>
      <sz val="9"/>
      <color rgb="FF000000"/>
      <name val="Garamond"/>
      <family val="2"/>
    </font>
    <font>
      <b/>
      <sz val="9"/>
      <color rgb="FFDE342F"/>
      <name val="Garamond"/>
      <family val="2"/>
    </font>
    <font>
      <b/>
      <sz val="9"/>
      <color rgb="FF000000"/>
      <name val="Garamond"/>
      <family val="2"/>
    </font>
    <font>
      <b/>
      <sz val="8"/>
      <name val="Arial"/>
      <family val="2"/>
      <charset val="238"/>
    </font>
    <font>
      <b/>
      <sz val="10"/>
      <name val="Calibri"/>
      <family val="2"/>
      <scheme val="minor"/>
    </font>
    <font>
      <b/>
      <sz val="9"/>
      <name val="Calibri"/>
      <family val="2"/>
      <scheme val="minor"/>
    </font>
    <font>
      <sz val="8"/>
      <color rgb="FFC00000"/>
      <name val="Garamond"/>
      <family val="1"/>
    </font>
    <font>
      <i/>
      <sz val="12"/>
      <color theme="1"/>
      <name val="Times New Roman"/>
      <family val="1"/>
    </font>
    <font>
      <b/>
      <i/>
      <sz val="12"/>
      <color rgb="FFFF0000"/>
      <name val="Times New Roman"/>
      <family val="1"/>
    </font>
    <font>
      <b/>
      <sz val="12"/>
      <color rgb="FFFF0000"/>
      <name val="Times New Roman"/>
      <family val="1"/>
    </font>
    <font>
      <sz val="12"/>
      <name val="Times New Roman"/>
      <family val="1"/>
    </font>
    <font>
      <sz val="9"/>
      <color rgb="FFFF0000"/>
      <name val="Garamond"/>
      <family val="1"/>
      <charset val="238"/>
    </font>
    <font>
      <i/>
      <sz val="9"/>
      <name val="Garamond"/>
      <family val="1"/>
      <charset val="238"/>
    </font>
    <font>
      <b/>
      <sz val="10"/>
      <name val="Times New Roman"/>
      <family val="1"/>
    </font>
    <font>
      <sz val="10"/>
      <name val="Times New Roman"/>
      <family val="1"/>
    </font>
    <font>
      <b/>
      <i/>
      <sz val="10"/>
      <name val="Times New Roman"/>
      <family val="1"/>
    </font>
    <font>
      <sz val="11"/>
      <color theme="1"/>
      <name val="Garamond"/>
      <family val="1"/>
    </font>
    <font>
      <sz val="10"/>
      <color indexed="8"/>
      <name val="Arial"/>
      <family val="2"/>
      <charset val="238"/>
    </font>
    <font>
      <sz val="9"/>
      <name val="Times New Roman"/>
      <family val="1"/>
    </font>
    <font>
      <sz val="11"/>
      <color indexed="8"/>
      <name val="Calibri"/>
      <family val="2"/>
    </font>
    <font>
      <sz val="11"/>
      <color indexed="9"/>
      <name val="Calibri"/>
      <family val="2"/>
    </font>
    <font>
      <b/>
      <sz val="11"/>
      <color indexed="52"/>
      <name val="Calibri"/>
      <family val="2"/>
    </font>
    <font>
      <sz val="10"/>
      <name val="Arial CE"/>
      <charset val="238"/>
    </font>
    <font>
      <b/>
      <sz val="11"/>
      <color indexed="9"/>
      <name val="Calibri"/>
      <family val="2"/>
    </font>
    <font>
      <sz val="12"/>
      <name val="Times"/>
      <family val="1"/>
    </font>
    <font>
      <sz val="9"/>
      <name val="Times"/>
      <family val="1"/>
    </font>
    <font>
      <i/>
      <sz val="11"/>
      <color indexed="23"/>
      <name val="Calibri"/>
      <family val="2"/>
    </font>
    <font>
      <sz val="11"/>
      <color indexed="17"/>
      <name val="Calibri"/>
      <family val="2"/>
    </font>
    <font>
      <sz val="8"/>
      <name val="Arial"/>
      <family val="2"/>
      <charset val="238"/>
    </font>
    <font>
      <b/>
      <sz val="15"/>
      <color indexed="56"/>
      <name val="Calibri"/>
      <family val="2"/>
    </font>
    <font>
      <b/>
      <sz val="13"/>
      <color indexed="56"/>
      <name val="Calibri"/>
      <family val="2"/>
    </font>
    <font>
      <b/>
      <sz val="11"/>
      <color indexed="56"/>
      <name val="Calibri"/>
      <family val="2"/>
    </font>
    <font>
      <u/>
      <sz val="10"/>
      <color indexed="12"/>
      <name val="Arial"/>
      <family val="2"/>
      <charset val="238"/>
    </font>
    <font>
      <sz val="11"/>
      <color indexed="62"/>
      <name val="Calibri"/>
      <family val="2"/>
    </font>
    <font>
      <sz val="10"/>
      <name val="CTimesRoman"/>
    </font>
    <font>
      <sz val="11"/>
      <color indexed="52"/>
      <name val="Calibri"/>
      <family val="2"/>
    </font>
    <font>
      <sz val="10"/>
      <name val="Times New Roman"/>
      <family val="1"/>
      <charset val="238"/>
    </font>
    <font>
      <sz val="11"/>
      <color indexed="60"/>
      <name val="Calibri"/>
      <family val="2"/>
    </font>
    <font>
      <sz val="10"/>
      <name val="Tms Rmn"/>
    </font>
    <font>
      <sz val="12"/>
      <name val="Tms Rmn"/>
    </font>
    <font>
      <b/>
      <sz val="11"/>
      <color indexed="63"/>
      <name val="Calibri"/>
      <family val="2"/>
    </font>
    <font>
      <b/>
      <sz val="10"/>
      <name val="Tms Rmn"/>
    </font>
    <font>
      <b/>
      <sz val="18"/>
      <color indexed="56"/>
      <name val="Cambria"/>
      <family val="2"/>
    </font>
    <font>
      <b/>
      <sz val="11"/>
      <color indexed="8"/>
      <name val="Calibri"/>
      <family val="2"/>
    </font>
    <font>
      <sz val="11"/>
      <color indexed="10"/>
      <name val="Calibri"/>
      <family val="2"/>
    </font>
    <font>
      <vertAlign val="superscript"/>
      <sz val="9"/>
      <color indexed="8"/>
      <name val="Times New Roman"/>
      <family val="1"/>
    </font>
    <font>
      <sz val="9"/>
      <color indexed="8"/>
      <name val="Times New Roman"/>
      <family val="1"/>
    </font>
    <font>
      <b/>
      <sz val="18"/>
      <name val="Arial CE"/>
      <charset val="238"/>
    </font>
    <font>
      <b/>
      <sz val="12"/>
      <name val="Arial CE"/>
      <charset val="238"/>
    </font>
    <font>
      <sz val="12"/>
      <name val="Times New Roman"/>
      <family val="1"/>
      <charset val="238"/>
    </font>
    <font>
      <sz val="12"/>
      <color indexed="24"/>
      <name val="Modern"/>
      <family val="3"/>
      <charset val="255"/>
    </font>
    <font>
      <b/>
      <sz val="18"/>
      <color indexed="24"/>
      <name val="Modern"/>
      <family val="3"/>
      <charset val="255"/>
    </font>
    <font>
      <b/>
      <sz val="12"/>
      <color indexed="24"/>
      <name val="Modern"/>
      <family val="3"/>
      <charset val="255"/>
    </font>
    <font>
      <b/>
      <i/>
      <sz val="9"/>
      <color theme="1"/>
      <name val="Garamond"/>
      <family val="1"/>
    </font>
    <font>
      <sz val="13"/>
      <color theme="1"/>
      <name val="Calibri"/>
      <family val="2"/>
      <scheme val="minor"/>
    </font>
    <font>
      <b/>
      <sz val="13"/>
      <color theme="1"/>
      <name val="Calibri"/>
      <family val="2"/>
      <scheme val="minor"/>
    </font>
    <font>
      <b/>
      <sz val="13"/>
      <color rgb="FFFF0000"/>
      <name val="Calibri"/>
      <family val="2"/>
      <scheme val="minor"/>
    </font>
    <font>
      <b/>
      <sz val="13"/>
      <color theme="1"/>
      <name val="Garamond"/>
      <family val="1"/>
    </font>
    <font>
      <sz val="13"/>
      <color theme="1"/>
      <name val="Garamond"/>
      <family val="1"/>
    </font>
    <font>
      <sz val="13"/>
      <color rgb="FFFF0000"/>
      <name val="Garamond"/>
      <family val="1"/>
    </font>
    <font>
      <b/>
      <sz val="13"/>
      <color rgb="FFFF0000"/>
      <name val="Garamond"/>
      <family val="1"/>
    </font>
    <font>
      <sz val="13"/>
      <name val="Garamond"/>
      <family val="1"/>
    </font>
    <font>
      <i/>
      <sz val="13"/>
      <color theme="1"/>
      <name val="Garamond"/>
      <family val="1"/>
    </font>
    <font>
      <b/>
      <i/>
      <sz val="13"/>
      <color rgb="FFFF0000"/>
      <name val="Garamond"/>
      <family val="1"/>
    </font>
    <font>
      <sz val="12"/>
      <name val="Garamond"/>
      <family val="1"/>
    </font>
    <font>
      <sz val="12"/>
      <color rgb="FFFF0000"/>
      <name val="Times New Roman"/>
      <family val="1"/>
    </font>
    <font>
      <b/>
      <sz val="12"/>
      <name val="Garamond"/>
      <family val="1"/>
    </font>
    <font>
      <b/>
      <sz val="12"/>
      <color theme="1"/>
      <name val="Garamond"/>
      <family val="1"/>
    </font>
    <font>
      <sz val="8"/>
      <color rgb="FF333333"/>
      <name val="Garamond"/>
      <family val="1"/>
    </font>
    <font>
      <sz val="11"/>
      <color theme="1"/>
      <name val="Times New Roman"/>
      <family val="1"/>
    </font>
    <font>
      <sz val="9"/>
      <name val="Calibri"/>
      <family val="2"/>
      <scheme val="minor"/>
    </font>
    <font>
      <b/>
      <sz val="12"/>
      <color theme="1"/>
      <name val="Garamond"/>
      <family val="1"/>
      <charset val="238"/>
    </font>
    <font>
      <sz val="11"/>
      <color theme="1"/>
      <name val="Arial"/>
      <family val="2"/>
    </font>
    <font>
      <sz val="11"/>
      <color rgb="FFFF0000"/>
      <name val="Calibri"/>
      <family val="2"/>
      <scheme val="minor"/>
    </font>
    <font>
      <sz val="11"/>
      <color rgb="FF9C0006"/>
      <name val="Calibri"/>
      <family val="2"/>
      <charset val="1"/>
      <scheme val="minor"/>
    </font>
    <font>
      <sz val="12"/>
      <name val="Calibri"/>
      <family val="2"/>
      <scheme val="minor"/>
    </font>
    <font>
      <b/>
      <sz val="14"/>
      <name val="Calibri"/>
      <family val="2"/>
      <scheme val="minor"/>
    </font>
    <font>
      <sz val="14"/>
      <name val="Calibri"/>
      <family val="2"/>
      <scheme val="minor"/>
    </font>
    <font>
      <b/>
      <sz val="14"/>
      <name val="Garamond"/>
      <family val="1"/>
    </font>
    <font>
      <sz val="14"/>
      <name val="Garamond"/>
      <family val="1"/>
    </font>
    <font>
      <i/>
      <sz val="14"/>
      <name val="Garamond"/>
      <family val="1"/>
    </font>
    <font>
      <b/>
      <i/>
      <sz val="14"/>
      <name val="Garamond"/>
      <family val="1"/>
    </font>
    <font>
      <b/>
      <sz val="9"/>
      <color indexed="81"/>
      <name val="Tahoma"/>
      <charset val="1"/>
    </font>
    <font>
      <sz val="9"/>
      <color indexed="81"/>
      <name val="Tahoma"/>
      <charset val="1"/>
    </font>
    <font>
      <b/>
      <sz val="10"/>
      <color theme="1"/>
      <name val="Arial"/>
      <family val="2"/>
    </font>
    <font>
      <sz val="10"/>
      <color theme="1"/>
      <name val="Calibri"/>
      <family val="2"/>
    </font>
    <font>
      <i/>
      <sz val="8"/>
      <color rgb="FFFF0000"/>
      <name val="Garamond"/>
      <family val="1"/>
    </font>
    <font>
      <b/>
      <i/>
      <sz val="8"/>
      <color rgb="FFFF0000"/>
      <name val="Garamond"/>
      <family val="1"/>
    </font>
    <font>
      <b/>
      <i/>
      <sz val="8"/>
      <color theme="1"/>
      <name val="Garamond"/>
      <family val="1"/>
    </font>
    <font>
      <b/>
      <sz val="12"/>
      <color theme="1"/>
      <name val="Calibri"/>
      <family val="2"/>
      <scheme val="minor"/>
    </font>
    <font>
      <b/>
      <sz val="16"/>
      <color rgb="FFFF0000"/>
      <name val="Calibri"/>
      <family val="2"/>
      <scheme val="minor"/>
    </font>
    <font>
      <b/>
      <sz val="12"/>
      <color rgb="FFFF0000"/>
      <name val="Garamond"/>
      <family val="1"/>
    </font>
    <font>
      <sz val="14"/>
      <color theme="1"/>
      <name val="Garamond"/>
      <family val="1"/>
    </font>
    <font>
      <i/>
      <sz val="12"/>
      <color theme="1"/>
      <name val="Garamond"/>
      <family val="1"/>
    </font>
    <font>
      <b/>
      <sz val="14"/>
      <color theme="1"/>
      <name val="Calibri"/>
      <family val="2"/>
      <scheme val="minor"/>
    </font>
    <font>
      <i/>
      <sz val="14"/>
      <color theme="1"/>
      <name val="Garamond"/>
      <family val="1"/>
    </font>
    <font>
      <b/>
      <i/>
      <sz val="12"/>
      <color rgb="FFFF0000"/>
      <name val="Garamond"/>
      <family val="1"/>
    </font>
    <font>
      <b/>
      <i/>
      <sz val="14"/>
      <color theme="1"/>
      <name val="Garamond"/>
      <family val="1"/>
    </font>
    <font>
      <b/>
      <i/>
      <sz val="12"/>
      <color theme="1"/>
      <name val="Garamond"/>
      <family val="1"/>
    </font>
    <font>
      <b/>
      <sz val="14"/>
      <color theme="1"/>
      <name val="Garamond"/>
      <family val="1"/>
    </font>
    <font>
      <b/>
      <i/>
      <sz val="12"/>
      <color rgb="FFFF0000"/>
      <name val="Calibri"/>
      <family val="2"/>
      <scheme val="minor"/>
    </font>
    <font>
      <i/>
      <sz val="12"/>
      <color theme="1"/>
      <name val="Calibri"/>
      <family val="2"/>
      <scheme val="minor"/>
    </font>
    <font>
      <sz val="8"/>
      <color theme="1"/>
      <name val="Times Roman"/>
      <family val="1"/>
    </font>
    <font>
      <b/>
      <i/>
      <sz val="9"/>
      <color rgb="FFFF0000"/>
      <name val="Calibri"/>
      <family val="2"/>
      <scheme val="minor"/>
    </font>
    <font>
      <sz val="14"/>
      <color theme="1"/>
      <name val="Calibri"/>
      <family val="2"/>
      <scheme val="minor"/>
    </font>
    <font>
      <b/>
      <sz val="14"/>
      <color rgb="FFFF0000"/>
      <name val="Calibri"/>
      <family val="2"/>
      <scheme val="minor"/>
    </font>
    <font>
      <i/>
      <sz val="14"/>
      <color rgb="FF000000"/>
      <name val="Times New Roman"/>
      <family val="1"/>
    </font>
    <font>
      <b/>
      <sz val="14"/>
      <color rgb="FFFF0000"/>
      <name val="Garamond"/>
      <family val="1"/>
    </font>
    <font>
      <b/>
      <sz val="14"/>
      <color indexed="10"/>
      <name val="Garamond"/>
      <family val="1"/>
    </font>
    <font>
      <b/>
      <sz val="14"/>
      <color indexed="8"/>
      <name val="Garamond"/>
      <family val="1"/>
    </font>
    <font>
      <sz val="14"/>
      <color theme="1"/>
      <name val="Garamond"/>
      <family val="1"/>
      <charset val="238"/>
    </font>
    <font>
      <b/>
      <i/>
      <sz val="14"/>
      <color rgb="FFFF0000"/>
      <name val="Garamond"/>
      <family val="1"/>
    </font>
    <font>
      <sz val="14"/>
      <color indexed="8"/>
      <name val="Garamond"/>
      <family val="1"/>
    </font>
    <font>
      <b/>
      <i/>
      <sz val="14"/>
      <color rgb="FFFF0000"/>
      <name val="Calibri"/>
      <family val="2"/>
      <scheme val="minor"/>
    </font>
    <font>
      <b/>
      <i/>
      <sz val="8"/>
      <name val="Garamond"/>
      <family val="1"/>
    </font>
    <font>
      <i/>
      <sz val="9"/>
      <name val="Calibri"/>
      <family val="2"/>
      <scheme val="minor"/>
    </font>
    <font>
      <b/>
      <i/>
      <sz val="9"/>
      <name val="Calibri"/>
      <family val="2"/>
      <scheme val="minor"/>
    </font>
  </fonts>
  <fills count="4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7CE"/>
      </patternFill>
    </fill>
    <fill>
      <patternFill patternType="solid">
        <fgColor rgb="FFFFFFFF"/>
      </patternFill>
    </fill>
    <fill>
      <patternFill patternType="solid">
        <fgColor rgb="FFF0F0F0"/>
      </patternFill>
    </fill>
    <fill>
      <patternFill patternType="solid">
        <fgColor rgb="FFFCDAD9"/>
      </patternFill>
    </fill>
    <fill>
      <patternFill patternType="solid">
        <fgColor rgb="FFDFEFF5"/>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9" tint="-0.249977111117893"/>
        <bgColor indexed="64"/>
      </patternFill>
    </fill>
  </fills>
  <borders count="93">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rgb="FF2E74B5"/>
      </top>
      <bottom style="thin">
        <color indexed="64"/>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rgb="FF2E74B5"/>
      </left>
      <right style="medium">
        <color rgb="FF2E74B5"/>
      </right>
      <top style="medium">
        <color rgb="FF2E74B5"/>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double">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rgb="FF2E74B5"/>
      </right>
      <top/>
      <bottom/>
      <diagonal/>
    </border>
    <border>
      <left style="medium">
        <color rgb="FF2E74B5"/>
      </left>
      <right style="medium">
        <color rgb="FF2E74B5"/>
      </right>
      <top style="medium">
        <color rgb="FF2E74B5"/>
      </top>
      <bottom style="medium">
        <color theme="4" tint="-0.249977111117893"/>
      </bottom>
      <diagonal/>
    </border>
    <border>
      <left style="medium">
        <color rgb="FF2E74B5"/>
      </left>
      <right style="medium">
        <color rgb="FF2E74B5"/>
      </right>
      <top style="medium">
        <color theme="4" tint="-0.249977111117893"/>
      </top>
      <bottom style="medium">
        <color rgb="FF2E74B5"/>
      </bottom>
      <diagonal/>
    </border>
    <border>
      <left/>
      <right style="medium">
        <color indexed="64"/>
      </right>
      <top style="thin">
        <color indexed="64"/>
      </top>
      <bottom style="thin">
        <color indexed="64"/>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rgb="FF2E74B5"/>
      </left>
      <right/>
      <top style="medium">
        <color rgb="FF2E74B5"/>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medium">
        <color indexed="64"/>
      </left>
      <right style="medium">
        <color rgb="FF2E74B5"/>
      </right>
      <top style="medium">
        <color indexed="64"/>
      </top>
      <bottom style="medium">
        <color rgb="FF2E74B5"/>
      </bottom>
      <diagonal/>
    </border>
    <border>
      <left style="medium">
        <color rgb="FF2E74B5"/>
      </left>
      <right/>
      <top style="medium">
        <color indexed="64"/>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style="medium">
        <color indexed="64"/>
      </left>
      <right/>
      <top/>
      <bottom style="medium">
        <color rgb="FF2E74B5"/>
      </bottom>
      <diagonal/>
    </border>
    <border>
      <left/>
      <right style="medium">
        <color indexed="64"/>
      </right>
      <top/>
      <bottom style="medium">
        <color rgb="FF2E74B5"/>
      </bottom>
      <diagonal/>
    </border>
    <border>
      <left style="medium">
        <color indexed="64"/>
      </left>
      <right style="medium">
        <color rgb="FF2E74B5"/>
      </right>
      <top style="medium">
        <color rgb="FF2E74B5"/>
      </top>
      <bottom/>
      <diagonal/>
    </border>
    <border>
      <left style="medium">
        <color indexed="64"/>
      </left>
      <right style="medium">
        <color rgb="FF2E74B5"/>
      </right>
      <top/>
      <bottom style="medium">
        <color rgb="FF2E74B5"/>
      </bottom>
      <diagonal/>
    </border>
    <border>
      <left style="medium">
        <color rgb="FF2E74B5"/>
      </left>
      <right style="medium">
        <color indexed="64"/>
      </right>
      <top/>
      <bottom style="medium">
        <color rgb="FF2E74B5"/>
      </bottom>
      <diagonal/>
    </border>
    <border>
      <left style="medium">
        <color indexed="64"/>
      </left>
      <right style="medium">
        <color rgb="FF2E74B5"/>
      </right>
      <top/>
      <bottom style="medium">
        <color indexed="64"/>
      </bottom>
      <diagonal/>
    </border>
    <border>
      <left style="medium">
        <color rgb="FF2E74B5"/>
      </left>
      <right style="medium">
        <color rgb="FF2E74B5"/>
      </right>
      <top/>
      <bottom style="medium">
        <color indexed="64"/>
      </bottom>
      <diagonal/>
    </border>
    <border>
      <left/>
      <right style="medium">
        <color rgb="FF2E74B5"/>
      </right>
      <top/>
      <bottom style="medium">
        <color indexed="64"/>
      </bottom>
      <diagonal/>
    </border>
    <border>
      <left style="medium">
        <color indexed="64"/>
      </left>
      <right/>
      <top style="medium">
        <color indexed="64"/>
      </top>
      <bottom style="medium">
        <color rgb="FF2E74B5"/>
      </bottom>
      <diagonal/>
    </border>
    <border>
      <left style="medium">
        <color indexed="64"/>
      </left>
      <right style="medium">
        <color rgb="FF2E74B5"/>
      </right>
      <top style="medium">
        <color rgb="FF2E74B5"/>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188">
    <xf numFmtId="0" fontId="0" fillId="0" borderId="0"/>
    <xf numFmtId="0" fontId="18" fillId="0" borderId="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20" fillId="0" borderId="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4" fontId="20" fillId="0" borderId="0" applyFont="0" applyFill="0" applyBorder="0" applyAlignment="0" applyProtection="0"/>
    <xf numFmtId="3" fontId="20" fillId="0" borderId="0" applyFill="0" applyBorder="0" applyAlignment="0" applyProtection="0"/>
    <xf numFmtId="165" fontId="20" fillId="0" borderId="0" applyFill="0" applyBorder="0" applyAlignment="0" applyProtection="0"/>
    <xf numFmtId="168" fontId="20" fillId="0" borderId="0" applyFill="0" applyBorder="0" applyAlignment="0" applyProtection="0"/>
    <xf numFmtId="2" fontId="20" fillId="0" borderId="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32" fillId="0" borderId="0">
      <alignment vertical="top"/>
    </xf>
    <xf numFmtId="10" fontId="20" fillId="0" borderId="0" applyFill="0" applyBorder="0" applyAlignment="0" applyProtection="0"/>
    <xf numFmtId="0" fontId="34" fillId="0" borderId="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60" fillId="8" borderId="0" applyNumberFormat="0" applyBorder="0" applyAlignment="0" applyProtection="0"/>
    <xf numFmtId="0" fontId="1" fillId="0" borderId="0"/>
    <xf numFmtId="166"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87" fillId="0" borderId="0">
      <alignment vertical="top"/>
    </xf>
    <xf numFmtId="0" fontId="87" fillId="0" borderId="0">
      <alignment vertical="top"/>
    </xf>
    <xf numFmtId="0" fontId="80" fillId="0" borderId="0"/>
    <xf numFmtId="0" fontId="80" fillId="0" borderId="0"/>
    <xf numFmtId="0" fontId="80" fillId="0" borderId="0"/>
    <xf numFmtId="172" fontId="88" fillId="0" borderId="0" applyFont="0" applyFill="0" applyBorder="0" applyAlignment="0" applyProtection="0"/>
    <xf numFmtId="173" fontId="88" fillId="0" borderId="0" applyFont="0" applyFill="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174" fontId="88" fillId="0" borderId="0" applyFont="0" applyFill="0" applyBorder="0" applyAlignment="0" applyProtection="0"/>
    <xf numFmtId="175" fontId="88" fillId="0" borderId="0" applyFont="0" applyFill="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18" borderId="0" applyNumberFormat="0" applyBorder="0" applyAlignment="0" applyProtection="0"/>
    <xf numFmtId="0" fontId="89" fillId="21" borderId="0" applyNumberFormat="0" applyBorder="0" applyAlignment="0" applyProtection="0"/>
    <xf numFmtId="0" fontId="89" fillId="24" borderId="0" applyNumberFormat="0" applyBorder="0" applyAlignment="0" applyProtection="0"/>
    <xf numFmtId="176" fontId="88" fillId="0" borderId="0" applyFont="0" applyFill="0" applyBorder="0" applyAlignment="0" applyProtection="0"/>
    <xf numFmtId="0" fontId="90" fillId="25"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32" borderId="0" applyNumberFormat="0" applyBorder="0" applyAlignment="0" applyProtection="0"/>
    <xf numFmtId="3" fontId="20" fillId="33" borderId="46" applyNumberFormat="0"/>
    <xf numFmtId="0" fontId="91" fillId="34" borderId="47" applyNumberFormat="0" applyAlignment="0" applyProtection="0"/>
    <xf numFmtId="0" fontId="92" fillId="0" borderId="48" applyNumberFormat="0" applyFont="0" applyFill="0" applyAlignment="0" applyProtection="0"/>
    <xf numFmtId="0" fontId="93" fillId="35" borderId="49" applyNumberFormat="0" applyAlignment="0" applyProtection="0"/>
    <xf numFmtId="0" fontId="9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7" fontId="95" fillId="0" borderId="0">
      <alignment horizontal="right" vertical="top"/>
    </xf>
    <xf numFmtId="0" fontId="94" fillId="0" borderId="0"/>
    <xf numFmtId="0" fontId="94" fillId="0" borderId="0"/>
    <xf numFmtId="0" fontId="92" fillId="0" borderId="0" applyFont="0" applyFill="0" applyBorder="0" applyAlignment="0" applyProtection="0"/>
    <xf numFmtId="0" fontId="20" fillId="36" borderId="0" applyNumberFormat="0" applyBorder="0" applyProtection="0"/>
    <xf numFmtId="178" fontId="20" fillId="0" borderId="0" applyFont="0" applyFill="0" applyBorder="0" applyAlignment="0" applyProtection="0"/>
    <xf numFmtId="167" fontId="20" fillId="37" borderId="32" applyNumberFormat="0" applyFont="0" applyBorder="0" applyAlignment="0" applyProtection="0">
      <alignment horizontal="right"/>
    </xf>
    <xf numFmtId="0" fontId="96" fillId="0" borderId="0" applyNumberForma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0" fontId="97" fillId="17" borderId="0" applyNumberFormat="0" applyBorder="0" applyAlignment="0" applyProtection="0"/>
    <xf numFmtId="38" fontId="98" fillId="36" borderId="0" applyNumberFormat="0" applyBorder="0" applyAlignment="0" applyProtection="0"/>
    <xf numFmtId="0" fontId="99" fillId="0" borderId="50" applyNumberFormat="0" applyFill="0" applyAlignment="0" applyProtection="0"/>
    <xf numFmtId="0" fontId="100" fillId="0" borderId="51" applyNumberFormat="0" applyFill="0" applyAlignment="0" applyProtection="0"/>
    <xf numFmtId="0" fontId="101" fillId="0" borderId="52" applyNumberFormat="0" applyFill="0" applyAlignment="0" applyProtection="0"/>
    <xf numFmtId="0" fontId="101" fillId="0" borderId="0" applyNumberFormat="0" applyFill="0" applyBorder="0" applyAlignment="0" applyProtection="0"/>
    <xf numFmtId="0" fontId="102" fillId="0" borderId="0" applyNumberFormat="0" applyFill="0" applyBorder="0" applyAlignment="0" applyProtection="0">
      <alignment vertical="top"/>
      <protection locked="0"/>
    </xf>
    <xf numFmtId="0" fontId="20" fillId="38" borderId="46" applyNumberFormat="0" applyBorder="0" applyProtection="0"/>
    <xf numFmtId="179" fontId="88" fillId="0" borderId="0" applyFont="0" applyFill="0" applyBorder="0" applyAlignment="0" applyProtection="0"/>
    <xf numFmtId="3" fontId="88" fillId="0" borderId="0" applyFont="0" applyFill="0" applyBorder="0" applyAlignment="0" applyProtection="0"/>
    <xf numFmtId="10" fontId="98" fillId="39" borderId="15" applyNumberFormat="0" applyBorder="0" applyAlignment="0" applyProtection="0"/>
    <xf numFmtId="0" fontId="103" fillId="20" borderId="47" applyNumberFormat="0" applyAlignment="0" applyProtection="0"/>
    <xf numFmtId="3" fontId="20" fillId="40" borderId="0" applyNumberFormat="0" applyBorder="0"/>
    <xf numFmtId="179" fontId="104" fillId="0" borderId="0"/>
    <xf numFmtId="0" fontId="105" fillId="0" borderId="53" applyNumberFormat="0" applyFill="0" applyAlignment="0" applyProtection="0"/>
    <xf numFmtId="180" fontId="92" fillId="0" borderId="0" applyFont="0" applyFill="0" applyBorder="0" applyAlignment="0" applyProtection="0"/>
    <xf numFmtId="41" fontId="106" fillId="0" borderId="0" applyFont="0" applyFill="0" applyBorder="0" applyAlignment="0" applyProtection="0"/>
    <xf numFmtId="43" fontId="106" fillId="0" borderId="0" applyFont="0" applyFill="0" applyBorder="0" applyAlignment="0" applyProtection="0"/>
    <xf numFmtId="181" fontId="106" fillId="0" borderId="0" applyFont="0" applyFill="0" applyBorder="0" applyAlignment="0" applyProtection="0"/>
    <xf numFmtId="166" fontId="106" fillId="0" borderId="0" applyFont="0" applyFill="0" applyBorder="0" applyAlignment="0" applyProtection="0"/>
    <xf numFmtId="165" fontId="92" fillId="0" borderId="0" applyFont="0" applyFill="0" applyBorder="0" applyAlignment="0" applyProtection="0"/>
    <xf numFmtId="0" fontId="20" fillId="41" borderId="46" applyNumberFormat="0"/>
    <xf numFmtId="3" fontId="20" fillId="42" borderId="46" applyNumberFormat="0" applyFont="0" applyAlignment="0"/>
    <xf numFmtId="182" fontId="106" fillId="0" borderId="0" applyFont="0" applyFill="0" applyBorder="0" applyAlignment="0" applyProtection="0"/>
    <xf numFmtId="183" fontId="106" fillId="0" borderId="0" applyFont="0" applyFill="0" applyBorder="0" applyAlignment="0" applyProtection="0"/>
    <xf numFmtId="184" fontId="106" fillId="0" borderId="0" applyFont="0" applyFill="0" applyBorder="0" applyAlignment="0" applyProtection="0"/>
    <xf numFmtId="185" fontId="106" fillId="0" borderId="0" applyFont="0" applyFill="0" applyBorder="0" applyAlignment="0" applyProtection="0"/>
    <xf numFmtId="0" fontId="107" fillId="43" borderId="0" applyNumberFormat="0" applyBorder="0" applyAlignment="0" applyProtection="0"/>
    <xf numFmtId="0" fontId="108" fillId="0" borderId="0"/>
    <xf numFmtId="0" fontId="109" fillId="0" borderId="0"/>
    <xf numFmtId="0" fontId="94" fillId="0" borderId="0"/>
    <xf numFmtId="0" fontId="94" fillId="0" borderId="0"/>
    <xf numFmtId="0" fontId="94" fillId="0" borderId="0"/>
    <xf numFmtId="0" fontId="94" fillId="0" borderId="0"/>
    <xf numFmtId="0" fontId="20" fillId="0" borderId="0"/>
    <xf numFmtId="0" fontId="8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xf numFmtId="186" fontId="84" fillId="0" borderId="0" applyFill="0" applyBorder="0" applyAlignment="0" applyProtection="0">
      <alignment horizontal="right"/>
    </xf>
    <xf numFmtId="0" fontId="20" fillId="0" borderId="0"/>
    <xf numFmtId="0" fontId="34" fillId="44" borderId="46" applyNumberFormat="0" applyFont="0" applyAlignment="0" applyProtection="0"/>
    <xf numFmtId="0" fontId="110" fillId="34" borderId="54" applyNumberFormat="0" applyAlignment="0" applyProtection="0"/>
    <xf numFmtId="40" fontId="32" fillId="39" borderId="0">
      <alignment horizontal="right"/>
    </xf>
    <xf numFmtId="10" fontId="2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87" fontId="88" fillId="0" borderId="0" applyFont="0" applyFill="0" applyBorder="0" applyAlignment="0" applyProtection="0"/>
    <xf numFmtId="188" fontId="88" fillId="0" borderId="0" applyFont="0" applyFill="0" applyBorder="0" applyAlignment="0" applyProtection="0"/>
    <xf numFmtId="189" fontId="88" fillId="0" borderId="0" applyFont="0" applyFill="0" applyBorder="0" applyAlignment="0" applyProtection="0"/>
    <xf numFmtId="2" fontId="92" fillId="0" borderId="0" applyFont="0" applyFill="0" applyBorder="0" applyAlignment="0" applyProtection="0"/>
    <xf numFmtId="190" fontId="84" fillId="0" borderId="0" applyFill="0" applyBorder="0" applyAlignment="0">
      <alignment horizontal="centerContinuous"/>
    </xf>
    <xf numFmtId="3" fontId="20" fillId="45" borderId="46" applyNumberFormat="0"/>
    <xf numFmtId="0" fontId="88" fillId="0" borderId="0"/>
    <xf numFmtId="0" fontId="111" fillId="0" borderId="0"/>
    <xf numFmtId="0" fontId="20" fillId="0" borderId="0" applyNumberFormat="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83" fillId="0" borderId="0" applyNumberFormat="0" applyFont="0" applyFill="0" applyBorder="0" applyAlignment="0" applyProtection="0">
      <alignment vertical="top"/>
    </xf>
    <xf numFmtId="0" fontId="85" fillId="0" borderId="0" applyNumberFormat="0" applyFont="0" applyFill="0" applyBorder="0" applyAlignment="0" applyProtection="0">
      <alignment vertical="top"/>
    </xf>
    <xf numFmtId="0" fontId="85" fillId="0" borderId="0" applyNumberFormat="0" applyFont="0" applyFill="0" applyBorder="0" applyAlignment="0" applyProtection="0">
      <alignment vertical="top"/>
    </xf>
    <xf numFmtId="0" fontId="83" fillId="0" borderId="0" applyNumberFormat="0" applyFont="0" applyFill="0" applyBorder="0" applyAlignment="0" applyProtection="0"/>
    <xf numFmtId="0" fontId="83" fillId="0" borderId="0" applyNumberFormat="0" applyFont="0" applyFill="0" applyBorder="0" applyAlignment="0" applyProtection="0">
      <alignment horizontal="left" vertical="top"/>
    </xf>
    <xf numFmtId="0" fontId="83" fillId="0" borderId="0" applyNumberFormat="0" applyFont="0" applyFill="0" applyBorder="0" applyAlignment="0" applyProtection="0">
      <alignment horizontal="left" vertical="top"/>
    </xf>
    <xf numFmtId="0" fontId="83" fillId="0" borderId="0" applyNumberFormat="0" applyFont="0" applyFill="0" applyBorder="0" applyAlignment="0" applyProtection="0">
      <alignment horizontal="left" vertical="top"/>
    </xf>
    <xf numFmtId="0" fontId="84" fillId="0" borderId="0"/>
    <xf numFmtId="0" fontId="115" fillId="0" borderId="0">
      <alignment horizontal="left" wrapText="1"/>
    </xf>
    <xf numFmtId="0" fontId="116" fillId="0" borderId="56" applyNumberFormat="0" applyFont="0" applyFill="0" applyBorder="0" applyAlignment="0" applyProtection="0">
      <alignment horizontal="center" wrapText="1"/>
    </xf>
    <xf numFmtId="191" fontId="88" fillId="0" borderId="0" applyNumberFormat="0" applyFont="0" applyFill="0" applyBorder="0" applyAlignment="0" applyProtection="0">
      <alignment horizontal="right"/>
    </xf>
    <xf numFmtId="0" fontId="116" fillId="0" borderId="0" applyNumberFormat="0" applyFont="0" applyFill="0" applyBorder="0" applyAlignment="0" applyProtection="0">
      <alignment horizontal="left" indent="1"/>
    </xf>
    <xf numFmtId="192" fontId="116" fillId="0" borderId="0" applyNumberFormat="0" applyFont="0" applyFill="0" applyBorder="0" applyAlignment="0" applyProtection="0"/>
    <xf numFmtId="0" fontId="84" fillId="0" borderId="56" applyNumberFormat="0" applyFont="0" applyFill="0" applyAlignment="0" applyProtection="0">
      <alignment horizontal="center"/>
    </xf>
    <xf numFmtId="0" fontId="84" fillId="0" borderId="0" applyNumberFormat="0" applyFont="0" applyFill="0" applyBorder="0" applyAlignment="0" applyProtection="0">
      <alignment horizontal="left" wrapText="1" indent="1"/>
    </xf>
    <xf numFmtId="0" fontId="116" fillId="0" borderId="0" applyNumberFormat="0" applyFont="0" applyFill="0" applyBorder="0" applyAlignment="0" applyProtection="0">
      <alignment horizontal="left" indent="1"/>
    </xf>
    <xf numFmtId="0" fontId="84" fillId="0" borderId="0" applyNumberFormat="0" applyFont="0" applyFill="0" applyBorder="0" applyAlignment="0" applyProtection="0">
      <alignment horizontal="left" wrapText="1" indent="2"/>
    </xf>
    <xf numFmtId="193" fontId="84" fillId="0" borderId="0">
      <alignment horizontal="right"/>
    </xf>
    <xf numFmtId="0" fontId="117" fillId="0" borderId="0" applyNumberFormat="0" applyFill="0" applyBorder="0" applyAlignment="0" applyProtection="0"/>
    <xf numFmtId="0" fontId="118" fillId="0" borderId="0" applyNumberFormat="0" applyFill="0" applyBorder="0" applyAlignment="0" applyProtection="0"/>
    <xf numFmtId="170" fontId="119" fillId="0" borderId="0">
      <alignment horizontal="right"/>
    </xf>
    <xf numFmtId="0" fontId="120" fillId="0" borderId="0" applyProtection="0"/>
    <xf numFmtId="194" fontId="120" fillId="0" borderId="0" applyProtection="0"/>
    <xf numFmtId="0" fontId="121" fillId="0" borderId="0" applyProtection="0"/>
    <xf numFmtId="0" fontId="122" fillId="0" borderId="0" applyProtection="0"/>
    <xf numFmtId="0" fontId="120" fillId="0" borderId="57" applyProtection="0"/>
    <xf numFmtId="0" fontId="120" fillId="0" borderId="0"/>
    <xf numFmtId="10" fontId="120" fillId="0" borderId="0" applyProtection="0"/>
    <xf numFmtId="0" fontId="120" fillId="0" borderId="0"/>
    <xf numFmtId="2" fontId="120" fillId="0" borderId="0" applyProtection="0"/>
    <xf numFmtId="4" fontId="120" fillId="0" borderId="0" applyProtection="0"/>
    <xf numFmtId="43" fontId="1" fillId="0" borderId="0" applyFont="0" applyFill="0" applyBorder="0" applyAlignment="0" applyProtection="0"/>
    <xf numFmtId="0" fontId="20" fillId="0" borderId="0"/>
    <xf numFmtId="0" fontId="1" fillId="0" borderId="0"/>
    <xf numFmtId="0" fontId="1" fillId="0" borderId="0"/>
    <xf numFmtId="0" fontId="144" fillId="8" borderId="0" applyNumberFormat="0" applyBorder="0" applyAlignment="0" applyProtection="0"/>
    <xf numFmtId="0" fontId="1" fillId="0" borderId="0"/>
    <xf numFmtId="0" fontId="1" fillId="0" borderId="0"/>
    <xf numFmtId="9" fontId="1" fillId="0" borderId="0" applyFont="0" applyFill="0" applyBorder="0" applyAlignment="0" applyProtection="0"/>
  </cellStyleXfs>
  <cellXfs count="2342">
    <xf numFmtId="0" fontId="0" fillId="0" borderId="0" xfId="0"/>
    <xf numFmtId="0" fontId="62" fillId="9" borderId="40" xfId="0" applyNumberFormat="1" applyFont="1" applyFill="1" applyBorder="1" applyAlignment="1" applyProtection="1">
      <alignment horizontal="left" vertical="center" wrapText="1"/>
    </xf>
    <xf numFmtId="0" fontId="62" fillId="9" borderId="41" xfId="0" applyNumberFormat="1" applyFont="1" applyFill="1" applyBorder="1" applyAlignment="1" applyProtection="1">
      <alignment horizontal="center" vertical="center" wrapText="1"/>
    </xf>
    <xf numFmtId="0" fontId="62" fillId="9" borderId="42" xfId="0" applyNumberFormat="1" applyFont="1" applyFill="1" applyBorder="1" applyAlignment="1" applyProtection="1">
      <alignment horizontal="left" wrapText="1"/>
    </xf>
    <xf numFmtId="0" fontId="0" fillId="0" borderId="0" xfId="0" applyNumberFormat="1" applyFont="1" applyFill="1" applyBorder="1" applyAlignment="1" applyProtection="1">
      <alignment wrapText="1"/>
      <protection locked="0"/>
    </xf>
    <xf numFmtId="0" fontId="63" fillId="9" borderId="0" xfId="0" applyNumberFormat="1" applyFont="1" applyFill="1" applyBorder="1" applyAlignment="1" applyProtection="1">
      <alignment horizontal="left" vertical="center" wrapText="1"/>
    </xf>
    <xf numFmtId="0" fontId="61" fillId="9" borderId="0" xfId="0" applyNumberFormat="1" applyFont="1" applyFill="1" applyBorder="1" applyAlignment="1" applyProtection="1">
      <alignment horizontal="left" vertical="center" wrapText="1"/>
    </xf>
    <xf numFmtId="0" fontId="64" fillId="9" borderId="39" xfId="0" applyNumberFormat="1" applyFont="1" applyFill="1" applyBorder="1" applyAlignment="1" applyProtection="1">
      <alignment horizontal="left" vertical="center" wrapText="1"/>
    </xf>
    <xf numFmtId="0" fontId="63" fillId="10" borderId="39" xfId="0" applyNumberFormat="1" applyFont="1" applyFill="1" applyBorder="1" applyAlignment="1" applyProtection="1">
      <alignment horizontal="left" vertical="center" wrapText="1"/>
    </xf>
    <xf numFmtId="0" fontId="64" fillId="11" borderId="39" xfId="0" applyNumberFormat="1" applyFont="1" applyFill="1" applyBorder="1" applyAlignment="1" applyProtection="1">
      <alignment horizontal="left" vertical="center" wrapText="1"/>
    </xf>
    <xf numFmtId="0" fontId="67" fillId="9" borderId="39" xfId="0" applyNumberFormat="1" applyFont="1" applyFill="1" applyBorder="1" applyAlignment="1" applyProtection="1">
      <alignment horizontal="center" vertical="center" wrapText="1"/>
    </xf>
    <xf numFmtId="0" fontId="66" fillId="9" borderId="39" xfId="0" applyNumberFormat="1" applyFont="1" applyFill="1" applyBorder="1" applyAlignment="1" applyProtection="1">
      <alignment horizontal="left" vertical="center" wrapText="1"/>
    </xf>
    <xf numFmtId="0" fontId="0" fillId="9" borderId="40" xfId="0" applyNumberFormat="1" applyFont="1" applyFill="1" applyBorder="1" applyAlignment="1" applyProtection="1">
      <alignment wrapText="1"/>
      <protection locked="0"/>
    </xf>
    <xf numFmtId="0" fontId="0" fillId="9" borderId="42" xfId="0" applyNumberFormat="1" applyFont="1" applyFill="1" applyBorder="1" applyAlignment="1" applyProtection="1">
      <alignment wrapText="1"/>
      <protection locked="0"/>
    </xf>
    <xf numFmtId="0" fontId="69" fillId="10" borderId="39" xfId="0" applyNumberFormat="1" applyFont="1" applyFill="1" applyBorder="1" applyAlignment="1" applyProtection="1">
      <alignment horizontal="left" vertical="center" wrapText="1"/>
    </xf>
    <xf numFmtId="0" fontId="64" fillId="9" borderId="39" xfId="0" applyNumberFormat="1" applyFont="1" applyFill="1" applyBorder="1" applyAlignment="1" applyProtection="1">
      <alignment horizontal="left" vertical="center" wrapText="1"/>
      <protection locked="0"/>
    </xf>
    <xf numFmtId="0" fontId="63" fillId="9" borderId="39" xfId="0" applyNumberFormat="1" applyFont="1" applyFill="1" applyBorder="1" applyAlignment="1" applyProtection="1">
      <alignment horizontal="left" vertical="center" wrapText="1"/>
    </xf>
    <xf numFmtId="0" fontId="62" fillId="9" borderId="42" xfId="0" applyNumberFormat="1" applyFont="1" applyFill="1" applyBorder="1" applyAlignment="1" applyProtection="1">
      <alignment horizontal="center" wrapText="1"/>
    </xf>
    <xf numFmtId="171" fontId="37" fillId="0" borderId="0" xfId="30" applyNumberFormat="1" applyFont="1"/>
    <xf numFmtId="171" fontId="42" fillId="0" borderId="0" xfId="30" applyNumberFormat="1" applyFont="1"/>
    <xf numFmtId="171" fontId="37" fillId="0" borderId="0" xfId="30" applyNumberFormat="1" applyFont="1" applyAlignment="1">
      <alignment horizontal="right"/>
    </xf>
    <xf numFmtId="0" fontId="66" fillId="9" borderId="39" xfId="0" applyNumberFormat="1" applyFont="1" applyFill="1" applyBorder="1" applyAlignment="1" applyProtection="1">
      <alignment horizontal="right" vertical="center" wrapText="1"/>
    </xf>
    <xf numFmtId="43" fontId="128" fillId="3" borderId="7" xfId="180" applyFont="1" applyFill="1" applyBorder="1" applyAlignment="1">
      <alignment horizontal="center" vertical="center" wrapText="1"/>
    </xf>
    <xf numFmtId="0" fontId="23" fillId="4" borderId="15" xfId="181" applyFont="1" applyFill="1" applyBorder="1" applyAlignment="1">
      <alignment horizontal="left" vertical="center" wrapText="1"/>
    </xf>
    <xf numFmtId="0" fontId="63" fillId="10" borderId="39" xfId="0" applyNumberFormat="1" applyFont="1" applyFill="1" applyBorder="1" applyAlignment="1" applyProtection="1">
      <alignment horizontal="center" vertical="center" wrapText="1"/>
    </xf>
    <xf numFmtId="0" fontId="61" fillId="9" borderId="39" xfId="0" applyNumberFormat="1" applyFont="1" applyFill="1" applyBorder="1" applyAlignment="1" applyProtection="1">
      <alignment horizontal="left" vertical="center" wrapText="1"/>
    </xf>
    <xf numFmtId="3" fontId="64" fillId="9" borderId="39" xfId="0" applyNumberFormat="1" applyFont="1" applyFill="1" applyBorder="1" applyAlignment="1" applyProtection="1">
      <alignment horizontal="right" vertical="center" wrapText="1"/>
    </xf>
    <xf numFmtId="3" fontId="64" fillId="9" borderId="42" xfId="0" applyNumberFormat="1" applyFont="1" applyFill="1" applyBorder="1" applyAlignment="1" applyProtection="1">
      <alignment horizontal="right" vertical="center" wrapText="1"/>
    </xf>
    <xf numFmtId="3" fontId="66" fillId="9" borderId="39" xfId="0" applyNumberFormat="1" applyFont="1" applyFill="1" applyBorder="1" applyAlignment="1" applyProtection="1">
      <alignment horizontal="right" vertical="center" wrapText="1"/>
    </xf>
    <xf numFmtId="0" fontId="65" fillId="11" borderId="39" xfId="0" applyNumberFormat="1" applyFont="1" applyFill="1" applyBorder="1" applyAlignment="1" applyProtection="1">
      <alignment horizontal="left" vertical="center" wrapText="1"/>
    </xf>
    <xf numFmtId="3" fontId="63" fillId="10" borderId="39" xfId="0" applyNumberFormat="1" applyFont="1" applyFill="1" applyBorder="1" applyAlignment="1" applyProtection="1">
      <alignment horizontal="right" vertical="center" wrapText="1"/>
    </xf>
    <xf numFmtId="169" fontId="63" fillId="9" borderId="42" xfId="0" applyNumberFormat="1" applyFont="1" applyFill="1" applyBorder="1" applyAlignment="1" applyProtection="1">
      <alignment horizontal="center" vertical="center" wrapText="1"/>
    </xf>
    <xf numFmtId="0" fontId="63" fillId="9" borderId="40" xfId="0" applyNumberFormat="1" applyFont="1" applyFill="1" applyBorder="1" applyAlignment="1" applyProtection="1">
      <alignment horizontal="center" vertical="center" wrapText="1"/>
    </xf>
    <xf numFmtId="0" fontId="64" fillId="9" borderId="39" xfId="0" applyNumberFormat="1" applyFont="1" applyFill="1" applyBorder="1" applyAlignment="1" applyProtection="1">
      <alignment horizontal="right" vertical="center" wrapText="1"/>
    </xf>
    <xf numFmtId="169" fontId="64" fillId="9" borderId="42" xfId="0" applyNumberFormat="1" applyFont="1" applyFill="1" applyBorder="1" applyAlignment="1" applyProtection="1">
      <alignment horizontal="center" vertical="center" wrapText="1"/>
    </xf>
    <xf numFmtId="0" fontId="64" fillId="9" borderId="40" xfId="0" applyNumberFormat="1" applyFont="1" applyFill="1" applyBorder="1" applyAlignment="1" applyProtection="1">
      <alignment horizontal="center" vertical="center" wrapText="1"/>
    </xf>
    <xf numFmtId="0" fontId="63" fillId="10" borderId="39" xfId="0" applyNumberFormat="1" applyFont="1" applyFill="1" applyBorder="1" applyAlignment="1" applyProtection="1">
      <alignment horizontal="center" vertical="center" wrapText="1"/>
    </xf>
    <xf numFmtId="169" fontId="64" fillId="9" borderId="42" xfId="0" applyNumberFormat="1" applyFont="1" applyFill="1" applyBorder="1" applyAlignment="1" applyProtection="1">
      <alignment horizontal="center" vertical="center" wrapText="1"/>
    </xf>
    <xf numFmtId="0" fontId="64" fillId="9" borderId="40" xfId="0" applyNumberFormat="1" applyFont="1" applyFill="1" applyBorder="1" applyAlignment="1" applyProtection="1">
      <alignment horizontal="center" vertical="center" wrapText="1"/>
    </xf>
    <xf numFmtId="0" fontId="64" fillId="9" borderId="39" xfId="0" applyNumberFormat="1" applyFont="1" applyFill="1" applyBorder="1" applyAlignment="1" applyProtection="1">
      <alignment horizontal="right" vertical="center" wrapText="1"/>
    </xf>
    <xf numFmtId="169" fontId="63" fillId="9" borderId="42" xfId="0" applyNumberFormat="1" applyFont="1" applyFill="1" applyBorder="1" applyAlignment="1" applyProtection="1">
      <alignment horizontal="center" vertical="center" wrapText="1"/>
    </xf>
    <xf numFmtId="0" fontId="63" fillId="9" borderId="40" xfId="0" applyNumberFormat="1" applyFont="1" applyFill="1" applyBorder="1" applyAlignment="1" applyProtection="1">
      <alignment horizontal="center" vertical="center" wrapText="1"/>
    </xf>
    <xf numFmtId="3" fontId="66" fillId="9" borderId="39" xfId="0" applyNumberFormat="1" applyFont="1" applyFill="1" applyBorder="1" applyAlignment="1" applyProtection="1">
      <alignment horizontal="right" vertical="center" wrapText="1"/>
    </xf>
    <xf numFmtId="3" fontId="64" fillId="9" borderId="39" xfId="0" applyNumberFormat="1" applyFont="1" applyFill="1" applyBorder="1" applyAlignment="1" applyProtection="1">
      <alignment horizontal="right" vertical="center" wrapText="1"/>
    </xf>
    <xf numFmtId="0" fontId="65" fillId="11" borderId="39" xfId="0" applyNumberFormat="1" applyFont="1" applyFill="1" applyBorder="1" applyAlignment="1" applyProtection="1">
      <alignment horizontal="left" vertical="center" wrapText="1"/>
    </xf>
    <xf numFmtId="3" fontId="63" fillId="10" borderId="39" xfId="0" applyNumberFormat="1" applyFont="1" applyFill="1" applyBorder="1" applyAlignment="1" applyProtection="1">
      <alignment horizontal="right" vertical="center" wrapText="1"/>
    </xf>
    <xf numFmtId="3" fontId="64" fillId="9" borderId="42" xfId="0" applyNumberFormat="1" applyFont="1" applyFill="1" applyBorder="1" applyAlignment="1" applyProtection="1">
      <alignment horizontal="right" vertical="center" wrapText="1"/>
    </xf>
    <xf numFmtId="0" fontId="61" fillId="9" borderId="39" xfId="0" applyNumberFormat="1" applyFont="1" applyFill="1" applyBorder="1" applyAlignment="1" applyProtection="1">
      <alignment horizontal="left" vertical="center" wrapText="1"/>
    </xf>
    <xf numFmtId="3" fontId="0" fillId="0" borderId="0" xfId="0" applyNumberFormat="1" applyFont="1" applyFill="1" applyBorder="1" applyAlignment="1" applyProtection="1">
      <alignment wrapText="1"/>
      <protection locked="0"/>
    </xf>
    <xf numFmtId="0" fontId="0" fillId="0" borderId="0" xfId="24" applyNumberFormat="1" applyFont="1" applyFill="1" applyBorder="1" applyAlignment="1" applyProtection="1">
      <alignment wrapText="1"/>
      <protection locked="0"/>
    </xf>
    <xf numFmtId="0" fontId="1" fillId="0" borderId="0" xfId="24"/>
    <xf numFmtId="0" fontId="63" fillId="9" borderId="39" xfId="24" applyNumberFormat="1" applyFont="1" applyFill="1" applyBorder="1" applyAlignment="1" applyProtection="1">
      <alignment horizontal="left" vertical="center" wrapText="1"/>
    </xf>
    <xf numFmtId="0" fontId="63" fillId="10" borderId="39" xfId="24" applyNumberFormat="1" applyFont="1" applyFill="1" applyBorder="1" applyAlignment="1" applyProtection="1">
      <alignment horizontal="left" vertical="center" wrapText="1"/>
    </xf>
    <xf numFmtId="0" fontId="64" fillId="9" borderId="39" xfId="24" applyNumberFormat="1" applyFont="1" applyFill="1" applyBorder="1" applyAlignment="1" applyProtection="1">
      <alignment horizontal="left" vertical="center" wrapText="1"/>
    </xf>
    <xf numFmtId="169" fontId="64" fillId="9" borderId="42" xfId="24" applyNumberFormat="1" applyFont="1" applyFill="1" applyBorder="1" applyAlignment="1" applyProtection="1">
      <alignment horizontal="center" vertical="center" wrapText="1"/>
    </xf>
    <xf numFmtId="0" fontId="64" fillId="9" borderId="39" xfId="24" applyNumberFormat="1" applyFont="1" applyFill="1" applyBorder="1" applyAlignment="1" applyProtection="1">
      <alignment horizontal="left" vertical="center" wrapText="1"/>
      <protection locked="0"/>
    </xf>
    <xf numFmtId="0" fontId="64" fillId="9" borderId="40" xfId="24" applyNumberFormat="1" applyFont="1" applyFill="1" applyBorder="1" applyAlignment="1" applyProtection="1">
      <alignment horizontal="center" vertical="center" wrapText="1"/>
    </xf>
    <xf numFmtId="0" fontId="64" fillId="9" borderId="39" xfId="24" applyNumberFormat="1" applyFont="1" applyFill="1" applyBorder="1" applyAlignment="1" applyProtection="1">
      <alignment horizontal="right" vertical="center" wrapText="1"/>
    </xf>
    <xf numFmtId="0" fontId="63" fillId="10" borderId="39" xfId="24" applyNumberFormat="1" applyFont="1" applyFill="1" applyBorder="1" applyAlignment="1" applyProtection="1">
      <alignment horizontal="center" vertical="center" wrapText="1"/>
    </xf>
    <xf numFmtId="0" fontId="69" fillId="10" borderId="39" xfId="24" applyNumberFormat="1" applyFont="1" applyFill="1" applyBorder="1" applyAlignment="1" applyProtection="1">
      <alignment horizontal="left" vertical="center" wrapText="1"/>
    </xf>
    <xf numFmtId="0" fontId="61" fillId="9" borderId="39" xfId="24" applyNumberFormat="1" applyFont="1" applyFill="1" applyBorder="1" applyAlignment="1" applyProtection="1">
      <alignment horizontal="left" vertical="center" wrapText="1"/>
    </xf>
    <xf numFmtId="0" fontId="0" fillId="9" borderId="42" xfId="24" applyNumberFormat="1" applyFont="1" applyFill="1" applyBorder="1" applyAlignment="1" applyProtection="1">
      <alignment wrapText="1"/>
      <protection locked="0"/>
    </xf>
    <xf numFmtId="169" fontId="63" fillId="9" borderId="42" xfId="24" applyNumberFormat="1" applyFont="1" applyFill="1" applyBorder="1" applyAlignment="1" applyProtection="1">
      <alignment horizontal="center" vertical="center" wrapText="1"/>
    </xf>
    <xf numFmtId="0" fontId="0" fillId="9" borderId="40" xfId="24" applyNumberFormat="1" applyFont="1" applyFill="1" applyBorder="1" applyAlignment="1" applyProtection="1">
      <alignment wrapText="1"/>
      <protection locked="0"/>
    </xf>
    <xf numFmtId="0" fontId="63" fillId="9" borderId="40" xfId="24" applyNumberFormat="1" applyFont="1" applyFill="1" applyBorder="1" applyAlignment="1" applyProtection="1">
      <alignment horizontal="center" vertical="center" wrapText="1"/>
    </xf>
    <xf numFmtId="0" fontId="66" fillId="9" borderId="39" xfId="24" applyNumberFormat="1" applyFont="1" applyFill="1" applyBorder="1" applyAlignment="1" applyProtection="1">
      <alignment horizontal="left" vertical="center" wrapText="1"/>
    </xf>
    <xf numFmtId="3" fontId="66" fillId="9" borderId="39" xfId="24" applyNumberFormat="1" applyFont="1" applyFill="1" applyBorder="1" applyAlignment="1" applyProtection="1">
      <alignment horizontal="right" vertical="center" wrapText="1"/>
    </xf>
    <xf numFmtId="0" fontId="67" fillId="9" borderId="39" xfId="24" applyNumberFormat="1" applyFont="1" applyFill="1" applyBorder="1" applyAlignment="1" applyProtection="1">
      <alignment horizontal="center" vertical="center" wrapText="1"/>
    </xf>
    <xf numFmtId="0" fontId="64" fillId="11" borderId="39" xfId="24" applyNumberFormat="1" applyFont="1" applyFill="1" applyBorder="1" applyAlignment="1" applyProtection="1">
      <alignment horizontal="left" vertical="center" wrapText="1"/>
    </xf>
    <xf numFmtId="0" fontId="65" fillId="11" borderId="39" xfId="24" applyNumberFormat="1" applyFont="1" applyFill="1" applyBorder="1" applyAlignment="1" applyProtection="1">
      <alignment horizontal="left" vertical="center" wrapText="1"/>
    </xf>
    <xf numFmtId="3" fontId="63" fillId="10" borderId="39" xfId="24" applyNumberFormat="1" applyFont="1" applyFill="1" applyBorder="1" applyAlignment="1" applyProtection="1">
      <alignment horizontal="right" vertical="center" wrapText="1"/>
    </xf>
    <xf numFmtId="3" fontId="64" fillId="9" borderId="39" xfId="24" applyNumberFormat="1" applyFont="1" applyFill="1" applyBorder="1" applyAlignment="1" applyProtection="1">
      <alignment horizontal="right" vertical="center" wrapText="1"/>
    </xf>
    <xf numFmtId="3" fontId="0" fillId="0" borderId="0" xfId="24" applyNumberFormat="1" applyFont="1" applyFill="1" applyBorder="1" applyAlignment="1" applyProtection="1">
      <alignment wrapText="1"/>
      <protection locked="0"/>
    </xf>
    <xf numFmtId="3" fontId="64" fillId="9" borderId="42" xfId="24" applyNumberFormat="1" applyFont="1" applyFill="1" applyBorder="1" applyAlignment="1" applyProtection="1">
      <alignment horizontal="right" vertical="center" wrapText="1"/>
    </xf>
    <xf numFmtId="0" fontId="61" fillId="9" borderId="0" xfId="24" applyNumberFormat="1" applyFont="1" applyFill="1" applyBorder="1" applyAlignment="1" applyProtection="1">
      <alignment horizontal="left" vertical="center" wrapText="1"/>
    </xf>
    <xf numFmtId="0" fontId="62" fillId="9" borderId="42" xfId="24" applyNumberFormat="1" applyFont="1" applyFill="1" applyBorder="1" applyAlignment="1" applyProtection="1">
      <alignment horizontal="center" wrapText="1"/>
    </xf>
    <xf numFmtId="0" fontId="62" fillId="9" borderId="42" xfId="24" applyNumberFormat="1" applyFont="1" applyFill="1" applyBorder="1" applyAlignment="1" applyProtection="1">
      <alignment horizontal="left" wrapText="1"/>
    </xf>
    <xf numFmtId="0" fontId="63" fillId="9" borderId="0" xfId="24" applyNumberFormat="1" applyFont="1" applyFill="1" applyBorder="1" applyAlignment="1" applyProtection="1">
      <alignment horizontal="left" vertical="center" wrapText="1"/>
    </xf>
    <xf numFmtId="0" fontId="62" fillId="9" borderId="41" xfId="24" applyNumberFormat="1" applyFont="1" applyFill="1" applyBorder="1" applyAlignment="1" applyProtection="1">
      <alignment horizontal="center" vertical="center" wrapText="1"/>
    </xf>
    <xf numFmtId="0" fontId="62" fillId="9" borderId="40" xfId="24" applyNumberFormat="1" applyFont="1" applyFill="1" applyBorder="1" applyAlignment="1" applyProtection="1">
      <alignment horizontal="left" vertical="center" wrapText="1"/>
    </xf>
    <xf numFmtId="0" fontId="2" fillId="0" borderId="0" xfId="24" applyFont="1" applyAlignment="1">
      <alignment horizontal="center"/>
    </xf>
    <xf numFmtId="0" fontId="63" fillId="9" borderId="42" xfId="24" applyNumberFormat="1" applyFont="1" applyFill="1" applyBorder="1" applyAlignment="1" applyProtection="1">
      <alignment horizontal="left" vertical="center" wrapText="1"/>
    </xf>
    <xf numFmtId="4" fontId="1" fillId="0" borderId="0" xfId="24" applyNumberFormat="1"/>
    <xf numFmtId="0" fontId="63" fillId="9" borderId="15" xfId="24" applyNumberFormat="1" applyFont="1" applyFill="1" applyBorder="1" applyAlignment="1" applyProtection="1">
      <alignment horizontal="left" vertical="center" wrapText="1"/>
    </xf>
    <xf numFmtId="0" fontId="64" fillId="0" borderId="15" xfId="24" applyNumberFormat="1" applyFont="1" applyFill="1" applyBorder="1" applyAlignment="1" applyProtection="1">
      <alignment horizontal="center" vertical="center" wrapText="1"/>
    </xf>
    <xf numFmtId="0" fontId="64" fillId="0" borderId="15" xfId="24" applyNumberFormat="1" applyFont="1" applyFill="1" applyBorder="1" applyAlignment="1" applyProtection="1">
      <alignment horizontal="center" vertical="center" wrapText="1"/>
      <protection locked="0"/>
    </xf>
    <xf numFmtId="0" fontId="3" fillId="0" borderId="0" xfId="24" applyFont="1"/>
    <xf numFmtId="0" fontId="7" fillId="3" borderId="15" xfId="24" applyFont="1" applyFill="1" applyBorder="1" applyAlignment="1">
      <alignment horizontal="left" vertical="center" wrapText="1"/>
    </xf>
    <xf numFmtId="3" fontId="45" fillId="3" borderId="15" xfId="25" applyNumberFormat="1" applyFont="1" applyFill="1" applyBorder="1" applyAlignment="1">
      <alignment horizontal="center" vertical="center"/>
    </xf>
    <xf numFmtId="166" fontId="46" fillId="6" borderId="15" xfId="21" applyFont="1" applyFill="1" applyBorder="1" applyAlignment="1">
      <alignment horizontal="center" vertical="center"/>
    </xf>
    <xf numFmtId="0" fontId="45" fillId="3" borderId="15" xfId="24" applyFont="1" applyFill="1" applyBorder="1" applyAlignment="1">
      <alignment horizontal="left" vertical="center" wrapText="1"/>
    </xf>
    <xf numFmtId="166" fontId="45" fillId="3" borderId="15" xfId="21" applyFont="1" applyFill="1" applyBorder="1" applyAlignment="1">
      <alignment horizontal="center" vertical="center"/>
    </xf>
    <xf numFmtId="166" fontId="45" fillId="6" borderId="15" xfId="21" applyFont="1" applyFill="1" applyBorder="1" applyAlignment="1">
      <alignment horizontal="center" vertical="center"/>
    </xf>
    <xf numFmtId="0" fontId="10" fillId="4" borderId="15" xfId="24" applyFont="1" applyFill="1" applyBorder="1" applyAlignment="1">
      <alignment horizontal="left" vertical="center" wrapText="1"/>
    </xf>
    <xf numFmtId="0" fontId="9" fillId="3" borderId="15" xfId="24" applyFont="1" applyFill="1" applyBorder="1" applyAlignment="1">
      <alignment horizontal="center" vertical="center" wrapText="1"/>
    </xf>
    <xf numFmtId="3" fontId="7" fillId="3" borderId="15" xfId="24" applyNumberFormat="1" applyFont="1" applyFill="1" applyBorder="1" applyAlignment="1">
      <alignment horizontal="center" vertical="center" wrapText="1"/>
    </xf>
    <xf numFmtId="0" fontId="7" fillId="3" borderId="15" xfId="24" applyFont="1" applyFill="1" applyBorder="1" applyAlignment="1">
      <alignment horizontal="center" vertical="center" wrapText="1"/>
    </xf>
    <xf numFmtId="167" fontId="7" fillId="3" borderId="15" xfId="24" applyNumberFormat="1" applyFont="1" applyFill="1" applyBorder="1" applyAlignment="1">
      <alignment horizontal="center" vertical="center"/>
    </xf>
    <xf numFmtId="3" fontId="1" fillId="0" borderId="0" xfId="24" applyNumberFormat="1"/>
    <xf numFmtId="0" fontId="6" fillId="0" borderId="15" xfId="24" applyFont="1" applyBorder="1" applyAlignment="1">
      <alignment horizontal="left" vertical="center" wrapText="1" indent="1"/>
    </xf>
    <xf numFmtId="3" fontId="7" fillId="0" borderId="15" xfId="24" applyNumberFormat="1" applyFont="1" applyBorder="1" applyAlignment="1">
      <alignment horizontal="center" vertical="center"/>
    </xf>
    <xf numFmtId="0" fontId="11" fillId="0" borderId="15" xfId="24" applyFont="1" applyBorder="1" applyAlignment="1">
      <alignment horizontal="left" vertical="center" wrapText="1" indent="1"/>
    </xf>
    <xf numFmtId="3" fontId="12" fillId="3" borderId="15" xfId="24" applyNumberFormat="1" applyFont="1" applyFill="1" applyBorder="1" applyAlignment="1">
      <alignment horizontal="center" vertical="center"/>
    </xf>
    <xf numFmtId="3" fontId="12" fillId="0" borderId="15" xfId="24" applyNumberFormat="1" applyFont="1" applyBorder="1" applyAlignment="1">
      <alignment horizontal="center" vertical="center"/>
    </xf>
    <xf numFmtId="3" fontId="7" fillId="3" borderId="15" xfId="24" applyNumberFormat="1" applyFont="1" applyFill="1" applyBorder="1" applyAlignment="1">
      <alignment horizontal="center" vertical="center"/>
    </xf>
    <xf numFmtId="0" fontId="33" fillId="0" borderId="0" xfId="24" applyFont="1" applyAlignment="1">
      <alignment wrapText="1"/>
    </xf>
    <xf numFmtId="166" fontId="7" fillId="0" borderId="15" xfId="21" applyFont="1" applyBorder="1" applyAlignment="1">
      <alignment horizontal="center" vertical="center"/>
    </xf>
    <xf numFmtId="167" fontId="0" fillId="0" borderId="0" xfId="25" applyNumberFormat="1" applyFont="1"/>
    <xf numFmtId="167" fontId="7" fillId="0" borderId="15" xfId="25" applyNumberFormat="1" applyFont="1" applyBorder="1" applyAlignment="1">
      <alignment horizontal="center" vertical="center"/>
    </xf>
    <xf numFmtId="9" fontId="7" fillId="0" borderId="15" xfId="25" applyFont="1" applyBorder="1" applyAlignment="1">
      <alignment horizontal="center" vertical="center"/>
    </xf>
    <xf numFmtId="0" fontId="123" fillId="0" borderId="15" xfId="24" applyFont="1" applyBorder="1" applyAlignment="1">
      <alignment horizontal="left" vertical="center" wrapText="1" indent="1"/>
    </xf>
    <xf numFmtId="0" fontId="8" fillId="0" borderId="15" xfId="24" applyFont="1" applyFill="1" applyBorder="1" applyAlignment="1">
      <alignment vertical="center" wrapText="1"/>
    </xf>
    <xf numFmtId="3" fontId="9" fillId="0" borderId="15" xfId="24" applyNumberFormat="1" applyFont="1" applyFill="1" applyBorder="1" applyAlignment="1">
      <alignment horizontal="center" vertical="center"/>
    </xf>
    <xf numFmtId="0" fontId="7" fillId="4" borderId="15" xfId="24" applyFont="1" applyFill="1" applyBorder="1" applyAlignment="1">
      <alignment vertical="center" wrapText="1"/>
    </xf>
    <xf numFmtId="167" fontId="12" fillId="0" borderId="15" xfId="24" applyNumberFormat="1" applyFont="1" applyBorder="1" applyAlignment="1">
      <alignment horizontal="center" vertical="center"/>
    </xf>
    <xf numFmtId="0" fontId="8" fillId="0" borderId="15" xfId="24" applyFont="1" applyBorder="1" applyAlignment="1">
      <alignment horizontal="left" vertical="center" wrapText="1" indent="1"/>
    </xf>
    <xf numFmtId="0" fontId="8" fillId="2" borderId="15" xfId="24" applyFont="1" applyFill="1" applyBorder="1" applyAlignment="1">
      <alignment vertical="center" wrapText="1"/>
    </xf>
    <xf numFmtId="3" fontId="9" fillId="2" borderId="15" xfId="24" applyNumberFormat="1" applyFont="1" applyFill="1" applyBorder="1" applyAlignment="1">
      <alignment horizontal="center" vertical="center"/>
    </xf>
    <xf numFmtId="3" fontId="7" fillId="0" borderId="15" xfId="24" applyNumberFormat="1" applyFont="1" applyFill="1" applyBorder="1" applyAlignment="1">
      <alignment horizontal="center" vertical="center" wrapText="1"/>
    </xf>
    <xf numFmtId="3" fontId="12" fillId="0" borderId="15" xfId="24" applyNumberFormat="1" applyFont="1" applyFill="1" applyBorder="1" applyAlignment="1">
      <alignment horizontal="center" vertical="center"/>
    </xf>
    <xf numFmtId="3" fontId="7" fillId="0" borderId="15" xfId="24" applyNumberFormat="1" applyFont="1" applyFill="1" applyBorder="1" applyAlignment="1">
      <alignment horizontal="center" vertical="center"/>
    </xf>
    <xf numFmtId="0" fontId="9" fillId="4" borderId="15" xfId="24" applyFont="1" applyFill="1" applyBorder="1" applyAlignment="1">
      <alignment horizontal="left" vertical="center" wrapText="1"/>
    </xf>
    <xf numFmtId="9" fontId="9" fillId="4" borderId="15" xfId="24" applyNumberFormat="1" applyFont="1" applyFill="1" applyBorder="1" applyAlignment="1">
      <alignment horizontal="center" vertical="center" wrapText="1"/>
    </xf>
    <xf numFmtId="0" fontId="9" fillId="4" borderId="15" xfId="24" applyFont="1" applyFill="1" applyBorder="1" applyAlignment="1">
      <alignment horizontal="left" vertical="center"/>
    </xf>
    <xf numFmtId="0" fontId="8" fillId="4" borderId="15" xfId="24" applyFont="1" applyFill="1" applyBorder="1" applyAlignment="1">
      <alignment vertical="center" wrapText="1"/>
    </xf>
    <xf numFmtId="3" fontId="9" fillId="4" borderId="15" xfId="24" applyNumberFormat="1" applyFont="1" applyFill="1" applyBorder="1" applyAlignment="1">
      <alignment horizontal="center" vertical="center"/>
    </xf>
    <xf numFmtId="3" fontId="9" fillId="0" borderId="15" xfId="24" applyNumberFormat="1" applyFont="1" applyBorder="1" applyAlignment="1">
      <alignment horizontal="center" vertical="center"/>
    </xf>
    <xf numFmtId="0" fontId="8" fillId="0" borderId="0" xfId="24" applyFont="1" applyBorder="1" applyAlignment="1">
      <alignment horizontal="left" vertical="center" wrapText="1" indent="1"/>
    </xf>
    <xf numFmtId="3" fontId="7" fillId="0" borderId="0" xfId="24" applyNumberFormat="1" applyFont="1" applyBorder="1" applyAlignment="1">
      <alignment horizontal="center" vertical="center"/>
    </xf>
    <xf numFmtId="0" fontId="15" fillId="0" borderId="37" xfId="24" applyFont="1" applyBorder="1"/>
    <xf numFmtId="0" fontId="15" fillId="0" borderId="36" xfId="24" applyFont="1" applyBorder="1"/>
    <xf numFmtId="0" fontId="15" fillId="0" borderId="15" xfId="24" applyFont="1" applyBorder="1"/>
    <xf numFmtId="0" fontId="15" fillId="0" borderId="35" xfId="24" applyFont="1" applyBorder="1"/>
    <xf numFmtId="0" fontId="15" fillId="0" borderId="34" xfId="24" applyFont="1" applyBorder="1"/>
    <xf numFmtId="0" fontId="15" fillId="0" borderId="33" xfId="24" applyFont="1" applyBorder="1"/>
    <xf numFmtId="0" fontId="15" fillId="0" borderId="0" xfId="24" applyFont="1" applyBorder="1"/>
    <xf numFmtId="0" fontId="8" fillId="0" borderId="0" xfId="24" applyFont="1"/>
    <xf numFmtId="0" fontId="15" fillId="0" borderId="0" xfId="24" applyFont="1" applyBorder="1" applyAlignment="1">
      <alignment horizontal="center" vertical="center" wrapText="1"/>
    </xf>
    <xf numFmtId="3" fontId="142" fillId="0" borderId="0" xfId="0" applyNumberFormat="1" applyFont="1"/>
    <xf numFmtId="0" fontId="66" fillId="9" borderId="39" xfId="24" applyNumberFormat="1" applyFont="1" applyFill="1" applyBorder="1" applyAlignment="1" applyProtection="1">
      <alignment horizontal="right" vertical="center" wrapText="1"/>
    </xf>
    <xf numFmtId="0" fontId="63" fillId="10" borderId="39" xfId="0" applyNumberFormat="1" applyFont="1" applyFill="1" applyBorder="1" applyAlignment="1" applyProtection="1">
      <alignment horizontal="center" vertical="center" wrapText="1"/>
    </xf>
    <xf numFmtId="0" fontId="63" fillId="10" borderId="39" xfId="24" applyNumberFormat="1" applyFont="1" applyFill="1" applyBorder="1" applyAlignment="1" applyProtection="1">
      <alignment horizontal="center" vertical="center" wrapText="1"/>
    </xf>
    <xf numFmtId="0" fontId="64" fillId="9" borderId="39" xfId="0" applyNumberFormat="1" applyFont="1" applyFill="1" applyBorder="1" applyAlignment="1" applyProtection="1">
      <alignment horizontal="right" vertical="center" wrapText="1"/>
    </xf>
    <xf numFmtId="169" fontId="63" fillId="9" borderId="42" xfId="0" applyNumberFormat="1" applyFont="1" applyFill="1" applyBorder="1" applyAlignment="1" applyProtection="1">
      <alignment horizontal="center" vertical="center" wrapText="1"/>
    </xf>
    <xf numFmtId="0" fontId="63" fillId="9" borderId="40" xfId="0" applyNumberFormat="1" applyFont="1" applyFill="1" applyBorder="1" applyAlignment="1" applyProtection="1">
      <alignment horizontal="center" vertical="center" wrapText="1"/>
    </xf>
    <xf numFmtId="3" fontId="66" fillId="9" borderId="39" xfId="0" applyNumberFormat="1" applyFont="1" applyFill="1" applyBorder="1" applyAlignment="1" applyProtection="1">
      <alignment horizontal="right" vertical="center" wrapText="1"/>
    </xf>
    <xf numFmtId="3" fontId="64" fillId="9" borderId="39" xfId="0" applyNumberFormat="1" applyFont="1" applyFill="1" applyBorder="1" applyAlignment="1" applyProtection="1">
      <alignment horizontal="right" vertical="center" wrapText="1"/>
    </xf>
    <xf numFmtId="0" fontId="65" fillId="11" borderId="39" xfId="0" applyNumberFormat="1" applyFont="1" applyFill="1" applyBorder="1" applyAlignment="1" applyProtection="1">
      <alignment horizontal="left" vertical="center" wrapText="1"/>
    </xf>
    <xf numFmtId="3" fontId="63" fillId="10" borderId="39" xfId="0" applyNumberFormat="1" applyFont="1" applyFill="1" applyBorder="1" applyAlignment="1" applyProtection="1">
      <alignment horizontal="right" vertical="center" wrapText="1"/>
    </xf>
    <xf numFmtId="3" fontId="64" fillId="9" borderId="42" xfId="0" applyNumberFormat="1" applyFont="1" applyFill="1" applyBorder="1" applyAlignment="1" applyProtection="1">
      <alignment horizontal="right" vertical="center" wrapText="1"/>
    </xf>
    <xf numFmtId="0" fontId="61" fillId="9" borderId="39" xfId="0" applyNumberFormat="1" applyFont="1" applyFill="1" applyBorder="1" applyAlignment="1" applyProtection="1">
      <alignment horizontal="left" vertical="center" wrapText="1"/>
    </xf>
    <xf numFmtId="0" fontId="2" fillId="0" borderId="0" xfId="24" applyFont="1" applyAlignment="1">
      <alignment horizontal="center"/>
    </xf>
    <xf numFmtId="0" fontId="7" fillId="4" borderId="15" xfId="24" applyFont="1" applyFill="1" applyBorder="1" applyAlignment="1">
      <alignment horizontal="center" vertical="center" wrapText="1"/>
    </xf>
    <xf numFmtId="0" fontId="1" fillId="0" borderId="0" xfId="24"/>
    <xf numFmtId="0" fontId="63" fillId="10" borderId="39" xfId="0" applyNumberFormat="1" applyFont="1" applyFill="1" applyBorder="1" applyAlignment="1" applyProtection="1">
      <alignment horizontal="center" vertical="center" wrapText="1"/>
    </xf>
    <xf numFmtId="0" fontId="63" fillId="10" borderId="39" xfId="24" applyNumberFormat="1" applyFont="1" applyFill="1" applyBorder="1" applyAlignment="1" applyProtection="1">
      <alignment horizontal="center" vertical="center" wrapText="1"/>
    </xf>
    <xf numFmtId="0" fontId="1" fillId="0" borderId="0" xfId="24" applyFill="1"/>
    <xf numFmtId="0" fontId="2" fillId="0" borderId="0" xfId="24" applyFont="1" applyFill="1" applyAlignment="1">
      <alignment horizontal="center"/>
    </xf>
    <xf numFmtId="0" fontId="4" fillId="0" borderId="1" xfId="24" applyFont="1" applyFill="1" applyBorder="1" applyAlignment="1">
      <alignment horizontal="left" vertical="center" wrapText="1"/>
    </xf>
    <xf numFmtId="0" fontId="4" fillId="0" borderId="1" xfId="24" applyFont="1" applyFill="1" applyBorder="1" applyAlignment="1">
      <alignment vertical="center" wrapText="1"/>
    </xf>
    <xf numFmtId="0" fontId="7" fillId="0" borderId="6" xfId="24" applyFont="1" applyFill="1" applyBorder="1" applyAlignment="1">
      <alignment horizontal="center" vertical="center" wrapText="1"/>
    </xf>
    <xf numFmtId="0" fontId="7" fillId="0" borderId="8" xfId="24" applyFont="1" applyFill="1" applyBorder="1" applyAlignment="1">
      <alignment horizontal="center" vertical="center" wrapText="1"/>
    </xf>
    <xf numFmtId="0" fontId="7" fillId="0" borderId="7" xfId="24" applyFont="1" applyFill="1" applyBorder="1" applyAlignment="1">
      <alignment horizontal="left" vertical="center" wrapText="1"/>
    </xf>
    <xf numFmtId="9" fontId="7" fillId="0" borderId="8" xfId="24" applyNumberFormat="1" applyFont="1" applyFill="1" applyBorder="1" applyAlignment="1">
      <alignment horizontal="center" vertical="center"/>
    </xf>
    <xf numFmtId="0" fontId="8" fillId="0" borderId="7" xfId="24" applyFont="1" applyFill="1" applyBorder="1" applyAlignment="1">
      <alignment vertical="center" wrapText="1"/>
    </xf>
    <xf numFmtId="9" fontId="23" fillId="0" borderId="8" xfId="25" applyFont="1" applyFill="1" applyBorder="1" applyAlignment="1">
      <alignment horizontal="center" vertical="center"/>
    </xf>
    <xf numFmtId="9" fontId="23" fillId="0" borderId="8" xfId="24" applyNumberFormat="1" applyFont="1" applyFill="1" applyBorder="1" applyAlignment="1">
      <alignment horizontal="center" vertical="center"/>
    </xf>
    <xf numFmtId="0" fontId="10" fillId="0" borderId="7" xfId="24" applyFont="1" applyFill="1" applyBorder="1" applyAlignment="1">
      <alignment horizontal="left" vertical="center" wrapText="1"/>
    </xf>
    <xf numFmtId="0" fontId="9" fillId="0" borderId="6" xfId="24" applyFont="1" applyFill="1" applyBorder="1" applyAlignment="1">
      <alignment horizontal="center" vertical="center" wrapText="1"/>
    </xf>
    <xf numFmtId="0" fontId="9" fillId="0" borderId="8" xfId="24" applyFont="1" applyFill="1" applyBorder="1" applyAlignment="1">
      <alignment horizontal="center" vertical="center" wrapText="1"/>
    </xf>
    <xf numFmtId="3" fontId="7" fillId="0" borderId="7" xfId="24" applyNumberFormat="1" applyFont="1" applyFill="1" applyBorder="1" applyAlignment="1">
      <alignment horizontal="center" vertical="center" wrapText="1"/>
    </xf>
    <xf numFmtId="0" fontId="7" fillId="0" borderId="7" xfId="24" applyFont="1" applyFill="1" applyBorder="1" applyAlignment="1">
      <alignment horizontal="center" vertical="center" wrapText="1"/>
    </xf>
    <xf numFmtId="167" fontId="7" fillId="0" borderId="8" xfId="24" applyNumberFormat="1" applyFont="1" applyFill="1" applyBorder="1" applyAlignment="1">
      <alignment horizontal="center" vertical="center"/>
    </xf>
    <xf numFmtId="3" fontId="1" fillId="0" borderId="0" xfId="24" applyNumberFormat="1" applyFill="1"/>
    <xf numFmtId="0" fontId="6" fillId="0" borderId="7" xfId="24" applyFont="1" applyFill="1" applyBorder="1" applyAlignment="1">
      <alignment horizontal="left" vertical="center" wrapText="1" indent="1"/>
    </xf>
    <xf numFmtId="3" fontId="7" fillId="0" borderId="8" xfId="24" applyNumberFormat="1" applyFont="1" applyFill="1" applyBorder="1" applyAlignment="1">
      <alignment horizontal="center" vertical="center"/>
    </xf>
    <xf numFmtId="0" fontId="11" fillId="0" borderId="7" xfId="24" applyFont="1" applyFill="1" applyBorder="1" applyAlignment="1">
      <alignment horizontal="left" vertical="center" wrapText="1" indent="1"/>
    </xf>
    <xf numFmtId="3" fontId="12" fillId="0" borderId="8" xfId="24" applyNumberFormat="1" applyFont="1" applyFill="1" applyBorder="1" applyAlignment="1">
      <alignment horizontal="center" vertical="center"/>
    </xf>
    <xf numFmtId="167" fontId="7" fillId="0" borderId="8" xfId="25" applyNumberFormat="1" applyFont="1" applyFill="1" applyBorder="1" applyAlignment="1">
      <alignment horizontal="center" vertical="center"/>
    </xf>
    <xf numFmtId="9" fontId="7" fillId="0" borderId="8" xfId="25" applyFont="1" applyFill="1" applyBorder="1" applyAlignment="1">
      <alignment horizontal="center" vertical="center"/>
    </xf>
    <xf numFmtId="0" fontId="13" fillId="0" borderId="9" xfId="24" applyFont="1" applyFill="1" applyBorder="1" applyAlignment="1">
      <alignment horizontal="left" vertical="center" wrapText="1" indent="1"/>
    </xf>
    <xf numFmtId="0" fontId="14" fillId="0" borderId="7" xfId="24" applyFont="1" applyFill="1" applyBorder="1" applyAlignment="1">
      <alignment vertical="center" wrapText="1"/>
    </xf>
    <xf numFmtId="3" fontId="9" fillId="0" borderId="8" xfId="24" applyNumberFormat="1" applyFont="1" applyFill="1" applyBorder="1" applyAlignment="1">
      <alignment horizontal="center" vertical="center"/>
    </xf>
    <xf numFmtId="9" fontId="10" fillId="0" borderId="1" xfId="24" applyNumberFormat="1" applyFont="1" applyFill="1" applyBorder="1" applyAlignment="1">
      <alignment horizontal="center" vertical="center" wrapText="1"/>
    </xf>
    <xf numFmtId="0" fontId="13" fillId="0" borderId="24" xfId="24" applyFont="1" applyFill="1" applyBorder="1" applyAlignment="1">
      <alignment horizontal="left" vertical="center" wrapText="1" indent="1"/>
    </xf>
    <xf numFmtId="0" fontId="10" fillId="0" borderId="7" xfId="24" applyFont="1" applyFill="1" applyBorder="1" applyAlignment="1">
      <alignment horizontal="center" vertical="center" wrapText="1"/>
    </xf>
    <xf numFmtId="0" fontId="10" fillId="0" borderId="1" xfId="24" applyFont="1" applyFill="1" applyBorder="1" applyAlignment="1">
      <alignment horizontal="center" vertical="center" wrapText="1"/>
    </xf>
    <xf numFmtId="0" fontId="26" fillId="0" borderId="3" xfId="24" applyFont="1" applyFill="1" applyBorder="1" applyAlignment="1">
      <alignment vertical="center"/>
    </xf>
    <xf numFmtId="0" fontId="7" fillId="0" borderId="4" xfId="24" applyFont="1" applyFill="1" applyBorder="1" applyAlignment="1">
      <alignment vertical="center"/>
    </xf>
    <xf numFmtId="0" fontId="13" fillId="0" borderId="1" xfId="24" applyFont="1" applyFill="1" applyBorder="1" applyAlignment="1">
      <alignment horizontal="left" vertical="center" wrapText="1" indent="1"/>
    </xf>
    <xf numFmtId="0" fontId="8" fillId="14" borderId="7" xfId="24" applyFont="1" applyFill="1" applyBorder="1" applyAlignment="1">
      <alignment vertical="center" wrapText="1"/>
    </xf>
    <xf numFmtId="3" fontId="9" fillId="14" borderId="8" xfId="24" applyNumberFormat="1" applyFont="1" applyFill="1" applyBorder="1" applyAlignment="1">
      <alignment horizontal="center" vertical="center"/>
    </xf>
    <xf numFmtId="0" fontId="8" fillId="0" borderId="0" xfId="24" applyFont="1" applyFill="1" applyBorder="1" applyAlignment="1">
      <alignment horizontal="left" vertical="center" wrapText="1" indent="1"/>
    </xf>
    <xf numFmtId="3" fontId="7" fillId="0" borderId="0" xfId="24" applyNumberFormat="1" applyFont="1" applyFill="1" applyBorder="1" applyAlignment="1">
      <alignment horizontal="center" vertical="center"/>
    </xf>
    <xf numFmtId="0" fontId="124" fillId="0" borderId="0" xfId="182" applyFont="1"/>
    <xf numFmtId="0" fontId="1" fillId="0" borderId="0" xfId="182"/>
    <xf numFmtId="0" fontId="125" fillId="0" borderId="0" xfId="182" applyFont="1" applyAlignment="1">
      <alignment horizontal="center"/>
    </xf>
    <xf numFmtId="0" fontId="127" fillId="3" borderId="1" xfId="182" applyFont="1" applyFill="1" applyBorder="1" applyAlignment="1">
      <alignment horizontal="left" vertical="center" wrapText="1"/>
    </xf>
    <xf numFmtId="0" fontId="127" fillId="4" borderId="1" xfId="182" applyFont="1" applyFill="1" applyBorder="1" applyAlignment="1">
      <alignment vertical="center" wrapText="1"/>
    </xf>
    <xf numFmtId="0" fontId="128" fillId="3" borderId="6" xfId="182" applyFont="1" applyFill="1" applyBorder="1" applyAlignment="1">
      <alignment horizontal="center" vertical="center" wrapText="1"/>
    </xf>
    <xf numFmtId="0" fontId="128" fillId="3" borderId="8" xfId="182" applyFont="1" applyFill="1" applyBorder="1" applyAlignment="1">
      <alignment horizontal="center" vertical="center" wrapText="1"/>
    </xf>
    <xf numFmtId="0" fontId="128" fillId="3" borderId="7" xfId="182" applyFont="1" applyFill="1" applyBorder="1" applyAlignment="1">
      <alignment horizontal="left" vertical="center" wrapText="1"/>
    </xf>
    <xf numFmtId="9" fontId="128" fillId="6" borderId="8" xfId="182" applyNumberFormat="1" applyFont="1" applyFill="1" applyBorder="1" applyAlignment="1">
      <alignment horizontal="center" vertical="center"/>
    </xf>
    <xf numFmtId="0" fontId="127" fillId="4" borderId="7" xfId="182" applyFont="1" applyFill="1" applyBorder="1" applyAlignment="1">
      <alignment vertical="center" wrapText="1"/>
    </xf>
    <xf numFmtId="4" fontId="1" fillId="0" borderId="0" xfId="182" applyNumberFormat="1"/>
    <xf numFmtId="3" fontId="128" fillId="3" borderId="8" xfId="25" applyNumberFormat="1" applyFont="1" applyFill="1" applyBorder="1" applyAlignment="1">
      <alignment horizontal="center" vertical="center"/>
    </xf>
    <xf numFmtId="9" fontId="129" fillId="3" borderId="8" xfId="182" applyNumberFormat="1" applyFont="1" applyFill="1" applyBorder="1" applyAlignment="1">
      <alignment horizontal="center" vertical="center"/>
    </xf>
    <xf numFmtId="0" fontId="3" fillId="0" borderId="0" xfId="182" applyFont="1"/>
    <xf numFmtId="3" fontId="129" fillId="3" borderId="8" xfId="25" applyNumberFormat="1" applyFont="1" applyFill="1" applyBorder="1" applyAlignment="1">
      <alignment horizontal="center" vertical="center"/>
    </xf>
    <xf numFmtId="0" fontId="130" fillId="4" borderId="7" xfId="182" applyFont="1" applyFill="1" applyBorder="1" applyAlignment="1">
      <alignment horizontal="left" vertical="center" wrapText="1"/>
    </xf>
    <xf numFmtId="0" fontId="127" fillId="3" borderId="6" xfId="182" applyFont="1" applyFill="1" applyBorder="1" applyAlignment="1">
      <alignment horizontal="center" vertical="center" wrapText="1"/>
    </xf>
    <xf numFmtId="0" fontId="127" fillId="3" borderId="8" xfId="182" applyFont="1" applyFill="1" applyBorder="1" applyAlignment="1">
      <alignment horizontal="center" vertical="center" wrapText="1"/>
    </xf>
    <xf numFmtId="3" fontId="128" fillId="3" borderId="7" xfId="182" applyNumberFormat="1" applyFont="1" applyFill="1" applyBorder="1" applyAlignment="1">
      <alignment horizontal="center" vertical="center" wrapText="1"/>
    </xf>
    <xf numFmtId="0" fontId="128" fillId="3" borderId="7" xfId="182" applyFont="1" applyFill="1" applyBorder="1" applyAlignment="1">
      <alignment horizontal="center" vertical="center" wrapText="1"/>
    </xf>
    <xf numFmtId="167" fontId="128" fillId="3" borderId="8" xfId="182" applyNumberFormat="1" applyFont="1" applyFill="1" applyBorder="1" applyAlignment="1">
      <alignment horizontal="center" vertical="center"/>
    </xf>
    <xf numFmtId="3" fontId="1" fillId="0" borderId="0" xfId="182" applyNumberFormat="1"/>
    <xf numFmtId="0" fontId="128" fillId="0" borderId="7" xfId="182" applyFont="1" applyBorder="1" applyAlignment="1">
      <alignment horizontal="left" vertical="center" wrapText="1" indent="1"/>
    </xf>
    <xf numFmtId="3" fontId="128" fillId="0" borderId="8" xfId="182" applyNumberFormat="1" applyFont="1" applyBorder="1" applyAlignment="1">
      <alignment horizontal="center" vertical="center"/>
    </xf>
    <xf numFmtId="0" fontId="132" fillId="0" borderId="7" xfId="182" applyFont="1" applyBorder="1" applyAlignment="1">
      <alignment horizontal="left" vertical="center" wrapText="1" indent="1"/>
    </xf>
    <xf numFmtId="3" fontId="132" fillId="3" borderId="8" xfId="182" applyNumberFormat="1" applyFont="1" applyFill="1" applyBorder="1" applyAlignment="1">
      <alignment horizontal="center" vertical="center"/>
    </xf>
    <xf numFmtId="3" fontId="132" fillId="0" borderId="8" xfId="182" applyNumberFormat="1" applyFont="1" applyBorder="1" applyAlignment="1">
      <alignment horizontal="center" vertical="center"/>
    </xf>
    <xf numFmtId="3" fontId="131" fillId="3" borderId="1" xfId="182" applyNumberFormat="1" applyFont="1" applyFill="1" applyBorder="1" applyAlignment="1">
      <alignment horizontal="center"/>
    </xf>
    <xf numFmtId="3" fontId="128" fillId="0" borderId="1" xfId="182" applyNumberFormat="1" applyFont="1" applyBorder="1" applyAlignment="1">
      <alignment horizontal="center" vertical="center"/>
    </xf>
    <xf numFmtId="3" fontId="128" fillId="3" borderId="8" xfId="182" applyNumberFormat="1" applyFont="1" applyFill="1" applyBorder="1" applyAlignment="1">
      <alignment horizontal="center" vertical="center"/>
    </xf>
    <xf numFmtId="0" fontId="33" fillId="0" borderId="0" xfId="182" applyFont="1" applyAlignment="1">
      <alignment wrapText="1"/>
    </xf>
    <xf numFmtId="9" fontId="128" fillId="0" borderId="8" xfId="25" applyFont="1" applyBorder="1" applyAlignment="1">
      <alignment horizontal="center" vertical="center"/>
    </xf>
    <xf numFmtId="167" fontId="128" fillId="0" borderId="8" xfId="25" applyNumberFormat="1" applyFont="1" applyBorder="1" applyAlignment="1">
      <alignment horizontal="center" vertical="center"/>
    </xf>
    <xf numFmtId="0" fontId="133" fillId="0" borderId="9" xfId="182" applyFont="1" applyBorder="1" applyAlignment="1">
      <alignment horizontal="left" vertical="center" wrapText="1" indent="1"/>
    </xf>
    <xf numFmtId="0" fontId="130" fillId="2" borderId="7" xfId="182" applyFont="1" applyFill="1" applyBorder="1" applyAlignment="1">
      <alignment vertical="center" wrapText="1"/>
    </xf>
    <xf numFmtId="3" fontId="127" fillId="2" borderId="8" xfId="182" applyNumberFormat="1" applyFont="1" applyFill="1" applyBorder="1" applyAlignment="1">
      <alignment horizontal="center" vertical="center"/>
    </xf>
    <xf numFmtId="0" fontId="128" fillId="4" borderId="7" xfId="182" applyFont="1" applyFill="1" applyBorder="1" applyAlignment="1">
      <alignment vertical="center" wrapText="1"/>
    </xf>
    <xf numFmtId="167" fontId="132" fillId="0" borderId="8" xfId="182" applyNumberFormat="1" applyFont="1" applyBorder="1" applyAlignment="1">
      <alignment horizontal="center" vertical="center"/>
    </xf>
    <xf numFmtId="0" fontId="130" fillId="0" borderId="9" xfId="182" applyFont="1" applyBorder="1" applyAlignment="1">
      <alignment horizontal="left" vertical="center" wrapText="1" indent="1"/>
    </xf>
    <xf numFmtId="3" fontId="128" fillId="0" borderId="7" xfId="182" applyNumberFormat="1" applyFont="1" applyFill="1" applyBorder="1" applyAlignment="1">
      <alignment horizontal="center" vertical="center" wrapText="1"/>
    </xf>
    <xf numFmtId="3" fontId="132" fillId="0" borderId="8" xfId="182" applyNumberFormat="1" applyFont="1" applyFill="1" applyBorder="1" applyAlignment="1">
      <alignment horizontal="center" vertical="center"/>
    </xf>
    <xf numFmtId="3" fontId="128" fillId="0" borderId="8" xfId="182" applyNumberFormat="1" applyFont="1" applyFill="1" applyBorder="1" applyAlignment="1">
      <alignment horizontal="center" vertical="center"/>
    </xf>
    <xf numFmtId="9" fontId="130" fillId="4" borderId="1" xfId="182" applyNumberFormat="1" applyFont="1" applyFill="1" applyBorder="1" applyAlignment="1">
      <alignment horizontal="center" vertical="center" wrapText="1"/>
    </xf>
    <xf numFmtId="0" fontId="130" fillId="4" borderId="7" xfId="182" applyFont="1" applyFill="1" applyBorder="1" applyAlignment="1">
      <alignment horizontal="left" vertical="center"/>
    </xf>
    <xf numFmtId="0" fontId="133" fillId="0" borderId="24" xfId="182" applyFont="1" applyBorder="1" applyAlignment="1">
      <alignment horizontal="left" vertical="center" wrapText="1" indent="1"/>
    </xf>
    <xf numFmtId="0" fontId="128" fillId="4" borderId="2" xfId="182" applyFont="1" applyFill="1" applyBorder="1" applyAlignment="1">
      <alignment vertical="center"/>
    </xf>
    <xf numFmtId="0" fontId="130" fillId="4" borderId="1" xfId="182" applyFont="1" applyFill="1" applyBorder="1" applyAlignment="1">
      <alignment vertical="center" wrapText="1"/>
    </xf>
    <xf numFmtId="0" fontId="128" fillId="4" borderId="3" xfId="182" applyFont="1" applyFill="1" applyBorder="1" applyAlignment="1">
      <alignment vertical="center"/>
    </xf>
    <xf numFmtId="0" fontId="128" fillId="4" borderId="4" xfId="182" applyFont="1" applyFill="1" applyBorder="1" applyAlignment="1">
      <alignment vertical="center"/>
    </xf>
    <xf numFmtId="0" fontId="130" fillId="4" borderId="1" xfId="182" applyFont="1" applyFill="1" applyBorder="1" applyAlignment="1">
      <alignment horizontal="left" vertical="center" wrapText="1"/>
    </xf>
    <xf numFmtId="3" fontId="124" fillId="0" borderId="0" xfId="182" applyNumberFormat="1" applyFont="1"/>
    <xf numFmtId="3" fontId="128" fillId="3" borderId="12" xfId="182" applyNumberFormat="1" applyFont="1" applyFill="1" applyBorder="1" applyAlignment="1">
      <alignment horizontal="center" vertical="center" wrapText="1"/>
    </xf>
    <xf numFmtId="195" fontId="139" fillId="0" borderId="26" xfId="180" applyNumberFormat="1" applyFont="1" applyFill="1" applyBorder="1" applyAlignment="1">
      <alignment horizontal="center" vertical="center" wrapText="1"/>
    </xf>
    <xf numFmtId="195" fontId="139" fillId="0" borderId="15" xfId="180" applyNumberFormat="1" applyFont="1" applyFill="1" applyBorder="1" applyAlignment="1">
      <alignment horizontal="center" vertical="center" wrapText="1"/>
    </xf>
    <xf numFmtId="195" fontId="139" fillId="0" borderId="63" xfId="180" applyNumberFormat="1" applyFont="1" applyFill="1" applyBorder="1" applyAlignment="1">
      <alignment horizontal="center" vertical="center" wrapText="1"/>
    </xf>
    <xf numFmtId="195" fontId="124" fillId="0" borderId="0" xfId="182" applyNumberFormat="1" applyFont="1"/>
    <xf numFmtId="195" fontId="139" fillId="0" borderId="63" xfId="180" applyNumberFormat="1" applyFont="1" applyFill="1" applyBorder="1" applyAlignment="1">
      <alignment wrapText="1"/>
    </xf>
    <xf numFmtId="195" fontId="139" fillId="0" borderId="1" xfId="180" applyNumberFormat="1" applyFont="1" applyFill="1" applyBorder="1" applyAlignment="1">
      <alignment horizontal="center" vertical="center" wrapText="1"/>
    </xf>
    <xf numFmtId="195" fontId="139" fillId="0" borderId="1" xfId="180" applyNumberFormat="1" applyFont="1" applyFill="1" applyBorder="1" applyAlignment="1">
      <alignment wrapText="1"/>
    </xf>
    <xf numFmtId="0" fontId="132" fillId="0" borderId="9" xfId="182" applyFont="1" applyBorder="1" applyAlignment="1">
      <alignment horizontal="left" vertical="center" wrapText="1" indent="1"/>
    </xf>
    <xf numFmtId="0" fontId="133" fillId="0" borderId="15" xfId="182" applyFont="1" applyBorder="1" applyAlignment="1">
      <alignment horizontal="left" vertical="center" wrapText="1" indent="1"/>
    </xf>
    <xf numFmtId="195" fontId="128" fillId="3" borderId="7" xfId="180" applyNumberFormat="1" applyFont="1" applyFill="1" applyBorder="1" applyAlignment="1">
      <alignment horizontal="left" vertical="center" wrapText="1"/>
    </xf>
    <xf numFmtId="195" fontId="128" fillId="3" borderId="7" xfId="180" applyNumberFormat="1" applyFont="1" applyFill="1" applyBorder="1" applyAlignment="1">
      <alignment vertical="center" wrapText="1"/>
    </xf>
    <xf numFmtId="3" fontId="132" fillId="0" borderId="6" xfId="182" applyNumberFormat="1" applyFont="1" applyBorder="1" applyAlignment="1">
      <alignment horizontal="center" vertical="center"/>
    </xf>
    <xf numFmtId="3" fontId="127" fillId="4" borderId="1" xfId="182" applyNumberFormat="1" applyFont="1" applyFill="1" applyBorder="1" applyAlignment="1">
      <alignment horizontal="center" vertical="center"/>
    </xf>
    <xf numFmtId="3" fontId="127" fillId="0" borderId="8" xfId="182" applyNumberFormat="1" applyFont="1" applyBorder="1" applyAlignment="1">
      <alignment horizontal="center" vertical="center"/>
    </xf>
    <xf numFmtId="0" fontId="127" fillId="0" borderId="0" xfId="182" applyFont="1" applyBorder="1" applyAlignment="1">
      <alignment horizontal="left" vertical="center" wrapText="1" indent="1"/>
    </xf>
    <xf numFmtId="3" fontId="128" fillId="0" borderId="0" xfId="182" applyNumberFormat="1" applyFont="1" applyBorder="1" applyAlignment="1">
      <alignment horizontal="center" vertical="center"/>
    </xf>
    <xf numFmtId="0" fontId="4" fillId="3" borderId="1" xfId="24" applyFont="1" applyFill="1" applyBorder="1" applyAlignment="1">
      <alignment horizontal="left" vertical="center" wrapText="1"/>
    </xf>
    <xf numFmtId="0" fontId="4" fillId="4" borderId="1" xfId="24" applyFont="1" applyFill="1" applyBorder="1" applyAlignment="1">
      <alignment vertical="center" wrapText="1"/>
    </xf>
    <xf numFmtId="0" fontId="7" fillId="3" borderId="6" xfId="24" applyFont="1" applyFill="1" applyBorder="1" applyAlignment="1">
      <alignment horizontal="center" vertical="center" wrapText="1"/>
    </xf>
    <xf numFmtId="0" fontId="7" fillId="3" borderId="8" xfId="24" applyFont="1" applyFill="1" applyBorder="1" applyAlignment="1">
      <alignment horizontal="center" vertical="center" wrapText="1"/>
    </xf>
    <xf numFmtId="1" fontId="7" fillId="6" borderId="8" xfId="24" applyNumberFormat="1" applyFont="1" applyFill="1" applyBorder="1" applyAlignment="1">
      <alignment horizontal="center" vertical="center"/>
    </xf>
    <xf numFmtId="1" fontId="23" fillId="6" borderId="8" xfId="24" applyNumberFormat="1" applyFont="1" applyFill="1" applyBorder="1" applyAlignment="1">
      <alignment horizontal="center" vertical="center"/>
    </xf>
    <xf numFmtId="0" fontId="8" fillId="4" borderId="7" xfId="24" applyFont="1" applyFill="1" applyBorder="1" applyAlignment="1">
      <alignment vertical="center" wrapText="1"/>
    </xf>
    <xf numFmtId="0" fontId="7" fillId="3" borderId="7" xfId="24" applyFont="1" applyFill="1" applyBorder="1" applyAlignment="1">
      <alignment horizontal="left" vertical="center" wrapText="1"/>
    </xf>
    <xf numFmtId="3" fontId="7" fillId="3" borderId="8" xfId="25" applyNumberFormat="1" applyFont="1" applyFill="1" applyBorder="1" applyAlignment="1">
      <alignment horizontal="center" vertical="center"/>
    </xf>
    <xf numFmtId="9" fontId="22" fillId="3" borderId="8" xfId="24" applyNumberFormat="1" applyFont="1" applyFill="1" applyBorder="1" applyAlignment="1">
      <alignment horizontal="center" vertical="center"/>
    </xf>
    <xf numFmtId="3" fontId="22" fillId="3" borderId="8" xfId="25" applyNumberFormat="1" applyFont="1" applyFill="1" applyBorder="1" applyAlignment="1">
      <alignment horizontal="center" vertical="center"/>
    </xf>
    <xf numFmtId="0" fontId="10" fillId="4" borderId="7" xfId="24" applyFont="1" applyFill="1" applyBorder="1" applyAlignment="1">
      <alignment horizontal="left" vertical="center" wrapText="1"/>
    </xf>
    <xf numFmtId="0" fontId="9" fillId="3" borderId="6" xfId="24" applyFont="1" applyFill="1" applyBorder="1" applyAlignment="1">
      <alignment horizontal="center" vertical="center" wrapText="1"/>
    </xf>
    <xf numFmtId="0" fontId="9" fillId="3" borderId="8" xfId="24" applyFont="1" applyFill="1" applyBorder="1" applyAlignment="1">
      <alignment horizontal="center" vertical="center" wrapText="1"/>
    </xf>
    <xf numFmtId="3" fontId="7" fillId="3" borderId="7" xfId="24" applyNumberFormat="1" applyFont="1" applyFill="1" applyBorder="1" applyAlignment="1">
      <alignment horizontal="center" vertical="center" wrapText="1"/>
    </xf>
    <xf numFmtId="0" fontId="7" fillId="3" borderId="7" xfId="24" applyFont="1" applyFill="1" applyBorder="1" applyAlignment="1">
      <alignment horizontal="center" vertical="center" wrapText="1"/>
    </xf>
    <xf numFmtId="167" fontId="7" fillId="3" borderId="8" xfId="24" applyNumberFormat="1" applyFont="1" applyFill="1" applyBorder="1" applyAlignment="1">
      <alignment horizontal="center" vertical="center"/>
    </xf>
    <xf numFmtId="0" fontId="6" fillId="0" borderId="7" xfId="24" applyFont="1" applyBorder="1" applyAlignment="1">
      <alignment horizontal="left" vertical="center" wrapText="1" indent="1"/>
    </xf>
    <xf numFmtId="3" fontId="7" fillId="0" borderId="8" xfId="24" applyNumberFormat="1" applyFont="1" applyBorder="1" applyAlignment="1">
      <alignment horizontal="center" vertical="center"/>
    </xf>
    <xf numFmtId="0" fontId="11" fillId="0" borderId="7" xfId="24" applyFont="1" applyBorder="1" applyAlignment="1">
      <alignment horizontal="left" vertical="center" wrapText="1" indent="1"/>
    </xf>
    <xf numFmtId="3" fontId="12" fillId="0" borderId="8" xfId="24" applyNumberFormat="1" applyFont="1" applyBorder="1" applyAlignment="1">
      <alignment horizontal="center" vertical="center"/>
    </xf>
    <xf numFmtId="3" fontId="12" fillId="3" borderId="8" xfId="24" applyNumberFormat="1" applyFont="1" applyFill="1" applyBorder="1" applyAlignment="1">
      <alignment horizontal="center" vertical="center"/>
    </xf>
    <xf numFmtId="3" fontId="7" fillId="3" borderId="8" xfId="24" applyNumberFormat="1" applyFont="1" applyFill="1" applyBorder="1" applyAlignment="1">
      <alignment horizontal="center" vertical="center"/>
    </xf>
    <xf numFmtId="9" fontId="7" fillId="0" borderId="8" xfId="25" applyFont="1" applyBorder="1" applyAlignment="1">
      <alignment horizontal="center" vertical="center"/>
    </xf>
    <xf numFmtId="167" fontId="7" fillId="0" borderId="8" xfId="25" applyNumberFormat="1" applyFont="1" applyBorder="1" applyAlignment="1">
      <alignment horizontal="center" vertical="center"/>
    </xf>
    <xf numFmtId="0" fontId="13" fillId="0" borderId="9" xfId="24" applyFont="1" applyBorder="1" applyAlignment="1">
      <alignment horizontal="left" vertical="center" wrapText="1" indent="1"/>
    </xf>
    <xf numFmtId="0" fontId="14" fillId="2" borderId="7" xfId="24" applyFont="1" applyFill="1" applyBorder="1" applyAlignment="1">
      <alignment vertical="center" wrapText="1"/>
    </xf>
    <xf numFmtId="3" fontId="9" fillId="2" borderId="8" xfId="24" applyNumberFormat="1" applyFont="1" applyFill="1" applyBorder="1" applyAlignment="1">
      <alignment horizontal="center" vertical="center"/>
    </xf>
    <xf numFmtId="0" fontId="7" fillId="4" borderId="7" xfId="24" applyFont="1" applyFill="1" applyBorder="1" applyAlignment="1">
      <alignment vertical="center" wrapText="1"/>
    </xf>
    <xf numFmtId="167" fontId="12" fillId="0" borderId="8" xfId="24" applyNumberFormat="1" applyFont="1" applyBorder="1" applyAlignment="1">
      <alignment horizontal="center" vertical="center"/>
    </xf>
    <xf numFmtId="0" fontId="14" fillId="0" borderId="9" xfId="24" applyFont="1" applyBorder="1" applyAlignment="1">
      <alignment horizontal="left" vertical="center" wrapText="1" indent="1"/>
    </xf>
    <xf numFmtId="9" fontId="10" fillId="4" borderId="1" xfId="24" applyNumberFormat="1" applyFont="1" applyFill="1" applyBorder="1" applyAlignment="1">
      <alignment horizontal="center" vertical="center" wrapText="1"/>
    </xf>
    <xf numFmtId="0" fontId="10" fillId="4" borderId="7" xfId="24" applyFont="1" applyFill="1" applyBorder="1" applyAlignment="1">
      <alignment horizontal="left" vertical="center"/>
    </xf>
    <xf numFmtId="0" fontId="13" fillId="0" borderId="24" xfId="24" applyFont="1" applyBorder="1" applyAlignment="1">
      <alignment horizontal="left" vertical="center" wrapText="1" indent="1"/>
    </xf>
    <xf numFmtId="0" fontId="7" fillId="4" borderId="2" xfId="24" applyFont="1" applyFill="1" applyBorder="1" applyAlignment="1">
      <alignment vertical="center" wrapText="1"/>
    </xf>
    <xf numFmtId="0" fontId="10" fillId="4" borderId="1" xfId="24" applyFont="1" applyFill="1" applyBorder="1" applyAlignment="1">
      <alignment vertical="center" wrapText="1"/>
    </xf>
    <xf numFmtId="0" fontId="10" fillId="4" borderId="1" xfId="24" applyFont="1" applyFill="1" applyBorder="1" applyAlignment="1">
      <alignment horizontal="left" vertical="center" wrapText="1"/>
    </xf>
    <xf numFmtId="0" fontId="7" fillId="4" borderId="2" xfId="24" applyFont="1" applyFill="1" applyBorder="1" applyAlignment="1">
      <alignment vertical="center"/>
    </xf>
    <xf numFmtId="0" fontId="7" fillId="4" borderId="3" xfId="24" applyFont="1" applyFill="1" applyBorder="1" applyAlignment="1">
      <alignment vertical="center"/>
    </xf>
    <xf numFmtId="0" fontId="7" fillId="4" borderId="4" xfId="24" applyFont="1" applyFill="1" applyBorder="1" applyAlignment="1">
      <alignment vertical="center"/>
    </xf>
    <xf numFmtId="0" fontId="14" fillId="5" borderId="7" xfId="24" applyFont="1" applyFill="1" applyBorder="1" applyAlignment="1">
      <alignment vertical="center" wrapText="1"/>
    </xf>
    <xf numFmtId="3" fontId="9" fillId="5" borderId="8" xfId="24" applyNumberFormat="1" applyFont="1" applyFill="1" applyBorder="1" applyAlignment="1">
      <alignment horizontal="center" vertical="center"/>
    </xf>
    <xf numFmtId="3" fontId="9" fillId="4" borderId="8" xfId="24" applyNumberFormat="1" applyFont="1" applyFill="1" applyBorder="1" applyAlignment="1">
      <alignment horizontal="center" vertical="center"/>
    </xf>
    <xf numFmtId="3" fontId="9" fillId="4" borderId="0" xfId="24" applyNumberFormat="1" applyFont="1" applyFill="1" applyBorder="1" applyAlignment="1">
      <alignment horizontal="center" vertical="center"/>
    </xf>
    <xf numFmtId="3" fontId="9" fillId="0" borderId="8" xfId="24" applyNumberFormat="1" applyFont="1" applyBorder="1" applyAlignment="1">
      <alignment horizontal="center" vertical="center"/>
    </xf>
    <xf numFmtId="3" fontId="9" fillId="0" borderId="0" xfId="24" applyNumberFormat="1" applyFont="1" applyBorder="1" applyAlignment="1">
      <alignment horizontal="center" vertical="center"/>
    </xf>
    <xf numFmtId="3" fontId="12" fillId="0" borderId="0" xfId="24" applyNumberFormat="1" applyFont="1" applyBorder="1" applyAlignment="1">
      <alignment horizontal="center" vertical="center"/>
    </xf>
    <xf numFmtId="0" fontId="1" fillId="0" borderId="0" xfId="183"/>
    <xf numFmtId="0" fontId="58" fillId="0" borderId="0" xfId="183" applyFont="1" applyAlignment="1">
      <alignment horizontal="center"/>
    </xf>
    <xf numFmtId="0" fontId="30" fillId="3" borderId="1" xfId="183" applyFont="1" applyFill="1" applyBorder="1" applyAlignment="1">
      <alignment horizontal="left" vertical="center" wrapText="1"/>
    </xf>
    <xf numFmtId="0" fontId="21" fillId="0" borderId="0" xfId="183" applyFont="1"/>
    <xf numFmtId="0" fontId="30" fillId="4" borderId="1" xfId="183" applyFont="1" applyFill="1" applyBorder="1" applyAlignment="1">
      <alignment vertical="center" wrapText="1"/>
    </xf>
    <xf numFmtId="0" fontId="21" fillId="0" borderId="0" xfId="183" applyFont="1" applyAlignment="1">
      <alignment vertical="center"/>
    </xf>
    <xf numFmtId="0" fontId="1" fillId="0" borderId="0" xfId="183" applyAlignment="1">
      <alignment vertical="center"/>
    </xf>
    <xf numFmtId="0" fontId="24" fillId="3" borderId="6" xfId="183" applyFont="1" applyFill="1" applyBorder="1" applyAlignment="1">
      <alignment horizontal="center" vertical="center" wrapText="1"/>
    </xf>
    <xf numFmtId="0" fontId="24" fillId="3" borderId="8" xfId="183" applyFont="1" applyFill="1" applyBorder="1" applyAlignment="1">
      <alignment horizontal="center" vertical="center" wrapText="1"/>
    </xf>
    <xf numFmtId="0" fontId="23" fillId="0" borderId="7" xfId="183" applyFont="1" applyFill="1" applyBorder="1" applyAlignment="1">
      <alignment horizontal="center" vertical="center" wrapText="1"/>
    </xf>
    <xf numFmtId="0" fontId="23" fillId="0" borderId="8" xfId="183" applyNumberFormat="1" applyFont="1" applyFill="1" applyBorder="1" applyAlignment="1">
      <alignment horizontal="center" vertical="center"/>
    </xf>
    <xf numFmtId="0" fontId="23" fillId="0" borderId="7" xfId="183" applyFont="1" applyFill="1" applyBorder="1" applyAlignment="1">
      <alignment horizontal="center" vertical="center"/>
    </xf>
    <xf numFmtId="9" fontId="23" fillId="0" borderId="8" xfId="183" applyNumberFormat="1" applyFont="1" applyFill="1" applyBorder="1" applyAlignment="1">
      <alignment horizontal="center" vertical="center"/>
    </xf>
    <xf numFmtId="0" fontId="15" fillId="4" borderId="7" xfId="183" applyFont="1" applyFill="1" applyBorder="1" applyAlignment="1">
      <alignment horizontal="center" vertical="center" wrapText="1"/>
    </xf>
    <xf numFmtId="0" fontId="23" fillId="6" borderId="7" xfId="183" applyFont="1" applyFill="1" applyBorder="1" applyAlignment="1">
      <alignment horizontal="center" vertical="center" wrapText="1"/>
    </xf>
    <xf numFmtId="3" fontId="23" fillId="6" borderId="8" xfId="25" applyNumberFormat="1" applyFont="1" applyFill="1" applyBorder="1" applyAlignment="1">
      <alignment horizontal="center" vertical="center"/>
    </xf>
    <xf numFmtId="9" fontId="23" fillId="6" borderId="8" xfId="183" applyNumberFormat="1" applyFont="1" applyFill="1" applyBorder="1" applyAlignment="1">
      <alignment horizontal="center" vertical="center"/>
    </xf>
    <xf numFmtId="0" fontId="24" fillId="4" borderId="7" xfId="183" applyFont="1" applyFill="1" applyBorder="1" applyAlignment="1">
      <alignment horizontal="left" vertical="center" wrapText="1"/>
    </xf>
    <xf numFmtId="0" fontId="23" fillId="3" borderId="7" xfId="183" applyFont="1" applyFill="1" applyBorder="1" applyAlignment="1">
      <alignment horizontal="left" vertical="center" wrapText="1"/>
    </xf>
    <xf numFmtId="3" fontId="23" fillId="3" borderId="7" xfId="183" applyNumberFormat="1" applyFont="1" applyFill="1" applyBorder="1" applyAlignment="1">
      <alignment horizontal="center" vertical="center" wrapText="1"/>
    </xf>
    <xf numFmtId="0" fontId="23" fillId="3" borderId="7" xfId="183" applyFont="1" applyFill="1" applyBorder="1" applyAlignment="1">
      <alignment horizontal="center" vertical="center" wrapText="1"/>
    </xf>
    <xf numFmtId="167" fontId="23" fillId="3" borderId="8" xfId="183" applyNumberFormat="1" applyFont="1" applyFill="1" applyBorder="1" applyAlignment="1">
      <alignment horizontal="center" vertical="center"/>
    </xf>
    <xf numFmtId="0" fontId="28" fillId="0" borderId="7" xfId="183" applyFont="1" applyBorder="1" applyAlignment="1">
      <alignment horizontal="left" vertical="center" wrapText="1" indent="1"/>
    </xf>
    <xf numFmtId="3" fontId="23" fillId="0" borderId="8" xfId="183" applyNumberFormat="1" applyFont="1" applyBorder="1" applyAlignment="1">
      <alignment horizontal="center" vertical="center"/>
    </xf>
    <xf numFmtId="0" fontId="59" fillId="0" borderId="7" xfId="183" applyFont="1" applyBorder="1" applyAlignment="1">
      <alignment horizontal="left" vertical="center" wrapText="1" indent="1"/>
    </xf>
    <xf numFmtId="3" fontId="27" fillId="0" borderId="8" xfId="183" applyNumberFormat="1" applyFont="1" applyBorder="1" applyAlignment="1">
      <alignment horizontal="center" vertical="center"/>
    </xf>
    <xf numFmtId="167" fontId="27" fillId="0" borderId="8" xfId="183" applyNumberFormat="1" applyFont="1" applyBorder="1" applyAlignment="1">
      <alignment horizontal="center" vertical="center"/>
    </xf>
    <xf numFmtId="9" fontId="23" fillId="0" borderId="8" xfId="25" applyFont="1" applyBorder="1" applyAlignment="1">
      <alignment horizontal="center" vertical="center"/>
    </xf>
    <xf numFmtId="167" fontId="23" fillId="0" borderId="8" xfId="25" applyNumberFormat="1" applyFont="1" applyBorder="1" applyAlignment="1">
      <alignment horizontal="center" vertical="center"/>
    </xf>
    <xf numFmtId="0" fontId="25" fillId="0" borderId="9" xfId="183" applyFont="1" applyBorder="1" applyAlignment="1">
      <alignment horizontal="left" vertical="center" wrapText="1" indent="1"/>
    </xf>
    <xf numFmtId="0" fontId="15" fillId="2" borderId="15" xfId="183" applyFont="1" applyFill="1" applyBorder="1" applyAlignment="1">
      <alignment vertical="center" wrapText="1"/>
    </xf>
    <xf numFmtId="3" fontId="24" fillId="2" borderId="8" xfId="183" applyNumberFormat="1" applyFont="1" applyFill="1" applyBorder="1" applyAlignment="1">
      <alignment horizontal="center" vertical="center"/>
    </xf>
    <xf numFmtId="0" fontId="24" fillId="4" borderId="7" xfId="183" applyFont="1" applyFill="1" applyBorder="1" applyAlignment="1">
      <alignment vertical="center" wrapText="1"/>
    </xf>
    <xf numFmtId="3" fontId="23" fillId="4" borderId="7" xfId="183" applyNumberFormat="1" applyFont="1" applyFill="1" applyBorder="1" applyAlignment="1">
      <alignment horizontal="center" vertical="center" wrapText="1"/>
    </xf>
    <xf numFmtId="0" fontId="15" fillId="0" borderId="9" xfId="183" applyFont="1" applyBorder="1" applyAlignment="1">
      <alignment horizontal="left" vertical="center" wrapText="1" indent="1"/>
    </xf>
    <xf numFmtId="0" fontId="15" fillId="2" borderId="7" xfId="183" applyFont="1" applyFill="1" applyBorder="1" applyAlignment="1">
      <alignment vertical="center" wrapText="1"/>
    </xf>
    <xf numFmtId="9" fontId="27" fillId="0" borderId="8" xfId="25" applyFont="1" applyBorder="1" applyAlignment="1">
      <alignment horizontal="center" vertical="center"/>
    </xf>
    <xf numFmtId="3" fontId="23" fillId="0" borderId="7" xfId="183" applyNumberFormat="1" applyFont="1" applyFill="1" applyBorder="1" applyAlignment="1">
      <alignment horizontal="center" vertical="center" wrapText="1"/>
    </xf>
    <xf numFmtId="0" fontId="23" fillId="4" borderId="7" xfId="183" applyFont="1" applyFill="1" applyBorder="1" applyAlignment="1">
      <alignment vertical="center" wrapText="1"/>
    </xf>
    <xf numFmtId="0" fontId="24" fillId="0" borderId="8" xfId="183" applyFont="1" applyFill="1" applyBorder="1" applyAlignment="1">
      <alignment horizontal="center" vertical="center" wrapText="1"/>
    </xf>
    <xf numFmtId="10" fontId="23" fillId="3" borderId="7" xfId="183" applyNumberFormat="1" applyFont="1" applyFill="1" applyBorder="1" applyAlignment="1">
      <alignment horizontal="center" vertical="center" wrapText="1"/>
    </xf>
    <xf numFmtId="0" fontId="24" fillId="4" borderId="7" xfId="183" applyFont="1" applyFill="1" applyBorder="1" applyAlignment="1">
      <alignment horizontal="center" vertical="center" wrapText="1"/>
    </xf>
    <xf numFmtId="9" fontId="24" fillId="4" borderId="1" xfId="183" applyNumberFormat="1" applyFont="1" applyFill="1" applyBorder="1" applyAlignment="1">
      <alignment horizontal="center" vertical="center" wrapText="1"/>
    </xf>
    <xf numFmtId="0" fontId="24" fillId="0" borderId="7" xfId="183" applyFont="1" applyFill="1" applyBorder="1" applyAlignment="1">
      <alignment horizontal="left" vertical="center"/>
    </xf>
    <xf numFmtId="0" fontId="23" fillId="0" borderId="7" xfId="183" applyFont="1" applyFill="1" applyBorder="1" applyAlignment="1">
      <alignment horizontal="left" vertical="center" wrapText="1"/>
    </xf>
    <xf numFmtId="0" fontId="24" fillId="0" borderId="6" xfId="183" applyFont="1" applyFill="1" applyBorder="1" applyAlignment="1">
      <alignment horizontal="center" vertical="center" wrapText="1"/>
    </xf>
    <xf numFmtId="167" fontId="23" fillId="0" borderId="8" xfId="183" applyNumberFormat="1" applyFont="1" applyFill="1" applyBorder="1" applyAlignment="1">
      <alignment horizontal="center" vertical="center"/>
    </xf>
    <xf numFmtId="0" fontId="28" fillId="0" borderId="7" xfId="183" applyFont="1" applyFill="1" applyBorder="1" applyAlignment="1">
      <alignment horizontal="left" vertical="center" wrapText="1" indent="1"/>
    </xf>
    <xf numFmtId="3" fontId="23" fillId="0" borderId="8" xfId="183" applyNumberFormat="1" applyFont="1" applyFill="1" applyBorder="1" applyAlignment="1">
      <alignment horizontal="center" vertical="center"/>
    </xf>
    <xf numFmtId="0" fontId="59" fillId="0" borderId="7" xfId="183" applyFont="1" applyFill="1" applyBorder="1" applyAlignment="1">
      <alignment horizontal="left" vertical="center" wrapText="1" indent="1"/>
    </xf>
    <xf numFmtId="3" fontId="27" fillId="0" borderId="8" xfId="183" applyNumberFormat="1" applyFont="1" applyFill="1" applyBorder="1" applyAlignment="1">
      <alignment horizontal="center" vertical="center"/>
    </xf>
    <xf numFmtId="0" fontId="25" fillId="0" borderId="9" xfId="183" applyFont="1" applyFill="1" applyBorder="1" applyAlignment="1">
      <alignment horizontal="left" vertical="center" wrapText="1" indent="1"/>
    </xf>
    <xf numFmtId="0" fontId="21" fillId="0" borderId="0" xfId="183" applyFont="1" applyFill="1"/>
    <xf numFmtId="0" fontId="1" fillId="0" borderId="0" xfId="183" applyFill="1"/>
    <xf numFmtId="0" fontId="24" fillId="0" borderId="7" xfId="183" applyFont="1" applyFill="1" applyBorder="1" applyAlignment="1">
      <alignment horizontal="center" vertical="center" wrapText="1"/>
    </xf>
    <xf numFmtId="0" fontId="24" fillId="0" borderId="7" xfId="183" applyFont="1" applyFill="1" applyBorder="1" applyAlignment="1">
      <alignment horizontal="left" vertical="center" wrapText="1"/>
    </xf>
    <xf numFmtId="9" fontId="24" fillId="0" borderId="1" xfId="183" applyNumberFormat="1" applyFont="1" applyFill="1" applyBorder="1" applyAlignment="1">
      <alignment horizontal="center" vertical="center" wrapText="1"/>
    </xf>
    <xf numFmtId="0" fontId="23" fillId="4" borderId="7" xfId="183" applyFont="1" applyFill="1" applyBorder="1" applyAlignment="1">
      <alignment horizontal="left" vertical="center" wrapText="1"/>
    </xf>
    <xf numFmtId="0" fontId="23" fillId="4" borderId="1" xfId="183" applyFont="1" applyFill="1" applyBorder="1" applyAlignment="1">
      <alignment horizontal="center" vertical="center" wrapText="1"/>
    </xf>
    <xf numFmtId="0" fontId="24" fillId="4" borderId="1" xfId="183" applyFont="1" applyFill="1" applyBorder="1" applyAlignment="1">
      <alignment horizontal="left" vertical="center" wrapText="1"/>
    </xf>
    <xf numFmtId="0" fontId="23" fillId="4" borderId="3" xfId="183" applyFont="1" applyFill="1" applyBorder="1" applyAlignment="1">
      <alignment vertical="center"/>
    </xf>
    <xf numFmtId="0" fontId="23" fillId="4" borderId="4" xfId="183" applyFont="1" applyFill="1" applyBorder="1" applyAlignment="1">
      <alignment horizontal="center" vertical="center"/>
    </xf>
    <xf numFmtId="3" fontId="21" fillId="0" borderId="0" xfId="183" applyNumberFormat="1" applyFont="1"/>
    <xf numFmtId="0" fontId="24" fillId="4" borderId="1" xfId="183" applyFont="1" applyFill="1" applyBorder="1" applyAlignment="1">
      <alignment vertical="center"/>
    </xf>
    <xf numFmtId="0" fontId="15" fillId="5" borderId="7" xfId="183" applyFont="1" applyFill="1" applyBorder="1" applyAlignment="1">
      <alignment vertical="center" wrapText="1"/>
    </xf>
    <xf numFmtId="3" fontId="24" fillId="5" borderId="8" xfId="183" applyNumberFormat="1" applyFont="1" applyFill="1" applyBorder="1" applyAlignment="1">
      <alignment horizontal="center" vertical="center"/>
    </xf>
    <xf numFmtId="0" fontId="15" fillId="4" borderId="7" xfId="183" applyFont="1" applyFill="1" applyBorder="1" applyAlignment="1">
      <alignment vertical="center" wrapText="1"/>
    </xf>
    <xf numFmtId="3" fontId="24" fillId="4" borderId="8" xfId="183" applyNumberFormat="1" applyFont="1" applyFill="1" applyBorder="1" applyAlignment="1">
      <alignment horizontal="center" vertical="center"/>
    </xf>
    <xf numFmtId="3" fontId="24" fillId="13" borderId="8" xfId="183" applyNumberFormat="1" applyFont="1" applyFill="1" applyBorder="1" applyAlignment="1">
      <alignment horizontal="center" vertical="center"/>
    </xf>
    <xf numFmtId="3" fontId="24" fillId="0" borderId="8" xfId="183" applyNumberFormat="1" applyFont="1" applyBorder="1" applyAlignment="1">
      <alignment horizontal="center" vertical="center"/>
    </xf>
    <xf numFmtId="0" fontId="15" fillId="0" borderId="0" xfId="183" applyFont="1" applyBorder="1" applyAlignment="1">
      <alignment horizontal="left" vertical="center" wrapText="1" indent="1"/>
    </xf>
    <xf numFmtId="3" fontId="23" fillId="0" borderId="0" xfId="183" applyNumberFormat="1" applyFont="1" applyBorder="1" applyAlignment="1">
      <alignment horizontal="center" vertical="center"/>
    </xf>
    <xf numFmtId="0" fontId="15" fillId="0" borderId="0" xfId="24" applyFont="1"/>
    <xf numFmtId="0" fontId="7" fillId="3" borderId="7" xfId="24" applyFont="1" applyFill="1" applyBorder="1" applyAlignment="1">
      <alignment vertical="center" wrapText="1"/>
    </xf>
    <xf numFmtId="1" fontId="140" fillId="3" borderId="8" xfId="184" applyNumberFormat="1" applyFont="1" applyFill="1" applyBorder="1" applyAlignment="1">
      <alignment horizontal="center" vertical="center"/>
    </xf>
    <xf numFmtId="1" fontId="5" fillId="3" borderId="8" xfId="25" applyNumberFormat="1" applyFont="1" applyFill="1" applyBorder="1" applyAlignment="1">
      <alignment horizontal="center" vertical="center"/>
    </xf>
    <xf numFmtId="0" fontId="29" fillId="3" borderId="8" xfId="24" applyNumberFormat="1" applyFont="1" applyFill="1" applyBorder="1" applyAlignment="1">
      <alignment horizontal="center" vertical="center"/>
    </xf>
    <xf numFmtId="9" fontId="7" fillId="6" borderId="8" xfId="24" applyNumberFormat="1" applyFont="1" applyFill="1" applyBorder="1" applyAlignment="1">
      <alignment horizontal="center" vertical="center"/>
    </xf>
    <xf numFmtId="0" fontId="7" fillId="3" borderId="8" xfId="25" applyNumberFormat="1" applyFont="1" applyFill="1" applyBorder="1" applyAlignment="1">
      <alignment horizontal="center" vertical="center"/>
    </xf>
    <xf numFmtId="0" fontId="23" fillId="3" borderId="8" xfId="24" applyNumberFormat="1" applyFont="1" applyFill="1" applyBorder="1" applyAlignment="1">
      <alignment horizontal="center" vertical="center"/>
    </xf>
    <xf numFmtId="1" fontId="7" fillId="3" borderId="8" xfId="25" applyNumberFormat="1" applyFont="1" applyFill="1" applyBorder="1" applyAlignment="1">
      <alignment horizontal="center" vertical="center"/>
    </xf>
    <xf numFmtId="3" fontId="23" fillId="3" borderId="8" xfId="25" applyNumberFormat="1" applyFont="1" applyFill="1" applyBorder="1" applyAlignment="1">
      <alignment horizontal="center" vertical="center"/>
    </xf>
    <xf numFmtId="9" fontId="23" fillId="3" borderId="8" xfId="24" applyNumberFormat="1" applyFont="1" applyFill="1" applyBorder="1" applyAlignment="1">
      <alignment horizontal="center" vertical="center"/>
    </xf>
    <xf numFmtId="0" fontId="7" fillId="3" borderId="13" xfId="24" applyFont="1" applyFill="1" applyBorder="1" applyAlignment="1">
      <alignment horizontal="left" vertical="center" wrapText="1"/>
    </xf>
    <xf numFmtId="3" fontId="22" fillId="3" borderId="14" xfId="25" applyNumberFormat="1" applyFont="1" applyFill="1" applyBorder="1" applyAlignment="1">
      <alignment horizontal="center" vertical="center"/>
    </xf>
    <xf numFmtId="9" fontId="22" fillId="3" borderId="14" xfId="24" applyNumberFormat="1" applyFont="1" applyFill="1" applyBorder="1" applyAlignment="1">
      <alignment horizontal="center" vertical="center"/>
    </xf>
    <xf numFmtId="3" fontId="27" fillId="3" borderId="8" xfId="24" applyNumberFormat="1" applyFont="1" applyFill="1" applyBorder="1" applyAlignment="1">
      <alignment horizontal="center" vertical="center"/>
    </xf>
    <xf numFmtId="167" fontId="1" fillId="0" borderId="0" xfId="25" applyNumberFormat="1" applyFont="1"/>
    <xf numFmtId="3" fontId="23" fillId="3" borderId="7" xfId="24" applyNumberFormat="1" applyFont="1" applyFill="1" applyBorder="1" applyAlignment="1">
      <alignment horizontal="center" vertical="center" wrapText="1"/>
    </xf>
    <xf numFmtId="3" fontId="23" fillId="0" borderId="8" xfId="24" applyNumberFormat="1" applyFont="1" applyBorder="1" applyAlignment="1">
      <alignment horizontal="center" vertical="center"/>
    </xf>
    <xf numFmtId="0" fontId="23" fillId="3" borderId="7" xfId="24" applyFont="1" applyFill="1" applyBorder="1" applyAlignment="1">
      <alignment horizontal="center" vertical="center" wrapText="1"/>
    </xf>
    <xf numFmtId="3" fontId="76" fillId="0" borderId="8" xfId="24" applyNumberFormat="1" applyFont="1" applyBorder="1" applyAlignment="1">
      <alignment horizontal="center" vertical="center"/>
    </xf>
    <xf numFmtId="3" fontId="27" fillId="0" borderId="8" xfId="24" applyNumberFormat="1" applyFont="1" applyBorder="1" applyAlignment="1">
      <alignment horizontal="center" vertical="center"/>
    </xf>
    <xf numFmtId="0" fontId="7" fillId="0" borderId="8" xfId="24" applyNumberFormat="1" applyFont="1" applyFill="1" applyBorder="1" applyAlignment="1">
      <alignment horizontal="center" vertical="center"/>
    </xf>
    <xf numFmtId="0" fontId="23" fillId="3" borderId="7" xfId="24" applyFont="1" applyFill="1" applyBorder="1" applyAlignment="1">
      <alignment horizontal="left" vertical="center" wrapText="1"/>
    </xf>
    <xf numFmtId="3" fontId="23" fillId="0" borderId="8" xfId="25" applyNumberFormat="1" applyFont="1" applyFill="1" applyBorder="1" applyAlignment="1">
      <alignment horizontal="center" vertical="center"/>
    </xf>
    <xf numFmtId="0" fontId="23" fillId="0" borderId="8" xfId="24" applyNumberFormat="1" applyFont="1" applyFill="1" applyBorder="1" applyAlignment="1">
      <alignment horizontal="center" vertical="center"/>
    </xf>
    <xf numFmtId="0" fontId="23" fillId="0" borderId="7" xfId="24" applyFont="1" applyFill="1" applyBorder="1" applyAlignment="1">
      <alignment horizontal="left" vertical="center" wrapText="1"/>
    </xf>
    <xf numFmtId="0" fontId="10" fillId="0" borderId="7" xfId="24" applyFont="1" applyFill="1" applyBorder="1" applyAlignment="1">
      <alignment horizontal="left" vertical="center"/>
    </xf>
    <xf numFmtId="0" fontId="7" fillId="4" borderId="3" xfId="24" applyFont="1" applyFill="1" applyBorder="1" applyAlignment="1">
      <alignment horizontal="center" vertical="center"/>
    </xf>
    <xf numFmtId="0" fontId="13" fillId="0" borderId="61" xfId="24" applyFont="1" applyBorder="1" applyAlignment="1">
      <alignment horizontal="left" vertical="center" wrapText="1" indent="1"/>
    </xf>
    <xf numFmtId="0" fontId="10" fillId="4" borderId="62" xfId="24" applyFont="1" applyFill="1" applyBorder="1" applyAlignment="1">
      <alignment horizontal="left" vertical="center" wrapText="1"/>
    </xf>
    <xf numFmtId="0" fontId="2" fillId="0" borderId="0" xfId="24" applyFont="1" applyAlignment="1"/>
    <xf numFmtId="0" fontId="7" fillId="6" borderId="7" xfId="24" applyFont="1" applyFill="1" applyBorder="1" applyAlignment="1">
      <alignment vertical="center" wrapText="1"/>
    </xf>
    <xf numFmtId="3" fontId="23" fillId="3" borderId="8" xfId="24" applyNumberFormat="1" applyFont="1" applyFill="1" applyBorder="1" applyAlignment="1">
      <alignment horizontal="center" vertical="center"/>
    </xf>
    <xf numFmtId="0" fontId="1" fillId="0" borderId="0" xfId="185"/>
    <xf numFmtId="0" fontId="2" fillId="0" borderId="0" xfId="185" applyFont="1" applyAlignment="1">
      <alignment horizontal="center"/>
    </xf>
    <xf numFmtId="0" fontId="4" fillId="3" borderId="1" xfId="185" applyFont="1" applyFill="1" applyBorder="1" applyAlignment="1">
      <alignment horizontal="left" vertical="center" wrapText="1"/>
    </xf>
    <xf numFmtId="0" fontId="4" fillId="4" borderId="1" xfId="185" applyFont="1" applyFill="1" applyBorder="1" applyAlignment="1">
      <alignment vertical="center" wrapText="1"/>
    </xf>
    <xf numFmtId="0" fontId="7" fillId="3" borderId="6" xfId="185" applyFont="1" applyFill="1" applyBorder="1" applyAlignment="1">
      <alignment horizontal="center" vertical="center" wrapText="1"/>
    </xf>
    <xf numFmtId="0" fontId="7" fillId="3" borderId="8" xfId="185" applyFont="1" applyFill="1" applyBorder="1" applyAlignment="1">
      <alignment horizontal="center" vertical="center" wrapText="1"/>
    </xf>
    <xf numFmtId="0" fontId="7" fillId="0" borderId="7" xfId="185" applyFont="1" applyFill="1" applyBorder="1" applyAlignment="1">
      <alignment vertical="center" wrapText="1"/>
    </xf>
    <xf numFmtId="9" fontId="7" fillId="3" borderId="8" xfId="185" applyNumberFormat="1" applyFont="1" applyFill="1" applyBorder="1" applyAlignment="1">
      <alignment horizontal="center" vertical="center"/>
    </xf>
    <xf numFmtId="0" fontId="8" fillId="4" borderId="7" xfId="185" applyFont="1" applyFill="1" applyBorder="1" applyAlignment="1">
      <alignment vertical="center" wrapText="1"/>
    </xf>
    <xf numFmtId="4" fontId="1" fillId="0" borderId="0" xfId="185" applyNumberFormat="1"/>
    <xf numFmtId="0" fontId="7" fillId="6" borderId="7" xfId="185" applyFont="1" applyFill="1" applyBorder="1" applyAlignment="1">
      <alignment vertical="center" wrapText="1"/>
    </xf>
    <xf numFmtId="9" fontId="7" fillId="6" borderId="8" xfId="185" applyNumberFormat="1" applyFont="1" applyFill="1" applyBorder="1" applyAlignment="1">
      <alignment horizontal="center" vertical="center"/>
    </xf>
    <xf numFmtId="0" fontId="3" fillId="0" borderId="0" xfId="185" applyFont="1"/>
    <xf numFmtId="0" fontId="7" fillId="6" borderId="7" xfId="185" applyFont="1" applyFill="1" applyBorder="1" applyAlignment="1">
      <alignment horizontal="left" vertical="center" wrapText="1"/>
    </xf>
    <xf numFmtId="9" fontId="22" fillId="6" borderId="8" xfId="185" applyNumberFormat="1" applyFont="1" applyFill="1" applyBorder="1" applyAlignment="1">
      <alignment horizontal="center" vertical="center"/>
    </xf>
    <xf numFmtId="0" fontId="10" fillId="4" borderId="7" xfId="185" applyFont="1" applyFill="1" applyBorder="1" applyAlignment="1">
      <alignment horizontal="left" vertical="center" wrapText="1"/>
    </xf>
    <xf numFmtId="0" fontId="7" fillId="3" borderId="7" xfId="185" applyFont="1" applyFill="1" applyBorder="1" applyAlignment="1">
      <alignment horizontal="left" vertical="center" wrapText="1"/>
    </xf>
    <xf numFmtId="0" fontId="9" fillId="3" borderId="6" xfId="185" applyFont="1" applyFill="1" applyBorder="1" applyAlignment="1">
      <alignment horizontal="center" vertical="center" wrapText="1"/>
    </xf>
    <xf numFmtId="0" fontId="9" fillId="3" borderId="8" xfId="185" applyFont="1" applyFill="1" applyBorder="1" applyAlignment="1">
      <alignment horizontal="center" vertical="center" wrapText="1"/>
    </xf>
    <xf numFmtId="3" fontId="7" fillId="0" borderId="7" xfId="185" applyNumberFormat="1" applyFont="1" applyFill="1" applyBorder="1" applyAlignment="1">
      <alignment horizontal="center" vertical="center" wrapText="1"/>
    </xf>
    <xf numFmtId="3" fontId="7" fillId="3" borderId="7" xfId="185" applyNumberFormat="1" applyFont="1" applyFill="1" applyBorder="1" applyAlignment="1">
      <alignment horizontal="center" vertical="center" wrapText="1"/>
    </xf>
    <xf numFmtId="0" fontId="7" fillId="3" borderId="7" xfId="185" applyFont="1" applyFill="1" applyBorder="1" applyAlignment="1">
      <alignment horizontal="center" vertical="center" wrapText="1"/>
    </xf>
    <xf numFmtId="167" fontId="7" fillId="3" borderId="8" xfId="185" applyNumberFormat="1" applyFont="1" applyFill="1" applyBorder="1" applyAlignment="1">
      <alignment horizontal="center" vertical="center"/>
    </xf>
    <xf numFmtId="3" fontId="1" fillId="0" borderId="0" xfId="185" applyNumberFormat="1"/>
    <xf numFmtId="0" fontId="6" fillId="0" borderId="7" xfId="185" applyFont="1" applyBorder="1" applyAlignment="1">
      <alignment horizontal="left" vertical="center" wrapText="1" indent="1"/>
    </xf>
    <xf numFmtId="3" fontId="7" fillId="0" borderId="8" xfId="185" applyNumberFormat="1" applyFont="1" applyBorder="1" applyAlignment="1">
      <alignment horizontal="center" vertical="center"/>
    </xf>
    <xf numFmtId="0" fontId="11" fillId="0" borderId="7" xfId="185" applyFont="1" applyBorder="1" applyAlignment="1">
      <alignment horizontal="left" vertical="center" wrapText="1" indent="1"/>
    </xf>
    <xf numFmtId="1" fontId="12" fillId="0" borderId="8" xfId="185" applyNumberFormat="1" applyFont="1" applyBorder="1" applyAlignment="1">
      <alignment horizontal="center" vertical="center"/>
    </xf>
    <xf numFmtId="1" fontId="12" fillId="0" borderId="8" xfId="25" applyNumberFormat="1" applyFont="1" applyBorder="1" applyAlignment="1">
      <alignment horizontal="center" vertical="center"/>
    </xf>
    <xf numFmtId="2" fontId="12" fillId="0" borderId="8" xfId="185" applyNumberFormat="1" applyFont="1" applyBorder="1" applyAlignment="1">
      <alignment horizontal="center" vertical="center"/>
    </xf>
    <xf numFmtId="3" fontId="12" fillId="0" borderId="8" xfId="185" applyNumberFormat="1" applyFont="1" applyBorder="1" applyAlignment="1">
      <alignment horizontal="center" vertical="center"/>
    </xf>
    <xf numFmtId="0" fontId="13" fillId="0" borderId="9" xfId="185" applyFont="1" applyBorder="1" applyAlignment="1">
      <alignment horizontal="left" vertical="center" wrapText="1" indent="1"/>
    </xf>
    <xf numFmtId="0" fontId="14" fillId="2" borderId="7" xfId="185" applyFont="1" applyFill="1" applyBorder="1" applyAlignment="1">
      <alignment vertical="center" wrapText="1"/>
    </xf>
    <xf numFmtId="3" fontId="9" fillId="2" borderId="8" xfId="185" applyNumberFormat="1" applyFont="1" applyFill="1" applyBorder="1" applyAlignment="1">
      <alignment horizontal="center" vertical="center"/>
    </xf>
    <xf numFmtId="9" fontId="10" fillId="4" borderId="1" xfId="185" applyNumberFormat="1" applyFont="1" applyFill="1" applyBorder="1" applyAlignment="1">
      <alignment horizontal="center" vertical="center" wrapText="1"/>
    </xf>
    <xf numFmtId="0" fontId="10" fillId="4" borderId="7" xfId="185" applyFont="1" applyFill="1" applyBorder="1" applyAlignment="1">
      <alignment horizontal="left" vertical="center"/>
    </xf>
    <xf numFmtId="0" fontId="13" fillId="0" borderId="24" xfId="185" applyFont="1" applyBorder="1" applyAlignment="1">
      <alignment horizontal="left" vertical="center" wrapText="1" indent="1"/>
    </xf>
    <xf numFmtId="0" fontId="7" fillId="0" borderId="7" xfId="185" applyFont="1" applyFill="1" applyBorder="1" applyAlignment="1">
      <alignment horizontal="center" vertical="center" wrapText="1"/>
    </xf>
    <xf numFmtId="0" fontId="11" fillId="0" borderId="7" xfId="185" applyFont="1" applyFill="1" applyBorder="1" applyAlignment="1">
      <alignment horizontal="left" vertical="center" wrapText="1" indent="1"/>
    </xf>
    <xf numFmtId="3" fontId="12" fillId="0" borderId="8" xfId="185" applyNumberFormat="1" applyFont="1" applyFill="1" applyBorder="1" applyAlignment="1">
      <alignment horizontal="center" vertical="center"/>
    </xf>
    <xf numFmtId="3" fontId="7" fillId="0" borderId="8" xfId="185" applyNumberFormat="1" applyFont="1" applyFill="1" applyBorder="1" applyAlignment="1">
      <alignment horizontal="center" vertical="center"/>
    </xf>
    <xf numFmtId="0" fontId="7" fillId="3" borderId="13" xfId="185" applyFont="1" applyFill="1" applyBorder="1" applyAlignment="1">
      <alignment horizontal="left" vertical="center" wrapText="1"/>
    </xf>
    <xf numFmtId="0" fontId="14" fillId="5" borderId="7" xfId="185" applyFont="1" applyFill="1" applyBorder="1" applyAlignment="1">
      <alignment vertical="center" wrapText="1"/>
    </xf>
    <xf numFmtId="3" fontId="9" fillId="5" borderId="8" xfId="185" applyNumberFormat="1" applyFont="1" applyFill="1" applyBorder="1" applyAlignment="1">
      <alignment horizontal="center" vertical="center"/>
    </xf>
    <xf numFmtId="3" fontId="9" fillId="4" borderId="8" xfId="185" applyNumberFormat="1" applyFont="1" applyFill="1" applyBorder="1" applyAlignment="1">
      <alignment horizontal="center" vertical="center"/>
    </xf>
    <xf numFmtId="3" fontId="9" fillId="0" borderId="8" xfId="185" applyNumberFormat="1" applyFont="1" applyBorder="1" applyAlignment="1">
      <alignment horizontal="center" vertical="center"/>
    </xf>
    <xf numFmtId="0" fontId="8" fillId="0" borderId="0" xfId="185" applyFont="1" applyBorder="1" applyAlignment="1">
      <alignment horizontal="left" vertical="center" wrapText="1" indent="1"/>
    </xf>
    <xf numFmtId="3" fontId="7" fillId="0" borderId="0" xfId="185" applyNumberFormat="1" applyFont="1" applyBorder="1" applyAlignment="1">
      <alignment horizontal="center" vertical="center"/>
    </xf>
    <xf numFmtId="0" fontId="145" fillId="0" borderId="0" xfId="24" applyFont="1"/>
    <xf numFmtId="0" fontId="21" fillId="0" borderId="0" xfId="24" applyFont="1"/>
    <xf numFmtId="0" fontId="146" fillId="0" borderId="0" xfId="24" applyFont="1" applyAlignment="1">
      <alignment horizontal="center"/>
    </xf>
    <xf numFmtId="0" fontId="147" fillId="0" borderId="0" xfId="24" applyFont="1"/>
    <xf numFmtId="0" fontId="148" fillId="3" borderId="1" xfId="24" applyFont="1" applyFill="1" applyBorder="1" applyAlignment="1">
      <alignment horizontal="left" vertical="center" wrapText="1"/>
    </xf>
    <xf numFmtId="0" fontId="148" fillId="4" borderId="1" xfId="24" applyFont="1" applyFill="1" applyBorder="1" applyAlignment="1">
      <alignment vertical="center" wrapText="1"/>
    </xf>
    <xf numFmtId="0" fontId="149" fillId="3" borderId="6" xfId="24" applyFont="1" applyFill="1" applyBorder="1" applyAlignment="1">
      <alignment horizontal="center" vertical="center" wrapText="1"/>
    </xf>
    <xf numFmtId="0" fontId="149" fillId="3" borderId="8" xfId="24" applyFont="1" applyFill="1" applyBorder="1" applyAlignment="1">
      <alignment horizontal="center" vertical="center" wrapText="1"/>
    </xf>
    <xf numFmtId="0" fontId="149" fillId="3" borderId="7" xfId="24" applyFont="1" applyFill="1" applyBorder="1" applyAlignment="1">
      <alignment horizontal="left" vertical="center" wrapText="1"/>
    </xf>
    <xf numFmtId="0" fontId="88" fillId="3" borderId="8" xfId="24" applyFont="1" applyFill="1" applyBorder="1" applyAlignment="1">
      <alignment horizontal="left" vertical="center" wrapText="1"/>
    </xf>
    <xf numFmtId="9" fontId="149" fillId="6" borderId="8" xfId="24" applyNumberFormat="1" applyFont="1" applyFill="1" applyBorder="1" applyAlignment="1">
      <alignment horizontal="center" vertical="center" wrapText="1"/>
    </xf>
    <xf numFmtId="9" fontId="149" fillId="6" borderId="8" xfId="24" applyNumberFormat="1" applyFont="1" applyFill="1" applyBorder="1" applyAlignment="1">
      <alignment horizontal="center" vertical="center"/>
    </xf>
    <xf numFmtId="0" fontId="148" fillId="4" borderId="7" xfId="24" applyFont="1" applyFill="1" applyBorder="1" applyAlignment="1">
      <alignment vertical="center" wrapText="1"/>
    </xf>
    <xf numFmtId="3" fontId="149" fillId="3" borderId="8" xfId="25" applyNumberFormat="1" applyFont="1" applyFill="1" applyBorder="1" applyAlignment="1">
      <alignment horizontal="center" vertical="center" wrapText="1"/>
    </xf>
    <xf numFmtId="9" fontId="149" fillId="3" borderId="8" xfId="24" applyNumberFormat="1" applyFont="1" applyFill="1" applyBorder="1" applyAlignment="1">
      <alignment horizontal="center" vertical="center"/>
    </xf>
    <xf numFmtId="0" fontId="148" fillId="4" borderId="7" xfId="24" applyFont="1" applyFill="1" applyBorder="1" applyAlignment="1">
      <alignment horizontal="left" vertical="center" wrapText="1"/>
    </xf>
    <xf numFmtId="0" fontId="148" fillId="3" borderId="6" xfId="24" applyFont="1" applyFill="1" applyBorder="1" applyAlignment="1">
      <alignment horizontal="center" vertical="center" wrapText="1"/>
    </xf>
    <xf numFmtId="0" fontId="148" fillId="3" borderId="8" xfId="24" applyFont="1" applyFill="1" applyBorder="1" applyAlignment="1">
      <alignment horizontal="center" vertical="center" wrapText="1"/>
    </xf>
    <xf numFmtId="3" fontId="149" fillId="3" borderId="7" xfId="24" applyNumberFormat="1" applyFont="1" applyFill="1" applyBorder="1" applyAlignment="1">
      <alignment horizontal="center" vertical="center" wrapText="1"/>
    </xf>
    <xf numFmtId="0" fontId="149" fillId="3" borderId="7" xfId="24" applyFont="1" applyFill="1" applyBorder="1" applyAlignment="1">
      <alignment horizontal="center" vertical="center" wrapText="1"/>
    </xf>
    <xf numFmtId="167" fontId="149" fillId="3" borderId="8" xfId="24" applyNumberFormat="1" applyFont="1" applyFill="1" applyBorder="1" applyAlignment="1">
      <alignment horizontal="center" vertical="center"/>
    </xf>
    <xf numFmtId="0" fontId="149" fillId="0" borderId="7" xfId="24" applyFont="1" applyBorder="1" applyAlignment="1">
      <alignment horizontal="left" vertical="center" wrapText="1" indent="1"/>
    </xf>
    <xf numFmtId="3" fontId="149" fillId="0" borderId="8" xfId="24" applyNumberFormat="1" applyFont="1" applyBorder="1" applyAlignment="1">
      <alignment horizontal="center" vertical="center"/>
    </xf>
    <xf numFmtId="0" fontId="150" fillId="0" borderId="7" xfId="24" applyFont="1" applyBorder="1" applyAlignment="1">
      <alignment horizontal="left" vertical="center" wrapText="1" indent="1"/>
    </xf>
    <xf numFmtId="3" fontId="150" fillId="0" borderId="8" xfId="24" applyNumberFormat="1" applyFont="1" applyBorder="1" applyAlignment="1">
      <alignment horizontal="center" vertical="center"/>
    </xf>
    <xf numFmtId="3" fontId="150" fillId="3" borderId="8" xfId="24" applyNumberFormat="1" applyFont="1" applyFill="1" applyBorder="1" applyAlignment="1">
      <alignment horizontal="center" vertical="center"/>
    </xf>
    <xf numFmtId="3" fontId="149" fillId="3" borderId="8" xfId="24" applyNumberFormat="1" applyFont="1" applyFill="1" applyBorder="1" applyAlignment="1">
      <alignment horizontal="center" vertical="center"/>
    </xf>
    <xf numFmtId="9" fontId="149" fillId="0" borderId="8" xfId="25" applyFont="1" applyBorder="1" applyAlignment="1">
      <alignment horizontal="center" vertical="center"/>
    </xf>
    <xf numFmtId="167" fontId="149" fillId="0" borderId="8" xfId="25" applyNumberFormat="1" applyFont="1" applyBorder="1" applyAlignment="1">
      <alignment horizontal="center" vertical="center"/>
    </xf>
    <xf numFmtId="0" fontId="151" fillId="0" borderId="9" xfId="24" applyFont="1" applyBorder="1" applyAlignment="1">
      <alignment horizontal="left" vertical="center" wrapText="1" indent="1"/>
    </xf>
    <xf numFmtId="0" fontId="148" fillId="2" borderId="7" xfId="24" applyFont="1" applyFill="1" applyBorder="1" applyAlignment="1">
      <alignment vertical="center" wrapText="1"/>
    </xf>
    <xf numFmtId="3" fontId="148" fillId="2" borderId="8" xfId="24" applyNumberFormat="1" applyFont="1" applyFill="1" applyBorder="1" applyAlignment="1">
      <alignment horizontal="center" vertical="center"/>
    </xf>
    <xf numFmtId="0" fontId="149" fillId="4" borderId="7" xfId="24" applyFont="1" applyFill="1" applyBorder="1" applyAlignment="1">
      <alignment vertical="center" wrapText="1"/>
    </xf>
    <xf numFmtId="167" fontId="150" fillId="0" borderId="8" xfId="24" applyNumberFormat="1" applyFont="1" applyBorder="1" applyAlignment="1">
      <alignment horizontal="center" vertical="center"/>
    </xf>
    <xf numFmtId="0" fontId="148" fillId="0" borderId="9" xfId="24" applyFont="1" applyBorder="1" applyAlignment="1">
      <alignment horizontal="left" vertical="center" wrapText="1" indent="1"/>
    </xf>
    <xf numFmtId="3" fontId="149" fillId="0" borderId="7" xfId="24" applyNumberFormat="1" applyFont="1" applyFill="1" applyBorder="1" applyAlignment="1">
      <alignment horizontal="center" vertical="center" wrapText="1"/>
    </xf>
    <xf numFmtId="3" fontId="150" fillId="0" borderId="8" xfId="24" applyNumberFormat="1" applyFont="1" applyFill="1" applyBorder="1" applyAlignment="1">
      <alignment horizontal="center" vertical="center"/>
    </xf>
    <xf numFmtId="3" fontId="149" fillId="0" borderId="8" xfId="24" applyNumberFormat="1" applyFont="1" applyFill="1" applyBorder="1" applyAlignment="1">
      <alignment horizontal="center" vertical="center"/>
    </xf>
    <xf numFmtId="9" fontId="148" fillId="4" borderId="1" xfId="24" applyNumberFormat="1" applyFont="1" applyFill="1" applyBorder="1" applyAlignment="1">
      <alignment horizontal="center" vertical="center" wrapText="1"/>
    </xf>
    <xf numFmtId="0" fontId="148" fillId="4" borderId="7" xfId="24" applyFont="1" applyFill="1" applyBorder="1" applyAlignment="1">
      <alignment horizontal="left" vertical="center"/>
    </xf>
    <xf numFmtId="3" fontId="148" fillId="3" borderId="7" xfId="24" applyNumberFormat="1" applyFont="1" applyFill="1" applyBorder="1" applyAlignment="1">
      <alignment horizontal="center" vertical="center" wrapText="1"/>
    </xf>
    <xf numFmtId="0" fontId="151" fillId="0" borderId="24" xfId="24" applyFont="1" applyBorder="1" applyAlignment="1">
      <alignment horizontal="left" vertical="center" wrapText="1" indent="1"/>
    </xf>
    <xf numFmtId="3" fontId="151" fillId="0" borderId="8" xfId="24" applyNumberFormat="1" applyFont="1" applyBorder="1" applyAlignment="1">
      <alignment horizontal="center" vertical="center"/>
    </xf>
    <xf numFmtId="0" fontId="149" fillId="4" borderId="2" xfId="24" applyFont="1" applyFill="1" applyBorder="1" applyAlignment="1">
      <alignment vertical="center"/>
    </xf>
    <xf numFmtId="0" fontId="149" fillId="4" borderId="3" xfId="24" applyFont="1" applyFill="1" applyBorder="1" applyAlignment="1">
      <alignment vertical="center"/>
    </xf>
    <xf numFmtId="0" fontId="149" fillId="4" borderId="4" xfId="24" applyFont="1" applyFill="1" applyBorder="1" applyAlignment="1">
      <alignment vertical="center"/>
    </xf>
    <xf numFmtId="0" fontId="148" fillId="4" borderId="1" xfId="24" applyFont="1" applyFill="1" applyBorder="1" applyAlignment="1">
      <alignment horizontal="left" vertical="center" wrapText="1"/>
    </xf>
    <xf numFmtId="0" fontId="148" fillId="5" borderId="7" xfId="24" applyFont="1" applyFill="1" applyBorder="1" applyAlignment="1">
      <alignment vertical="center" wrapText="1"/>
    </xf>
    <xf numFmtId="3" fontId="148" fillId="5" borderId="8" xfId="24" applyNumberFormat="1" applyFont="1" applyFill="1" applyBorder="1" applyAlignment="1">
      <alignment horizontal="center" vertical="center"/>
    </xf>
    <xf numFmtId="3" fontId="148" fillId="4" borderId="8" xfId="24" applyNumberFormat="1" applyFont="1" applyFill="1" applyBorder="1" applyAlignment="1">
      <alignment horizontal="center" vertical="center"/>
    </xf>
    <xf numFmtId="3" fontId="148" fillId="0" borderId="8" xfId="24" applyNumberFormat="1" applyFont="1" applyBorder="1" applyAlignment="1">
      <alignment horizontal="center" vertical="center"/>
    </xf>
    <xf numFmtId="0" fontId="148" fillId="0" borderId="0" xfId="24" applyFont="1" applyBorder="1" applyAlignment="1">
      <alignment horizontal="left" vertical="center" wrapText="1" indent="1"/>
    </xf>
    <xf numFmtId="3" fontId="149" fillId="0" borderId="0" xfId="24" applyNumberFormat="1" applyFont="1" applyBorder="1" applyAlignment="1">
      <alignment horizontal="center" vertical="center"/>
    </xf>
    <xf numFmtId="0" fontId="1" fillId="3" borderId="0" xfId="24" applyFill="1"/>
    <xf numFmtId="0" fontId="4" fillId="0" borderId="0" xfId="24" applyFont="1" applyFill="1" applyBorder="1" applyAlignment="1">
      <alignment vertical="center" wrapText="1"/>
    </xf>
    <xf numFmtId="0" fontId="4" fillId="0" borderId="0" xfId="24" applyFont="1" applyFill="1" applyBorder="1" applyAlignment="1">
      <alignment vertical="center"/>
    </xf>
    <xf numFmtId="0" fontId="7" fillId="6" borderId="7" xfId="24" applyFont="1" applyFill="1" applyBorder="1" applyAlignment="1">
      <alignment horizontal="center" vertical="center" wrapText="1"/>
    </xf>
    <xf numFmtId="167" fontId="7" fillId="3" borderId="7" xfId="24" applyNumberFormat="1" applyFont="1" applyFill="1" applyBorder="1" applyAlignment="1">
      <alignment horizontal="center" vertical="center" wrapText="1"/>
    </xf>
    <xf numFmtId="9" fontId="7" fillId="0" borderId="6" xfId="24" applyNumberFormat="1" applyFont="1" applyFill="1" applyBorder="1" applyAlignment="1">
      <alignment horizontal="center" vertical="center"/>
    </xf>
    <xf numFmtId="0" fontId="8" fillId="4" borderId="31" xfId="24" applyFont="1" applyFill="1" applyBorder="1" applyAlignment="1">
      <alignment vertical="center" wrapText="1"/>
    </xf>
    <xf numFmtId="9" fontId="7" fillId="4" borderId="15" xfId="24" applyNumberFormat="1" applyFont="1" applyFill="1" applyBorder="1" applyAlignment="1">
      <alignment horizontal="center" vertical="center" wrapText="1"/>
    </xf>
    <xf numFmtId="0" fontId="1" fillId="0" borderId="25" xfId="24" applyBorder="1"/>
    <xf numFmtId="0" fontId="1" fillId="0" borderId="0" xfId="24" applyAlignment="1">
      <alignment horizontal="right"/>
    </xf>
    <xf numFmtId="0" fontId="1" fillId="3" borderId="0" xfId="24" applyFill="1" applyAlignment="1">
      <alignment horizontal="right"/>
    </xf>
    <xf numFmtId="0" fontId="13" fillId="0" borderId="38" xfId="24" applyFont="1" applyBorder="1" applyAlignment="1">
      <alignment horizontal="left" vertical="center" wrapText="1" indent="1"/>
    </xf>
    <xf numFmtId="3" fontId="12" fillId="0" borderId="29" xfId="24" applyNumberFormat="1" applyFont="1" applyBorder="1" applyAlignment="1">
      <alignment horizontal="center" vertical="center"/>
    </xf>
    <xf numFmtId="0" fontId="7" fillId="4" borderId="1" xfId="24" applyFont="1" applyFill="1" applyBorder="1" applyAlignment="1">
      <alignment vertical="center" wrapText="1"/>
    </xf>
    <xf numFmtId="0" fontId="1" fillId="0" borderId="0" xfId="24" applyAlignment="1"/>
    <xf numFmtId="0" fontId="1" fillId="0" borderId="0" xfId="24" applyFill="1" applyAlignment="1"/>
    <xf numFmtId="0" fontId="15" fillId="0" borderId="0" xfId="24" applyFont="1" applyBorder="1" applyAlignment="1">
      <alignment vertical="center" wrapText="1"/>
    </xf>
    <xf numFmtId="0" fontId="86" fillId="3" borderId="7" xfId="24" applyFont="1" applyFill="1" applyBorder="1" applyAlignment="1">
      <alignment horizontal="left" vertical="center" wrapText="1"/>
    </xf>
    <xf numFmtId="0" fontId="10" fillId="3" borderId="7" xfId="24" applyFont="1" applyFill="1" applyBorder="1" applyAlignment="1">
      <alignment horizontal="left" vertical="center" wrapText="1"/>
    </xf>
    <xf numFmtId="0" fontId="143" fillId="0" borderId="0" xfId="24" applyFont="1"/>
    <xf numFmtId="0" fontId="10" fillId="7" borderId="7" xfId="24" applyFont="1" applyFill="1" applyBorder="1" applyAlignment="1">
      <alignment horizontal="left" vertical="center" wrapText="1"/>
    </xf>
    <xf numFmtId="0" fontId="7" fillId="7" borderId="7" xfId="24" applyFont="1" applyFill="1" applyBorder="1" applyAlignment="1">
      <alignment vertical="center" wrapText="1"/>
    </xf>
    <xf numFmtId="0" fontId="7" fillId="7" borderId="7" xfId="24" applyFont="1" applyFill="1" applyBorder="1" applyAlignment="1">
      <alignment horizontal="left" vertical="center" wrapText="1"/>
    </xf>
    <xf numFmtId="0" fontId="1" fillId="0" borderId="0" xfId="24" applyBorder="1"/>
    <xf numFmtId="0" fontId="1" fillId="0" borderId="0" xfId="24" applyAlignment="1">
      <alignment horizontal="center"/>
    </xf>
    <xf numFmtId="0" fontId="4" fillId="3" borderId="1" xfId="24" applyFont="1" applyFill="1" applyBorder="1" applyAlignment="1">
      <alignment horizontal="center" vertical="center" wrapText="1"/>
    </xf>
    <xf numFmtId="0" fontId="4" fillId="4" borderId="5" xfId="24" applyFont="1" applyFill="1" applyBorder="1" applyAlignment="1">
      <alignment horizontal="center" vertical="center" wrapText="1"/>
    </xf>
    <xf numFmtId="0" fontId="7" fillId="3" borderId="64" xfId="24" applyFont="1" applyFill="1" applyBorder="1" applyAlignment="1">
      <alignment horizontal="center" vertical="center" wrapText="1"/>
    </xf>
    <xf numFmtId="0" fontId="8" fillId="4" borderId="7" xfId="24" applyFont="1" applyFill="1" applyBorder="1" applyAlignment="1">
      <alignment horizontal="center" vertical="center" wrapText="1"/>
    </xf>
    <xf numFmtId="4" fontId="1" fillId="0" borderId="0" xfId="24" applyNumberFormat="1" applyAlignment="1">
      <alignment horizontal="center"/>
    </xf>
    <xf numFmtId="9" fontId="7" fillId="3" borderId="8" xfId="25" applyFont="1" applyFill="1" applyBorder="1" applyAlignment="1">
      <alignment horizontal="center" vertical="center"/>
    </xf>
    <xf numFmtId="0" fontId="3" fillId="0" borderId="0" xfId="24" applyFont="1" applyAlignment="1">
      <alignment horizontal="center"/>
    </xf>
    <xf numFmtId="0" fontId="10" fillId="4" borderId="7" xfId="24" applyFont="1" applyFill="1" applyBorder="1" applyAlignment="1">
      <alignment horizontal="center" vertical="center" wrapText="1"/>
    </xf>
    <xf numFmtId="3" fontId="1" fillId="0" borderId="0" xfId="24" applyNumberFormat="1" applyAlignment="1">
      <alignment horizontal="center"/>
    </xf>
    <xf numFmtId="0" fontId="6" fillId="0" borderId="7" xfId="24" applyFont="1" applyBorder="1" applyAlignment="1">
      <alignment horizontal="center" vertical="center" wrapText="1"/>
    </xf>
    <xf numFmtId="0" fontId="11" fillId="0" borderId="7" xfId="24" applyFont="1" applyBorder="1" applyAlignment="1">
      <alignment horizontal="center" vertical="center" wrapText="1"/>
    </xf>
    <xf numFmtId="0" fontId="33" fillId="0" borderId="0" xfId="24" applyFont="1" applyAlignment="1">
      <alignment horizontal="center" wrapText="1"/>
    </xf>
    <xf numFmtId="167" fontId="0" fillId="0" borderId="0" xfId="25" applyNumberFormat="1" applyFont="1" applyAlignment="1">
      <alignment horizontal="center"/>
    </xf>
    <xf numFmtId="0" fontId="13" fillId="0" borderId="9" xfId="24" applyFont="1" applyBorder="1" applyAlignment="1">
      <alignment horizontal="center" vertical="center" wrapText="1"/>
    </xf>
    <xf numFmtId="0" fontId="14" fillId="2" borderId="7" xfId="24" applyFont="1" applyFill="1" applyBorder="1" applyAlignment="1">
      <alignment horizontal="center" vertical="center" wrapText="1"/>
    </xf>
    <xf numFmtId="0" fontId="7" fillId="4" borderId="7" xfId="24" applyFont="1" applyFill="1" applyBorder="1" applyAlignment="1">
      <alignment horizontal="center" vertical="center" wrapText="1"/>
    </xf>
    <xf numFmtId="0" fontId="14" fillId="0" borderId="9" xfId="24" applyFont="1" applyBorder="1" applyAlignment="1">
      <alignment horizontal="center" vertical="center" wrapText="1"/>
    </xf>
    <xf numFmtId="0" fontId="10" fillId="4" borderId="7" xfId="24" applyFont="1" applyFill="1" applyBorder="1" applyAlignment="1">
      <alignment horizontal="center" vertical="center"/>
    </xf>
    <xf numFmtId="0" fontId="13" fillId="0" borderId="24" xfId="24" applyFont="1" applyBorder="1" applyAlignment="1">
      <alignment horizontal="center" vertical="center" wrapText="1"/>
    </xf>
    <xf numFmtId="0" fontId="7" fillId="4" borderId="2" xfId="24" applyFont="1" applyFill="1" applyBorder="1" applyAlignment="1">
      <alignment horizontal="center" vertical="center"/>
    </xf>
    <xf numFmtId="0" fontId="10" fillId="4" borderId="1" xfId="24" applyFont="1" applyFill="1" applyBorder="1" applyAlignment="1">
      <alignment horizontal="center" vertical="center" wrapText="1"/>
    </xf>
    <xf numFmtId="0" fontId="7" fillId="4" borderId="4" xfId="24" applyFont="1" applyFill="1" applyBorder="1" applyAlignment="1">
      <alignment horizontal="center" vertical="center"/>
    </xf>
    <xf numFmtId="0" fontId="14" fillId="5" borderId="7" xfId="24" applyFont="1" applyFill="1" applyBorder="1" applyAlignment="1">
      <alignment horizontal="center" vertical="center" wrapText="1"/>
    </xf>
    <xf numFmtId="0" fontId="8" fillId="0" borderId="0" xfId="24" applyFont="1" applyBorder="1" applyAlignment="1">
      <alignment horizontal="center" vertical="center" wrapText="1"/>
    </xf>
    <xf numFmtId="0" fontId="1" fillId="0" borderId="0" xfId="186"/>
    <xf numFmtId="0" fontId="2" fillId="0" borderId="0" xfId="186" applyFont="1" applyAlignment="1">
      <alignment horizontal="center"/>
    </xf>
    <xf numFmtId="0" fontId="4" fillId="3" borderId="1" xfId="186" applyFont="1" applyFill="1" applyBorder="1" applyAlignment="1">
      <alignment horizontal="left" vertical="center" wrapText="1"/>
    </xf>
    <xf numFmtId="0" fontId="4" fillId="4" borderId="1" xfId="186" applyFont="1" applyFill="1" applyBorder="1" applyAlignment="1">
      <alignment vertical="center" wrapText="1"/>
    </xf>
    <xf numFmtId="0" fontId="7" fillId="3" borderId="6" xfId="186" applyFont="1" applyFill="1" applyBorder="1" applyAlignment="1">
      <alignment horizontal="center" vertical="center" wrapText="1"/>
    </xf>
    <xf numFmtId="0" fontId="7" fillId="3" borderId="8" xfId="186" applyFont="1" applyFill="1" applyBorder="1" applyAlignment="1">
      <alignment horizontal="center" vertical="center" wrapText="1"/>
    </xf>
    <xf numFmtId="0" fontId="7" fillId="3" borderId="60" xfId="186" applyFont="1" applyFill="1" applyBorder="1" applyAlignment="1">
      <alignment horizontal="left" vertical="center" wrapText="1"/>
    </xf>
    <xf numFmtId="9" fontId="7" fillId="6" borderId="8" xfId="186" applyNumberFormat="1" applyFont="1" applyFill="1" applyBorder="1" applyAlignment="1">
      <alignment horizontal="center" vertical="center"/>
    </xf>
    <xf numFmtId="0" fontId="138" fillId="0" borderId="58" xfId="186" applyFont="1" applyBorder="1"/>
    <xf numFmtId="0" fontId="138" fillId="0" borderId="58" xfId="186" applyFont="1" applyBorder="1" applyAlignment="1">
      <alignment wrapText="1"/>
    </xf>
    <xf numFmtId="0" fontId="7" fillId="3" borderId="7" xfId="186" applyFont="1" applyFill="1" applyBorder="1" applyAlignment="1">
      <alignment horizontal="left" vertical="center" wrapText="1"/>
    </xf>
    <xf numFmtId="0" fontId="8" fillId="4" borderId="7" xfId="186" applyFont="1" applyFill="1" applyBorder="1" applyAlignment="1">
      <alignment vertical="center" wrapText="1"/>
    </xf>
    <xf numFmtId="4" fontId="1" fillId="0" borderId="0" xfId="186" applyNumberFormat="1"/>
    <xf numFmtId="0" fontId="3" fillId="0" borderId="0" xfId="186" applyFont="1"/>
    <xf numFmtId="0" fontId="7" fillId="0" borderId="7" xfId="186" applyFont="1" applyFill="1" applyBorder="1" applyAlignment="1">
      <alignment vertical="center" wrapText="1"/>
    </xf>
    <xf numFmtId="9" fontId="22" fillId="3" borderId="8" xfId="186" applyNumberFormat="1" applyFont="1" applyFill="1" applyBorder="1" applyAlignment="1">
      <alignment horizontal="center" vertical="center"/>
    </xf>
    <xf numFmtId="0" fontId="10" fillId="4" borderId="7" xfId="186" applyFont="1" applyFill="1" applyBorder="1" applyAlignment="1">
      <alignment horizontal="left" vertical="center" wrapText="1"/>
    </xf>
    <xf numFmtId="0" fontId="9" fillId="3" borderId="6" xfId="186" applyFont="1" applyFill="1" applyBorder="1" applyAlignment="1">
      <alignment horizontal="center" vertical="center" wrapText="1"/>
    </xf>
    <xf numFmtId="0" fontId="9" fillId="3" borderId="8" xfId="186" applyFont="1" applyFill="1" applyBorder="1" applyAlignment="1">
      <alignment horizontal="center" vertical="center" wrapText="1"/>
    </xf>
    <xf numFmtId="3" fontId="7" fillId="3" borderId="7" xfId="186" applyNumberFormat="1" applyFont="1" applyFill="1" applyBorder="1" applyAlignment="1">
      <alignment horizontal="center" vertical="center" wrapText="1"/>
    </xf>
    <xf numFmtId="0" fontId="7" fillId="3" borderId="7" xfId="186" applyFont="1" applyFill="1" applyBorder="1" applyAlignment="1">
      <alignment horizontal="center" vertical="center" wrapText="1"/>
    </xf>
    <xf numFmtId="167" fontId="7" fillId="3" borderId="8" xfId="186" applyNumberFormat="1" applyFont="1" applyFill="1" applyBorder="1" applyAlignment="1">
      <alignment horizontal="center" vertical="center"/>
    </xf>
    <xf numFmtId="3" fontId="1" fillId="0" borderId="0" xfId="186" applyNumberFormat="1"/>
    <xf numFmtId="0" fontId="6" fillId="0" borderId="7" xfId="186" applyFont="1" applyBorder="1" applyAlignment="1">
      <alignment horizontal="left" vertical="center" wrapText="1" indent="1"/>
    </xf>
    <xf numFmtId="3" fontId="7" fillId="0" borderId="8" xfId="186" applyNumberFormat="1" applyFont="1" applyBorder="1" applyAlignment="1">
      <alignment horizontal="center" vertical="center"/>
    </xf>
    <xf numFmtId="0" fontId="11" fillId="0" borderId="7" xfId="186" applyFont="1" applyBorder="1" applyAlignment="1">
      <alignment horizontal="left" vertical="center" wrapText="1" indent="1"/>
    </xf>
    <xf numFmtId="3" fontId="12" fillId="3" borderId="8" xfId="186" applyNumberFormat="1" applyFont="1" applyFill="1" applyBorder="1" applyAlignment="1">
      <alignment horizontal="center" vertical="center"/>
    </xf>
    <xf numFmtId="3" fontId="12" fillId="0" borderId="8" xfId="186" applyNumberFormat="1" applyFont="1" applyBorder="1" applyAlignment="1">
      <alignment horizontal="center" vertical="center"/>
    </xf>
    <xf numFmtId="3" fontId="7" fillId="3" borderId="8" xfId="186" applyNumberFormat="1" applyFont="1" applyFill="1" applyBorder="1" applyAlignment="1">
      <alignment horizontal="center" vertical="center"/>
    </xf>
    <xf numFmtId="0" fontId="33" fillId="0" borderId="0" xfId="186" applyFont="1" applyAlignment="1">
      <alignment wrapText="1"/>
    </xf>
    <xf numFmtId="0" fontId="13" fillId="0" borderId="9" xfId="186" applyFont="1" applyBorder="1" applyAlignment="1">
      <alignment horizontal="left" vertical="center" wrapText="1" indent="1"/>
    </xf>
    <xf numFmtId="0" fontId="14" fillId="2" borderId="7" xfId="186" applyFont="1" applyFill="1" applyBorder="1" applyAlignment="1">
      <alignment vertical="center" wrapText="1"/>
    </xf>
    <xf numFmtId="3" fontId="9" fillId="2" borderId="8" xfId="186" applyNumberFormat="1" applyFont="1" applyFill="1" applyBorder="1" applyAlignment="1">
      <alignment horizontal="center" vertical="center"/>
    </xf>
    <xf numFmtId="0" fontId="7" fillId="4" borderId="7" xfId="186" applyFont="1" applyFill="1" applyBorder="1" applyAlignment="1">
      <alignment vertical="center" wrapText="1"/>
    </xf>
    <xf numFmtId="167" fontId="12" fillId="0" borderId="8" xfId="186" applyNumberFormat="1" applyFont="1" applyBorder="1" applyAlignment="1">
      <alignment horizontal="center" vertical="center"/>
    </xf>
    <xf numFmtId="0" fontId="14" fillId="0" borderId="9" xfId="186" applyFont="1" applyBorder="1" applyAlignment="1">
      <alignment horizontal="left" vertical="center" wrapText="1" indent="1"/>
    </xf>
    <xf numFmtId="3" fontId="7" fillId="0" borderId="7" xfId="186" applyNumberFormat="1" applyFont="1" applyFill="1" applyBorder="1" applyAlignment="1">
      <alignment horizontal="center" vertical="center" wrapText="1"/>
    </xf>
    <xf numFmtId="3" fontId="12" fillId="0" borderId="8" xfId="186" applyNumberFormat="1" applyFont="1" applyFill="1" applyBorder="1" applyAlignment="1">
      <alignment horizontal="center" vertical="center"/>
    </xf>
    <xf numFmtId="3" fontId="7" fillId="0" borderId="8" xfId="186" applyNumberFormat="1" applyFont="1" applyFill="1" applyBorder="1" applyAlignment="1">
      <alignment horizontal="center" vertical="center"/>
    </xf>
    <xf numFmtId="9" fontId="10" fillId="4" borderId="1" xfId="186" applyNumberFormat="1" applyFont="1" applyFill="1" applyBorder="1" applyAlignment="1">
      <alignment horizontal="center" vertical="center" wrapText="1"/>
    </xf>
    <xf numFmtId="0" fontId="10" fillId="4" borderId="7" xfId="186" applyFont="1" applyFill="1" applyBorder="1" applyAlignment="1">
      <alignment horizontal="left" vertical="center"/>
    </xf>
    <xf numFmtId="0" fontId="13" fillId="0" borderId="24" xfId="186" applyFont="1" applyBorder="1" applyAlignment="1">
      <alignment horizontal="left" vertical="center" wrapText="1" indent="1"/>
    </xf>
    <xf numFmtId="0" fontId="7" fillId="4" borderId="2" xfId="186" applyFont="1" applyFill="1" applyBorder="1" applyAlignment="1">
      <alignment vertical="center"/>
    </xf>
    <xf numFmtId="0" fontId="10" fillId="4" borderId="1" xfId="186" applyFont="1" applyFill="1" applyBorder="1" applyAlignment="1">
      <alignment vertical="center" wrapText="1"/>
    </xf>
    <xf numFmtId="0" fontId="7" fillId="4" borderId="3" xfId="186" applyFont="1" applyFill="1" applyBorder="1" applyAlignment="1">
      <alignment vertical="center"/>
    </xf>
    <xf numFmtId="0" fontId="7" fillId="4" borderId="4" xfId="186" applyFont="1" applyFill="1" applyBorder="1" applyAlignment="1">
      <alignment vertical="center"/>
    </xf>
    <xf numFmtId="0" fontId="10" fillId="4" borderId="1" xfId="186" applyFont="1" applyFill="1" applyBorder="1" applyAlignment="1">
      <alignment horizontal="left" vertical="center" wrapText="1"/>
    </xf>
    <xf numFmtId="0" fontId="154" fillId="0" borderId="0" xfId="186" applyFont="1"/>
    <xf numFmtId="0" fontId="7" fillId="4" borderId="2" xfId="186" applyFont="1" applyFill="1" applyBorder="1" applyAlignment="1">
      <alignment vertical="center" wrapText="1"/>
    </xf>
    <xf numFmtId="0" fontId="10" fillId="3" borderId="1" xfId="186" applyFont="1" applyFill="1" applyBorder="1" applyAlignment="1">
      <alignment horizontal="left" vertical="center" wrapText="1"/>
    </xf>
    <xf numFmtId="0" fontId="7" fillId="4" borderId="7" xfId="186" applyFont="1" applyFill="1" applyBorder="1" applyAlignment="1">
      <alignment horizontal="left" vertical="center" wrapText="1"/>
    </xf>
    <xf numFmtId="0" fontId="9" fillId="4" borderId="6" xfId="186" applyFont="1" applyFill="1" applyBorder="1" applyAlignment="1">
      <alignment horizontal="center" vertical="center" wrapText="1"/>
    </xf>
    <xf numFmtId="0" fontId="9" fillId="4" borderId="8" xfId="186" applyFont="1" applyFill="1" applyBorder="1" applyAlignment="1">
      <alignment horizontal="center" vertical="center" wrapText="1"/>
    </xf>
    <xf numFmtId="0" fontId="7" fillId="4" borderId="7" xfId="186" applyFont="1" applyFill="1" applyBorder="1" applyAlignment="1">
      <alignment horizontal="center" vertical="center" wrapText="1"/>
    </xf>
    <xf numFmtId="3" fontId="7" fillId="4" borderId="7" xfId="186" applyNumberFormat="1" applyFont="1" applyFill="1" applyBorder="1" applyAlignment="1">
      <alignment horizontal="center" vertical="center" wrapText="1"/>
    </xf>
    <xf numFmtId="167" fontId="7" fillId="4" borderId="8" xfId="186" applyNumberFormat="1" applyFont="1" applyFill="1" applyBorder="1" applyAlignment="1">
      <alignment horizontal="center" vertical="center"/>
    </xf>
    <xf numFmtId="0" fontId="6" fillId="4" borderId="7" xfId="186" applyFont="1" applyFill="1" applyBorder="1" applyAlignment="1">
      <alignment horizontal="left" vertical="center" wrapText="1" indent="1"/>
    </xf>
    <xf numFmtId="3" fontId="7" fillId="4" borderId="8" xfId="186" applyNumberFormat="1" applyFont="1" applyFill="1" applyBorder="1" applyAlignment="1">
      <alignment horizontal="center" vertical="center"/>
    </xf>
    <xf numFmtId="0" fontId="11" fillId="4" borderId="7" xfId="186" applyFont="1" applyFill="1" applyBorder="1" applyAlignment="1">
      <alignment horizontal="left" vertical="center" wrapText="1" indent="1"/>
    </xf>
    <xf numFmtId="3" fontId="12" fillId="4" borderId="8" xfId="186" applyNumberFormat="1" applyFont="1" applyFill="1" applyBorder="1" applyAlignment="1">
      <alignment horizontal="center" vertical="center"/>
    </xf>
    <xf numFmtId="0" fontId="13" fillId="4" borderId="9" xfId="186" applyFont="1" applyFill="1" applyBorder="1" applyAlignment="1">
      <alignment horizontal="left" vertical="center" wrapText="1" indent="1"/>
    </xf>
    <xf numFmtId="0" fontId="14" fillId="5" borderId="7" xfId="186" applyFont="1" applyFill="1" applyBorder="1" applyAlignment="1">
      <alignment vertical="center" wrapText="1"/>
    </xf>
    <xf numFmtId="3" fontId="9" fillId="5" borderId="8" xfId="186" applyNumberFormat="1" applyFont="1" applyFill="1" applyBorder="1" applyAlignment="1">
      <alignment horizontal="center" vertical="center"/>
    </xf>
    <xf numFmtId="3" fontId="9" fillId="4" borderId="8" xfId="186" applyNumberFormat="1" applyFont="1" applyFill="1" applyBorder="1" applyAlignment="1">
      <alignment horizontal="center" vertical="center"/>
    </xf>
    <xf numFmtId="3" fontId="9" fillId="0" borderId="8" xfId="186" applyNumberFormat="1" applyFont="1" applyBorder="1" applyAlignment="1">
      <alignment horizontal="center" vertical="center"/>
    </xf>
    <xf numFmtId="0" fontId="8" fillId="0" borderId="0" xfId="186" applyFont="1" applyBorder="1" applyAlignment="1">
      <alignment horizontal="left" vertical="center" wrapText="1" indent="1"/>
    </xf>
    <xf numFmtId="3" fontId="7" fillId="0" borderId="0" xfId="186" applyNumberFormat="1" applyFont="1" applyBorder="1" applyAlignment="1">
      <alignment horizontal="center" vertical="center"/>
    </xf>
    <xf numFmtId="0" fontId="44" fillId="0" borderId="0" xfId="27" applyFont="1"/>
    <xf numFmtId="0" fontId="1" fillId="0" borderId="0" xfId="27"/>
    <xf numFmtId="0" fontId="38" fillId="0" borderId="0" xfId="27" applyFont="1" applyAlignment="1">
      <alignment horizontal="center"/>
    </xf>
    <xf numFmtId="0" fontId="38" fillId="3" borderId="1" xfId="27" applyFont="1" applyFill="1" applyBorder="1" applyAlignment="1">
      <alignment horizontal="left" vertical="center" wrapText="1"/>
    </xf>
    <xf numFmtId="0" fontId="38" fillId="4" borderId="1" xfId="27" applyFont="1" applyFill="1" applyBorder="1" applyAlignment="1">
      <alignment vertical="center" wrapText="1"/>
    </xf>
    <xf numFmtId="0" fontId="44" fillId="3" borderId="6" xfId="27" applyFont="1" applyFill="1" applyBorder="1" applyAlignment="1">
      <alignment horizontal="center" vertical="center" wrapText="1"/>
    </xf>
    <xf numFmtId="0" fontId="44" fillId="3" borderId="8" xfId="27" applyFont="1" applyFill="1" applyBorder="1" applyAlignment="1">
      <alignment horizontal="center" vertical="center" wrapText="1"/>
    </xf>
    <xf numFmtId="0" fontId="44" fillId="3" borderId="7" xfId="27" applyFont="1" applyFill="1" applyBorder="1" applyAlignment="1">
      <alignment horizontal="left" vertical="top" wrapText="1"/>
    </xf>
    <xf numFmtId="9" fontId="44" fillId="6" borderId="8" xfId="27" applyNumberFormat="1" applyFont="1" applyFill="1" applyBorder="1" applyAlignment="1">
      <alignment horizontal="center" vertical="center"/>
    </xf>
    <xf numFmtId="0" fontId="38" fillId="4" borderId="7" xfId="27" applyFont="1" applyFill="1" applyBorder="1" applyAlignment="1">
      <alignment vertical="center" wrapText="1"/>
    </xf>
    <xf numFmtId="4" fontId="44" fillId="0" borderId="0" xfId="27" applyNumberFormat="1" applyFont="1"/>
    <xf numFmtId="3" fontId="44" fillId="3" borderId="8" xfId="25" applyNumberFormat="1" applyFont="1" applyFill="1" applyBorder="1" applyAlignment="1">
      <alignment horizontal="center" vertical="top" wrapText="1"/>
    </xf>
    <xf numFmtId="9" fontId="135" fillId="3" borderId="8" xfId="27" applyNumberFormat="1" applyFont="1" applyFill="1" applyBorder="1" applyAlignment="1">
      <alignment horizontal="center" vertical="top" wrapText="1"/>
    </xf>
    <xf numFmtId="0" fontId="79" fillId="0" borderId="0" xfId="27" applyFont="1"/>
    <xf numFmtId="3" fontId="80" fillId="3" borderId="8" xfId="25" applyNumberFormat="1" applyFont="1" applyFill="1" applyBorder="1" applyAlignment="1">
      <alignment horizontal="center" vertical="top" wrapText="1"/>
    </xf>
    <xf numFmtId="0" fontId="79" fillId="4" borderId="7" xfId="27" applyFont="1" applyFill="1" applyBorder="1" applyAlignment="1">
      <alignment horizontal="left" vertical="center" wrapText="1"/>
    </xf>
    <xf numFmtId="0" fontId="44" fillId="3" borderId="7" xfId="27" applyFont="1" applyFill="1" applyBorder="1" applyAlignment="1">
      <alignment horizontal="left" vertical="center" wrapText="1"/>
    </xf>
    <xf numFmtId="0" fontId="38" fillId="3" borderId="6" xfId="27" applyFont="1" applyFill="1" applyBorder="1" applyAlignment="1">
      <alignment horizontal="center" vertical="center" wrapText="1"/>
    </xf>
    <xf numFmtId="0" fontId="38" fillId="3" borderId="8" xfId="27" applyFont="1" applyFill="1" applyBorder="1" applyAlignment="1">
      <alignment horizontal="center" vertical="center" wrapText="1"/>
    </xf>
    <xf numFmtId="3" fontId="44" fillId="3" borderId="7" xfId="27" applyNumberFormat="1" applyFont="1" applyFill="1" applyBorder="1" applyAlignment="1">
      <alignment horizontal="center" vertical="center" wrapText="1"/>
    </xf>
    <xf numFmtId="0" fontId="44" fillId="3" borderId="7" xfId="27" applyFont="1" applyFill="1" applyBorder="1" applyAlignment="1">
      <alignment horizontal="center" vertical="center" wrapText="1"/>
    </xf>
    <xf numFmtId="167" fontId="44" fillId="3" borderId="8" xfId="27" applyNumberFormat="1" applyFont="1" applyFill="1" applyBorder="1" applyAlignment="1">
      <alignment horizontal="center" vertical="center"/>
    </xf>
    <xf numFmtId="3" fontId="44" fillId="0" borderId="0" xfId="27" applyNumberFormat="1" applyFont="1"/>
    <xf numFmtId="0" fontId="44" fillId="0" borderId="7" xfId="27" applyFont="1" applyBorder="1" applyAlignment="1">
      <alignment horizontal="left" vertical="center" wrapText="1" indent="1"/>
    </xf>
    <xf numFmtId="3" fontId="44" fillId="0" borderId="8" xfId="27" applyNumberFormat="1" applyFont="1" applyBorder="1" applyAlignment="1">
      <alignment horizontal="center" vertical="center"/>
    </xf>
    <xf numFmtId="0" fontId="77" fillId="0" borderId="7" xfId="27" applyFont="1" applyBorder="1" applyAlignment="1">
      <alignment horizontal="left" vertical="center" wrapText="1" indent="1"/>
    </xf>
    <xf numFmtId="3" fontId="77" fillId="3" borderId="8" xfId="27" applyNumberFormat="1" applyFont="1" applyFill="1" applyBorder="1" applyAlignment="1">
      <alignment horizontal="center" vertical="center"/>
    </xf>
    <xf numFmtId="3" fontId="77" fillId="0" borderId="8" xfId="27" applyNumberFormat="1" applyFont="1" applyBorder="1" applyAlignment="1">
      <alignment horizontal="center" vertical="center"/>
    </xf>
    <xf numFmtId="3" fontId="44" fillId="3" borderId="8" xfId="27" applyNumberFormat="1" applyFont="1" applyFill="1" applyBorder="1" applyAlignment="1">
      <alignment horizontal="center" vertical="center"/>
    </xf>
    <xf numFmtId="0" fontId="44" fillId="0" borderId="0" xfId="27" applyFont="1" applyAlignment="1">
      <alignment wrapText="1"/>
    </xf>
    <xf numFmtId="9" fontId="44" fillId="0" borderId="8" xfId="25" applyFont="1" applyBorder="1" applyAlignment="1">
      <alignment horizontal="center" vertical="center"/>
    </xf>
    <xf numFmtId="167" fontId="44" fillId="0" borderId="0" xfId="25" applyNumberFormat="1" applyFont="1"/>
    <xf numFmtId="167" fontId="44" fillId="0" borderId="8" xfId="25" applyNumberFormat="1" applyFont="1" applyBorder="1" applyAlignment="1">
      <alignment horizontal="center" vertical="center"/>
    </xf>
    <xf numFmtId="0" fontId="78" fillId="0" borderId="9" xfId="27" applyFont="1" applyBorder="1" applyAlignment="1">
      <alignment horizontal="left" vertical="center" wrapText="1" indent="1"/>
    </xf>
    <xf numFmtId="0" fontId="79" fillId="2" borderId="7" xfId="27" applyFont="1" applyFill="1" applyBorder="1" applyAlignment="1">
      <alignment vertical="center" wrapText="1"/>
    </xf>
    <xf numFmtId="3" fontId="38" fillId="2" borderId="8" xfId="27" applyNumberFormat="1" applyFont="1" applyFill="1" applyBorder="1" applyAlignment="1">
      <alignment horizontal="center" vertical="center"/>
    </xf>
    <xf numFmtId="0" fontId="44" fillId="4" borderId="7" xfId="27" applyFont="1" applyFill="1" applyBorder="1" applyAlignment="1">
      <alignment vertical="center" wrapText="1"/>
    </xf>
    <xf numFmtId="167" fontId="77" fillId="0" borderId="8" xfId="27" applyNumberFormat="1" applyFont="1" applyBorder="1" applyAlignment="1">
      <alignment horizontal="center" vertical="center"/>
    </xf>
    <xf numFmtId="0" fontId="79" fillId="0" borderId="9" xfId="27" applyFont="1" applyBorder="1" applyAlignment="1">
      <alignment horizontal="left" vertical="center" wrapText="1" indent="1"/>
    </xf>
    <xf numFmtId="3" fontId="44" fillId="0" borderId="7" xfId="27" applyNumberFormat="1" applyFont="1" applyFill="1" applyBorder="1" applyAlignment="1">
      <alignment horizontal="center" vertical="center" wrapText="1"/>
    </xf>
    <xf numFmtId="3" fontId="77" fillId="0" borderId="8" xfId="27" applyNumberFormat="1" applyFont="1" applyFill="1" applyBorder="1" applyAlignment="1">
      <alignment horizontal="center" vertical="center"/>
    </xf>
    <xf numFmtId="3" fontId="44" fillId="0" borderId="8" xfId="27" applyNumberFormat="1" applyFont="1" applyFill="1" applyBorder="1" applyAlignment="1">
      <alignment horizontal="center" vertical="center"/>
    </xf>
    <xf numFmtId="9" fontId="79" fillId="4" borderId="1" xfId="27" applyNumberFormat="1" applyFont="1" applyFill="1" applyBorder="1" applyAlignment="1">
      <alignment horizontal="center" vertical="center" wrapText="1"/>
    </xf>
    <xf numFmtId="0" fontId="79" fillId="4" borderId="7" xfId="27" applyFont="1" applyFill="1" applyBorder="1" applyAlignment="1">
      <alignment horizontal="left" vertical="center"/>
    </xf>
    <xf numFmtId="0" fontId="78" fillId="0" borderId="24" xfId="27" applyFont="1" applyBorder="1" applyAlignment="1">
      <alignment horizontal="left" vertical="center" wrapText="1" indent="1"/>
    </xf>
    <xf numFmtId="0" fontId="44" fillId="4" borderId="2" xfId="27" applyFont="1" applyFill="1" applyBorder="1" applyAlignment="1">
      <alignment vertical="center"/>
    </xf>
    <xf numFmtId="0" fontId="79" fillId="4" borderId="1" xfId="27" applyFont="1" applyFill="1" applyBorder="1" applyAlignment="1">
      <alignment vertical="center" wrapText="1"/>
    </xf>
    <xf numFmtId="0" fontId="44" fillId="4" borderId="3" xfId="27" applyFont="1" applyFill="1" applyBorder="1" applyAlignment="1">
      <alignment vertical="center"/>
    </xf>
    <xf numFmtId="0" fontId="44" fillId="4" borderId="4" xfId="27" applyFont="1" applyFill="1" applyBorder="1" applyAlignment="1">
      <alignment vertical="center"/>
    </xf>
    <xf numFmtId="0" fontId="79" fillId="4" borderId="1" xfId="27" applyFont="1" applyFill="1" applyBorder="1" applyAlignment="1">
      <alignment horizontal="left" vertical="center" wrapText="1"/>
    </xf>
    <xf numFmtId="0" fontId="79" fillId="5" borderId="7" xfId="27" applyFont="1" applyFill="1" applyBorder="1" applyAlignment="1">
      <alignment vertical="center" wrapText="1"/>
    </xf>
    <xf numFmtId="3" fontId="38" fillId="5" borderId="8" xfId="27" applyNumberFormat="1" applyFont="1" applyFill="1" applyBorder="1" applyAlignment="1">
      <alignment horizontal="center" vertical="center"/>
    </xf>
    <xf numFmtId="3" fontId="38" fillId="4" borderId="8" xfId="27" applyNumberFormat="1" applyFont="1" applyFill="1" applyBorder="1" applyAlignment="1">
      <alignment horizontal="center" vertical="center"/>
    </xf>
    <xf numFmtId="3" fontId="38" fillId="0" borderId="8" xfId="27" applyNumberFormat="1" applyFont="1" applyBorder="1" applyAlignment="1">
      <alignment horizontal="center" vertical="center"/>
    </xf>
    <xf numFmtId="0" fontId="38" fillId="0" borderId="0" xfId="27" applyFont="1" applyBorder="1" applyAlignment="1">
      <alignment horizontal="left" vertical="center" wrapText="1" indent="1"/>
    </xf>
    <xf numFmtId="3" fontId="44" fillId="0" borderId="0" xfId="27" applyNumberFormat="1" applyFont="1" applyBorder="1" applyAlignment="1">
      <alignment horizontal="center" vertical="center"/>
    </xf>
    <xf numFmtId="0" fontId="1" fillId="0" borderId="0" xfId="29"/>
    <xf numFmtId="0" fontId="2" fillId="0" borderId="0" xfId="29" applyFont="1" applyAlignment="1">
      <alignment horizontal="center"/>
    </xf>
    <xf numFmtId="0" fontId="4" fillId="3" borderId="1" xfId="29" applyFont="1" applyFill="1" applyBorder="1" applyAlignment="1">
      <alignment horizontal="left" vertical="center" wrapText="1"/>
    </xf>
    <xf numFmtId="0" fontId="4" fillId="4" borderId="1" xfId="29" applyFont="1" applyFill="1" applyBorder="1" applyAlignment="1">
      <alignment vertical="center" wrapText="1"/>
    </xf>
    <xf numFmtId="0" fontId="7" fillId="3" borderId="6" xfId="29" applyFont="1" applyFill="1" applyBorder="1" applyAlignment="1">
      <alignment horizontal="center" vertical="center" wrapText="1"/>
    </xf>
    <xf numFmtId="0" fontId="7" fillId="3" borderId="8" xfId="29" applyFont="1" applyFill="1" applyBorder="1" applyAlignment="1">
      <alignment horizontal="center" vertical="center" wrapText="1"/>
    </xf>
    <xf numFmtId="0" fontId="7" fillId="3" borderId="7" xfId="29" applyFont="1" applyFill="1" applyBorder="1" applyAlignment="1">
      <alignment horizontal="left" vertical="center" wrapText="1"/>
    </xf>
    <xf numFmtId="9" fontId="7" fillId="6" borderId="8" xfId="29" applyNumberFormat="1" applyFont="1" applyFill="1" applyBorder="1" applyAlignment="1">
      <alignment horizontal="center" vertical="center"/>
    </xf>
    <xf numFmtId="0" fontId="23" fillId="0" borderId="7" xfId="29" applyFont="1" applyFill="1" applyBorder="1" applyAlignment="1">
      <alignment horizontal="center" vertical="center" wrapText="1"/>
    </xf>
    <xf numFmtId="9" fontId="23" fillId="0" borderId="8" xfId="29" applyNumberFormat="1" applyFont="1" applyFill="1" applyBorder="1" applyAlignment="1">
      <alignment horizontal="center" vertical="center" wrapText="1"/>
    </xf>
    <xf numFmtId="0" fontId="7" fillId="0" borderId="0" xfId="29" applyFont="1" applyFill="1"/>
    <xf numFmtId="0" fontId="8" fillId="4" borderId="7" xfId="29" applyFont="1" applyFill="1" applyBorder="1" applyAlignment="1">
      <alignment vertical="center" wrapText="1"/>
    </xf>
    <xf numFmtId="4" fontId="1" fillId="0" borderId="0" xfId="29" applyNumberFormat="1"/>
    <xf numFmtId="9" fontId="22" fillId="3" borderId="8" xfId="29" applyNumberFormat="1" applyFont="1" applyFill="1" applyBorder="1" applyAlignment="1">
      <alignment horizontal="center" vertical="center"/>
    </xf>
    <xf numFmtId="0" fontId="3" fillId="0" borderId="0" xfId="29" applyFont="1"/>
    <xf numFmtId="0" fontId="10" fillId="0" borderId="0" xfId="29" applyFont="1" applyFill="1"/>
    <xf numFmtId="0" fontId="7" fillId="0" borderId="7" xfId="29" applyFont="1" applyFill="1" applyBorder="1" applyAlignment="1">
      <alignment horizontal="center" vertical="center" wrapText="1"/>
    </xf>
    <xf numFmtId="1" fontId="23" fillId="0" borderId="8" xfId="29" applyNumberFormat="1" applyFont="1" applyFill="1" applyBorder="1" applyAlignment="1">
      <alignment horizontal="center" vertical="center"/>
    </xf>
    <xf numFmtId="0" fontId="10" fillId="0" borderId="7" xfId="29" applyFont="1" applyFill="1" applyBorder="1" applyAlignment="1">
      <alignment horizontal="center" vertical="center" wrapText="1"/>
    </xf>
    <xf numFmtId="0" fontId="9" fillId="0" borderId="1" xfId="29" applyFont="1" applyFill="1" applyBorder="1" applyAlignment="1">
      <alignment horizontal="center" vertical="center" wrapText="1"/>
    </xf>
    <xf numFmtId="0" fontId="9" fillId="0" borderId="4" xfId="29" applyFont="1" applyFill="1" applyBorder="1" applyAlignment="1">
      <alignment horizontal="center" vertical="center" wrapText="1"/>
    </xf>
    <xf numFmtId="0" fontId="9" fillId="0" borderId="8" xfId="29" applyFont="1" applyFill="1" applyBorder="1" applyAlignment="1">
      <alignment horizontal="center" vertical="center" wrapText="1"/>
    </xf>
    <xf numFmtId="3" fontId="7" fillId="0" borderId="7" xfId="29" applyNumberFormat="1" applyFont="1" applyFill="1" applyBorder="1" applyAlignment="1">
      <alignment horizontal="center" vertical="center" wrapText="1"/>
    </xf>
    <xf numFmtId="3" fontId="9" fillId="3" borderId="7" xfId="29" applyNumberFormat="1" applyFont="1" applyFill="1" applyBorder="1" applyAlignment="1">
      <alignment horizontal="center" vertical="center" wrapText="1"/>
    </xf>
    <xf numFmtId="167" fontId="7" fillId="0" borderId="8" xfId="29" applyNumberFormat="1" applyFont="1" applyFill="1" applyBorder="1" applyAlignment="1">
      <alignment horizontal="center" vertical="center"/>
    </xf>
    <xf numFmtId="3" fontId="1" fillId="0" borderId="0" xfId="29" applyNumberFormat="1"/>
    <xf numFmtId="3" fontId="9" fillId="0" borderId="1" xfId="29" applyNumberFormat="1" applyFont="1" applyFill="1" applyBorder="1" applyAlignment="1">
      <alignment horizontal="center" vertical="center"/>
    </xf>
    <xf numFmtId="3" fontId="24" fillId="0" borderId="1" xfId="29" applyNumberFormat="1" applyFont="1" applyFill="1" applyBorder="1" applyAlignment="1">
      <alignment horizontal="center" vertical="center"/>
    </xf>
    <xf numFmtId="3" fontId="9" fillId="0" borderId="8" xfId="29" applyNumberFormat="1" applyFont="1" applyFill="1" applyBorder="1" applyAlignment="1">
      <alignment horizontal="center" vertical="center"/>
    </xf>
    <xf numFmtId="0" fontId="12" fillId="0" borderId="7" xfId="29" applyFont="1" applyFill="1" applyBorder="1" applyAlignment="1">
      <alignment horizontal="center" vertical="center" wrapText="1"/>
    </xf>
    <xf numFmtId="3" fontId="7" fillId="0" borderId="1" xfId="29" applyNumberFormat="1" applyFont="1" applyFill="1" applyBorder="1" applyAlignment="1">
      <alignment horizontal="center" vertical="center"/>
    </xf>
    <xf numFmtId="3" fontId="23" fillId="0" borderId="1" xfId="29" applyNumberFormat="1" applyFont="1" applyFill="1" applyBorder="1" applyAlignment="1">
      <alignment horizontal="center" vertical="center"/>
    </xf>
    <xf numFmtId="3" fontId="7" fillId="0" borderId="8" xfId="29" applyNumberFormat="1" applyFont="1" applyFill="1" applyBorder="1" applyAlignment="1">
      <alignment horizontal="center" vertical="center"/>
    </xf>
    <xf numFmtId="3" fontId="12" fillId="0" borderId="1" xfId="29" applyNumberFormat="1" applyFont="1" applyFill="1" applyBorder="1" applyAlignment="1">
      <alignment horizontal="center" vertical="center"/>
    </xf>
    <xf numFmtId="3" fontId="12" fillId="0" borderId="8" xfId="29" applyNumberFormat="1" applyFont="1" applyFill="1" applyBorder="1" applyAlignment="1">
      <alignment horizontal="center" vertical="center"/>
    </xf>
    <xf numFmtId="3" fontId="24" fillId="0" borderId="8" xfId="29" applyNumberFormat="1" applyFont="1" applyFill="1" applyBorder="1" applyAlignment="1">
      <alignment horizontal="center" vertical="center"/>
    </xf>
    <xf numFmtId="3" fontId="23" fillId="0" borderId="8" xfId="29" applyNumberFormat="1" applyFont="1" applyFill="1" applyBorder="1" applyAlignment="1">
      <alignment horizontal="center" vertical="center"/>
    </xf>
    <xf numFmtId="3" fontId="156" fillId="0" borderId="8" xfId="29" applyNumberFormat="1" applyFont="1" applyFill="1" applyBorder="1" applyAlignment="1">
      <alignment horizontal="center" vertical="center"/>
    </xf>
    <xf numFmtId="0" fontId="33" fillId="0" borderId="0" xfId="29" applyFont="1" applyAlignment="1">
      <alignment wrapText="1"/>
    </xf>
    <xf numFmtId="0" fontId="157" fillId="0" borderId="1" xfId="29" applyFont="1" applyFill="1" applyBorder="1" applyAlignment="1">
      <alignment horizontal="center" vertical="center" wrapText="1"/>
    </xf>
    <xf numFmtId="3" fontId="158" fillId="0" borderId="8" xfId="29" applyNumberFormat="1" applyFont="1" applyFill="1" applyBorder="1" applyAlignment="1">
      <alignment horizontal="center" vertical="center"/>
    </xf>
    <xf numFmtId="0" fontId="10" fillId="0" borderId="1" xfId="29" applyFont="1" applyFill="1" applyBorder="1" applyAlignment="1">
      <alignment horizontal="center" vertical="center" wrapText="1"/>
    </xf>
    <xf numFmtId="0" fontId="10" fillId="0" borderId="2" xfId="29" applyFont="1" applyFill="1" applyBorder="1" applyAlignment="1">
      <alignment horizontal="center" vertical="center" wrapText="1"/>
    </xf>
    <xf numFmtId="3" fontId="9" fillId="0" borderId="14" xfId="29" applyNumberFormat="1" applyFont="1" applyFill="1" applyBorder="1" applyAlignment="1">
      <alignment horizontal="center" vertical="center"/>
    </xf>
    <xf numFmtId="3" fontId="9" fillId="3" borderId="1" xfId="29" applyNumberFormat="1" applyFont="1" applyFill="1" applyBorder="1" applyAlignment="1">
      <alignment horizontal="center" vertical="center" wrapText="1"/>
    </xf>
    <xf numFmtId="167" fontId="12" fillId="0" borderId="8" xfId="29" applyNumberFormat="1" applyFont="1" applyFill="1" applyBorder="1" applyAlignment="1">
      <alignment horizontal="center" vertical="center"/>
    </xf>
    <xf numFmtId="3" fontId="7" fillId="0" borderId="1" xfId="29" applyNumberFormat="1" applyFont="1" applyFill="1" applyBorder="1" applyAlignment="1">
      <alignment horizontal="center" vertical="center" wrapText="1"/>
    </xf>
    <xf numFmtId="179" fontId="7" fillId="0" borderId="7" xfId="29" applyNumberFormat="1" applyFont="1" applyFill="1" applyBorder="1" applyAlignment="1">
      <alignment horizontal="center" vertical="center" wrapText="1"/>
    </xf>
    <xf numFmtId="3" fontId="9" fillId="0" borderId="1" xfId="29" applyNumberFormat="1" applyFont="1" applyFill="1" applyBorder="1" applyAlignment="1">
      <alignment horizontal="center" vertical="center" wrapText="1"/>
    </xf>
    <xf numFmtId="179" fontId="9" fillId="0" borderId="1" xfId="29" applyNumberFormat="1" applyFont="1" applyFill="1" applyBorder="1" applyAlignment="1">
      <alignment horizontal="center" vertical="center" wrapText="1"/>
    </xf>
    <xf numFmtId="179" fontId="7" fillId="0" borderId="8" xfId="29" applyNumberFormat="1" applyFont="1" applyFill="1" applyBorder="1" applyAlignment="1">
      <alignment horizontal="center" vertical="center"/>
    </xf>
    <xf numFmtId="179" fontId="12" fillId="0" borderId="8" xfId="29" applyNumberFormat="1" applyFont="1" applyFill="1" applyBorder="1" applyAlignment="1">
      <alignment horizontal="center" vertical="center"/>
    </xf>
    <xf numFmtId="179" fontId="9" fillId="0" borderId="8" xfId="29" applyNumberFormat="1" applyFont="1" applyFill="1" applyBorder="1" applyAlignment="1">
      <alignment horizontal="center" vertical="center"/>
    </xf>
    <xf numFmtId="0" fontId="23" fillId="0" borderId="1" xfId="29" applyFont="1" applyFill="1" applyBorder="1" applyAlignment="1">
      <alignment vertical="center" wrapText="1"/>
    </xf>
    <xf numFmtId="9" fontId="10" fillId="0" borderId="1" xfId="29" applyNumberFormat="1" applyFont="1" applyFill="1" applyBorder="1" applyAlignment="1">
      <alignment vertical="center" wrapText="1"/>
    </xf>
    <xf numFmtId="0" fontId="10" fillId="0" borderId="1" xfId="29" applyFont="1" applyFill="1" applyBorder="1" applyAlignment="1">
      <alignment horizontal="center" vertical="center"/>
    </xf>
    <xf numFmtId="3" fontId="24" fillId="3" borderId="7" xfId="29" applyNumberFormat="1" applyFont="1" applyFill="1" applyBorder="1" applyAlignment="1">
      <alignment horizontal="center" vertical="center" wrapText="1"/>
    </xf>
    <xf numFmtId="0" fontId="7" fillId="3" borderId="5" xfId="29" applyFont="1" applyFill="1" applyBorder="1" applyAlignment="1">
      <alignment horizontal="center" vertical="center" wrapText="1"/>
    </xf>
    <xf numFmtId="0" fontId="9" fillId="3" borderId="1" xfId="29" applyFont="1" applyFill="1" applyBorder="1" applyAlignment="1">
      <alignment horizontal="center" vertical="center" wrapText="1"/>
    </xf>
    <xf numFmtId="0" fontId="9" fillId="3" borderId="4" xfId="29" applyFont="1" applyFill="1" applyBorder="1" applyAlignment="1">
      <alignment horizontal="center" vertical="center" wrapText="1"/>
    </xf>
    <xf numFmtId="0" fontId="7" fillId="3" borderId="7" xfId="29" applyFont="1" applyFill="1" applyBorder="1" applyAlignment="1">
      <alignment horizontal="center" vertical="center" wrapText="1"/>
    </xf>
    <xf numFmtId="0" fontId="6" fillId="0" borderId="7" xfId="29" applyFont="1" applyBorder="1" applyAlignment="1">
      <alignment horizontal="center" vertical="center" wrapText="1"/>
    </xf>
    <xf numFmtId="3" fontId="7" fillId="0" borderId="8" xfId="29" applyNumberFormat="1" applyFont="1" applyBorder="1" applyAlignment="1">
      <alignment horizontal="center" vertical="center"/>
    </xf>
    <xf numFmtId="0" fontId="11" fillId="0" borderId="7" xfId="29" applyFont="1" applyBorder="1" applyAlignment="1">
      <alignment horizontal="center" vertical="center" wrapText="1"/>
    </xf>
    <xf numFmtId="3" fontId="12" fillId="0" borderId="8" xfId="29" applyNumberFormat="1" applyFont="1" applyBorder="1" applyAlignment="1">
      <alignment horizontal="center" vertical="center"/>
    </xf>
    <xf numFmtId="0" fontId="14" fillId="0" borderId="24" xfId="29" applyFont="1" applyBorder="1" applyAlignment="1">
      <alignment horizontal="center" vertical="center" wrapText="1"/>
    </xf>
    <xf numFmtId="3" fontId="9" fillId="0" borderId="8" xfId="29" applyNumberFormat="1" applyFont="1" applyBorder="1" applyAlignment="1">
      <alignment horizontal="center" vertical="center"/>
    </xf>
    <xf numFmtId="0" fontId="7" fillId="0" borderId="1" xfId="29" applyFont="1" applyFill="1" applyBorder="1" applyAlignment="1">
      <alignment horizontal="center" vertical="center" wrapText="1"/>
    </xf>
    <xf numFmtId="0" fontId="14" fillId="0" borderId="5" xfId="29" applyFont="1" applyBorder="1" applyAlignment="1">
      <alignment horizontal="center" vertical="center" wrapText="1"/>
    </xf>
    <xf numFmtId="3" fontId="9" fillId="0" borderId="6" xfId="29" applyNumberFormat="1" applyFont="1" applyBorder="1" applyAlignment="1">
      <alignment horizontal="center" vertical="center"/>
    </xf>
    <xf numFmtId="0" fontId="9" fillId="3" borderId="6" xfId="29" applyFont="1" applyFill="1" applyBorder="1" applyAlignment="1">
      <alignment horizontal="center" vertical="center" wrapText="1"/>
    </xf>
    <xf numFmtId="0" fontId="9" fillId="3" borderId="8" xfId="29" applyFont="1" applyFill="1" applyBorder="1" applyAlignment="1">
      <alignment horizontal="center" vertical="center" wrapText="1"/>
    </xf>
    <xf numFmtId="3" fontId="7" fillId="3" borderId="7" xfId="29" applyNumberFormat="1" applyFont="1" applyFill="1" applyBorder="1" applyAlignment="1">
      <alignment horizontal="center" vertical="center" wrapText="1"/>
    </xf>
    <xf numFmtId="167" fontId="7" fillId="3" borderId="8" xfId="29" applyNumberFormat="1" applyFont="1" applyFill="1" applyBorder="1" applyAlignment="1">
      <alignment horizontal="center" vertical="center"/>
    </xf>
    <xf numFmtId="0" fontId="6" fillId="0" borderId="7" xfId="29" applyFont="1" applyBorder="1" applyAlignment="1">
      <alignment horizontal="left" vertical="center" wrapText="1" indent="1"/>
    </xf>
    <xf numFmtId="0" fontId="11" fillId="0" borderId="7" xfId="29" applyFont="1" applyBorder="1" applyAlignment="1">
      <alignment horizontal="left" vertical="center" wrapText="1" indent="1"/>
    </xf>
    <xf numFmtId="0" fontId="13" fillId="0" borderId="9" xfId="29" applyFont="1" applyBorder="1" applyAlignment="1">
      <alignment horizontal="left" vertical="center" wrapText="1" indent="1"/>
    </xf>
    <xf numFmtId="0" fontId="10" fillId="4" borderId="7" xfId="29" applyFont="1" applyFill="1" applyBorder="1" applyAlignment="1">
      <alignment horizontal="left" vertical="center" wrapText="1"/>
    </xf>
    <xf numFmtId="9" fontId="10" fillId="4" borderId="1" xfId="29" applyNumberFormat="1" applyFont="1" applyFill="1" applyBorder="1" applyAlignment="1">
      <alignment horizontal="center" vertical="center" wrapText="1"/>
    </xf>
    <xf numFmtId="0" fontId="10" fillId="4" borderId="7" xfId="29" applyFont="1" applyFill="1" applyBorder="1" applyAlignment="1">
      <alignment horizontal="left" vertical="center"/>
    </xf>
    <xf numFmtId="0" fontId="13" fillId="0" borderId="24" xfId="29" applyFont="1" applyBorder="1" applyAlignment="1">
      <alignment horizontal="left" vertical="center" wrapText="1" indent="1"/>
    </xf>
    <xf numFmtId="0" fontId="7" fillId="4" borderId="2" xfId="29" applyFont="1" applyFill="1" applyBorder="1" applyAlignment="1">
      <alignment vertical="center"/>
    </xf>
    <xf numFmtId="0" fontId="10" fillId="4" borderId="1" xfId="29" applyFont="1" applyFill="1" applyBorder="1" applyAlignment="1">
      <alignment vertical="center" wrapText="1"/>
    </xf>
    <xf numFmtId="0" fontId="7" fillId="4" borderId="3" xfId="29" applyFont="1" applyFill="1" applyBorder="1" applyAlignment="1">
      <alignment vertical="center"/>
    </xf>
    <xf numFmtId="0" fontId="7" fillId="4" borderId="4" xfId="29" applyFont="1" applyFill="1" applyBorder="1" applyAlignment="1">
      <alignment vertical="center"/>
    </xf>
    <xf numFmtId="0" fontId="10" fillId="4" borderId="1" xfId="29" applyFont="1" applyFill="1" applyBorder="1" applyAlignment="1">
      <alignment horizontal="left" vertical="center" wrapText="1"/>
    </xf>
    <xf numFmtId="3" fontId="158" fillId="0" borderId="8" xfId="29" applyNumberFormat="1" applyFont="1" applyBorder="1" applyAlignment="1">
      <alignment horizontal="center" vertical="center"/>
    </xf>
    <xf numFmtId="0" fontId="14" fillId="5" borderId="7" xfId="29" applyFont="1" applyFill="1" applyBorder="1" applyAlignment="1">
      <alignment vertical="center" wrapText="1"/>
    </xf>
    <xf numFmtId="3" fontId="9" fillId="5" borderId="8" xfId="29" applyNumberFormat="1" applyFont="1" applyFill="1" applyBorder="1" applyAlignment="1">
      <alignment horizontal="center" vertical="center"/>
    </xf>
    <xf numFmtId="3" fontId="9" fillId="4" borderId="8" xfId="29" applyNumberFormat="1" applyFont="1" applyFill="1" applyBorder="1" applyAlignment="1">
      <alignment horizontal="center" vertical="center"/>
    </xf>
    <xf numFmtId="0" fontId="14" fillId="46" borderId="7" xfId="29" applyFont="1" applyFill="1" applyBorder="1" applyAlignment="1">
      <alignment vertical="center" wrapText="1"/>
    </xf>
    <xf numFmtId="3" fontId="9" fillId="46" borderId="8" xfId="29" applyNumberFormat="1" applyFont="1" applyFill="1" applyBorder="1" applyAlignment="1">
      <alignment horizontal="center" vertical="center"/>
    </xf>
    <xf numFmtId="0" fontId="8" fillId="0" borderId="0" xfId="29" applyFont="1" applyBorder="1" applyAlignment="1">
      <alignment horizontal="left" vertical="center" wrapText="1" indent="1"/>
    </xf>
    <xf numFmtId="3" fontId="7" fillId="0" borderId="0" xfId="29" applyNumberFormat="1" applyFont="1" applyBorder="1" applyAlignment="1">
      <alignment horizontal="center" vertical="center"/>
    </xf>
    <xf numFmtId="0" fontId="18" fillId="0" borderId="0" xfId="31" applyFont="1" applyFill="1"/>
    <xf numFmtId="0" fontId="18" fillId="0" borderId="0" xfId="31" applyFont="1"/>
    <xf numFmtId="0" fontId="1" fillId="0" borderId="0" xfId="31"/>
    <xf numFmtId="0" fontId="137" fillId="3" borderId="1" xfId="31" applyFont="1" applyFill="1" applyBorder="1" applyAlignment="1">
      <alignment horizontal="left" vertical="center" wrapText="1"/>
    </xf>
    <xf numFmtId="0" fontId="137" fillId="4" borderId="1" xfId="31" applyFont="1" applyFill="1" applyBorder="1" applyAlignment="1">
      <alignment vertical="center" wrapText="1"/>
    </xf>
    <xf numFmtId="0" fontId="19" fillId="3" borderId="6" xfId="31" applyFont="1" applyFill="1" applyBorder="1" applyAlignment="1">
      <alignment horizontal="center" vertical="center" wrapText="1"/>
    </xf>
    <xf numFmtId="0" fontId="19" fillId="0" borderId="8" xfId="31" applyFont="1" applyFill="1" applyBorder="1" applyAlignment="1">
      <alignment horizontal="center" vertical="center" wrapText="1"/>
    </xf>
    <xf numFmtId="0" fontId="19" fillId="3" borderId="7" xfId="31" applyFont="1" applyFill="1" applyBorder="1" applyAlignment="1">
      <alignment horizontal="left" vertical="center" wrapText="1"/>
    </xf>
    <xf numFmtId="9" fontId="19" fillId="0" borderId="8" xfId="31" applyNumberFormat="1" applyFont="1" applyFill="1" applyBorder="1" applyAlignment="1">
      <alignment horizontal="center" vertical="center" wrapText="1"/>
    </xf>
    <xf numFmtId="9" fontId="19" fillId="0" borderId="8" xfId="31" applyNumberFormat="1" applyFont="1" applyFill="1" applyBorder="1" applyAlignment="1">
      <alignment horizontal="center" vertical="center"/>
    </xf>
    <xf numFmtId="0" fontId="137" fillId="4" borderId="7" xfId="31" applyFont="1" applyFill="1" applyBorder="1" applyAlignment="1">
      <alignment vertical="center" wrapText="1"/>
    </xf>
    <xf numFmtId="4" fontId="18" fillId="0" borderId="0" xfId="31" applyNumberFormat="1" applyFont="1"/>
    <xf numFmtId="0" fontId="161" fillId="4" borderId="7" xfId="31" applyFont="1" applyFill="1" applyBorder="1" applyAlignment="1">
      <alignment horizontal="left" vertical="center" wrapText="1"/>
    </xf>
    <xf numFmtId="0" fontId="19" fillId="3" borderId="5" xfId="31" applyFont="1" applyFill="1" applyBorder="1" applyAlignment="1">
      <alignment horizontal="center" vertical="center" wrapText="1"/>
    </xf>
    <xf numFmtId="0" fontId="137" fillId="3" borderId="6" xfId="31" applyFont="1" applyFill="1" applyBorder="1" applyAlignment="1">
      <alignment horizontal="center" vertical="center" wrapText="1"/>
    </xf>
    <xf numFmtId="0" fontId="19" fillId="3" borderId="7" xfId="31" applyFont="1" applyFill="1" applyBorder="1" applyAlignment="1">
      <alignment horizontal="center" vertical="center" wrapText="1"/>
    </xf>
    <xf numFmtId="0" fontId="137" fillId="3" borderId="8" xfId="31" applyFont="1" applyFill="1" applyBorder="1" applyAlignment="1">
      <alignment horizontal="center" vertical="center" wrapText="1"/>
    </xf>
    <xf numFmtId="3" fontId="162" fillId="3" borderId="7" xfId="31" applyNumberFormat="1" applyFont="1" applyFill="1" applyBorder="1" applyAlignment="1">
      <alignment horizontal="center" vertical="center" wrapText="1"/>
    </xf>
    <xf numFmtId="3" fontId="162" fillId="3" borderId="8" xfId="31" applyNumberFormat="1" applyFont="1" applyFill="1" applyBorder="1" applyAlignment="1">
      <alignment horizontal="center" vertical="center"/>
    </xf>
    <xf numFmtId="167" fontId="19" fillId="3" borderId="8" xfId="31" applyNumberFormat="1" applyFont="1" applyFill="1" applyBorder="1" applyAlignment="1">
      <alignment horizontal="center" vertical="center"/>
    </xf>
    <xf numFmtId="0" fontId="19" fillId="0" borderId="7" xfId="31" applyFont="1" applyBorder="1" applyAlignment="1">
      <alignment horizontal="left" vertical="center" wrapText="1" indent="1"/>
    </xf>
    <xf numFmtId="3" fontId="19" fillId="0" borderId="8" xfId="31" applyNumberFormat="1" applyFont="1" applyBorder="1" applyAlignment="1">
      <alignment horizontal="center" vertical="center"/>
    </xf>
    <xf numFmtId="0" fontId="163" fillId="0" borderId="7" xfId="31" applyFont="1" applyBorder="1" applyAlignment="1">
      <alignment horizontal="left" vertical="center" wrapText="1" indent="1"/>
    </xf>
    <xf numFmtId="3" fontId="163" fillId="3" borderId="8" xfId="31" applyNumberFormat="1" applyFont="1" applyFill="1" applyBorder="1" applyAlignment="1">
      <alignment horizontal="center" vertical="center"/>
    </xf>
    <xf numFmtId="3" fontId="163" fillId="0" borderId="8" xfId="31" applyNumberFormat="1" applyFont="1" applyBorder="1" applyAlignment="1">
      <alignment horizontal="center" vertical="center"/>
    </xf>
    <xf numFmtId="0" fontId="164" fillId="0" borderId="0" xfId="31" applyFont="1" applyAlignment="1"/>
    <xf numFmtId="0" fontId="164" fillId="0" borderId="0" xfId="31" applyFont="1" applyAlignment="1">
      <alignment horizontal="center"/>
    </xf>
    <xf numFmtId="3" fontId="162" fillId="0" borderId="8" xfId="31" applyNumberFormat="1" applyFont="1" applyBorder="1" applyAlignment="1">
      <alignment horizontal="center" vertical="center"/>
    </xf>
    <xf numFmtId="3" fontId="165" fillId="3" borderId="8" xfId="31" applyNumberFormat="1" applyFont="1" applyFill="1" applyBorder="1" applyAlignment="1">
      <alignment horizontal="center" vertical="center"/>
    </xf>
    <xf numFmtId="3" fontId="165" fillId="0" borderId="8" xfId="31" applyNumberFormat="1" applyFont="1" applyBorder="1" applyAlignment="1">
      <alignment horizontal="center" vertical="center"/>
    </xf>
    <xf numFmtId="0" fontId="166" fillId="0" borderId="1" xfId="31" applyFont="1" applyBorder="1" applyAlignment="1">
      <alignment horizontal="left" vertical="center" wrapText="1" indent="1"/>
    </xf>
    <xf numFmtId="3" fontId="167" fillId="0" borderId="4" xfId="31" applyNumberFormat="1" applyFont="1" applyBorder="1" applyAlignment="1">
      <alignment horizontal="center" vertical="center"/>
    </xf>
    <xf numFmtId="0" fontId="39" fillId="4" borderId="7" xfId="31" applyFont="1" applyFill="1" applyBorder="1" applyAlignment="1">
      <alignment horizontal="left" vertical="center" wrapText="1"/>
    </xf>
    <xf numFmtId="0" fontId="161" fillId="4" borderId="1" xfId="31" applyFont="1" applyFill="1" applyBorder="1" applyAlignment="1">
      <alignment vertical="center" wrapText="1"/>
    </xf>
    <xf numFmtId="0" fontId="19" fillId="4" borderId="3" xfId="31" applyFont="1" applyFill="1" applyBorder="1" applyAlignment="1">
      <alignment vertical="center"/>
    </xf>
    <xf numFmtId="0" fontId="19" fillId="4" borderId="4" xfId="31" applyFont="1" applyFill="1" applyBorder="1" applyAlignment="1">
      <alignment vertical="center"/>
    </xf>
    <xf numFmtId="0" fontId="137" fillId="3" borderId="8" xfId="31" applyFont="1" applyFill="1" applyBorder="1" applyAlignment="1">
      <alignment horizontal="center" wrapText="1"/>
    </xf>
    <xf numFmtId="0" fontId="18" fillId="0" borderId="0" xfId="31" applyFont="1" applyFill="1" applyAlignment="1"/>
    <xf numFmtId="0" fontId="18" fillId="0" borderId="0" xfId="31" applyFont="1" applyAlignment="1"/>
    <xf numFmtId="0" fontId="162" fillId="3" borderId="7" xfId="31" applyFont="1" applyFill="1" applyBorder="1" applyAlignment="1">
      <alignment horizontal="left" vertical="center" wrapText="1"/>
    </xf>
    <xf numFmtId="0" fontId="162" fillId="0" borderId="7" xfId="31" applyFont="1" applyFill="1" applyBorder="1" applyAlignment="1">
      <alignment horizontal="center" vertical="center" wrapText="1"/>
    </xf>
    <xf numFmtId="0" fontId="162" fillId="3" borderId="7" xfId="31" applyFont="1" applyFill="1" applyBorder="1" applyAlignment="1">
      <alignment horizontal="center" vertical="center" wrapText="1"/>
    </xf>
    <xf numFmtId="167" fontId="162" fillId="3" borderId="8" xfId="31" applyNumberFormat="1" applyFont="1" applyFill="1" applyBorder="1" applyAlignment="1">
      <alignment horizontal="center" vertical="center"/>
    </xf>
    <xf numFmtId="3" fontId="18" fillId="0" borderId="0" xfId="31" applyNumberFormat="1" applyFont="1"/>
    <xf numFmtId="0" fontId="166" fillId="0" borderId="7" xfId="31" applyFont="1" applyBorder="1" applyAlignment="1">
      <alignment horizontal="left" vertical="center" wrapText="1" indent="1"/>
    </xf>
    <xf numFmtId="3" fontId="168" fillId="0" borderId="8" xfId="31" applyNumberFormat="1" applyFont="1" applyBorder="1" applyAlignment="1">
      <alignment horizontal="center" vertical="center"/>
    </xf>
    <xf numFmtId="0" fontId="161" fillId="4" borderId="1" xfId="31" applyFont="1" applyFill="1" applyBorder="1" applyAlignment="1">
      <alignment horizontal="left" vertical="center" wrapText="1"/>
    </xf>
    <xf numFmtId="0" fontId="161" fillId="5" borderId="7" xfId="31" applyFont="1" applyFill="1" applyBorder="1" applyAlignment="1">
      <alignment vertical="center" wrapText="1"/>
    </xf>
    <xf numFmtId="3" fontId="137" fillId="5" borderId="8" xfId="31" applyNumberFormat="1" applyFont="1" applyFill="1" applyBorder="1" applyAlignment="1">
      <alignment horizontal="center" vertical="center"/>
    </xf>
    <xf numFmtId="0" fontId="137" fillId="0" borderId="6" xfId="31" applyFont="1" applyFill="1" applyBorder="1" applyAlignment="1">
      <alignment horizontal="center" vertical="center" wrapText="1"/>
    </xf>
    <xf numFmtId="0" fontId="137" fillId="0" borderId="8" xfId="31" applyFont="1" applyFill="1" applyBorder="1" applyAlignment="1">
      <alignment horizontal="center" wrapText="1"/>
    </xf>
    <xf numFmtId="0" fontId="162" fillId="0" borderId="7" xfId="31" applyFont="1" applyFill="1" applyBorder="1" applyAlignment="1">
      <alignment horizontal="left" vertical="center" wrapText="1"/>
    </xf>
    <xf numFmtId="3" fontId="167" fillId="0" borderId="8" xfId="31" applyNumberFormat="1" applyFont="1" applyBorder="1" applyAlignment="1">
      <alignment horizontal="center" vertical="center"/>
    </xf>
    <xf numFmtId="0" fontId="39" fillId="4" borderId="1" xfId="31" applyFont="1" applyFill="1" applyBorder="1" applyAlignment="1">
      <alignment horizontal="left" vertical="center" wrapText="1"/>
    </xf>
    <xf numFmtId="0" fontId="137" fillId="0" borderId="8" xfId="31" applyFont="1" applyFill="1" applyBorder="1" applyAlignment="1">
      <alignment horizontal="center" vertical="center" wrapText="1"/>
    </xf>
    <xf numFmtId="0" fontId="19" fillId="0" borderId="7" xfId="31" applyFont="1" applyFill="1" applyBorder="1" applyAlignment="1">
      <alignment horizontal="center" vertical="center" wrapText="1"/>
    </xf>
    <xf numFmtId="3" fontId="19" fillId="3" borderId="7" xfId="31" applyNumberFormat="1" applyFont="1" applyFill="1" applyBorder="1" applyAlignment="1">
      <alignment horizontal="center" vertical="center" wrapText="1"/>
    </xf>
    <xf numFmtId="0" fontId="161" fillId="5" borderId="1" xfId="31" applyFont="1" applyFill="1" applyBorder="1" applyAlignment="1">
      <alignment vertical="center" wrapText="1"/>
    </xf>
    <xf numFmtId="3" fontId="137" fillId="5" borderId="4" xfId="31" applyNumberFormat="1" applyFont="1" applyFill="1" applyBorder="1" applyAlignment="1">
      <alignment horizontal="center" vertical="center"/>
    </xf>
    <xf numFmtId="3" fontId="137" fillId="4" borderId="8" xfId="31" applyNumberFormat="1" applyFont="1" applyFill="1" applyBorder="1" applyAlignment="1">
      <alignment horizontal="center" vertical="center"/>
    </xf>
    <xf numFmtId="3" fontId="169" fillId="0" borderId="8" xfId="31" applyNumberFormat="1" applyFont="1" applyBorder="1" applyAlignment="1">
      <alignment horizontal="center" vertical="center"/>
    </xf>
    <xf numFmtId="0" fontId="161" fillId="2" borderId="7" xfId="31" applyFont="1" applyFill="1" applyBorder="1" applyAlignment="1">
      <alignment vertical="center" wrapText="1"/>
    </xf>
    <xf numFmtId="3" fontId="169" fillId="2" borderId="8" xfId="31" applyNumberFormat="1" applyFont="1" applyFill="1" applyBorder="1" applyAlignment="1">
      <alignment horizontal="center" vertical="center"/>
    </xf>
    <xf numFmtId="0" fontId="137" fillId="0" borderId="0" xfId="31" applyFont="1" applyBorder="1" applyAlignment="1">
      <alignment horizontal="left" vertical="center" wrapText="1" indent="1"/>
    </xf>
    <xf numFmtId="3" fontId="19" fillId="0" borderId="0" xfId="31" applyNumberFormat="1" applyFont="1" applyBorder="1" applyAlignment="1">
      <alignment horizontal="center" vertical="center"/>
    </xf>
    <xf numFmtId="0" fontId="136" fillId="0" borderId="66" xfId="31" applyFont="1" applyBorder="1"/>
    <xf numFmtId="0" fontId="136" fillId="0" borderId="36" xfId="31" applyFont="1" applyBorder="1" applyAlignment="1">
      <alignment horizontal="center"/>
    </xf>
    <xf numFmtId="0" fontId="136" fillId="0" borderId="59" xfId="31" applyFont="1" applyBorder="1"/>
    <xf numFmtId="0" fontId="136" fillId="0" borderId="35" xfId="31" applyFont="1" applyBorder="1" applyAlignment="1">
      <alignment horizontal="center"/>
    </xf>
    <xf numFmtId="0" fontId="136" fillId="0" borderId="67" xfId="31" applyFont="1" applyBorder="1"/>
    <xf numFmtId="0" fontId="136" fillId="0" borderId="33" xfId="31" applyFont="1" applyBorder="1" applyAlignment="1">
      <alignment horizontal="center"/>
    </xf>
    <xf numFmtId="0" fontId="136" fillId="0" borderId="37" xfId="31" applyFont="1" applyBorder="1" applyAlignment="1">
      <alignment horizontal="left"/>
    </xf>
    <xf numFmtId="0" fontId="136" fillId="0" borderId="15" xfId="31" applyFont="1" applyBorder="1" applyAlignment="1">
      <alignment horizontal="left"/>
    </xf>
    <xf numFmtId="0" fontId="136" fillId="0" borderId="34" xfId="31" applyFont="1" applyBorder="1" applyAlignment="1">
      <alignment horizontal="left"/>
    </xf>
    <xf numFmtId="0" fontId="136" fillId="0" borderId="0" xfId="31" applyFont="1" applyBorder="1"/>
    <xf numFmtId="0" fontId="18" fillId="0" borderId="0" xfId="31" applyFont="1" applyAlignment="1">
      <alignment horizontal="center"/>
    </xf>
    <xf numFmtId="0" fontId="136" fillId="0" borderId="0" xfId="31" applyFont="1" applyBorder="1" applyAlignment="1">
      <alignment horizontal="center" vertical="center" wrapText="1"/>
    </xf>
    <xf numFmtId="0" fontId="137" fillId="0" borderId="0" xfId="31" applyFont="1" applyAlignment="1">
      <alignment horizontal="center"/>
    </xf>
    <xf numFmtId="0" fontId="137" fillId="0" borderId="0" xfId="31" applyFont="1"/>
    <xf numFmtId="0" fontId="18" fillId="0" borderId="0" xfId="31" applyFont="1" applyFill="1" applyAlignment="1">
      <alignment vertical="center"/>
    </xf>
    <xf numFmtId="0" fontId="18" fillId="0" borderId="0" xfId="31" applyFont="1" applyAlignment="1">
      <alignment vertical="center"/>
    </xf>
    <xf numFmtId="0" fontId="44" fillId="0" borderId="0" xfId="24" applyFont="1"/>
    <xf numFmtId="0" fontId="38" fillId="0" borderId="0" xfId="24" applyFont="1" applyAlignment="1">
      <alignment horizontal="center"/>
    </xf>
    <xf numFmtId="0" fontId="44" fillId="0" borderId="64" xfId="24" applyFont="1" applyBorder="1"/>
    <xf numFmtId="0" fontId="38" fillId="3" borderId="64" xfId="24" applyFont="1" applyFill="1" applyBorder="1" applyAlignment="1">
      <alignment horizontal="left" vertical="center" wrapText="1"/>
    </xf>
    <xf numFmtId="0" fontId="38" fillId="4" borderId="64" xfId="24" applyFont="1" applyFill="1" applyBorder="1" applyAlignment="1">
      <alignment vertical="center" wrapText="1"/>
    </xf>
    <xf numFmtId="0" fontId="80" fillId="0" borderId="0" xfId="24" applyFont="1" applyBorder="1" applyAlignment="1">
      <alignment vertical="top" wrapText="1"/>
    </xf>
    <xf numFmtId="0" fontId="44" fillId="0" borderId="0" xfId="24" applyFont="1" applyBorder="1"/>
    <xf numFmtId="0" fontId="38" fillId="3" borderId="64" xfId="24" applyFont="1" applyFill="1" applyBorder="1" applyAlignment="1">
      <alignment horizontal="center" vertical="center" wrapText="1"/>
    </xf>
    <xf numFmtId="0" fontId="44" fillId="3" borderId="64" xfId="24" applyFont="1" applyFill="1" applyBorder="1" applyAlignment="1">
      <alignment horizontal="center" vertical="center" wrapText="1"/>
    </xf>
    <xf numFmtId="0" fontId="134" fillId="3" borderId="64" xfId="24" applyFont="1" applyFill="1" applyBorder="1" applyAlignment="1">
      <alignment horizontal="left" vertical="top" wrapText="1"/>
    </xf>
    <xf numFmtId="9" fontId="44" fillId="6" borderId="64" xfId="24" applyNumberFormat="1" applyFont="1" applyFill="1" applyBorder="1" applyAlignment="1">
      <alignment horizontal="center" vertical="center"/>
    </xf>
    <xf numFmtId="0" fontId="44" fillId="3" borderId="64" xfId="24" applyFont="1" applyFill="1" applyBorder="1" applyAlignment="1">
      <alignment horizontal="left" vertical="center" wrapText="1"/>
    </xf>
    <xf numFmtId="4" fontId="44" fillId="0" borderId="0" xfId="24" applyNumberFormat="1" applyFont="1"/>
    <xf numFmtId="0" fontId="134" fillId="6" borderId="64" xfId="24" applyFont="1" applyFill="1" applyBorder="1" applyAlignment="1">
      <alignment vertical="center" wrapText="1"/>
    </xf>
    <xf numFmtId="0" fontId="79" fillId="0" borderId="0" xfId="24" applyFont="1"/>
    <xf numFmtId="3" fontId="135" fillId="3" borderId="64" xfId="25" applyNumberFormat="1" applyFont="1" applyFill="1" applyBorder="1" applyAlignment="1">
      <alignment horizontal="center" vertical="center"/>
    </xf>
    <xf numFmtId="9" fontId="135" fillId="3" borderId="64" xfId="24" applyNumberFormat="1" applyFont="1" applyFill="1" applyBorder="1" applyAlignment="1">
      <alignment horizontal="center" vertical="center"/>
    </xf>
    <xf numFmtId="0" fontId="79" fillId="4" borderId="64" xfId="24" applyFont="1" applyFill="1" applyBorder="1" applyAlignment="1">
      <alignment horizontal="left" vertical="center" wrapText="1"/>
    </xf>
    <xf numFmtId="3" fontId="44" fillId="3" borderId="64" xfId="24" applyNumberFormat="1" applyFont="1" applyFill="1" applyBorder="1" applyAlignment="1">
      <alignment horizontal="center" vertical="center" wrapText="1"/>
    </xf>
    <xf numFmtId="167" fontId="44" fillId="3" borderId="64" xfId="24" applyNumberFormat="1" applyFont="1" applyFill="1" applyBorder="1" applyAlignment="1">
      <alignment horizontal="center" vertical="center"/>
    </xf>
    <xf numFmtId="3" fontId="44" fillId="0" borderId="0" xfId="24" applyNumberFormat="1" applyFont="1"/>
    <xf numFmtId="0" fontId="44" fillId="0" borderId="64" xfId="24" applyFont="1" applyBorder="1" applyAlignment="1">
      <alignment horizontal="left" vertical="center" wrapText="1" indent="1"/>
    </xf>
    <xf numFmtId="3" fontId="44" fillId="0" borderId="64" xfId="24" applyNumberFormat="1" applyFont="1" applyBorder="1" applyAlignment="1">
      <alignment horizontal="center" vertical="center"/>
    </xf>
    <xf numFmtId="0" fontId="77" fillId="0" borderId="64" xfId="24" applyFont="1" applyBorder="1" applyAlignment="1">
      <alignment horizontal="left" vertical="center" wrapText="1" indent="1"/>
    </xf>
    <xf numFmtId="3" fontId="77" fillId="3" borderId="64" xfId="24" applyNumberFormat="1" applyFont="1" applyFill="1" applyBorder="1" applyAlignment="1">
      <alignment horizontal="center" vertical="center"/>
    </xf>
    <xf numFmtId="3" fontId="77" fillId="0" borderId="64" xfId="24" applyNumberFormat="1" applyFont="1" applyBorder="1" applyAlignment="1">
      <alignment horizontal="center" vertical="center"/>
    </xf>
    <xf numFmtId="3" fontId="44" fillId="3" borderId="64" xfId="24" applyNumberFormat="1" applyFont="1" applyFill="1" applyBorder="1" applyAlignment="1">
      <alignment horizontal="center" vertical="center"/>
    </xf>
    <xf numFmtId="0" fontId="44" fillId="0" borderId="0" xfId="24" applyFont="1" applyAlignment="1">
      <alignment wrapText="1"/>
    </xf>
    <xf numFmtId="9" fontId="44" fillId="0" borderId="64" xfId="25" applyFont="1" applyBorder="1" applyAlignment="1">
      <alignment horizontal="center" vertical="center"/>
    </xf>
    <xf numFmtId="167" fontId="44" fillId="0" borderId="64" xfId="25" applyNumberFormat="1" applyFont="1" applyBorder="1" applyAlignment="1">
      <alignment horizontal="center" vertical="center"/>
    </xf>
    <xf numFmtId="0" fontId="78" fillId="0" borderId="64" xfId="24" applyFont="1" applyBorder="1" applyAlignment="1">
      <alignment horizontal="left" vertical="center" wrapText="1" indent="1"/>
    </xf>
    <xf numFmtId="0" fontId="79" fillId="2" borderId="64" xfId="24" applyFont="1" applyFill="1" applyBorder="1" applyAlignment="1">
      <alignment vertical="center" wrapText="1"/>
    </xf>
    <xf numFmtId="3" fontId="38" fillId="2" borderId="64" xfId="24" applyNumberFormat="1" applyFont="1" applyFill="1" applyBorder="1" applyAlignment="1">
      <alignment horizontal="center" vertical="center"/>
    </xf>
    <xf numFmtId="0" fontId="136" fillId="4" borderId="64" xfId="24" applyFont="1" applyFill="1" applyBorder="1" applyAlignment="1">
      <alignment horizontal="left" vertical="center" wrapText="1"/>
    </xf>
    <xf numFmtId="9" fontId="79" fillId="4" borderId="64" xfId="24" applyNumberFormat="1" applyFont="1" applyFill="1" applyBorder="1" applyAlignment="1">
      <alignment horizontal="center" vertical="center" wrapText="1"/>
    </xf>
    <xf numFmtId="0" fontId="79" fillId="4" borderId="64" xfId="24" applyFont="1" applyFill="1" applyBorder="1" applyAlignment="1">
      <alignment horizontal="left" vertical="center"/>
    </xf>
    <xf numFmtId="0" fontId="137" fillId="4" borderId="64" xfId="24" applyFont="1" applyFill="1" applyBorder="1" applyAlignment="1">
      <alignment vertical="center" wrapText="1"/>
    </xf>
    <xf numFmtId="0" fontId="44" fillId="4" borderId="64" xfId="24" applyFont="1" applyFill="1" applyBorder="1" applyAlignment="1">
      <alignment vertical="center"/>
    </xf>
    <xf numFmtId="0" fontId="79" fillId="4" borderId="64" xfId="24" applyFont="1" applyFill="1" applyBorder="1" applyAlignment="1">
      <alignment vertical="center" wrapText="1"/>
    </xf>
    <xf numFmtId="0" fontId="79" fillId="5" borderId="64" xfId="24" applyFont="1" applyFill="1" applyBorder="1" applyAlignment="1">
      <alignment vertical="center" wrapText="1"/>
    </xf>
    <xf numFmtId="3" fontId="38" fillId="5" borderId="64" xfId="24" applyNumberFormat="1" applyFont="1" applyFill="1" applyBorder="1" applyAlignment="1">
      <alignment horizontal="center" vertical="center"/>
    </xf>
    <xf numFmtId="3" fontId="38" fillId="4" borderId="64" xfId="24" applyNumberFormat="1" applyFont="1" applyFill="1" applyBorder="1" applyAlignment="1">
      <alignment horizontal="center" vertical="center"/>
    </xf>
    <xf numFmtId="3" fontId="38" fillId="0" borderId="64" xfId="24" applyNumberFormat="1" applyFont="1" applyBorder="1" applyAlignment="1">
      <alignment horizontal="center" vertical="center"/>
    </xf>
    <xf numFmtId="0" fontId="38" fillId="0" borderId="0" xfId="24" applyFont="1" applyBorder="1" applyAlignment="1">
      <alignment horizontal="left" vertical="center" wrapText="1" indent="1"/>
    </xf>
    <xf numFmtId="3" fontId="44" fillId="0" borderId="0" xfId="24" applyNumberFormat="1" applyFont="1" applyBorder="1" applyAlignment="1">
      <alignment horizontal="center" vertical="center"/>
    </xf>
    <xf numFmtId="9" fontId="9" fillId="6" borderId="8" xfId="24" applyNumberFormat="1" applyFont="1" applyFill="1" applyBorder="1" applyAlignment="1">
      <alignment horizontal="center" vertical="center"/>
    </xf>
    <xf numFmtId="1" fontId="9" fillId="6" borderId="8" xfId="24" applyNumberFormat="1" applyFont="1" applyFill="1" applyBorder="1" applyAlignment="1">
      <alignment horizontal="center" vertical="center"/>
    </xf>
    <xf numFmtId="3" fontId="9" fillId="6" borderId="8" xfId="25" applyNumberFormat="1" applyFont="1" applyFill="1" applyBorder="1" applyAlignment="1">
      <alignment horizontal="center" vertical="center"/>
    </xf>
    <xf numFmtId="1" fontId="10" fillId="0" borderId="8" xfId="24" applyNumberFormat="1" applyFont="1" applyFill="1" applyBorder="1" applyAlignment="1">
      <alignment horizontal="center" vertical="center"/>
    </xf>
    <xf numFmtId="0" fontId="7" fillId="6" borderId="7" xfId="24" applyFont="1" applyFill="1" applyBorder="1" applyAlignment="1">
      <alignment horizontal="left" vertical="center" wrapText="1"/>
    </xf>
    <xf numFmtId="3" fontId="10" fillId="6" borderId="8" xfId="25" applyNumberFormat="1" applyFont="1" applyFill="1" applyBorder="1" applyAlignment="1">
      <alignment horizontal="center" vertical="center"/>
    </xf>
    <xf numFmtId="0" fontId="24" fillId="3" borderId="6" xfId="24" applyFont="1" applyFill="1" applyBorder="1" applyAlignment="1">
      <alignment horizontal="center" vertical="center" wrapText="1"/>
    </xf>
    <xf numFmtId="3" fontId="9" fillId="3" borderId="7" xfId="24" applyNumberFormat="1" applyFont="1" applyFill="1" applyBorder="1" applyAlignment="1">
      <alignment horizontal="center" vertical="center" wrapText="1"/>
    </xf>
    <xf numFmtId="3" fontId="31" fillId="0" borderId="8" xfId="24" applyNumberFormat="1" applyFont="1" applyBorder="1" applyAlignment="1">
      <alignment horizontal="center" vertical="center"/>
    </xf>
    <xf numFmtId="0" fontId="10" fillId="4" borderId="7" xfId="24" applyFont="1" applyFill="1" applyBorder="1" applyAlignment="1">
      <alignment horizontal="left" vertical="top" wrapText="1"/>
    </xf>
    <xf numFmtId="3" fontId="9" fillId="3" borderId="8" xfId="24" applyNumberFormat="1" applyFont="1" applyFill="1" applyBorder="1" applyAlignment="1">
      <alignment horizontal="center" vertical="center"/>
    </xf>
    <xf numFmtId="0" fontId="40" fillId="0" borderId="0" xfId="24" applyFont="1" applyAlignment="1">
      <alignment horizontal="left" wrapText="1"/>
    </xf>
    <xf numFmtId="0" fontId="40" fillId="0" borderId="0" xfId="24" applyFont="1" applyAlignment="1">
      <alignment wrapText="1"/>
    </xf>
    <xf numFmtId="0" fontId="42" fillId="0" borderId="0" xfId="24" applyFont="1" applyAlignment="1">
      <alignment horizontal="left"/>
    </xf>
    <xf numFmtId="0" fontId="42" fillId="0" borderId="0" xfId="24" applyFont="1" applyAlignment="1"/>
    <xf numFmtId="0" fontId="37" fillId="0" borderId="0" xfId="24" applyFont="1"/>
    <xf numFmtId="0" fontId="42" fillId="0" borderId="0" xfId="24" applyFont="1" applyFill="1" applyAlignment="1">
      <alignment horizontal="left" vertical="top" wrapText="1"/>
    </xf>
    <xf numFmtId="0" fontId="8" fillId="3" borderId="1" xfId="24" applyFont="1" applyFill="1" applyBorder="1" applyAlignment="1">
      <alignment horizontal="left" vertical="center" wrapText="1"/>
    </xf>
    <xf numFmtId="0" fontId="8" fillId="4" borderId="1" xfId="24" applyFont="1" applyFill="1" applyBorder="1" applyAlignment="1">
      <alignment vertical="center" wrapText="1"/>
    </xf>
    <xf numFmtId="0" fontId="6" fillId="3" borderId="6" xfId="24" applyFont="1" applyFill="1" applyBorder="1" applyAlignment="1">
      <alignment horizontal="center" vertical="center" wrapText="1"/>
    </xf>
    <xf numFmtId="0" fontId="6" fillId="3" borderId="8" xfId="24" applyFont="1" applyFill="1" applyBorder="1" applyAlignment="1">
      <alignment horizontal="center" vertical="center" wrapText="1"/>
    </xf>
    <xf numFmtId="0" fontId="6" fillId="3" borderId="7" xfId="24" applyFont="1" applyFill="1" applyBorder="1" applyAlignment="1">
      <alignment vertical="center" wrapText="1"/>
    </xf>
    <xf numFmtId="9" fontId="6" fillId="0" borderId="8" xfId="24" applyNumberFormat="1" applyFont="1" applyFill="1" applyBorder="1" applyAlignment="1">
      <alignment horizontal="center" vertical="center"/>
    </xf>
    <xf numFmtId="0" fontId="6" fillId="3" borderId="7" xfId="24" applyFont="1" applyFill="1" applyBorder="1" applyAlignment="1">
      <alignment horizontal="left" vertical="center" wrapText="1"/>
    </xf>
    <xf numFmtId="9" fontId="6" fillId="0" borderId="0" xfId="24" applyNumberFormat="1" applyFont="1" applyFill="1" applyBorder="1" applyAlignment="1">
      <alignment horizontal="center" vertical="center"/>
    </xf>
    <xf numFmtId="0" fontId="6" fillId="6" borderId="7" xfId="24" applyFont="1" applyFill="1" applyBorder="1" applyAlignment="1">
      <alignment vertical="center" wrapText="1"/>
    </xf>
    <xf numFmtId="9" fontId="6" fillId="6" borderId="8" xfId="24" applyNumberFormat="1" applyFont="1" applyFill="1" applyBorder="1" applyAlignment="1">
      <alignment horizontal="center" vertical="center"/>
    </xf>
    <xf numFmtId="9" fontId="6" fillId="6" borderId="6" xfId="24" applyNumberFormat="1" applyFont="1" applyFill="1" applyBorder="1" applyAlignment="1">
      <alignment horizontal="center" vertical="center"/>
    </xf>
    <xf numFmtId="0" fontId="6" fillId="6" borderId="9" xfId="24" applyFont="1" applyFill="1" applyBorder="1" applyAlignment="1">
      <alignment horizontal="left" vertical="center" wrapText="1"/>
    </xf>
    <xf numFmtId="9" fontId="28" fillId="0" borderId="0" xfId="24" applyNumberFormat="1" applyFont="1" applyFill="1" applyBorder="1" applyAlignment="1">
      <alignment horizontal="center" vertical="center"/>
    </xf>
    <xf numFmtId="9" fontId="28" fillId="0" borderId="15" xfId="24" applyNumberFormat="1" applyFont="1" applyFill="1" applyBorder="1" applyAlignment="1">
      <alignment horizontal="center" vertical="center"/>
    </xf>
    <xf numFmtId="9" fontId="37" fillId="0" borderId="15" xfId="24" applyNumberFormat="1" applyFont="1" applyFill="1" applyBorder="1" applyAlignment="1">
      <alignment horizontal="center" vertical="center"/>
    </xf>
    <xf numFmtId="0" fontId="6" fillId="6" borderId="15" xfId="24" applyFont="1" applyFill="1" applyBorder="1" applyAlignment="1">
      <alignment horizontal="left" vertical="center" wrapText="1"/>
    </xf>
    <xf numFmtId="9" fontId="28" fillId="0" borderId="26" xfId="24" applyNumberFormat="1" applyFont="1" applyFill="1" applyBorder="1" applyAlignment="1">
      <alignment horizontal="center" vertical="center"/>
    </xf>
    <xf numFmtId="0" fontId="6" fillId="6" borderId="13" xfId="24" applyFont="1" applyFill="1" applyBorder="1" applyAlignment="1">
      <alignment horizontal="left" vertical="center" wrapText="1"/>
    </xf>
    <xf numFmtId="3" fontId="54" fillId="6" borderId="14" xfId="25" applyNumberFormat="1" applyFont="1" applyFill="1" applyBorder="1" applyAlignment="1">
      <alignment horizontal="center" vertical="center"/>
    </xf>
    <xf numFmtId="9" fontId="54" fillId="6" borderId="14" xfId="24" applyNumberFormat="1" applyFont="1" applyFill="1" applyBorder="1" applyAlignment="1">
      <alignment horizontal="center" vertical="center"/>
    </xf>
    <xf numFmtId="9" fontId="54" fillId="6" borderId="8" xfId="24" applyNumberFormat="1" applyFont="1" applyFill="1" applyBorder="1" applyAlignment="1">
      <alignment horizontal="center" vertical="center"/>
    </xf>
    <xf numFmtId="0" fontId="14" fillId="4" borderId="7" xfId="24" applyFont="1" applyFill="1" applyBorder="1" applyAlignment="1">
      <alignment horizontal="left" vertical="center" wrapText="1"/>
    </xf>
    <xf numFmtId="0" fontId="37" fillId="0" borderId="0" xfId="24" applyFont="1" applyFill="1"/>
    <xf numFmtId="0" fontId="8" fillId="3" borderId="6" xfId="24" applyFont="1" applyFill="1" applyBorder="1" applyAlignment="1">
      <alignment horizontal="center" vertical="center" wrapText="1"/>
    </xf>
    <xf numFmtId="3" fontId="37" fillId="0" borderId="0" xfId="24" applyNumberFormat="1" applyFont="1"/>
    <xf numFmtId="0" fontId="6" fillId="3" borderId="13" xfId="24" applyFont="1" applyFill="1" applyBorder="1" applyAlignment="1">
      <alignment horizontal="left" vertical="center" wrapText="1"/>
    </xf>
    <xf numFmtId="3" fontId="53" fillId="0" borderId="15" xfId="24" applyNumberFormat="1" applyFont="1" applyFill="1" applyBorder="1" applyAlignment="1">
      <alignment horizontal="center" vertical="center" wrapText="1"/>
    </xf>
    <xf numFmtId="3" fontId="28" fillId="3" borderId="7" xfId="24" applyNumberFormat="1" applyFont="1" applyFill="1" applyBorder="1" applyAlignment="1">
      <alignment horizontal="center" vertical="center" wrapText="1"/>
    </xf>
    <xf numFmtId="3" fontId="28" fillId="3" borderId="13" xfId="24" applyNumberFormat="1" applyFont="1" applyFill="1" applyBorder="1" applyAlignment="1">
      <alignment horizontal="center" vertical="center" wrapText="1"/>
    </xf>
    <xf numFmtId="0" fontId="6" fillId="3" borderId="7" xfId="24" applyFont="1" applyFill="1" applyBorder="1" applyAlignment="1">
      <alignment horizontal="center" vertical="center" wrapText="1"/>
    </xf>
    <xf numFmtId="167" fontId="6" fillId="3" borderId="8" xfId="24" applyNumberFormat="1" applyFont="1" applyFill="1" applyBorder="1" applyAlignment="1">
      <alignment horizontal="center" vertical="center"/>
    </xf>
    <xf numFmtId="0" fontId="8" fillId="3" borderId="8" xfId="24" applyFont="1" applyFill="1" applyBorder="1" applyAlignment="1">
      <alignment horizontal="center" vertical="center" wrapText="1"/>
    </xf>
    <xf numFmtId="3" fontId="53" fillId="0" borderId="8" xfId="24" applyNumberFormat="1" applyFont="1" applyFill="1" applyBorder="1" applyAlignment="1">
      <alignment horizontal="center" vertical="center"/>
    </xf>
    <xf numFmtId="3" fontId="55" fillId="0" borderId="8" xfId="24" applyNumberFormat="1" applyFont="1" applyFill="1" applyBorder="1" applyAlignment="1">
      <alignment horizontal="center" vertical="center"/>
    </xf>
    <xf numFmtId="3" fontId="11" fillId="0" borderId="8" xfId="24" applyNumberFormat="1" applyFont="1" applyFill="1" applyBorder="1" applyAlignment="1">
      <alignment horizontal="center" vertical="center"/>
    </xf>
    <xf numFmtId="3" fontId="82" fillId="0" borderId="8" xfId="24" applyNumberFormat="1" applyFont="1" applyFill="1" applyBorder="1" applyAlignment="1">
      <alignment horizontal="center" vertical="center"/>
    </xf>
    <xf numFmtId="167" fontId="11" fillId="0" borderId="8" xfId="24" applyNumberFormat="1" applyFont="1" applyFill="1" applyBorder="1" applyAlignment="1">
      <alignment horizontal="center" vertical="center"/>
    </xf>
    <xf numFmtId="167" fontId="82" fillId="0" borderId="8" xfId="24" applyNumberFormat="1" applyFont="1" applyFill="1" applyBorder="1" applyAlignment="1">
      <alignment horizontal="center" vertical="center"/>
    </xf>
    <xf numFmtId="3" fontId="6" fillId="0" borderId="8" xfId="24" applyNumberFormat="1" applyFont="1" applyFill="1" applyBorder="1" applyAlignment="1">
      <alignment horizontal="center" vertical="center"/>
    </xf>
    <xf numFmtId="3" fontId="57" fillId="0" borderId="8" xfId="24" applyNumberFormat="1" applyFont="1" applyFill="1" applyBorder="1" applyAlignment="1">
      <alignment horizontal="center" vertical="center"/>
    </xf>
    <xf numFmtId="3" fontId="81" fillId="0" borderId="8" xfId="24" applyNumberFormat="1" applyFont="1" applyFill="1" applyBorder="1" applyAlignment="1">
      <alignment horizontal="center" vertical="center"/>
    </xf>
    <xf numFmtId="3" fontId="41" fillId="0" borderId="8" xfId="24" applyNumberFormat="1" applyFont="1" applyFill="1" applyBorder="1" applyAlignment="1">
      <alignment horizontal="center" vertical="center"/>
    </xf>
    <xf numFmtId="3" fontId="53" fillId="0" borderId="8" xfId="24" applyNumberFormat="1" applyFont="1" applyBorder="1" applyAlignment="1">
      <alignment horizontal="center" vertical="center"/>
    </xf>
    <xf numFmtId="171" fontId="37" fillId="0" borderId="0" xfId="24" applyNumberFormat="1" applyFont="1"/>
    <xf numFmtId="3" fontId="11" fillId="0" borderId="8" xfId="24" applyNumberFormat="1" applyFont="1" applyBorder="1" applyAlignment="1">
      <alignment horizontal="center" vertical="center"/>
    </xf>
    <xf numFmtId="3" fontId="6" fillId="0" borderId="8" xfId="24" applyNumberFormat="1" applyFont="1" applyBorder="1" applyAlignment="1">
      <alignment horizontal="center" vertical="center"/>
    </xf>
    <xf numFmtId="1" fontId="6" fillId="0" borderId="8" xfId="25" applyNumberFormat="1" applyFont="1" applyBorder="1" applyAlignment="1">
      <alignment horizontal="center" vertical="center"/>
    </xf>
    <xf numFmtId="167" fontId="6" fillId="0" borderId="8" xfId="25" applyNumberFormat="1" applyFont="1" applyBorder="1" applyAlignment="1">
      <alignment horizontal="center" vertical="center"/>
    </xf>
    <xf numFmtId="9" fontId="6" fillId="0" borderId="8" xfId="25" applyFont="1" applyBorder="1" applyAlignment="1">
      <alignment horizontal="center" vertical="center"/>
    </xf>
    <xf numFmtId="3" fontId="41" fillId="0" borderId="8" xfId="24" applyNumberFormat="1" applyFont="1" applyBorder="1" applyAlignment="1">
      <alignment horizontal="center" vertical="center"/>
    </xf>
    <xf numFmtId="0" fontId="14" fillId="2" borderId="15" xfId="24" applyFont="1" applyFill="1" applyBorder="1" applyAlignment="1">
      <alignment vertical="center" wrapText="1"/>
    </xf>
    <xf numFmtId="3" fontId="8" fillId="2" borderId="8" xfId="24" applyNumberFormat="1" applyFont="1" applyFill="1" applyBorder="1" applyAlignment="1">
      <alignment horizontal="center" vertical="center"/>
    </xf>
    <xf numFmtId="0" fontId="14" fillId="4" borderId="7" xfId="24" applyFont="1" applyFill="1" applyBorder="1" applyAlignment="1">
      <alignment vertical="center" wrapText="1"/>
    </xf>
    <xf numFmtId="9" fontId="6" fillId="0" borderId="7" xfId="24" applyNumberFormat="1" applyFont="1" applyFill="1" applyBorder="1" applyAlignment="1">
      <alignment horizontal="center" vertical="center" wrapText="1"/>
    </xf>
    <xf numFmtId="3" fontId="6" fillId="0" borderId="7" xfId="24" applyNumberFormat="1" applyFont="1" applyFill="1" applyBorder="1" applyAlignment="1">
      <alignment horizontal="center" vertical="center" wrapText="1"/>
    </xf>
    <xf numFmtId="3" fontId="28" fillId="0" borderId="7" xfId="24" applyNumberFormat="1" applyFont="1" applyFill="1" applyBorder="1" applyAlignment="1">
      <alignment horizontal="center" vertical="center" wrapText="1"/>
    </xf>
    <xf numFmtId="0" fontId="6" fillId="0" borderId="7" xfId="24" applyFont="1" applyFill="1" applyBorder="1" applyAlignment="1">
      <alignment horizontal="center" vertical="center" wrapText="1"/>
    </xf>
    <xf numFmtId="167" fontId="6" fillId="0" borderId="8" xfId="24" applyNumberFormat="1" applyFont="1" applyFill="1" applyBorder="1" applyAlignment="1">
      <alignment horizontal="center" vertical="center"/>
    </xf>
    <xf numFmtId="3" fontId="56" fillId="0" borderId="8" xfId="24" applyNumberFormat="1" applyFont="1" applyFill="1" applyBorder="1" applyAlignment="1">
      <alignment horizontal="center" vertical="center"/>
    </xf>
    <xf numFmtId="0" fontId="11" fillId="0" borderId="9" xfId="24" applyFont="1" applyBorder="1" applyAlignment="1">
      <alignment horizontal="left" vertical="center" wrapText="1" indent="1"/>
    </xf>
    <xf numFmtId="0" fontId="14" fillId="0" borderId="15" xfId="24" applyFont="1" applyBorder="1" applyAlignment="1">
      <alignment horizontal="left" vertical="center" wrapText="1" indent="1"/>
    </xf>
    <xf numFmtId="3" fontId="28" fillId="0" borderId="8" xfId="24" applyNumberFormat="1" applyFont="1" applyFill="1" applyBorder="1" applyAlignment="1">
      <alignment horizontal="center" vertical="center"/>
    </xf>
    <xf numFmtId="0" fontId="55" fillId="4" borderId="7" xfId="24" applyFont="1" applyFill="1" applyBorder="1" applyAlignment="1">
      <alignment horizontal="center" vertical="center" wrapText="1"/>
    </xf>
    <xf numFmtId="9" fontId="14" fillId="4" borderId="1" xfId="24" applyNumberFormat="1" applyFont="1" applyFill="1" applyBorder="1" applyAlignment="1">
      <alignment horizontal="center" vertical="center" wrapText="1"/>
    </xf>
    <xf numFmtId="0" fontId="14" fillId="4" borderId="7" xfId="24" applyFont="1" applyFill="1" applyBorder="1" applyAlignment="1">
      <alignment horizontal="left" vertical="center"/>
    </xf>
    <xf numFmtId="3" fontId="54" fillId="0" borderId="8" xfId="24" applyNumberFormat="1" applyFont="1" applyFill="1" applyBorder="1" applyAlignment="1">
      <alignment horizontal="center" vertical="center"/>
    </xf>
    <xf numFmtId="0" fontId="55" fillId="3" borderId="7" xfId="24" applyFont="1" applyFill="1" applyBorder="1" applyAlignment="1">
      <alignment horizontal="center" vertical="center" wrapText="1"/>
    </xf>
    <xf numFmtId="3" fontId="73" fillId="3" borderId="0" xfId="24" applyNumberFormat="1" applyFont="1" applyFill="1" applyBorder="1"/>
    <xf numFmtId="0" fontId="37" fillId="0" borderId="0" xfId="24" applyFont="1" applyBorder="1"/>
    <xf numFmtId="3" fontId="8" fillId="5" borderId="8" xfId="24" applyNumberFormat="1" applyFont="1" applyFill="1" applyBorder="1" applyAlignment="1">
      <alignment horizontal="center" vertical="center"/>
    </xf>
    <xf numFmtId="3" fontId="8" fillId="0" borderId="8" xfId="24" applyNumberFormat="1" applyFont="1" applyFill="1" applyBorder="1" applyAlignment="1">
      <alignment horizontal="center" vertical="center"/>
    </xf>
    <xf numFmtId="3" fontId="8" fillId="3" borderId="8" xfId="24" applyNumberFormat="1" applyFont="1" applyFill="1" applyBorder="1" applyAlignment="1">
      <alignment horizontal="center" vertical="center"/>
    </xf>
    <xf numFmtId="3" fontId="6" fillId="0" borderId="0" xfId="24" applyNumberFormat="1" applyFont="1" applyBorder="1" applyAlignment="1">
      <alignment horizontal="center" vertical="center"/>
    </xf>
    <xf numFmtId="0" fontId="4" fillId="3" borderId="71" xfId="0" applyFont="1" applyFill="1" applyBorder="1" applyAlignment="1">
      <alignment horizontal="left" vertical="center" wrapText="1"/>
    </xf>
    <xf numFmtId="0" fontId="5" fillId="3" borderId="72" xfId="0" applyFont="1" applyFill="1" applyBorder="1" applyAlignment="1">
      <alignment vertical="center"/>
    </xf>
    <xf numFmtId="0" fontId="5" fillId="3" borderId="73" xfId="0" applyFont="1" applyFill="1" applyBorder="1" applyAlignment="1">
      <alignment vertical="center"/>
    </xf>
    <xf numFmtId="0" fontId="5" fillId="3" borderId="74" xfId="0" applyFont="1" applyFill="1" applyBorder="1" applyAlignment="1">
      <alignment horizontal="center" vertical="center"/>
    </xf>
    <xf numFmtId="0" fontId="4" fillId="3" borderId="75" xfId="0" applyFont="1" applyFill="1" applyBorder="1" applyAlignment="1">
      <alignment horizontal="left" vertical="center" wrapText="1"/>
    </xf>
    <xf numFmtId="0" fontId="6" fillId="0" borderId="78" xfId="0" applyFont="1" applyBorder="1" applyAlignment="1">
      <alignment vertical="center" wrapText="1"/>
    </xf>
    <xf numFmtId="0" fontId="6" fillId="0" borderId="14" xfId="0" applyFont="1" applyBorder="1" applyAlignment="1">
      <alignment vertical="center" wrapText="1"/>
    </xf>
    <xf numFmtId="0" fontId="6" fillId="0" borderId="79" xfId="0" applyFont="1" applyBorder="1" applyAlignment="1">
      <alignment vertical="center" wrapText="1"/>
    </xf>
    <xf numFmtId="0" fontId="4" fillId="4" borderId="7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79" xfId="0" applyFont="1" applyFill="1" applyBorder="1" applyAlignment="1">
      <alignment horizontal="center" vertical="center" wrapText="1"/>
    </xf>
    <xf numFmtId="0" fontId="7" fillId="0" borderId="81" xfId="0" applyFont="1" applyFill="1" applyBorder="1" applyAlignment="1">
      <alignment horizontal="left" vertical="center" wrapText="1"/>
    </xf>
    <xf numFmtId="9" fontId="7" fillId="6" borderId="8" xfId="0" applyNumberFormat="1" applyFont="1" applyFill="1" applyBorder="1" applyAlignment="1">
      <alignment horizontal="center" vertical="center"/>
    </xf>
    <xf numFmtId="0" fontId="8" fillId="4" borderId="81" xfId="0" applyFont="1" applyFill="1" applyBorder="1" applyAlignment="1">
      <alignment vertical="center" wrapText="1"/>
    </xf>
    <xf numFmtId="9" fontId="7" fillId="0" borderId="8" xfId="0" applyNumberFormat="1" applyFont="1" applyFill="1" applyBorder="1" applyAlignment="1">
      <alignment horizontal="center" vertical="center"/>
    </xf>
    <xf numFmtId="9" fontId="7" fillId="0" borderId="79" xfId="0" applyNumberFormat="1" applyFont="1" applyFill="1" applyBorder="1" applyAlignment="1">
      <alignment horizontal="center" vertical="center"/>
    </xf>
    <xf numFmtId="3" fontId="22" fillId="3" borderId="8" xfId="187" applyNumberFormat="1" applyFont="1" applyFill="1" applyBorder="1" applyAlignment="1">
      <alignment horizontal="center" vertical="center"/>
    </xf>
    <xf numFmtId="9" fontId="22" fillId="3" borderId="8" xfId="0" applyNumberFormat="1" applyFont="1" applyFill="1" applyBorder="1" applyAlignment="1">
      <alignment horizontal="center" vertical="center"/>
    </xf>
    <xf numFmtId="9" fontId="22" fillId="3" borderId="79" xfId="0" applyNumberFormat="1" applyFont="1" applyFill="1" applyBorder="1" applyAlignment="1">
      <alignment horizontal="center" vertical="center"/>
    </xf>
    <xf numFmtId="0" fontId="10" fillId="4" borderId="81" xfId="0" applyFont="1" applyFill="1" applyBorder="1" applyAlignment="1">
      <alignment horizontal="left" vertical="center" wrapText="1"/>
    </xf>
    <xf numFmtId="0" fontId="7" fillId="3" borderId="81" xfId="0" applyFont="1" applyFill="1" applyBorder="1" applyAlignment="1">
      <alignment horizontal="left" vertical="center" wrapText="1"/>
    </xf>
    <xf numFmtId="0" fontId="9" fillId="3" borderId="6"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79" xfId="0" applyFont="1" applyFill="1" applyBorder="1" applyAlignment="1">
      <alignment horizontal="center" vertical="center" wrapText="1"/>
    </xf>
    <xf numFmtId="3" fontId="7" fillId="0" borderId="7" xfId="0" applyNumberFormat="1" applyFont="1" applyFill="1" applyBorder="1" applyAlignment="1">
      <alignment horizontal="center" vertical="center" wrapText="1"/>
    </xf>
    <xf numFmtId="3" fontId="7" fillId="0" borderId="82" xfId="0" applyNumberFormat="1" applyFont="1" applyFill="1" applyBorder="1" applyAlignment="1">
      <alignment horizontal="center" vertical="center" wrapText="1"/>
    </xf>
    <xf numFmtId="0" fontId="0" fillId="0" borderId="0" xfId="0" applyFill="1"/>
    <xf numFmtId="3" fontId="7" fillId="3" borderId="7" xfId="0" applyNumberFormat="1" applyFont="1" applyFill="1" applyBorder="1" applyAlignment="1">
      <alignment horizontal="center" vertical="center" wrapText="1"/>
    </xf>
    <xf numFmtId="3" fontId="7" fillId="3" borderId="82" xfId="0" applyNumberFormat="1" applyFont="1" applyFill="1" applyBorder="1" applyAlignment="1">
      <alignment horizontal="center" vertical="center" wrapText="1"/>
    </xf>
    <xf numFmtId="0" fontId="7" fillId="3" borderId="7" xfId="0" applyFont="1" applyFill="1" applyBorder="1" applyAlignment="1">
      <alignment horizontal="center" vertical="center" wrapText="1"/>
    </xf>
    <xf numFmtId="167" fontId="7" fillId="3" borderId="8" xfId="0" applyNumberFormat="1" applyFont="1" applyFill="1" applyBorder="1" applyAlignment="1">
      <alignment horizontal="center" vertical="center"/>
    </xf>
    <xf numFmtId="167" fontId="7" fillId="3" borderId="79" xfId="0" applyNumberFormat="1" applyFont="1" applyFill="1" applyBorder="1" applyAlignment="1">
      <alignment horizontal="center" vertical="center"/>
    </xf>
    <xf numFmtId="0" fontId="7" fillId="3" borderId="83" xfId="0" applyFont="1" applyFill="1" applyBorder="1" applyAlignment="1">
      <alignment horizontal="left" vertical="center" wrapText="1"/>
    </xf>
    <xf numFmtId="0" fontId="7" fillId="3" borderId="84" xfId="0" applyFont="1" applyFill="1" applyBorder="1" applyAlignment="1">
      <alignment horizontal="center" vertical="center" wrapText="1"/>
    </xf>
    <xf numFmtId="167" fontId="7" fillId="3" borderId="85" xfId="0" applyNumberFormat="1" applyFont="1" applyFill="1" applyBorder="1" applyAlignment="1">
      <alignment horizontal="center" vertical="center"/>
    </xf>
    <xf numFmtId="167" fontId="7" fillId="3" borderId="23" xfId="0" applyNumberFormat="1" applyFont="1" applyFill="1" applyBorder="1" applyAlignment="1">
      <alignment horizontal="center" vertical="center"/>
    </xf>
    <xf numFmtId="0" fontId="6" fillId="0" borderId="81" xfId="0" applyFont="1" applyBorder="1" applyAlignment="1">
      <alignment horizontal="left" vertical="center" wrapText="1" indent="1"/>
    </xf>
    <xf numFmtId="3" fontId="7" fillId="0" borderId="8" xfId="0" applyNumberFormat="1" applyFont="1" applyBorder="1" applyAlignment="1">
      <alignment horizontal="center" vertical="center"/>
    </xf>
    <xf numFmtId="3" fontId="7" fillId="0" borderId="79" xfId="0" applyNumberFormat="1" applyFont="1" applyBorder="1" applyAlignment="1">
      <alignment horizontal="center" vertical="center"/>
    </xf>
    <xf numFmtId="0" fontId="11" fillId="0" borderId="81" xfId="0" applyFont="1" applyBorder="1" applyAlignment="1">
      <alignment horizontal="left" vertical="center" wrapText="1" indent="1"/>
    </xf>
    <xf numFmtId="3" fontId="12" fillId="3" borderId="8" xfId="0" applyNumberFormat="1" applyFont="1" applyFill="1" applyBorder="1" applyAlignment="1">
      <alignment horizontal="center" vertical="center"/>
    </xf>
    <xf numFmtId="3" fontId="12" fillId="0" borderId="8" xfId="0" applyNumberFormat="1" applyFont="1" applyBorder="1" applyAlignment="1">
      <alignment horizontal="center" vertical="center"/>
    </xf>
    <xf numFmtId="3" fontId="12" fillId="0" borderId="79" xfId="0" applyNumberFormat="1" applyFont="1" applyBorder="1" applyAlignment="1">
      <alignment horizontal="center" vertical="center"/>
    </xf>
    <xf numFmtId="3" fontId="7" fillId="0" borderId="8" xfId="0" applyNumberFormat="1" applyFont="1" applyFill="1" applyBorder="1" applyAlignment="1">
      <alignment horizontal="center" vertical="center"/>
    </xf>
    <xf numFmtId="3" fontId="7" fillId="3" borderId="8" xfId="0" applyNumberFormat="1" applyFont="1" applyFill="1" applyBorder="1" applyAlignment="1">
      <alignment horizontal="center" vertical="center"/>
    </xf>
    <xf numFmtId="3" fontId="7" fillId="3" borderId="79" xfId="0" applyNumberFormat="1" applyFont="1" applyFill="1" applyBorder="1" applyAlignment="1">
      <alignment horizontal="center" vertical="center"/>
    </xf>
    <xf numFmtId="3" fontId="0" fillId="0" borderId="0" xfId="0" applyNumberFormat="1"/>
    <xf numFmtId="3" fontId="12" fillId="0" borderId="8" xfId="0" applyNumberFormat="1" applyFont="1" applyFill="1" applyBorder="1" applyAlignment="1">
      <alignment horizontal="center" vertical="center"/>
    </xf>
    <xf numFmtId="167" fontId="7" fillId="0" borderId="8" xfId="187" applyNumberFormat="1" applyFont="1" applyBorder="1" applyAlignment="1">
      <alignment horizontal="center" vertical="center"/>
    </xf>
    <xf numFmtId="9" fontId="7" fillId="0" borderId="8" xfId="187" applyFont="1" applyBorder="1" applyAlignment="1">
      <alignment horizontal="center" vertical="center"/>
    </xf>
    <xf numFmtId="9" fontId="7" fillId="0" borderId="79" xfId="187" applyFont="1" applyBorder="1" applyAlignment="1">
      <alignment horizontal="center" vertical="center"/>
    </xf>
    <xf numFmtId="0" fontId="13" fillId="0" borderId="60" xfId="0" applyFont="1" applyBorder="1" applyAlignment="1">
      <alignment horizontal="left" vertical="center" wrapText="1" indent="1"/>
    </xf>
    <xf numFmtId="0" fontId="14" fillId="2" borderId="81" xfId="0" applyFont="1" applyFill="1" applyBorder="1" applyAlignment="1">
      <alignment vertical="center" wrapText="1"/>
    </xf>
    <xf numFmtId="3" fontId="9" fillId="2" borderId="8" xfId="0" applyNumberFormat="1" applyFont="1" applyFill="1" applyBorder="1" applyAlignment="1">
      <alignment horizontal="center" vertical="center"/>
    </xf>
    <xf numFmtId="3" fontId="9" fillId="2" borderId="79" xfId="0" applyNumberFormat="1" applyFont="1" applyFill="1" applyBorder="1" applyAlignment="1">
      <alignment horizontal="center" vertical="center"/>
    </xf>
    <xf numFmtId="0" fontId="7" fillId="4" borderId="81" xfId="0" applyFont="1" applyFill="1" applyBorder="1" applyAlignment="1">
      <alignment vertical="center" wrapText="1"/>
    </xf>
    <xf numFmtId="0" fontId="7" fillId="3" borderId="7" xfId="0" applyFont="1" applyFill="1" applyBorder="1" applyAlignment="1">
      <alignment horizontal="left" vertical="center" wrapText="1"/>
    </xf>
    <xf numFmtId="0" fontId="7" fillId="3" borderId="82" xfId="0" applyFont="1" applyFill="1" applyBorder="1" applyAlignment="1">
      <alignment horizontal="left" vertical="center" wrapText="1"/>
    </xf>
    <xf numFmtId="167" fontId="12" fillId="0" borderId="8" xfId="0" applyNumberFormat="1" applyFont="1" applyBorder="1" applyAlignment="1">
      <alignment horizontal="center" vertical="center"/>
    </xf>
    <xf numFmtId="167" fontId="12" fillId="0" borderId="79" xfId="0" applyNumberFormat="1" applyFont="1" applyBorder="1" applyAlignment="1">
      <alignment horizontal="center" vertical="center"/>
    </xf>
    <xf numFmtId="0" fontId="14" fillId="0" borderId="60" xfId="0" applyFont="1" applyBorder="1" applyAlignment="1">
      <alignment horizontal="left" vertical="center" wrapText="1" indent="1"/>
    </xf>
    <xf numFmtId="3" fontId="7" fillId="0" borderId="79" xfId="0" applyNumberFormat="1" applyFont="1" applyFill="1" applyBorder="1" applyAlignment="1">
      <alignment horizontal="center" vertical="center"/>
    </xf>
    <xf numFmtId="0" fontId="10" fillId="4" borderId="7" xfId="0" applyFont="1" applyFill="1" applyBorder="1" applyAlignment="1">
      <alignment horizontal="left" vertical="center" wrapText="1"/>
    </xf>
    <xf numFmtId="9" fontId="10" fillId="4" borderId="1" xfId="0" applyNumberFormat="1" applyFont="1" applyFill="1" applyBorder="1" applyAlignment="1">
      <alignment horizontal="center" vertical="center" wrapText="1"/>
    </xf>
    <xf numFmtId="0" fontId="13" fillId="0" borderId="87" xfId="0" applyFont="1" applyBorder="1" applyAlignment="1">
      <alignment horizontal="left" vertical="center" wrapText="1" indent="1"/>
    </xf>
    <xf numFmtId="0" fontId="7" fillId="0" borderId="7" xfId="0" applyFont="1" applyFill="1" applyBorder="1" applyAlignment="1">
      <alignment horizontal="center" vertical="center" wrapText="1"/>
    </xf>
    <xf numFmtId="0" fontId="7" fillId="0" borderId="82" xfId="0" applyFont="1" applyFill="1" applyBorder="1" applyAlignment="1">
      <alignment horizontal="center" vertical="center" wrapText="1"/>
    </xf>
    <xf numFmtId="0" fontId="7" fillId="4" borderId="2" xfId="0" applyFont="1" applyFill="1" applyBorder="1" applyAlignment="1">
      <alignment vertical="center"/>
    </xf>
    <xf numFmtId="0" fontId="10" fillId="4" borderId="1" xfId="0" applyFont="1" applyFill="1" applyBorder="1" applyAlignment="1">
      <alignment vertical="center" wrapText="1"/>
    </xf>
    <xf numFmtId="0" fontId="7" fillId="4" borderId="3" xfId="0" applyFont="1" applyFill="1" applyBorder="1" applyAlignment="1">
      <alignment vertical="center"/>
    </xf>
    <xf numFmtId="0" fontId="7" fillId="4" borderId="76" xfId="0" applyFont="1" applyFill="1" applyBorder="1" applyAlignment="1">
      <alignment vertical="center"/>
    </xf>
    <xf numFmtId="0" fontId="7" fillId="3" borderId="82" xfId="0" applyFont="1" applyFill="1" applyBorder="1" applyAlignment="1">
      <alignment horizontal="center" vertical="center" wrapText="1"/>
    </xf>
    <xf numFmtId="0" fontId="10" fillId="4" borderId="75" xfId="0" applyFont="1" applyFill="1" applyBorder="1" applyAlignment="1">
      <alignment horizontal="left" vertical="center" wrapText="1"/>
    </xf>
    <xf numFmtId="0" fontId="14" fillId="5" borderId="81" xfId="0" applyFont="1" applyFill="1" applyBorder="1" applyAlignment="1">
      <alignment vertical="center" wrapText="1"/>
    </xf>
    <xf numFmtId="3" fontId="9" fillId="5" borderId="8" xfId="0" applyNumberFormat="1" applyFont="1" applyFill="1" applyBorder="1" applyAlignment="1">
      <alignment horizontal="center" vertical="center"/>
    </xf>
    <xf numFmtId="3" fontId="9" fillId="5" borderId="79" xfId="0" applyNumberFormat="1" applyFont="1" applyFill="1" applyBorder="1" applyAlignment="1">
      <alignment horizontal="center" vertical="center"/>
    </xf>
    <xf numFmtId="3" fontId="9" fillId="4" borderId="8" xfId="0" applyNumberFormat="1" applyFont="1" applyFill="1" applyBorder="1" applyAlignment="1">
      <alignment horizontal="center" vertical="center"/>
    </xf>
    <xf numFmtId="3" fontId="9" fillId="4" borderId="79" xfId="0" applyNumberFormat="1" applyFont="1" applyFill="1" applyBorder="1" applyAlignment="1">
      <alignment horizontal="center" vertical="center"/>
    </xf>
    <xf numFmtId="3" fontId="9" fillId="0" borderId="8" xfId="0" applyNumberFormat="1" applyFont="1" applyBorder="1" applyAlignment="1">
      <alignment horizontal="center" vertical="center"/>
    </xf>
    <xf numFmtId="3" fontId="9" fillId="0" borderId="79" xfId="0" applyNumberFormat="1" applyFont="1" applyBorder="1" applyAlignment="1">
      <alignment horizontal="center" vertical="center"/>
    </xf>
    <xf numFmtId="0" fontId="14" fillId="2" borderId="83" xfId="0" applyFont="1" applyFill="1" applyBorder="1" applyAlignment="1">
      <alignment vertical="center" wrapText="1"/>
    </xf>
    <xf numFmtId="3" fontId="9" fillId="2" borderId="85" xfId="0" applyNumberFormat="1" applyFont="1" applyFill="1" applyBorder="1" applyAlignment="1">
      <alignment horizontal="center" vertical="center"/>
    </xf>
    <xf numFmtId="3" fontId="9" fillId="2" borderId="23" xfId="0" applyNumberFormat="1" applyFont="1" applyFill="1" applyBorder="1" applyAlignment="1">
      <alignment horizontal="center" vertical="center"/>
    </xf>
    <xf numFmtId="0" fontId="8" fillId="0" borderId="0" xfId="0" applyFont="1" applyBorder="1" applyAlignment="1">
      <alignment horizontal="left" vertical="center" wrapText="1" indent="1"/>
    </xf>
    <xf numFmtId="3" fontId="7" fillId="0" borderId="0" xfId="0" applyNumberFormat="1" applyFont="1" applyBorder="1" applyAlignment="1">
      <alignment horizontal="center" vertical="center"/>
    </xf>
    <xf numFmtId="0" fontId="15" fillId="0" borderId="37" xfId="0" applyFont="1" applyBorder="1"/>
    <xf numFmtId="0" fontId="15" fillId="0" borderId="36" xfId="0" applyFont="1" applyBorder="1" applyAlignment="1">
      <alignment horizontal="center"/>
    </xf>
    <xf numFmtId="0" fontId="15" fillId="0" borderId="15" xfId="0" applyFont="1" applyBorder="1"/>
    <xf numFmtId="0" fontId="15" fillId="0" borderId="35" xfId="0" applyFont="1" applyBorder="1"/>
    <xf numFmtId="0" fontId="15" fillId="0" borderId="34" xfId="0" applyFont="1" applyBorder="1"/>
    <xf numFmtId="0" fontId="15" fillId="0" borderId="33" xfId="0" applyFont="1" applyBorder="1" applyAlignment="1">
      <alignment horizontal="center"/>
    </xf>
    <xf numFmtId="0" fontId="15" fillId="0" borderId="33" xfId="0" applyFont="1" applyBorder="1"/>
    <xf numFmtId="0" fontId="15" fillId="0" borderId="0" xfId="0" applyFont="1" applyBorder="1"/>
    <xf numFmtId="0" fontId="8" fillId="0" borderId="0" xfId="0" applyFont="1"/>
    <xf numFmtId="0" fontId="15" fillId="0" borderId="0" xfId="0" applyFont="1" applyBorder="1" applyAlignment="1">
      <alignment horizontal="center" vertical="center" wrapText="1"/>
    </xf>
    <xf numFmtId="0" fontId="174" fillId="0" borderId="0" xfId="0" applyFont="1" applyFill="1"/>
    <xf numFmtId="0" fontId="174" fillId="0" borderId="0" xfId="0" applyFont="1"/>
    <xf numFmtId="0" fontId="164" fillId="0" borderId="0" xfId="0" applyFont="1" applyFill="1" applyAlignment="1">
      <alignment horizontal="center"/>
    </xf>
    <xf numFmtId="0" fontId="169" fillId="0" borderId="1" xfId="0" applyFont="1" applyFill="1" applyBorder="1" applyAlignment="1">
      <alignment horizontal="left" vertical="center" wrapText="1"/>
    </xf>
    <xf numFmtId="0" fontId="169" fillId="0" borderId="1" xfId="0" applyFont="1" applyFill="1" applyBorder="1" applyAlignment="1">
      <alignment vertical="center" wrapText="1"/>
    </xf>
    <xf numFmtId="0" fontId="176" fillId="0" borderId="0" xfId="0" applyFont="1" applyFill="1"/>
    <xf numFmtId="0" fontId="169" fillId="0" borderId="6" xfId="0" applyFont="1" applyFill="1" applyBorder="1" applyAlignment="1">
      <alignment horizontal="center" vertical="center" wrapText="1"/>
    </xf>
    <xf numFmtId="0" fontId="169" fillId="0" borderId="8" xfId="0" applyFont="1" applyFill="1" applyBorder="1" applyAlignment="1">
      <alignment horizontal="center" vertical="center" wrapText="1"/>
    </xf>
    <xf numFmtId="0" fontId="162" fillId="0" borderId="7" xfId="0" applyFont="1" applyFill="1" applyBorder="1" applyAlignment="1">
      <alignment vertical="center" wrapText="1"/>
    </xf>
    <xf numFmtId="9" fontId="162" fillId="0" borderId="8" xfId="0" applyNumberFormat="1" applyFont="1" applyFill="1" applyBorder="1" applyAlignment="1">
      <alignment horizontal="center" vertical="center"/>
    </xf>
    <xf numFmtId="0" fontId="169" fillId="0" borderId="7" xfId="0" applyFont="1" applyFill="1" applyBorder="1" applyAlignment="1">
      <alignment vertical="center" wrapText="1"/>
    </xf>
    <xf numFmtId="3" fontId="162" fillId="0" borderId="8" xfId="187" applyNumberFormat="1" applyFont="1" applyFill="1" applyBorder="1" applyAlignment="1">
      <alignment horizontal="center" vertical="center"/>
    </xf>
    <xf numFmtId="1" fontId="162" fillId="0" borderId="8" xfId="0" applyNumberFormat="1" applyFont="1" applyFill="1" applyBorder="1" applyAlignment="1">
      <alignment horizontal="center" vertical="center"/>
    </xf>
    <xf numFmtId="0" fontId="177" fillId="0" borderId="7" xfId="0" applyFont="1" applyFill="1" applyBorder="1" applyAlignment="1">
      <alignment horizontal="left" vertical="center" wrapText="1"/>
    </xf>
    <xf numFmtId="0" fontId="162" fillId="0" borderId="7" xfId="0" applyFont="1" applyFill="1" applyBorder="1" applyAlignment="1">
      <alignment horizontal="left" vertical="center" wrapText="1"/>
    </xf>
    <xf numFmtId="0" fontId="162" fillId="0" borderId="13" xfId="0" applyFont="1" applyFill="1" applyBorder="1" applyAlignment="1">
      <alignment horizontal="left" vertical="center" wrapText="1"/>
    </xf>
    <xf numFmtId="3" fontId="169" fillId="0" borderId="7" xfId="0" applyNumberFormat="1" applyFont="1" applyFill="1" applyBorder="1" applyAlignment="1">
      <alignment horizontal="center" vertical="center" wrapText="1"/>
    </xf>
    <xf numFmtId="3" fontId="162" fillId="0" borderId="7" xfId="0" applyNumberFormat="1" applyFont="1" applyFill="1" applyBorder="1" applyAlignment="1">
      <alignment horizontal="center" vertical="center" wrapText="1"/>
    </xf>
    <xf numFmtId="0" fontId="162" fillId="0" borderId="7" xfId="0" applyFont="1" applyFill="1" applyBorder="1" applyAlignment="1">
      <alignment horizontal="center" vertical="center" wrapText="1"/>
    </xf>
    <xf numFmtId="167" fontId="162" fillId="0" borderId="8" xfId="0" applyNumberFormat="1" applyFont="1" applyFill="1" applyBorder="1" applyAlignment="1">
      <alignment horizontal="center" vertical="center"/>
    </xf>
    <xf numFmtId="0" fontId="162" fillId="0" borderId="7" xfId="0" applyFont="1" applyFill="1" applyBorder="1" applyAlignment="1">
      <alignment horizontal="left" vertical="center" wrapText="1" indent="1"/>
    </xf>
    <xf numFmtId="3" fontId="180" fillId="0" borderId="8" xfId="0" applyNumberFormat="1" applyFont="1" applyFill="1" applyBorder="1" applyAlignment="1">
      <alignment horizontal="center" vertical="center"/>
    </xf>
    <xf numFmtId="0" fontId="165" fillId="0" borderId="7" xfId="0" applyFont="1" applyFill="1" applyBorder="1" applyAlignment="1">
      <alignment horizontal="left" vertical="center" wrapText="1" indent="1"/>
    </xf>
    <xf numFmtId="3" fontId="165" fillId="0" borderId="8" xfId="0" applyNumberFormat="1" applyFont="1" applyFill="1" applyBorder="1" applyAlignment="1">
      <alignment horizontal="center" vertical="center"/>
    </xf>
    <xf numFmtId="3" fontId="174" fillId="0" borderId="0" xfId="0" applyNumberFormat="1" applyFont="1"/>
    <xf numFmtId="3" fontId="162" fillId="0" borderId="8" xfId="0" applyNumberFormat="1" applyFont="1" applyFill="1" applyBorder="1" applyAlignment="1">
      <alignment horizontal="center" vertical="center"/>
    </xf>
    <xf numFmtId="0" fontId="165" fillId="0" borderId="7" xfId="0" applyFont="1" applyFill="1" applyBorder="1" applyAlignment="1">
      <alignment horizontal="center" vertical="center" wrapText="1"/>
    </xf>
    <xf numFmtId="9" fontId="162" fillId="0" borderId="8" xfId="187" applyFont="1" applyFill="1" applyBorder="1" applyAlignment="1">
      <alignment horizontal="center" vertical="center"/>
    </xf>
    <xf numFmtId="167" fontId="174" fillId="0" borderId="0" xfId="187" applyNumberFormat="1" applyFont="1"/>
    <xf numFmtId="167" fontId="162" fillId="0" borderId="8" xfId="187" applyNumberFormat="1" applyFont="1" applyFill="1" applyBorder="1" applyAlignment="1">
      <alignment horizontal="center" vertical="center"/>
    </xf>
    <xf numFmtId="3" fontId="181" fillId="0" borderId="8" xfId="0" applyNumberFormat="1" applyFont="1" applyFill="1" applyBorder="1" applyAlignment="1">
      <alignment horizontal="left" vertical="center"/>
    </xf>
    <xf numFmtId="0" fontId="177" fillId="0" borderId="7" xfId="0" applyFont="1" applyFill="1" applyBorder="1" applyAlignment="1">
      <alignment vertical="center" wrapText="1"/>
    </xf>
    <xf numFmtId="3" fontId="169" fillId="0" borderId="8" xfId="0" applyNumberFormat="1" applyFont="1" applyFill="1" applyBorder="1" applyAlignment="1">
      <alignment horizontal="center" vertical="center"/>
    </xf>
    <xf numFmtId="167" fontId="165" fillId="0" borderId="8" xfId="0" applyNumberFormat="1" applyFont="1" applyFill="1" applyBorder="1" applyAlignment="1">
      <alignment horizontal="center" vertical="center"/>
    </xf>
    <xf numFmtId="0" fontId="177" fillId="0" borderId="9" xfId="0" applyFont="1" applyFill="1" applyBorder="1" applyAlignment="1">
      <alignment horizontal="left" vertical="center" wrapText="1" indent="1"/>
    </xf>
    <xf numFmtId="0" fontId="148" fillId="0" borderId="7" xfId="0" applyFont="1" applyFill="1" applyBorder="1" applyAlignment="1">
      <alignment horizontal="left" vertical="center" wrapText="1"/>
    </xf>
    <xf numFmtId="9" fontId="177" fillId="0" borderId="1" xfId="0" applyNumberFormat="1" applyFont="1" applyFill="1" applyBorder="1" applyAlignment="1">
      <alignment horizontal="center" vertical="center" wrapText="1"/>
    </xf>
    <xf numFmtId="0" fontId="177" fillId="0" borderId="7" xfId="0" applyFont="1" applyFill="1" applyBorder="1" applyAlignment="1">
      <alignment horizontal="left" vertical="center"/>
    </xf>
    <xf numFmtId="0" fontId="181" fillId="0" borderId="5" xfId="0" applyFont="1" applyFill="1" applyBorder="1" applyAlignment="1">
      <alignment horizontal="left" vertical="center" wrapText="1" indent="1"/>
    </xf>
    <xf numFmtId="3" fontId="165" fillId="0" borderId="6" xfId="0" applyNumberFormat="1" applyFont="1" applyFill="1" applyBorder="1" applyAlignment="1">
      <alignment horizontal="center" vertical="center"/>
    </xf>
    <xf numFmtId="0" fontId="181" fillId="0" borderId="30" xfId="0" applyFont="1" applyFill="1" applyBorder="1" applyAlignment="1">
      <alignment horizontal="left" vertical="center" wrapText="1" indent="1"/>
    </xf>
    <xf numFmtId="3" fontId="165" fillId="0" borderId="27" xfId="0" applyNumberFormat="1" applyFont="1" applyFill="1" applyBorder="1" applyAlignment="1">
      <alignment horizontal="center" vertical="center"/>
    </xf>
    <xf numFmtId="3" fontId="165" fillId="0" borderId="28" xfId="0" applyNumberFormat="1" applyFont="1" applyFill="1" applyBorder="1" applyAlignment="1">
      <alignment horizontal="center" vertical="center"/>
    </xf>
    <xf numFmtId="0" fontId="181" fillId="0" borderId="24" xfId="0" applyFont="1" applyFill="1" applyBorder="1" applyAlignment="1">
      <alignment horizontal="left" vertical="center" wrapText="1" indent="1"/>
    </xf>
    <xf numFmtId="0" fontId="177" fillId="0" borderId="0" xfId="0" applyFont="1" applyFill="1" applyBorder="1" applyAlignment="1">
      <alignment vertical="center" wrapText="1"/>
    </xf>
    <xf numFmtId="3" fontId="169" fillId="0" borderId="0" xfId="0" applyNumberFormat="1" applyFont="1" applyFill="1" applyBorder="1" applyAlignment="1">
      <alignment horizontal="center" vertical="center"/>
    </xf>
    <xf numFmtId="0" fontId="30" fillId="0" borderId="37" xfId="0" applyFont="1" applyBorder="1"/>
    <xf numFmtId="0" fontId="30" fillId="0" borderId="36" xfId="0" applyFont="1" applyBorder="1" applyAlignment="1">
      <alignment horizontal="center"/>
    </xf>
    <xf numFmtId="0" fontId="30" fillId="0" borderId="15" xfId="0" applyFont="1" applyBorder="1"/>
    <xf numFmtId="0" fontId="30" fillId="0" borderId="35" xfId="0" applyFont="1" applyBorder="1"/>
    <xf numFmtId="0" fontId="30" fillId="0" borderId="34" xfId="0" applyFont="1" applyBorder="1"/>
    <xf numFmtId="0" fontId="148" fillId="0" borderId="37" xfId="0" applyFont="1" applyBorder="1"/>
    <xf numFmtId="0" fontId="148" fillId="0" borderId="36" xfId="0" applyFont="1" applyBorder="1"/>
    <xf numFmtId="0" fontId="148" fillId="0" borderId="15" xfId="0" applyFont="1" applyBorder="1"/>
    <xf numFmtId="0" fontId="148" fillId="0" borderId="35" xfId="0" applyFont="1" applyBorder="1"/>
    <xf numFmtId="0" fontId="148" fillId="0" borderId="34" xfId="0" applyFont="1" applyBorder="1"/>
    <xf numFmtId="0" fontId="148" fillId="0" borderId="33" xfId="0" applyFont="1" applyBorder="1"/>
    <xf numFmtId="0" fontId="21" fillId="0" borderId="0" xfId="0" applyFont="1"/>
    <xf numFmtId="0" fontId="30" fillId="3" borderId="1" xfId="0" applyFont="1" applyFill="1" applyBorder="1" applyAlignment="1">
      <alignment horizontal="left" vertical="center" wrapText="1"/>
    </xf>
    <xf numFmtId="0" fontId="30" fillId="4" borderId="1" xfId="0" applyFont="1" applyFill="1" applyBorder="1" applyAlignment="1">
      <alignment vertical="center" wrapText="1"/>
    </xf>
    <xf numFmtId="0" fontId="5" fillId="3" borderId="12" xfId="0" applyFont="1" applyFill="1" applyBorder="1" applyAlignment="1">
      <alignment vertical="center" wrapText="1"/>
    </xf>
    <xf numFmtId="0" fontId="23" fillId="3" borderId="6"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0" borderId="7" xfId="0" applyFont="1" applyFill="1" applyBorder="1" applyAlignment="1">
      <alignment vertical="center" wrapText="1"/>
    </xf>
    <xf numFmtId="2" fontId="23" fillId="0" borderId="8" xfId="0" applyNumberFormat="1" applyFont="1" applyFill="1" applyBorder="1" applyAlignment="1">
      <alignment horizontal="center" vertical="center"/>
    </xf>
    <xf numFmtId="9" fontId="23" fillId="3" borderId="8" xfId="0" applyNumberFormat="1" applyFont="1" applyFill="1" applyBorder="1" applyAlignment="1">
      <alignment horizontal="center" vertical="center"/>
    </xf>
    <xf numFmtId="0" fontId="15" fillId="4" borderId="7" xfId="0" applyFont="1" applyFill="1" applyBorder="1" applyAlignment="1">
      <alignment vertical="center" wrapText="1"/>
    </xf>
    <xf numFmtId="0" fontId="23" fillId="3" borderId="7" xfId="0" applyFont="1" applyFill="1" applyBorder="1" applyAlignment="1">
      <alignment horizontal="left" vertical="center" wrapText="1"/>
    </xf>
    <xf numFmtId="0" fontId="24" fillId="4" borderId="7" xfId="0" applyFont="1" applyFill="1" applyBorder="1" applyAlignment="1">
      <alignment horizontal="left" vertical="center" wrapText="1"/>
    </xf>
    <xf numFmtId="0" fontId="24" fillId="3" borderId="6" xfId="0" applyFont="1" applyFill="1" applyBorder="1" applyAlignment="1">
      <alignment horizontal="center" vertical="center" wrapText="1"/>
    </xf>
    <xf numFmtId="0" fontId="24" fillId="3" borderId="8" xfId="0" applyFont="1" applyFill="1" applyBorder="1" applyAlignment="1">
      <alignment horizontal="center" vertical="center" wrapText="1"/>
    </xf>
    <xf numFmtId="3" fontId="23" fillId="0" borderId="7" xfId="0" applyNumberFormat="1" applyFont="1" applyFill="1" applyBorder="1" applyAlignment="1">
      <alignment horizontal="center" vertical="center" wrapText="1"/>
    </xf>
    <xf numFmtId="3" fontId="23" fillId="3" borderId="7" xfId="0" applyNumberFormat="1" applyFont="1" applyFill="1" applyBorder="1" applyAlignment="1">
      <alignment horizontal="center" vertical="center" wrapText="1"/>
    </xf>
    <xf numFmtId="0" fontId="22" fillId="3" borderId="7" xfId="0" applyFont="1" applyFill="1" applyBorder="1" applyAlignment="1">
      <alignment horizontal="center" vertical="center" wrapText="1"/>
    </xf>
    <xf numFmtId="167" fontId="23" fillId="3" borderId="8" xfId="0" applyNumberFormat="1" applyFont="1" applyFill="1" applyBorder="1" applyAlignment="1">
      <alignment horizontal="center" vertical="center"/>
    </xf>
    <xf numFmtId="0" fontId="28" fillId="0" borderId="7" xfId="0" applyFont="1" applyBorder="1" applyAlignment="1">
      <alignment horizontal="left" vertical="center" wrapText="1" indent="1"/>
    </xf>
    <xf numFmtId="3" fontId="23" fillId="0" borderId="8" xfId="0" applyNumberFormat="1" applyFont="1" applyBorder="1" applyAlignment="1">
      <alignment horizontal="center" vertical="center"/>
    </xf>
    <xf numFmtId="0" fontId="31" fillId="0" borderId="0" xfId="0" applyFont="1"/>
    <xf numFmtId="0" fontId="59" fillId="0" borderId="7" xfId="0" applyFont="1" applyBorder="1" applyAlignment="1">
      <alignment horizontal="left" vertical="center" wrapText="1" indent="1"/>
    </xf>
    <xf numFmtId="3" fontId="27" fillId="0" borderId="8" xfId="0" applyNumberFormat="1" applyFont="1" applyBorder="1" applyAlignment="1">
      <alignment horizontal="center" vertical="center"/>
    </xf>
    <xf numFmtId="9" fontId="27" fillId="0" borderId="8" xfId="187" applyFont="1" applyBorder="1" applyAlignment="1">
      <alignment horizontal="center" vertical="center"/>
    </xf>
    <xf numFmtId="167" fontId="27" fillId="0" borderId="8" xfId="0" applyNumberFormat="1" applyFont="1" applyBorder="1" applyAlignment="1">
      <alignment horizontal="center" vertical="center"/>
    </xf>
    <xf numFmtId="3" fontId="156" fillId="0" borderId="8" xfId="0" applyNumberFormat="1" applyFont="1" applyBorder="1" applyAlignment="1">
      <alignment horizontal="center" vertical="center"/>
    </xf>
    <xf numFmtId="3" fontId="23" fillId="0" borderId="8" xfId="0" applyNumberFormat="1" applyFont="1" applyFill="1" applyBorder="1" applyAlignment="1">
      <alignment horizontal="center" vertical="center"/>
    </xf>
    <xf numFmtId="0" fontId="25" fillId="0" borderId="9" xfId="0" applyFont="1" applyBorder="1" applyAlignment="1">
      <alignment horizontal="left" vertical="center" wrapText="1" indent="1"/>
    </xf>
    <xf numFmtId="0" fontId="33" fillId="0" borderId="0" xfId="0" applyFont="1"/>
    <xf numFmtId="0" fontId="15" fillId="2" borderId="7" xfId="0" applyFont="1" applyFill="1" applyBorder="1" applyAlignment="1">
      <alignment vertical="center" wrapText="1"/>
    </xf>
    <xf numFmtId="3" fontId="24" fillId="2" borderId="8" xfId="0" applyNumberFormat="1" applyFont="1" applyFill="1" applyBorder="1" applyAlignment="1">
      <alignment horizontal="center" vertical="center"/>
    </xf>
    <xf numFmtId="0" fontId="0" fillId="3" borderId="0" xfId="0" applyFill="1"/>
    <xf numFmtId="0" fontId="23" fillId="4" borderId="7" xfId="0" applyFont="1" applyFill="1" applyBorder="1" applyAlignment="1">
      <alignment horizontal="left" vertical="center" wrapText="1"/>
    </xf>
    <xf numFmtId="1" fontId="30" fillId="3" borderId="1" xfId="0" applyNumberFormat="1" applyFont="1" applyFill="1" applyBorder="1" applyAlignment="1">
      <alignment vertical="center"/>
    </xf>
    <xf numFmtId="9" fontId="29" fillId="3" borderId="1" xfId="0" applyNumberFormat="1" applyFont="1" applyFill="1" applyBorder="1" applyAlignment="1">
      <alignment vertical="center"/>
    </xf>
    <xf numFmtId="9" fontId="30" fillId="3" borderId="1" xfId="0" applyNumberFormat="1" applyFont="1" applyFill="1" applyBorder="1" applyAlignment="1">
      <alignment vertical="center"/>
    </xf>
    <xf numFmtId="0" fontId="29" fillId="3" borderId="1" xfId="0" applyFont="1" applyFill="1" applyBorder="1" applyAlignment="1">
      <alignment vertical="center"/>
    </xf>
    <xf numFmtId="3" fontId="23" fillId="3" borderId="8" xfId="0" applyNumberFormat="1" applyFont="1" applyFill="1" applyBorder="1" applyAlignment="1">
      <alignment horizontal="center" vertical="center"/>
    </xf>
    <xf numFmtId="3" fontId="27" fillId="3" borderId="8" xfId="0" applyNumberFormat="1" applyFont="1" applyFill="1" applyBorder="1" applyAlignment="1">
      <alignment horizontal="center" vertical="center"/>
    </xf>
    <xf numFmtId="0" fontId="23" fillId="4" borderId="1" xfId="0" applyFont="1" applyFill="1" applyBorder="1" applyAlignment="1">
      <alignment horizontal="left" vertical="center" wrapText="1"/>
    </xf>
    <xf numFmtId="0" fontId="8" fillId="7" borderId="7" xfId="0" applyFont="1" applyFill="1" applyBorder="1" applyAlignment="1">
      <alignment horizontal="left" vertical="center" wrapText="1"/>
    </xf>
    <xf numFmtId="0" fontId="0" fillId="7" borderId="0" xfId="0" applyFill="1"/>
    <xf numFmtId="0" fontId="7" fillId="3" borderId="5" xfId="0" applyFont="1" applyFill="1" applyBorder="1" applyAlignment="1">
      <alignment horizontal="center" vertical="center" wrapText="1"/>
    </xf>
    <xf numFmtId="0" fontId="6" fillId="0" borderId="7" xfId="0" applyFont="1" applyBorder="1" applyAlignment="1">
      <alignment horizontal="left" vertical="center" wrapText="1" indent="1"/>
    </xf>
    <xf numFmtId="0" fontId="11" fillId="0" borderId="7" xfId="0" applyFont="1" applyBorder="1" applyAlignment="1">
      <alignment horizontal="left" vertical="center" wrapText="1" indent="1"/>
    </xf>
    <xf numFmtId="0" fontId="30" fillId="4" borderId="7" xfId="0" applyFont="1" applyFill="1" applyBorder="1" applyAlignment="1">
      <alignment horizontal="left" vertical="center" wrapText="1"/>
    </xf>
    <xf numFmtId="0" fontId="8" fillId="0" borderId="7" xfId="0" applyFont="1" applyFill="1" applyBorder="1" applyAlignment="1">
      <alignment horizontal="left" vertical="center" wrapText="1"/>
    </xf>
    <xf numFmtId="0" fontId="0" fillId="0" borderId="0" xfId="0" applyFont="1" applyFill="1"/>
    <xf numFmtId="0" fontId="7" fillId="3" borderId="7" xfId="0" applyFont="1" applyFill="1" applyBorder="1" applyAlignment="1">
      <alignment horizontal="center" vertical="center"/>
    </xf>
    <xf numFmtId="0" fontId="25" fillId="0" borderId="1" xfId="0" applyFont="1" applyBorder="1" applyAlignment="1">
      <alignment horizontal="left" vertical="center" wrapText="1" indent="1"/>
    </xf>
    <xf numFmtId="3" fontId="24" fillId="4" borderId="8" xfId="0" applyNumberFormat="1" applyFont="1" applyFill="1" applyBorder="1" applyAlignment="1">
      <alignment horizontal="center" vertical="center"/>
    </xf>
    <xf numFmtId="0" fontId="25" fillId="3" borderId="7" xfId="0" applyFont="1" applyFill="1" applyBorder="1" applyAlignment="1">
      <alignment vertical="center" wrapText="1"/>
    </xf>
    <xf numFmtId="3" fontId="184" fillId="3" borderId="8" xfId="0" applyNumberFormat="1" applyFont="1" applyFill="1" applyBorder="1" applyAlignment="1">
      <alignment horizontal="center" vertical="center"/>
    </xf>
    <xf numFmtId="167" fontId="184" fillId="0" borderId="8" xfId="0" applyNumberFormat="1" applyFont="1" applyBorder="1" applyAlignment="1">
      <alignment horizontal="center" vertical="center"/>
    </xf>
    <xf numFmtId="179" fontId="27" fillId="0" borderId="8" xfId="0" applyNumberFormat="1" applyFont="1" applyBorder="1" applyAlignment="1">
      <alignment horizontal="center" vertical="center"/>
    </xf>
    <xf numFmtId="3" fontId="23" fillId="4" borderId="8" xfId="0" applyNumberFormat="1" applyFont="1" applyFill="1" applyBorder="1" applyAlignment="1">
      <alignment horizontal="center" vertical="center"/>
    </xf>
    <xf numFmtId="167" fontId="27" fillId="4" borderId="8" xfId="0" applyNumberFormat="1" applyFont="1" applyFill="1" applyBorder="1" applyAlignment="1">
      <alignment horizontal="center" vertical="center"/>
    </xf>
    <xf numFmtId="0" fontId="15" fillId="0" borderId="7" xfId="0" applyFont="1" applyBorder="1" applyAlignment="1">
      <alignment horizontal="left" vertical="center" wrapText="1" indent="1"/>
    </xf>
    <xf numFmtId="0" fontId="15" fillId="0" borderId="88" xfId="0" applyFont="1" applyBorder="1" applyAlignment="1">
      <alignment horizontal="center"/>
    </xf>
    <xf numFmtId="0" fontId="15" fillId="0" borderId="89" xfId="0" applyFont="1" applyBorder="1" applyAlignment="1">
      <alignment horizontal="center"/>
    </xf>
    <xf numFmtId="0" fontId="23" fillId="3" borderId="7" xfId="0" applyFont="1" applyFill="1" applyBorder="1" applyAlignment="1">
      <alignment horizontal="center" vertical="center" wrapText="1"/>
    </xf>
    <xf numFmtId="0" fontId="23" fillId="3" borderId="7" xfId="0" applyFont="1" applyFill="1" applyBorder="1" applyAlignment="1">
      <alignment vertical="center" wrapText="1"/>
    </xf>
    <xf numFmtId="0" fontId="2" fillId="0" borderId="0" xfId="0" applyFont="1" applyAlignment="1">
      <alignment horizontal="center"/>
    </xf>
    <xf numFmtId="0" fontId="58" fillId="2" borderId="0" xfId="0" applyFont="1" applyFill="1" applyAlignment="1">
      <alignment horizontal="center"/>
    </xf>
    <xf numFmtId="0" fontId="64" fillId="0" borderId="39" xfId="0" applyNumberFormat="1" applyFont="1" applyFill="1" applyBorder="1" applyAlignment="1" applyProtection="1">
      <alignment horizontal="center" vertical="center" wrapText="1"/>
    </xf>
    <xf numFmtId="0" fontId="64" fillId="0" borderId="39" xfId="0" applyNumberFormat="1" applyFont="1" applyFill="1" applyBorder="1" applyAlignment="1" applyProtection="1">
      <alignment horizontal="center" vertical="center" wrapText="1"/>
      <protection locked="0"/>
    </xf>
    <xf numFmtId="0" fontId="72" fillId="9" borderId="0" xfId="0" applyNumberFormat="1" applyFont="1" applyFill="1" applyBorder="1" applyAlignment="1" applyProtection="1">
      <alignment horizontal="center" vertical="center" wrapText="1"/>
    </xf>
    <xf numFmtId="0" fontId="72" fillId="9"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xf>
    <xf numFmtId="0" fontId="71" fillId="12" borderId="0" xfId="0" applyNumberFormat="1" applyFont="1" applyFill="1" applyBorder="1" applyAlignment="1" applyProtection="1">
      <alignment horizontal="center" vertical="center" wrapText="1"/>
      <protection locked="0"/>
    </xf>
    <xf numFmtId="0" fontId="63" fillId="10" borderId="39" xfId="0" applyNumberFormat="1" applyFont="1" applyFill="1" applyBorder="1" applyAlignment="1" applyProtection="1">
      <alignment horizontal="center" vertical="center" wrapText="1"/>
    </xf>
    <xf numFmtId="0" fontId="63" fillId="10" borderId="39" xfId="0" applyNumberFormat="1" applyFont="1" applyFill="1" applyBorder="1" applyAlignment="1" applyProtection="1">
      <alignment horizontal="center" vertical="center" wrapText="1"/>
      <protection locked="0"/>
    </xf>
    <xf numFmtId="0" fontId="70" fillId="9" borderId="39" xfId="0" applyNumberFormat="1" applyFont="1" applyFill="1" applyBorder="1" applyAlignment="1" applyProtection="1">
      <alignment horizontal="center" vertical="center" wrapText="1"/>
    </xf>
    <xf numFmtId="0" fontId="70" fillId="9" borderId="39" xfId="0" applyNumberFormat="1" applyFont="1" applyFill="1" applyBorder="1" applyAlignment="1" applyProtection="1">
      <alignment horizontal="center" vertical="center" wrapText="1"/>
      <protection locked="0"/>
    </xf>
    <xf numFmtId="0" fontId="63" fillId="9" borderId="39" xfId="0" applyNumberFormat="1" applyFont="1" applyFill="1" applyBorder="1" applyAlignment="1" applyProtection="1">
      <alignment horizontal="center" vertical="center" wrapText="1"/>
    </xf>
    <xf numFmtId="0" fontId="63" fillId="9" borderId="39" xfId="0" applyNumberFormat="1" applyFont="1" applyFill="1" applyBorder="1" applyAlignment="1" applyProtection="1">
      <alignment horizontal="center" vertical="center" wrapText="1"/>
      <protection locked="0"/>
    </xf>
    <xf numFmtId="0" fontId="64" fillId="0" borderId="39" xfId="0" applyNumberFormat="1" applyFont="1" applyFill="1" applyBorder="1" applyAlignment="1" applyProtection="1">
      <alignment horizontal="left" vertical="center" wrapText="1"/>
    </xf>
    <xf numFmtId="0" fontId="64" fillId="0" borderId="39" xfId="0" applyNumberFormat="1" applyFont="1" applyFill="1" applyBorder="1" applyAlignment="1" applyProtection="1">
      <alignment horizontal="left" vertical="center" wrapText="1"/>
      <protection locked="0"/>
    </xf>
    <xf numFmtId="0" fontId="64" fillId="10" borderId="39" xfId="0" applyNumberFormat="1" applyFont="1" applyFill="1" applyBorder="1" applyAlignment="1" applyProtection="1">
      <alignment horizontal="left" vertical="center" wrapText="1"/>
    </xf>
    <xf numFmtId="0" fontId="64" fillId="10" borderId="39" xfId="0" applyNumberFormat="1" applyFont="1" applyFill="1" applyBorder="1" applyAlignment="1" applyProtection="1">
      <alignment horizontal="left" vertical="center" wrapText="1"/>
      <protection locked="0"/>
    </xf>
    <xf numFmtId="0" fontId="61" fillId="10" borderId="39" xfId="0" applyNumberFormat="1" applyFont="1" applyFill="1" applyBorder="1" applyAlignment="1" applyProtection="1">
      <alignment horizontal="left" vertical="center" wrapText="1"/>
    </xf>
    <xf numFmtId="0" fontId="61" fillId="10" borderId="39" xfId="0" applyNumberFormat="1" applyFont="1" applyFill="1" applyBorder="1" applyAlignment="1" applyProtection="1">
      <alignment horizontal="left" vertical="center" wrapText="1"/>
      <protection locked="0"/>
    </xf>
    <xf numFmtId="0" fontId="61" fillId="0" borderId="39" xfId="0" applyNumberFormat="1" applyFont="1" applyFill="1" applyBorder="1" applyAlignment="1" applyProtection="1">
      <alignment horizontal="left" vertical="center" wrapText="1"/>
    </xf>
    <xf numFmtId="0" fontId="61" fillId="0" borderId="39" xfId="0" applyNumberFormat="1" applyFont="1" applyFill="1" applyBorder="1" applyAlignment="1" applyProtection="1">
      <alignment horizontal="left" vertical="center" wrapText="1"/>
      <protection locked="0"/>
    </xf>
    <xf numFmtId="0" fontId="68" fillId="9" borderId="39" xfId="0" applyNumberFormat="1" applyFont="1" applyFill="1" applyBorder="1" applyAlignment="1" applyProtection="1">
      <alignment horizontal="center" vertical="center" wrapText="1"/>
    </xf>
    <xf numFmtId="0" fontId="68" fillId="9" borderId="39" xfId="0" applyNumberFormat="1" applyFont="1" applyFill="1" applyBorder="1" applyAlignment="1" applyProtection="1">
      <alignment horizontal="center" vertical="center" wrapText="1"/>
      <protection locked="0"/>
    </xf>
    <xf numFmtId="0" fontId="70" fillId="9" borderId="39" xfId="24" applyNumberFormat="1" applyFont="1" applyFill="1" applyBorder="1" applyAlignment="1" applyProtection="1">
      <alignment horizontal="center" vertical="center" wrapText="1"/>
    </xf>
    <xf numFmtId="0" fontId="70" fillId="9" borderId="39" xfId="24" applyNumberFormat="1" applyFont="1" applyFill="1" applyBorder="1" applyAlignment="1" applyProtection="1">
      <alignment horizontal="center" vertical="center" wrapText="1"/>
      <protection locked="0"/>
    </xf>
    <xf numFmtId="0" fontId="63" fillId="9" borderId="39" xfId="24" applyNumberFormat="1" applyFont="1" applyFill="1" applyBorder="1" applyAlignment="1" applyProtection="1">
      <alignment horizontal="center" vertical="center" wrapText="1"/>
    </xf>
    <xf numFmtId="0" fontId="63" fillId="9" borderId="39" xfId="24" applyNumberFormat="1" applyFont="1" applyFill="1" applyBorder="1" applyAlignment="1" applyProtection="1">
      <alignment horizontal="center" vertical="center" wrapText="1"/>
      <protection locked="0"/>
    </xf>
    <xf numFmtId="0" fontId="64" fillId="0" borderId="39" xfId="24" applyNumberFormat="1" applyFont="1" applyFill="1" applyBorder="1" applyAlignment="1" applyProtection="1">
      <alignment horizontal="left" vertical="center" wrapText="1"/>
    </xf>
    <xf numFmtId="0" fontId="64" fillId="0" borderId="39" xfId="24" applyNumberFormat="1" applyFont="1" applyFill="1" applyBorder="1" applyAlignment="1" applyProtection="1">
      <alignment horizontal="left" vertical="center" wrapText="1"/>
      <protection locked="0"/>
    </xf>
    <xf numFmtId="0" fontId="64" fillId="10" borderId="39" xfId="24" applyNumberFormat="1" applyFont="1" applyFill="1" applyBorder="1" applyAlignment="1" applyProtection="1">
      <alignment horizontal="left" vertical="center" wrapText="1"/>
    </xf>
    <xf numFmtId="0" fontId="64" fillId="10" borderId="39" xfId="24" applyNumberFormat="1" applyFont="1" applyFill="1" applyBorder="1" applyAlignment="1" applyProtection="1">
      <alignment horizontal="left" vertical="center" wrapText="1"/>
      <protection locked="0"/>
    </xf>
    <xf numFmtId="0" fontId="63" fillId="10" borderId="39" xfId="24" applyNumberFormat="1" applyFont="1" applyFill="1" applyBorder="1" applyAlignment="1" applyProtection="1">
      <alignment horizontal="center" vertical="center" wrapText="1"/>
    </xf>
    <xf numFmtId="0" fontId="63" fillId="10" borderId="39" xfId="24" applyNumberFormat="1" applyFont="1" applyFill="1" applyBorder="1" applyAlignment="1" applyProtection="1">
      <alignment horizontal="center" vertical="center" wrapText="1"/>
      <protection locked="0"/>
    </xf>
    <xf numFmtId="0" fontId="72" fillId="9" borderId="0" xfId="24" applyNumberFormat="1" applyFont="1" applyFill="1" applyBorder="1" applyAlignment="1" applyProtection="1">
      <alignment horizontal="center" vertical="center" wrapText="1"/>
    </xf>
    <xf numFmtId="0" fontId="72" fillId="9" borderId="0" xfId="24" applyNumberFormat="1" applyFont="1" applyFill="1" applyBorder="1" applyAlignment="1" applyProtection="1">
      <alignment horizontal="center" vertical="center" wrapText="1"/>
      <protection locked="0"/>
    </xf>
    <xf numFmtId="0" fontId="71" fillId="12" borderId="0" xfId="24" applyNumberFormat="1" applyFont="1" applyFill="1" applyBorder="1" applyAlignment="1" applyProtection="1">
      <alignment horizontal="center" vertical="center" wrapText="1"/>
    </xf>
    <xf numFmtId="0" fontId="71" fillId="12" borderId="0" xfId="24" applyNumberFormat="1" applyFont="1" applyFill="1" applyBorder="1" applyAlignment="1" applyProtection="1">
      <alignment horizontal="center" vertical="center" wrapText="1"/>
      <protection locked="0"/>
    </xf>
    <xf numFmtId="0" fontId="64" fillId="0" borderId="39" xfId="24" applyNumberFormat="1" applyFont="1" applyFill="1" applyBorder="1" applyAlignment="1" applyProtection="1">
      <alignment horizontal="center" vertical="center" wrapText="1"/>
    </xf>
    <xf numFmtId="0" fontId="64" fillId="0" borderId="39" xfId="24" applyNumberFormat="1" applyFont="1" applyFill="1" applyBorder="1" applyAlignment="1" applyProtection="1">
      <alignment horizontal="center" vertical="center" wrapText="1"/>
      <protection locked="0"/>
    </xf>
    <xf numFmtId="0" fontId="61" fillId="0" borderId="39" xfId="24" applyNumberFormat="1" applyFont="1" applyFill="1" applyBorder="1" applyAlignment="1" applyProtection="1">
      <alignment horizontal="left" vertical="center" wrapText="1"/>
    </xf>
    <xf numFmtId="0" fontId="61" fillId="0" borderId="39" xfId="24" applyNumberFormat="1" applyFont="1" applyFill="1" applyBorder="1" applyAlignment="1" applyProtection="1">
      <alignment horizontal="left" vertical="center" wrapText="1"/>
      <protection locked="0"/>
    </xf>
    <xf numFmtId="0" fontId="68" fillId="9" borderId="39" xfId="24" applyNumberFormat="1" applyFont="1" applyFill="1" applyBorder="1" applyAlignment="1" applyProtection="1">
      <alignment horizontal="center" vertical="center" wrapText="1"/>
    </xf>
    <xf numFmtId="0" fontId="68" fillId="9" borderId="39" xfId="24" applyNumberFormat="1" applyFont="1" applyFill="1" applyBorder="1" applyAlignment="1" applyProtection="1">
      <alignment horizontal="center" vertical="center" wrapText="1"/>
      <protection locked="0"/>
    </xf>
    <xf numFmtId="0" fontId="61" fillId="10" borderId="39" xfId="24" applyNumberFormat="1" applyFont="1" applyFill="1" applyBorder="1" applyAlignment="1" applyProtection="1">
      <alignment horizontal="left" vertical="center" wrapText="1"/>
    </xf>
    <xf numFmtId="0" fontId="61" fillId="10" borderId="39" xfId="24" applyNumberFormat="1" applyFont="1" applyFill="1" applyBorder="1" applyAlignment="1" applyProtection="1">
      <alignment horizontal="left" vertical="center" wrapText="1"/>
      <protection locked="0"/>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2" fillId="0" borderId="0" xfId="0" applyFont="1" applyAlignment="1">
      <alignment horizontal="center" wrapText="1"/>
    </xf>
    <xf numFmtId="0" fontId="3" fillId="2" borderId="0" xfId="0" applyFont="1" applyFill="1" applyAlignment="1">
      <alignment horizontal="center"/>
    </xf>
    <xf numFmtId="49" fontId="5" fillId="3" borderId="2"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76" xfId="0" applyNumberFormat="1" applyFont="1" applyFill="1" applyBorder="1" applyAlignment="1">
      <alignment horizontal="center" vertical="center"/>
    </xf>
    <xf numFmtId="0" fontId="5" fillId="3" borderId="76" xfId="0" applyFont="1" applyFill="1" applyBorder="1" applyAlignment="1">
      <alignment horizontal="center" vertical="center" wrapText="1"/>
    </xf>
    <xf numFmtId="0" fontId="4" fillId="0" borderId="77" xfId="0" applyFont="1" applyBorder="1" applyAlignment="1">
      <alignment horizontal="center"/>
    </xf>
    <xf numFmtId="0" fontId="4" fillId="0" borderId="3" xfId="0" applyFont="1" applyBorder="1" applyAlignment="1">
      <alignment horizontal="center"/>
    </xf>
    <xf numFmtId="0" fontId="4" fillId="0" borderId="76" xfId="0" applyFont="1" applyBorder="1" applyAlignment="1">
      <alignment horizontal="center"/>
    </xf>
    <xf numFmtId="0" fontId="7" fillId="3" borderId="80" xfId="0" applyFont="1" applyFill="1" applyBorder="1" applyAlignment="1">
      <alignment horizontal="center" vertical="center" wrapText="1"/>
    </xf>
    <xf numFmtId="0" fontId="7" fillId="3" borderId="8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6" xfId="0" applyFont="1" applyFill="1" applyBorder="1" applyAlignment="1">
      <alignment horizontal="center" vertical="center" wrapText="1"/>
    </xf>
    <xf numFmtId="0" fontId="7" fillId="3" borderId="77"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76" xfId="0" applyFont="1" applyFill="1" applyBorder="1" applyAlignment="1">
      <alignment horizontal="center" vertical="center" wrapText="1"/>
    </xf>
    <xf numFmtId="0" fontId="9" fillId="4" borderId="77"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76" xfId="0" applyFont="1" applyFill="1" applyBorder="1" applyAlignment="1">
      <alignment horizontal="center" vertical="center"/>
    </xf>
    <xf numFmtId="0" fontId="4" fillId="4" borderId="77"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76" xfId="0" applyFont="1" applyFill="1" applyBorder="1" applyAlignment="1">
      <alignment horizontal="center"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6"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76"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76" xfId="0" applyFont="1" applyFill="1" applyBorder="1" applyAlignment="1">
      <alignment horizontal="center" vertical="center"/>
    </xf>
    <xf numFmtId="0" fontId="9" fillId="4" borderId="86" xfId="0" applyFont="1" applyFill="1" applyBorder="1" applyAlignment="1">
      <alignment horizontal="center" vertical="center" wrapText="1"/>
    </xf>
    <xf numFmtId="0" fontId="9" fillId="4" borderId="73" xfId="0" applyFont="1" applyFill="1" applyBorder="1" applyAlignment="1">
      <alignment horizontal="center" vertical="center" wrapText="1"/>
    </xf>
    <xf numFmtId="0" fontId="9" fillId="4" borderId="74" xfId="0" applyFont="1" applyFill="1" applyBorder="1" applyAlignment="1">
      <alignment horizontal="center" vertical="center" wrapText="1"/>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76" xfId="0" applyFont="1" applyFill="1" applyBorder="1" applyAlignment="1">
      <alignment horizontal="center" vertical="center"/>
    </xf>
    <xf numFmtId="0" fontId="7" fillId="3" borderId="2" xfId="0" applyFont="1" applyFill="1" applyBorder="1" applyAlignment="1">
      <alignment horizontal="center" vertical="center" wrapText="1"/>
    </xf>
    <xf numFmtId="0" fontId="9" fillId="4" borderId="77"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6" xfId="0" applyFont="1" applyFill="1" applyBorder="1" applyAlignment="1">
      <alignment horizontal="center" vertical="center" wrapText="1"/>
    </xf>
    <xf numFmtId="9" fontId="7" fillId="3" borderId="2" xfId="0" applyNumberFormat="1" applyFont="1" applyFill="1" applyBorder="1" applyAlignment="1">
      <alignment horizontal="center" vertical="center"/>
    </xf>
    <xf numFmtId="9" fontId="7" fillId="3" borderId="76" xfId="0" applyNumberFormat="1" applyFont="1" applyFill="1" applyBorder="1" applyAlignment="1">
      <alignment horizontal="center" vertical="center"/>
    </xf>
    <xf numFmtId="9" fontId="7" fillId="4" borderId="2" xfId="0" applyNumberFormat="1" applyFont="1" applyFill="1" applyBorder="1" applyAlignment="1">
      <alignment horizontal="center" vertical="center"/>
    </xf>
    <xf numFmtId="9" fontId="7" fillId="4" borderId="76"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76" xfId="0" applyFont="1" applyFill="1" applyBorder="1" applyAlignment="1">
      <alignment horizontal="center" vertical="center"/>
    </xf>
    <xf numFmtId="0" fontId="15" fillId="0" borderId="88" xfId="0" applyFont="1" applyBorder="1" applyAlignment="1">
      <alignment horizontal="center"/>
    </xf>
    <xf numFmtId="0" fontId="15" fillId="0" borderId="89" xfId="0" applyFont="1" applyBorder="1" applyAlignment="1">
      <alignment horizontal="center"/>
    </xf>
    <xf numFmtId="0" fontId="173" fillId="2" borderId="30" xfId="0" applyFont="1" applyFill="1" applyBorder="1" applyAlignment="1">
      <alignment horizontal="left" vertical="top" wrapText="1"/>
    </xf>
    <xf numFmtId="0" fontId="40" fillId="2" borderId="27" xfId="0" applyFont="1" applyFill="1" applyBorder="1" applyAlignment="1">
      <alignment horizontal="left" vertical="top" wrapText="1"/>
    </xf>
    <xf numFmtId="0" fontId="40" fillId="2" borderId="28" xfId="0" applyFont="1" applyFill="1" applyBorder="1" applyAlignment="1">
      <alignment horizontal="left" vertical="top" wrapText="1"/>
    </xf>
    <xf numFmtId="0" fontId="15" fillId="0" borderId="45"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43" xfId="0" applyFont="1" applyBorder="1" applyAlignment="1">
      <alignment horizontal="center" vertical="center" wrapText="1"/>
    </xf>
    <xf numFmtId="0" fontId="169" fillId="0" borderId="2" xfId="0" applyFont="1" applyFill="1" applyBorder="1" applyAlignment="1">
      <alignment horizontal="center" vertical="center"/>
    </xf>
    <xf numFmtId="0" fontId="169" fillId="0" borderId="3" xfId="0" applyFont="1" applyFill="1" applyBorder="1" applyAlignment="1">
      <alignment horizontal="center" vertical="center"/>
    </xf>
    <xf numFmtId="0" fontId="169" fillId="0" borderId="4" xfId="0" applyFont="1" applyFill="1" applyBorder="1" applyAlignment="1">
      <alignment horizontal="center" vertical="center"/>
    </xf>
    <xf numFmtId="0" fontId="164" fillId="0" borderId="0" xfId="0" applyFont="1" applyFill="1" applyAlignment="1">
      <alignment horizontal="center"/>
    </xf>
    <xf numFmtId="0" fontId="175" fillId="0" borderId="0" xfId="0" applyFont="1" applyFill="1" applyAlignment="1">
      <alignment horizontal="center"/>
    </xf>
    <xf numFmtId="0" fontId="162" fillId="0" borderId="2" xfId="0" applyFont="1" applyFill="1" applyBorder="1" applyAlignment="1">
      <alignment horizontal="center" vertical="center" wrapText="1"/>
    </xf>
    <xf numFmtId="0" fontId="162" fillId="0" borderId="3" xfId="0" applyFont="1" applyFill="1" applyBorder="1" applyAlignment="1">
      <alignment horizontal="center" vertical="center" wrapText="1"/>
    </xf>
    <xf numFmtId="0" fontId="162" fillId="0" borderId="4" xfId="0" applyFont="1" applyFill="1" applyBorder="1" applyAlignment="1">
      <alignment horizontal="center" vertical="center" wrapText="1"/>
    </xf>
    <xf numFmtId="0" fontId="169" fillId="0" borderId="2" xfId="0" applyFont="1" applyFill="1" applyBorder="1" applyAlignment="1">
      <alignment horizontal="center"/>
    </xf>
    <xf numFmtId="0" fontId="169" fillId="0" borderId="3" xfId="0" applyFont="1" applyFill="1" applyBorder="1" applyAlignment="1">
      <alignment horizontal="center"/>
    </xf>
    <xf numFmtId="0" fontId="169" fillId="0" borderId="4" xfId="0" applyFont="1" applyFill="1" applyBorder="1" applyAlignment="1">
      <alignment horizontal="center"/>
    </xf>
    <xf numFmtId="0" fontId="162" fillId="0" borderId="3" xfId="0" applyFont="1" applyFill="1" applyBorder="1" applyAlignment="1">
      <alignment horizontal="center" vertical="center"/>
    </xf>
    <xf numFmtId="0" fontId="162" fillId="0" borderId="4" xfId="0" applyFont="1" applyFill="1" applyBorder="1" applyAlignment="1">
      <alignment horizontal="center" vertical="center"/>
    </xf>
    <xf numFmtId="0" fontId="162" fillId="0" borderId="5" xfId="0" applyFont="1" applyFill="1" applyBorder="1" applyAlignment="1">
      <alignment horizontal="center" vertical="center" wrapText="1"/>
    </xf>
    <xf numFmtId="0" fontId="162" fillId="0" borderId="7" xfId="0" applyFont="1" applyFill="1" applyBorder="1" applyAlignment="1">
      <alignment horizontal="center" vertical="center" wrapText="1"/>
    </xf>
    <xf numFmtId="0" fontId="162" fillId="0" borderId="2" xfId="0" applyFont="1" applyFill="1" applyBorder="1" applyAlignment="1">
      <alignment horizontal="center" vertical="center"/>
    </xf>
    <xf numFmtId="3" fontId="169" fillId="0" borderId="2" xfId="0" applyNumberFormat="1" applyFont="1" applyFill="1" applyBorder="1" applyAlignment="1">
      <alignment horizontal="center" vertical="center" wrapText="1"/>
    </xf>
    <xf numFmtId="3" fontId="169" fillId="0" borderId="3" xfId="0" applyNumberFormat="1" applyFont="1" applyFill="1" applyBorder="1" applyAlignment="1">
      <alignment horizontal="center" vertical="center" wrapText="1"/>
    </xf>
    <xf numFmtId="3" fontId="169" fillId="0" borderId="4" xfId="0" applyNumberFormat="1" applyFont="1" applyFill="1" applyBorder="1" applyAlignment="1">
      <alignment horizontal="center" vertical="center" wrapText="1"/>
    </xf>
    <xf numFmtId="0" fontId="169" fillId="0" borderId="2" xfId="0" applyFont="1" applyFill="1" applyBorder="1" applyAlignment="1">
      <alignment horizontal="center" vertical="center" wrapText="1"/>
    </xf>
    <xf numFmtId="0" fontId="169" fillId="0" borderId="3" xfId="0" applyFont="1" applyFill="1" applyBorder="1" applyAlignment="1">
      <alignment horizontal="center" vertical="center" wrapText="1"/>
    </xf>
    <xf numFmtId="0" fontId="169" fillId="0" borderId="4" xfId="0" applyFont="1" applyFill="1" applyBorder="1" applyAlignment="1">
      <alignment horizontal="center" vertical="center" wrapText="1"/>
    </xf>
    <xf numFmtId="9" fontId="169" fillId="0" borderId="2" xfId="0" applyNumberFormat="1" applyFont="1" applyFill="1" applyBorder="1" applyAlignment="1">
      <alignment horizontal="center" vertical="center"/>
    </xf>
    <xf numFmtId="9" fontId="169" fillId="0" borderId="3" xfId="0" applyNumberFormat="1" applyFont="1" applyFill="1" applyBorder="1" applyAlignment="1">
      <alignment horizontal="center" vertical="center"/>
    </xf>
    <xf numFmtId="9" fontId="169" fillId="0" borderId="4" xfId="0" applyNumberFormat="1" applyFont="1" applyFill="1" applyBorder="1" applyAlignment="1">
      <alignment horizontal="center" vertical="center"/>
    </xf>
    <xf numFmtId="9" fontId="162" fillId="0" borderId="3" xfId="0" applyNumberFormat="1" applyFont="1" applyFill="1" applyBorder="1" applyAlignment="1">
      <alignment horizontal="center" vertical="center"/>
    </xf>
    <xf numFmtId="9" fontId="162" fillId="0" borderId="4" xfId="0" applyNumberFormat="1" applyFont="1" applyFill="1" applyBorder="1" applyAlignment="1">
      <alignment horizontal="center" vertical="center"/>
    </xf>
    <xf numFmtId="9" fontId="162" fillId="0" borderId="2" xfId="0" applyNumberFormat="1" applyFont="1" applyFill="1" applyBorder="1" applyAlignment="1">
      <alignment horizontal="center" vertical="center"/>
    </xf>
    <xf numFmtId="9" fontId="162" fillId="0" borderId="14" xfId="0" applyNumberFormat="1" applyFont="1" applyFill="1" applyBorder="1" applyAlignment="1">
      <alignment horizontal="center" vertical="center"/>
    </xf>
    <xf numFmtId="0" fontId="177" fillId="0" borderId="90" xfId="0" applyFont="1" applyFill="1" applyBorder="1" applyAlignment="1">
      <alignment horizontal="center" vertical="center" wrapText="1"/>
    </xf>
    <xf numFmtId="0" fontId="177" fillId="0" borderId="91" xfId="0" applyFont="1" applyFill="1" applyBorder="1" applyAlignment="1">
      <alignment horizontal="center" vertical="center" wrapText="1"/>
    </xf>
    <xf numFmtId="9" fontId="169" fillId="0" borderId="0" xfId="0" applyNumberFormat="1" applyFont="1" applyFill="1" applyBorder="1" applyAlignment="1">
      <alignment horizontal="center" vertical="center" wrapText="1"/>
    </xf>
    <xf numFmtId="9" fontId="169" fillId="0" borderId="6" xfId="0" applyNumberFormat="1" applyFont="1" applyFill="1" applyBorder="1" applyAlignment="1">
      <alignment horizontal="center" vertical="center" wrapText="1"/>
    </xf>
    <xf numFmtId="9" fontId="169" fillId="0" borderId="14" xfId="0" applyNumberFormat="1" applyFont="1" applyFill="1" applyBorder="1" applyAlignment="1">
      <alignment horizontal="center" vertical="center" wrapText="1"/>
    </xf>
    <xf numFmtId="9" fontId="169" fillId="0" borderId="8" xfId="0" applyNumberFormat="1" applyFont="1" applyFill="1" applyBorder="1" applyAlignment="1">
      <alignment horizontal="center" vertical="center" wrapText="1"/>
    </xf>
    <xf numFmtId="0" fontId="148" fillId="0" borderId="45" xfId="0" applyFont="1" applyBorder="1" applyAlignment="1">
      <alignment horizontal="center" vertical="center" wrapText="1"/>
    </xf>
    <xf numFmtId="0" fontId="148" fillId="0" borderId="44" xfId="0" applyFont="1" applyBorder="1" applyAlignment="1">
      <alignment horizontal="center" vertical="center" wrapText="1"/>
    </xf>
    <xf numFmtId="0" fontId="148" fillId="0" borderId="43" xfId="0" applyFont="1" applyBorder="1" applyAlignment="1">
      <alignment horizontal="center" vertical="center" wrapText="1"/>
    </xf>
    <xf numFmtId="0" fontId="30" fillId="0" borderId="45"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43" xfId="0" applyFont="1" applyBorder="1" applyAlignment="1">
      <alignment horizontal="center" vertical="center" wrapText="1"/>
    </xf>
    <xf numFmtId="0" fontId="183" fillId="2" borderId="30" xfId="0" applyFont="1" applyFill="1" applyBorder="1" applyAlignment="1">
      <alignment horizontal="left" vertical="top" wrapText="1"/>
    </xf>
    <xf numFmtId="0" fontId="183" fillId="2" borderId="27" xfId="0" applyFont="1" applyFill="1" applyBorder="1" applyAlignment="1">
      <alignment horizontal="left" vertical="top" wrapText="1"/>
    </xf>
    <xf numFmtId="0" fontId="183" fillId="2" borderId="28" xfId="0" applyFont="1" applyFill="1" applyBorder="1" applyAlignment="1">
      <alignment horizontal="left" vertical="top" wrapText="1"/>
    </xf>
    <xf numFmtId="9" fontId="30" fillId="0" borderId="2" xfId="0" applyNumberFormat="1" applyFont="1" applyFill="1" applyBorder="1" applyAlignment="1">
      <alignment horizontal="center" vertical="center"/>
    </xf>
    <xf numFmtId="9" fontId="30" fillId="0" borderId="3" xfId="0" applyNumberFormat="1" applyFont="1" applyFill="1" applyBorder="1" applyAlignment="1">
      <alignment horizontal="center" vertical="center"/>
    </xf>
    <xf numFmtId="9" fontId="30" fillId="0" borderId="4" xfId="0" applyNumberFormat="1" applyFont="1" applyFill="1" applyBorder="1" applyAlignment="1">
      <alignment horizontal="center" vertical="center"/>
    </xf>
    <xf numFmtId="9" fontId="4" fillId="0" borderId="2" xfId="0" applyNumberFormat="1" applyFont="1" applyFill="1" applyBorder="1" applyAlignment="1">
      <alignment horizontal="center" vertical="center" wrapText="1"/>
    </xf>
    <xf numFmtId="9" fontId="4" fillId="0" borderId="4" xfId="0" applyNumberFormat="1" applyFont="1" applyFill="1" applyBorder="1" applyAlignment="1">
      <alignment horizontal="center" vertical="center" wrapText="1"/>
    </xf>
    <xf numFmtId="0" fontId="29" fillId="3" borderId="2"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4" xfId="0" applyFont="1" applyFill="1" applyBorder="1" applyAlignment="1">
      <alignment horizontal="left" vertical="center" wrapText="1"/>
    </xf>
    <xf numFmtId="0" fontId="29" fillId="3" borderId="2" xfId="0" applyFont="1" applyFill="1" applyBorder="1" applyAlignment="1">
      <alignment horizontal="center" vertical="center"/>
    </xf>
    <xf numFmtId="0" fontId="29" fillId="3" borderId="3" xfId="0" applyFont="1" applyFill="1" applyBorder="1" applyAlignment="1">
      <alignment horizontal="center" vertical="center"/>
    </xf>
    <xf numFmtId="0" fontId="29" fillId="3" borderId="4" xfId="0" applyFont="1" applyFill="1" applyBorder="1" applyAlignment="1">
      <alignment horizontal="center" vertical="center"/>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3" fillId="0" borderId="5" xfId="0" applyFont="1" applyBorder="1" applyAlignment="1">
      <alignment vertical="center" wrapText="1"/>
    </xf>
    <xf numFmtId="0" fontId="23" fillId="0" borderId="9" xfId="0" applyFont="1" applyBorder="1" applyAlignment="1">
      <alignment vertical="center" wrapText="1"/>
    </xf>
    <xf numFmtId="0" fontId="23" fillId="0" borderId="7" xfId="0" applyFont="1" applyBorder="1" applyAlignment="1">
      <alignment vertical="center" wrapText="1"/>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0" xfId="0" applyFont="1" applyBorder="1" applyAlignment="1">
      <alignment horizontal="center" vertical="center"/>
    </xf>
    <xf numFmtId="0" fontId="23" fillId="0" borderId="6" xfId="0" applyFont="1" applyBorder="1" applyAlignment="1">
      <alignment horizontal="center" vertical="center"/>
    </xf>
    <xf numFmtId="0" fontId="23" fillId="0" borderId="14" xfId="0" applyFont="1" applyBorder="1" applyAlignment="1">
      <alignment horizontal="center" vertical="center"/>
    </xf>
    <xf numFmtId="0" fontId="23" fillId="0" borderId="8" xfId="0" applyFont="1" applyBorder="1" applyAlignment="1">
      <alignment horizontal="center" vertical="center"/>
    </xf>
    <xf numFmtId="9" fontId="4" fillId="7" borderId="2" xfId="0" applyNumberFormat="1" applyFont="1" applyFill="1" applyBorder="1" applyAlignment="1">
      <alignment horizontal="center" vertical="center" wrapText="1"/>
    </xf>
    <xf numFmtId="9" fontId="4" fillId="7" borderId="4" xfId="0" applyNumberFormat="1"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4" xfId="0" applyFont="1" applyFill="1" applyBorder="1" applyAlignment="1">
      <alignment horizontal="center" vertical="center"/>
    </xf>
    <xf numFmtId="0" fontId="23" fillId="3" borderId="5"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5" xfId="0" applyFont="1" applyFill="1" applyBorder="1" applyAlignment="1">
      <alignment vertical="center" wrapText="1"/>
    </xf>
    <xf numFmtId="0" fontId="23" fillId="3" borderId="9" xfId="0" applyFont="1" applyFill="1" applyBorder="1" applyAlignment="1">
      <alignment vertical="center" wrapText="1"/>
    </xf>
    <xf numFmtId="0" fontId="23" fillId="3" borderId="7" xfId="0" applyFont="1" applyFill="1" applyBorder="1" applyAlignment="1">
      <alignment vertical="center" wrapText="1"/>
    </xf>
    <xf numFmtId="0" fontId="23" fillId="3" borderId="65" xfId="0" applyFont="1" applyFill="1" applyBorder="1" applyAlignment="1">
      <alignment horizontal="center" vertical="center"/>
    </xf>
    <xf numFmtId="0" fontId="23" fillId="3" borderId="10" xfId="0" applyFont="1" applyFill="1" applyBorder="1" applyAlignment="1">
      <alignment horizontal="center" vertical="center"/>
    </xf>
    <xf numFmtId="0" fontId="23" fillId="3" borderId="11" xfId="0" applyFont="1" applyFill="1" applyBorder="1" applyAlignment="1">
      <alignment horizontal="center" vertical="center"/>
    </xf>
    <xf numFmtId="0" fontId="23" fillId="3" borderId="12"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13"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8" xfId="0" applyFont="1" applyFill="1" applyBorder="1" applyAlignment="1">
      <alignment horizontal="center" vertical="center"/>
    </xf>
    <xf numFmtId="9" fontId="30" fillId="7" borderId="2" xfId="0" applyNumberFormat="1" applyFont="1" applyFill="1" applyBorder="1" applyAlignment="1">
      <alignment horizontal="center" vertical="center"/>
    </xf>
    <xf numFmtId="9" fontId="30" fillId="7" borderId="3" xfId="0" applyNumberFormat="1" applyFont="1" applyFill="1" applyBorder="1" applyAlignment="1">
      <alignment horizontal="center" vertical="center"/>
    </xf>
    <xf numFmtId="9" fontId="30" fillId="7" borderId="4" xfId="0" applyNumberFormat="1" applyFont="1" applyFill="1" applyBorder="1" applyAlignment="1">
      <alignment horizontal="center" vertical="center"/>
    </xf>
    <xf numFmtId="0" fontId="28" fillId="3" borderId="65" xfId="0" applyFont="1" applyFill="1" applyBorder="1" applyAlignment="1">
      <alignment horizontal="left" vertical="center" wrapText="1"/>
    </xf>
    <xf numFmtId="0" fontId="28" fillId="3" borderId="10"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12" xfId="0" applyFont="1" applyFill="1" applyBorder="1" applyAlignment="1">
      <alignment horizontal="left" vertical="center" wrapText="1"/>
    </xf>
    <xf numFmtId="0" fontId="28" fillId="3" borderId="0"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13" xfId="0" applyFont="1" applyFill="1" applyBorder="1" applyAlignment="1">
      <alignment horizontal="left" vertical="center" wrapText="1"/>
    </xf>
    <xf numFmtId="0" fontId="28" fillId="3" borderId="14" xfId="0" applyFont="1" applyFill="1" applyBorder="1" applyAlignment="1">
      <alignment horizontal="left" vertical="center" wrapText="1"/>
    </xf>
    <xf numFmtId="0" fontId="28" fillId="3" borderId="8" xfId="0" applyFont="1" applyFill="1" applyBorder="1" applyAlignment="1">
      <alignment horizontal="left" vertical="center" wrapText="1"/>
    </xf>
    <xf numFmtId="0" fontId="30" fillId="3" borderId="2" xfId="0" applyFont="1" applyFill="1" applyBorder="1" applyAlignment="1">
      <alignment horizontal="center" vertical="center"/>
    </xf>
    <xf numFmtId="0" fontId="30" fillId="3" borderId="4" xfId="0" applyFont="1" applyFill="1" applyBorder="1" applyAlignment="1">
      <alignment horizontal="center" vertical="center"/>
    </xf>
    <xf numFmtId="0" fontId="29"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29" fillId="3" borderId="4" xfId="0" applyFont="1" applyFill="1" applyBorder="1" applyAlignment="1">
      <alignment horizontal="center" vertical="center" wrapText="1"/>
    </xf>
    <xf numFmtId="9" fontId="30" fillId="3" borderId="2" xfId="0" applyNumberFormat="1" applyFont="1" applyFill="1" applyBorder="1" applyAlignment="1">
      <alignment horizontal="center" vertical="center"/>
    </xf>
    <xf numFmtId="9" fontId="30" fillId="3" borderId="3" xfId="0" applyNumberFormat="1" applyFont="1" applyFill="1" applyBorder="1" applyAlignment="1">
      <alignment horizontal="center" vertical="center"/>
    </xf>
    <xf numFmtId="9" fontId="30" fillId="3" borderId="4" xfId="0" applyNumberFormat="1" applyFont="1" applyFill="1" applyBorder="1" applyAlignment="1">
      <alignment horizontal="center" vertical="center"/>
    </xf>
    <xf numFmtId="0" fontId="6" fillId="0" borderId="65" xfId="0" applyFont="1" applyFill="1" applyBorder="1" applyAlignment="1">
      <alignment vertical="center" wrapText="1"/>
    </xf>
    <xf numFmtId="0" fontId="6" fillId="0" borderId="10" xfId="0" applyFont="1" applyFill="1" applyBorder="1" applyAlignment="1">
      <alignment vertical="center" wrapText="1"/>
    </xf>
    <xf numFmtId="0" fontId="6" fillId="0" borderId="11" xfId="0" applyFont="1" applyFill="1" applyBorder="1" applyAlignment="1">
      <alignment vertical="center" wrapText="1"/>
    </xf>
    <xf numFmtId="0" fontId="6" fillId="0" borderId="12" xfId="0" applyFont="1" applyFill="1" applyBorder="1" applyAlignment="1">
      <alignment vertical="center" wrapText="1"/>
    </xf>
    <xf numFmtId="0" fontId="6" fillId="0" borderId="0" xfId="0" applyFont="1" applyFill="1" applyBorder="1" applyAlignment="1">
      <alignment vertical="center" wrapText="1"/>
    </xf>
    <xf numFmtId="0" fontId="6" fillId="0" borderId="6" xfId="0" applyFont="1" applyFill="1" applyBorder="1" applyAlignment="1">
      <alignment vertical="center" wrapText="1"/>
    </xf>
    <xf numFmtId="0" fontId="6" fillId="0" borderId="13" xfId="0" applyFont="1" applyFill="1" applyBorder="1" applyAlignment="1">
      <alignment vertical="center" wrapText="1"/>
    </xf>
    <xf numFmtId="0" fontId="6" fillId="0" borderId="14" xfId="0" applyFont="1" applyFill="1" applyBorder="1" applyAlignment="1">
      <alignment vertical="center" wrapText="1"/>
    </xf>
    <xf numFmtId="0" fontId="6" fillId="0" borderId="8" xfId="0" applyFont="1" applyFill="1" applyBorder="1" applyAlignment="1">
      <alignment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0" fontId="30" fillId="4" borderId="4" xfId="0" applyFont="1" applyFill="1" applyBorder="1" applyAlignment="1">
      <alignment horizontal="center" vertical="center"/>
    </xf>
    <xf numFmtId="0" fontId="24" fillId="4" borderId="2" xfId="0" applyFont="1" applyFill="1" applyBorder="1" applyAlignment="1">
      <alignment horizontal="center" vertical="center"/>
    </xf>
    <xf numFmtId="0" fontId="24" fillId="4" borderId="3" xfId="0" applyFont="1" applyFill="1" applyBorder="1" applyAlignment="1">
      <alignment horizontal="center" vertical="center"/>
    </xf>
    <xf numFmtId="0" fontId="24" fillId="4" borderId="4"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3" xfId="0" applyFont="1" applyFill="1" applyBorder="1" applyAlignment="1">
      <alignment horizontal="center" vertical="center"/>
    </xf>
    <xf numFmtId="0" fontId="29" fillId="4" borderId="4" xfId="0" applyFont="1" applyFill="1" applyBorder="1" applyAlignment="1">
      <alignment horizontal="center"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4" xfId="0" applyFont="1" applyBorder="1" applyAlignment="1">
      <alignment vertical="center" wrapText="1"/>
    </xf>
    <xf numFmtId="0" fontId="29" fillId="4" borderId="3" xfId="0" applyFont="1" applyFill="1" applyBorder="1" applyAlignment="1">
      <alignment horizontal="left" vertical="center" wrapText="1"/>
    </xf>
    <xf numFmtId="0" fontId="29" fillId="4" borderId="3" xfId="0" applyFont="1" applyFill="1" applyBorder="1" applyAlignment="1">
      <alignment horizontal="left" vertical="center"/>
    </xf>
    <xf numFmtId="0" fontId="29" fillId="4" borderId="4" xfId="0" applyFont="1" applyFill="1" applyBorder="1" applyAlignment="1">
      <alignment horizontal="left" vertical="center"/>
    </xf>
    <xf numFmtId="0" fontId="28" fillId="4" borderId="2" xfId="0" applyFont="1" applyFill="1" applyBorder="1" applyAlignment="1">
      <alignment horizontal="left" vertical="center" wrapText="1"/>
    </xf>
    <xf numFmtId="0" fontId="28" fillId="4" borderId="3" xfId="0" applyFont="1" applyFill="1" applyBorder="1" applyAlignment="1">
      <alignment horizontal="left" vertical="center" wrapText="1"/>
    </xf>
    <xf numFmtId="0" fontId="28" fillId="4" borderId="4" xfId="0" applyFont="1" applyFill="1" applyBorder="1" applyAlignment="1">
      <alignment horizontal="left" vertical="center" wrapText="1"/>
    </xf>
    <xf numFmtId="0" fontId="23" fillId="3" borderId="4" xfId="0" applyFont="1" applyFill="1" applyBorder="1" applyAlignment="1">
      <alignment horizontal="center" vertical="center" wrapText="1"/>
    </xf>
    <xf numFmtId="0" fontId="2" fillId="0" borderId="0" xfId="0" applyFont="1" applyAlignment="1">
      <alignment horizontal="center"/>
    </xf>
    <xf numFmtId="0" fontId="58" fillId="2" borderId="0" xfId="0" applyFont="1" applyFill="1" applyAlignment="1">
      <alignment horizontal="center"/>
    </xf>
    <xf numFmtId="0" fontId="29" fillId="3" borderId="1" xfId="0" applyFont="1" applyFill="1" applyBorder="1" applyAlignment="1">
      <alignment horizontal="center" vertical="center"/>
    </xf>
    <xf numFmtId="49" fontId="29" fillId="3" borderId="2" xfId="0" applyNumberFormat="1" applyFont="1" applyFill="1" applyBorder="1" applyAlignment="1">
      <alignment horizontal="center" vertical="center"/>
    </xf>
    <xf numFmtId="49" fontId="29" fillId="3" borderId="3" xfId="0" applyNumberFormat="1" applyFont="1" applyFill="1" applyBorder="1" applyAlignment="1">
      <alignment horizontal="center" vertical="center"/>
    </xf>
    <xf numFmtId="49" fontId="29" fillId="3" borderId="4" xfId="0" applyNumberFormat="1" applyFont="1" applyFill="1" applyBorder="1" applyAlignment="1">
      <alignment horizontal="center" vertical="center"/>
    </xf>
    <xf numFmtId="0" fontId="30" fillId="0" borderId="2" xfId="0" applyFont="1" applyBorder="1" applyAlignment="1">
      <alignment horizontal="center"/>
    </xf>
    <xf numFmtId="0" fontId="30" fillId="0" borderId="3" xfId="0" applyFont="1" applyBorder="1" applyAlignment="1">
      <alignment horizontal="center"/>
    </xf>
    <xf numFmtId="0" fontId="30" fillId="0" borderId="4" xfId="0" applyFont="1" applyBorder="1" applyAlignment="1">
      <alignment horizontal="center"/>
    </xf>
    <xf numFmtId="0" fontId="7" fillId="0" borderId="5" xfId="24" applyFont="1" applyFill="1" applyBorder="1" applyAlignment="1">
      <alignment horizontal="center" vertical="center" wrapText="1"/>
    </xf>
    <xf numFmtId="0" fontId="7" fillId="0" borderId="7" xfId="24" applyFont="1" applyFill="1" applyBorder="1" applyAlignment="1">
      <alignment horizontal="center" vertical="center" wrapText="1"/>
    </xf>
    <xf numFmtId="0" fontId="9" fillId="0" borderId="2" xfId="24" applyFont="1" applyFill="1" applyBorder="1" applyAlignment="1">
      <alignment horizontal="center" vertical="center" wrapText="1"/>
    </xf>
    <xf numFmtId="0" fontId="9" fillId="0" borderId="3" xfId="24" applyFont="1" applyFill="1" applyBorder="1" applyAlignment="1">
      <alignment horizontal="center" vertical="center" wrapText="1"/>
    </xf>
    <xf numFmtId="0" fontId="9" fillId="0" borderId="4" xfId="24" applyFont="1" applyFill="1" applyBorder="1" applyAlignment="1">
      <alignment horizontal="center" vertical="center" wrapText="1"/>
    </xf>
    <xf numFmtId="9" fontId="26" fillId="0" borderId="2" xfId="24" applyNumberFormat="1" applyFont="1" applyFill="1" applyBorder="1" applyAlignment="1">
      <alignment horizontal="center" vertical="center"/>
    </xf>
    <xf numFmtId="9" fontId="26" fillId="0" borderId="3" xfId="24" applyNumberFormat="1" applyFont="1" applyFill="1" applyBorder="1" applyAlignment="1">
      <alignment horizontal="center" vertical="center"/>
    </xf>
    <xf numFmtId="9" fontId="26" fillId="0" borderId="4" xfId="24" applyNumberFormat="1" applyFont="1" applyFill="1" applyBorder="1" applyAlignment="1">
      <alignment horizontal="center" vertical="center"/>
    </xf>
    <xf numFmtId="0" fontId="26" fillId="0" borderId="2" xfId="24" applyFont="1" applyFill="1" applyBorder="1" applyAlignment="1">
      <alignment horizontal="center" vertical="center"/>
    </xf>
    <xf numFmtId="0" fontId="26" fillId="0" borderId="4" xfId="24" applyFont="1" applyFill="1" applyBorder="1" applyAlignment="1">
      <alignment horizontal="center" vertical="center"/>
    </xf>
    <xf numFmtId="0" fontId="51" fillId="0" borderId="2" xfId="24" applyFont="1" applyFill="1" applyBorder="1" applyAlignment="1">
      <alignment horizontal="center" vertical="center" wrapText="1"/>
    </xf>
    <xf numFmtId="0" fontId="51" fillId="0" borderId="3" xfId="24" applyFont="1" applyFill="1" applyBorder="1" applyAlignment="1">
      <alignment horizontal="center" vertical="center" wrapText="1"/>
    </xf>
    <xf numFmtId="0" fontId="51" fillId="0" borderId="4" xfId="24" applyFont="1" applyFill="1" applyBorder="1" applyAlignment="1">
      <alignment horizontal="center" vertical="center" wrapText="1"/>
    </xf>
    <xf numFmtId="0" fontId="7" fillId="0" borderId="2" xfId="24" applyFont="1" applyFill="1" applyBorder="1" applyAlignment="1">
      <alignment horizontal="center" vertical="center"/>
    </xf>
    <xf numFmtId="0" fontId="7" fillId="0" borderId="3" xfId="24" applyFont="1" applyFill="1" applyBorder="1" applyAlignment="1">
      <alignment horizontal="center" vertical="center"/>
    </xf>
    <xf numFmtId="0" fontId="7" fillId="0" borderId="4" xfId="24" applyFont="1" applyFill="1" applyBorder="1" applyAlignment="1">
      <alignment horizontal="center" vertical="center"/>
    </xf>
    <xf numFmtId="9" fontId="26" fillId="0" borderId="10" xfId="24" applyNumberFormat="1" applyFont="1" applyFill="1" applyBorder="1" applyAlignment="1">
      <alignment horizontal="center" vertical="center"/>
    </xf>
    <xf numFmtId="9" fontId="9" fillId="0" borderId="2" xfId="24" applyNumberFormat="1" applyFont="1" applyFill="1" applyBorder="1" applyAlignment="1">
      <alignment horizontal="center" vertical="center"/>
    </xf>
    <xf numFmtId="9" fontId="9" fillId="0" borderId="10" xfId="24" applyNumberFormat="1" applyFont="1" applyFill="1" applyBorder="1" applyAlignment="1">
      <alignment horizontal="center" vertical="center"/>
    </xf>
    <xf numFmtId="9" fontId="9" fillId="0" borderId="3" xfId="24" applyNumberFormat="1" applyFont="1" applyFill="1" applyBorder="1" applyAlignment="1">
      <alignment horizontal="center" vertical="center"/>
    </xf>
    <xf numFmtId="9" fontId="9" fillId="0" borderId="4" xfId="24" applyNumberFormat="1" applyFont="1" applyFill="1" applyBorder="1" applyAlignment="1">
      <alignment horizontal="center" vertical="center"/>
    </xf>
    <xf numFmtId="9" fontId="7" fillId="0" borderId="3" xfId="24" applyNumberFormat="1" applyFont="1" applyFill="1" applyBorder="1" applyAlignment="1">
      <alignment horizontal="center" vertical="center"/>
    </xf>
    <xf numFmtId="9" fontId="7" fillId="0" borderId="4" xfId="24" applyNumberFormat="1" applyFont="1" applyFill="1" applyBorder="1" applyAlignment="1">
      <alignment horizontal="center" vertical="center"/>
    </xf>
    <xf numFmtId="0" fontId="7" fillId="0" borderId="2" xfId="24" applyFont="1" applyFill="1" applyBorder="1" applyAlignment="1">
      <alignment horizontal="center" vertical="center" wrapText="1"/>
    </xf>
    <xf numFmtId="0" fontId="7" fillId="0" borderId="3" xfId="24" applyFont="1" applyFill="1" applyBorder="1" applyAlignment="1">
      <alignment horizontal="center" vertical="center" wrapText="1"/>
    </xf>
    <xf numFmtId="0" fontId="7" fillId="0" borderId="4" xfId="24" applyFont="1" applyFill="1" applyBorder="1" applyAlignment="1">
      <alignment horizontal="center" vertical="center" wrapText="1"/>
    </xf>
    <xf numFmtId="0" fontId="4" fillId="0" borderId="2" xfId="24" applyFont="1" applyFill="1" applyBorder="1" applyAlignment="1">
      <alignment horizontal="center" vertical="center"/>
    </xf>
    <xf numFmtId="0" fontId="4" fillId="0" borderId="3" xfId="24" applyFont="1" applyFill="1" applyBorder="1" applyAlignment="1">
      <alignment horizontal="center" vertical="center"/>
    </xf>
    <xf numFmtId="0" fontId="4" fillId="0" borderId="4" xfId="24" applyFont="1" applyFill="1" applyBorder="1" applyAlignment="1">
      <alignment horizontal="center" vertical="center"/>
    </xf>
    <xf numFmtId="0" fontId="23" fillId="0" borderId="2" xfId="24" applyFont="1" applyFill="1" applyBorder="1" applyAlignment="1">
      <alignment horizontal="center" vertical="center" wrapText="1"/>
    </xf>
    <xf numFmtId="0" fontId="23" fillId="0" borderId="3" xfId="24" applyFont="1" applyFill="1" applyBorder="1" applyAlignment="1">
      <alignment horizontal="center" vertical="center" wrapText="1"/>
    </xf>
    <xf numFmtId="0" fontId="23" fillId="0" borderId="4" xfId="24" applyFont="1" applyFill="1" applyBorder="1" applyAlignment="1">
      <alignment horizontal="center" vertical="center" wrapText="1"/>
    </xf>
    <xf numFmtId="0" fontId="6" fillId="0" borderId="2" xfId="24" applyFont="1" applyFill="1" applyBorder="1" applyAlignment="1">
      <alignment horizontal="center" vertical="center" wrapText="1"/>
    </xf>
    <xf numFmtId="0" fontId="6" fillId="0" borderId="3" xfId="24" applyFont="1" applyFill="1" applyBorder="1" applyAlignment="1">
      <alignment horizontal="center" vertical="center" wrapText="1"/>
    </xf>
    <xf numFmtId="0" fontId="6" fillId="0" borderId="4" xfId="24" applyFont="1" applyFill="1" applyBorder="1" applyAlignment="1">
      <alignment horizontal="center" vertical="center" wrapText="1"/>
    </xf>
    <xf numFmtId="0" fontId="5" fillId="0" borderId="3" xfId="24" applyFont="1" applyFill="1" applyBorder="1" applyAlignment="1">
      <alignment horizontal="center" vertical="center" wrapText="1"/>
    </xf>
    <xf numFmtId="0" fontId="5" fillId="0" borderId="3" xfId="24" applyFont="1" applyFill="1" applyBorder="1" applyAlignment="1">
      <alignment horizontal="center" vertical="center"/>
    </xf>
    <xf numFmtId="0" fontId="5" fillId="0" borderId="4" xfId="24" applyFont="1" applyFill="1" applyBorder="1" applyAlignment="1">
      <alignment horizontal="center" vertical="center"/>
    </xf>
    <xf numFmtId="0" fontId="9" fillId="0" borderId="2" xfId="24" applyFont="1" applyFill="1" applyBorder="1" applyAlignment="1">
      <alignment horizontal="center" vertical="center"/>
    </xf>
    <xf numFmtId="0" fontId="9" fillId="0" borderId="3" xfId="24" applyFont="1" applyFill="1" applyBorder="1" applyAlignment="1">
      <alignment horizontal="center" vertical="center"/>
    </xf>
    <xf numFmtId="0" fontId="9" fillId="0" borderId="4" xfId="24" applyFont="1" applyFill="1" applyBorder="1" applyAlignment="1">
      <alignment horizontal="center" vertical="center"/>
    </xf>
    <xf numFmtId="0" fontId="4" fillId="0" borderId="2" xfId="24" applyFont="1" applyFill="1" applyBorder="1" applyAlignment="1">
      <alignment horizontal="center"/>
    </xf>
    <xf numFmtId="0" fontId="4" fillId="0" borderId="3" xfId="24" applyFont="1" applyFill="1" applyBorder="1" applyAlignment="1">
      <alignment horizontal="center"/>
    </xf>
    <xf numFmtId="0" fontId="4" fillId="0" borderId="4" xfId="24" applyFont="1" applyFill="1" applyBorder="1" applyAlignment="1">
      <alignment horizontal="center"/>
    </xf>
    <xf numFmtId="0" fontId="2" fillId="0" borderId="0" xfId="24" applyFont="1" applyFill="1" applyAlignment="1">
      <alignment horizontal="center"/>
    </xf>
    <xf numFmtId="0" fontId="3" fillId="0" borderId="0" xfId="24" applyFont="1" applyFill="1" applyAlignment="1">
      <alignment horizontal="center"/>
    </xf>
    <xf numFmtId="0" fontId="5" fillId="0" borderId="1" xfId="24" applyFont="1" applyFill="1" applyBorder="1" applyAlignment="1">
      <alignment horizontal="center" vertical="center"/>
    </xf>
    <xf numFmtId="49" fontId="5" fillId="0" borderId="2" xfId="24" applyNumberFormat="1" applyFont="1" applyFill="1" applyBorder="1" applyAlignment="1">
      <alignment horizontal="center" vertical="center"/>
    </xf>
    <xf numFmtId="49" fontId="5" fillId="0" borderId="3" xfId="24" applyNumberFormat="1" applyFont="1" applyFill="1" applyBorder="1" applyAlignment="1">
      <alignment horizontal="center" vertical="center"/>
    </xf>
    <xf numFmtId="49" fontId="5" fillId="0" borderId="4" xfId="24" applyNumberFormat="1" applyFont="1" applyFill="1" applyBorder="1" applyAlignment="1">
      <alignment horizontal="center" vertical="center"/>
    </xf>
    <xf numFmtId="0" fontId="5" fillId="0" borderId="2" xfId="24" applyFont="1" applyFill="1" applyBorder="1" applyAlignment="1">
      <alignment horizontal="center" vertical="center" wrapText="1"/>
    </xf>
    <xf numFmtId="0" fontId="5" fillId="0" borderId="4" xfId="24" applyFont="1" applyFill="1" applyBorder="1" applyAlignment="1">
      <alignment horizontal="center" vertical="center" wrapText="1"/>
    </xf>
    <xf numFmtId="0" fontId="128" fillId="3" borderId="2" xfId="182" applyFont="1" applyFill="1" applyBorder="1" applyAlignment="1">
      <alignment horizontal="center" vertical="center" wrapText="1"/>
    </xf>
    <xf numFmtId="0" fontId="128" fillId="3" borderId="3" xfId="182" applyFont="1" applyFill="1" applyBorder="1" applyAlignment="1">
      <alignment horizontal="center" vertical="center" wrapText="1"/>
    </xf>
    <xf numFmtId="0" fontId="128" fillId="3" borderId="4" xfId="182" applyFont="1" applyFill="1" applyBorder="1" applyAlignment="1">
      <alignment horizontal="center" vertical="center" wrapText="1"/>
    </xf>
    <xf numFmtId="0" fontId="128" fillId="3" borderId="2" xfId="182" applyFont="1" applyFill="1" applyBorder="1" applyAlignment="1">
      <alignment horizontal="center" vertical="center"/>
    </xf>
    <xf numFmtId="0" fontId="128" fillId="3" borderId="3" xfId="182" applyFont="1" applyFill="1" applyBorder="1" applyAlignment="1">
      <alignment horizontal="center" vertical="center"/>
    </xf>
    <xf numFmtId="0" fontId="128" fillId="3" borderId="4" xfId="182" applyFont="1" applyFill="1" applyBorder="1" applyAlignment="1">
      <alignment horizontal="center" vertical="center"/>
    </xf>
    <xf numFmtId="0" fontId="128" fillId="3" borderId="5" xfId="182" applyFont="1" applyFill="1" applyBorder="1" applyAlignment="1">
      <alignment horizontal="center" vertical="center" wrapText="1"/>
    </xf>
    <xf numFmtId="0" fontId="128" fillId="3" borderId="7" xfId="182" applyFont="1" applyFill="1" applyBorder="1" applyAlignment="1">
      <alignment horizontal="center" vertical="center" wrapText="1"/>
    </xf>
    <xf numFmtId="0" fontId="127" fillId="4" borderId="2" xfId="182" applyFont="1" applyFill="1" applyBorder="1" applyAlignment="1">
      <alignment horizontal="center" vertical="center" wrapText="1"/>
    </xf>
    <xf numFmtId="0" fontId="127" fillId="4" borderId="3" xfId="182" applyFont="1" applyFill="1" applyBorder="1" applyAlignment="1">
      <alignment horizontal="center" vertical="center" wrapText="1"/>
    </xf>
    <xf numFmtId="0" fontId="127" fillId="4" borderId="4" xfId="182" applyFont="1" applyFill="1" applyBorder="1" applyAlignment="1">
      <alignment horizontal="center" vertical="center" wrapText="1"/>
    </xf>
    <xf numFmtId="0" fontId="128" fillId="4" borderId="2" xfId="182" applyFont="1" applyFill="1" applyBorder="1" applyAlignment="1">
      <alignment horizontal="center" vertical="center" wrapText="1"/>
    </xf>
    <xf numFmtId="0" fontId="128" fillId="4" borderId="3" xfId="182" applyFont="1" applyFill="1" applyBorder="1" applyAlignment="1">
      <alignment horizontal="center" vertical="center" wrapText="1"/>
    </xf>
    <xf numFmtId="0" fontId="128" fillId="4" borderId="4" xfId="182" applyFont="1" applyFill="1" applyBorder="1" applyAlignment="1">
      <alignment horizontal="center" vertical="center" wrapText="1"/>
    </xf>
    <xf numFmtId="9" fontId="128" fillId="4" borderId="2" xfId="182" applyNumberFormat="1" applyFont="1" applyFill="1" applyBorder="1" applyAlignment="1">
      <alignment horizontal="center" vertical="center"/>
    </xf>
    <xf numFmtId="9" fontId="128" fillId="4" borderId="3" xfId="182" applyNumberFormat="1" applyFont="1" applyFill="1" applyBorder="1" applyAlignment="1">
      <alignment horizontal="center" vertical="center"/>
    </xf>
    <xf numFmtId="9" fontId="128" fillId="4" borderId="4" xfId="182" applyNumberFormat="1" applyFont="1" applyFill="1" applyBorder="1" applyAlignment="1">
      <alignment horizontal="center" vertical="center"/>
    </xf>
    <xf numFmtId="0" fontId="127" fillId="4" borderId="2" xfId="182" applyFont="1" applyFill="1" applyBorder="1" applyAlignment="1">
      <alignment horizontal="center" vertical="center"/>
    </xf>
    <xf numFmtId="0" fontId="127" fillId="4" borderId="3" xfId="182" applyFont="1" applyFill="1" applyBorder="1" applyAlignment="1">
      <alignment horizontal="center" vertical="center"/>
    </xf>
    <xf numFmtId="0" fontId="127" fillId="4" borderId="4" xfId="182" applyFont="1" applyFill="1" applyBorder="1" applyAlignment="1">
      <alignment horizontal="center" vertical="center"/>
    </xf>
    <xf numFmtId="0" fontId="130" fillId="4" borderId="2" xfId="182" applyFont="1" applyFill="1" applyBorder="1" applyAlignment="1">
      <alignment horizontal="center" vertical="center" wrapText="1"/>
    </xf>
    <xf numFmtId="0" fontId="130" fillId="4" borderId="3" xfId="182" applyFont="1" applyFill="1" applyBorder="1" applyAlignment="1">
      <alignment horizontal="center" vertical="center" wrapText="1"/>
    </xf>
    <xf numFmtId="0" fontId="130" fillId="4" borderId="4" xfId="182" applyFont="1" applyFill="1" applyBorder="1" applyAlignment="1">
      <alignment horizontal="center" vertical="center" wrapText="1"/>
    </xf>
    <xf numFmtId="0" fontId="31" fillId="2" borderId="16" xfId="182" applyFont="1" applyFill="1" applyBorder="1" applyAlignment="1">
      <alignment horizontal="left" vertical="top" wrapText="1"/>
    </xf>
    <xf numFmtId="0" fontId="31" fillId="2" borderId="17" xfId="182" applyFont="1" applyFill="1" applyBorder="1" applyAlignment="1">
      <alignment horizontal="left" vertical="top" wrapText="1"/>
    </xf>
    <xf numFmtId="0" fontId="31" fillId="2" borderId="18" xfId="182" applyFont="1" applyFill="1" applyBorder="1" applyAlignment="1">
      <alignment horizontal="left" vertical="top" wrapText="1"/>
    </xf>
    <xf numFmtId="0" fontId="31" fillId="2" borderId="19" xfId="182" applyFont="1" applyFill="1" applyBorder="1" applyAlignment="1">
      <alignment horizontal="left" vertical="top" wrapText="1"/>
    </xf>
    <xf numFmtId="0" fontId="31" fillId="2" borderId="0" xfId="182" applyFont="1" applyFill="1" applyBorder="1" applyAlignment="1">
      <alignment horizontal="left" vertical="top" wrapText="1"/>
    </xf>
    <xf numFmtId="0" fontId="31" fillId="2" borderId="20" xfId="182" applyFont="1" applyFill="1" applyBorder="1" applyAlignment="1">
      <alignment horizontal="left" vertical="top" wrapText="1"/>
    </xf>
    <xf numFmtId="0" fontId="31" fillId="2" borderId="21" xfId="182" applyFont="1" applyFill="1" applyBorder="1" applyAlignment="1">
      <alignment horizontal="left" vertical="top" wrapText="1"/>
    </xf>
    <xf numFmtId="0" fontId="31" fillId="2" borderId="22" xfId="182" applyFont="1" applyFill="1" applyBorder="1" applyAlignment="1">
      <alignment horizontal="left" vertical="top" wrapText="1"/>
    </xf>
    <xf numFmtId="0" fontId="31" fillId="2" borderId="23" xfId="182" applyFont="1" applyFill="1" applyBorder="1" applyAlignment="1">
      <alignment horizontal="left" vertical="top" wrapText="1"/>
    </xf>
    <xf numFmtId="9" fontId="128" fillId="4" borderId="14" xfId="182" applyNumberFormat="1" applyFont="1" applyFill="1" applyBorder="1" applyAlignment="1">
      <alignment horizontal="center" vertical="center"/>
    </xf>
    <xf numFmtId="0" fontId="127" fillId="3" borderId="2" xfId="182" applyFont="1" applyFill="1" applyBorder="1" applyAlignment="1">
      <alignment horizontal="center" vertical="center"/>
    </xf>
    <xf numFmtId="9" fontId="127" fillId="4" borderId="2" xfId="182" applyNumberFormat="1" applyFont="1" applyFill="1" applyBorder="1" applyAlignment="1">
      <alignment horizontal="center" vertical="center"/>
    </xf>
    <xf numFmtId="9" fontId="127" fillId="4" borderId="10" xfId="182" applyNumberFormat="1" applyFont="1" applyFill="1" applyBorder="1" applyAlignment="1">
      <alignment horizontal="center" vertical="center"/>
    </xf>
    <xf numFmtId="9" fontId="127" fillId="4" borderId="3" xfId="182" applyNumberFormat="1" applyFont="1" applyFill="1" applyBorder="1" applyAlignment="1">
      <alignment horizontal="center" vertical="center"/>
    </xf>
    <xf numFmtId="9" fontId="127" fillId="4" borderId="4" xfId="182" applyNumberFormat="1" applyFont="1" applyFill="1" applyBorder="1" applyAlignment="1">
      <alignment horizontal="center" vertical="center"/>
    </xf>
    <xf numFmtId="9" fontId="128" fillId="3" borderId="3" xfId="182" applyNumberFormat="1" applyFont="1" applyFill="1" applyBorder="1" applyAlignment="1">
      <alignment horizontal="center" vertical="center"/>
    </xf>
    <xf numFmtId="9" fontId="128" fillId="3" borderId="4" xfId="182" applyNumberFormat="1" applyFont="1" applyFill="1" applyBorder="1" applyAlignment="1">
      <alignment horizontal="center" vertical="center"/>
    </xf>
    <xf numFmtId="0" fontId="128" fillId="4" borderId="2" xfId="182" applyFont="1" applyFill="1" applyBorder="1" applyAlignment="1">
      <alignment horizontal="center" vertical="center"/>
    </xf>
    <xf numFmtId="0" fontId="128" fillId="4" borderId="3" xfId="182" applyFont="1" applyFill="1" applyBorder="1" applyAlignment="1">
      <alignment horizontal="center" vertical="center"/>
    </xf>
    <xf numFmtId="0" fontId="128" fillId="4" borderId="4" xfId="182" applyFont="1" applyFill="1" applyBorder="1" applyAlignment="1">
      <alignment horizontal="center" vertical="center"/>
    </xf>
    <xf numFmtId="0" fontId="131" fillId="3" borderId="2" xfId="182" applyFont="1" applyFill="1" applyBorder="1" applyAlignment="1">
      <alignment horizontal="center" vertical="center" wrapText="1"/>
    </xf>
    <xf numFmtId="0" fontId="131" fillId="3" borderId="3" xfId="182" applyFont="1" applyFill="1" applyBorder="1" applyAlignment="1">
      <alignment horizontal="center" vertical="center" wrapText="1"/>
    </xf>
    <xf numFmtId="0" fontId="131" fillId="3" borderId="4" xfId="182" applyFont="1" applyFill="1" applyBorder="1" applyAlignment="1">
      <alignment horizontal="center" vertical="center" wrapText="1"/>
    </xf>
    <xf numFmtId="0" fontId="127" fillId="0" borderId="2" xfId="182" applyFont="1" applyBorder="1" applyAlignment="1">
      <alignment horizontal="center"/>
    </xf>
    <xf numFmtId="0" fontId="127" fillId="0" borderId="3" xfId="182" applyFont="1" applyBorder="1" applyAlignment="1">
      <alignment horizontal="center"/>
    </xf>
    <xf numFmtId="0" fontId="127" fillId="0" borderId="4" xfId="182" applyFont="1" applyBorder="1" applyAlignment="1">
      <alignment horizontal="center"/>
    </xf>
    <xf numFmtId="0" fontId="128" fillId="0" borderId="2" xfId="182" applyFont="1" applyBorder="1" applyAlignment="1">
      <alignment horizontal="center" vertical="center" wrapText="1"/>
    </xf>
    <xf numFmtId="0" fontId="128" fillId="0" borderId="3" xfId="182" applyFont="1" applyBorder="1" applyAlignment="1">
      <alignment horizontal="center" vertical="center" wrapText="1"/>
    </xf>
    <xf numFmtId="0" fontId="128" fillId="0" borderId="4" xfId="182" applyFont="1" applyBorder="1" applyAlignment="1">
      <alignment horizontal="center" vertical="center" wrapText="1"/>
    </xf>
    <xf numFmtId="0" fontId="125" fillId="0" borderId="0" xfId="182" applyFont="1" applyAlignment="1">
      <alignment horizontal="center"/>
    </xf>
    <xf numFmtId="0" fontId="126" fillId="2" borderId="0" xfId="182" applyFont="1" applyFill="1" applyAlignment="1">
      <alignment horizontal="center"/>
    </xf>
    <xf numFmtId="0" fontId="128" fillId="3" borderId="1" xfId="182" applyFont="1" applyFill="1" applyBorder="1" applyAlignment="1">
      <alignment horizontal="center" vertical="center"/>
    </xf>
    <xf numFmtId="49" fontId="128" fillId="3" borderId="2" xfId="182" quotePrefix="1" applyNumberFormat="1" applyFont="1" applyFill="1" applyBorder="1" applyAlignment="1">
      <alignment horizontal="center" vertical="center"/>
    </xf>
    <xf numFmtId="49" fontId="128" fillId="3" borderId="3" xfId="182" applyNumberFormat="1" applyFont="1" applyFill="1" applyBorder="1" applyAlignment="1">
      <alignment horizontal="center" vertical="center"/>
    </xf>
    <xf numFmtId="49" fontId="128" fillId="3" borderId="4" xfId="182" applyNumberFormat="1" applyFont="1" applyFill="1" applyBorder="1" applyAlignment="1">
      <alignment horizontal="center" vertical="center"/>
    </xf>
    <xf numFmtId="0" fontId="9" fillId="4" borderId="2" xfId="24" applyFont="1" applyFill="1" applyBorder="1" applyAlignment="1">
      <alignment horizontal="center" vertical="center" wrapText="1"/>
    </xf>
    <xf numFmtId="0" fontId="9" fillId="4" borderId="3" xfId="24" applyFont="1" applyFill="1" applyBorder="1" applyAlignment="1">
      <alignment horizontal="center" vertical="center" wrapText="1"/>
    </xf>
    <xf numFmtId="0" fontId="9" fillId="4" borderId="4" xfId="24" applyFont="1" applyFill="1" applyBorder="1" applyAlignment="1">
      <alignment horizontal="center" vertical="center" wrapText="1"/>
    </xf>
    <xf numFmtId="0" fontId="7" fillId="3" borderId="5" xfId="24" applyFont="1" applyFill="1" applyBorder="1" applyAlignment="1">
      <alignment horizontal="center" vertical="center" wrapText="1"/>
    </xf>
    <xf numFmtId="0" fontId="7" fillId="3" borderId="7" xfId="24" applyFont="1" applyFill="1" applyBorder="1" applyAlignment="1">
      <alignment horizontal="center" vertical="center" wrapText="1"/>
    </xf>
    <xf numFmtId="9" fontId="7" fillId="4" borderId="2" xfId="24" applyNumberFormat="1" applyFont="1" applyFill="1" applyBorder="1" applyAlignment="1">
      <alignment horizontal="center" vertical="center"/>
    </xf>
    <xf numFmtId="9" fontId="7" fillId="4" borderId="3" xfId="24" applyNumberFormat="1" applyFont="1" applyFill="1" applyBorder="1" applyAlignment="1">
      <alignment horizontal="center" vertical="center"/>
    </xf>
    <xf numFmtId="9" fontId="7" fillId="4" borderId="4" xfId="24" applyNumberFormat="1" applyFont="1" applyFill="1" applyBorder="1" applyAlignment="1">
      <alignment horizontal="center" vertical="center"/>
    </xf>
    <xf numFmtId="0" fontId="7" fillId="3" borderId="2" xfId="24" applyFont="1" applyFill="1" applyBorder="1" applyAlignment="1">
      <alignment horizontal="center" vertical="center" wrapText="1"/>
    </xf>
    <xf numFmtId="0" fontId="7" fillId="3" borderId="3" xfId="24" applyFont="1" applyFill="1" applyBorder="1" applyAlignment="1">
      <alignment horizontal="center" vertical="center" wrapText="1"/>
    </xf>
    <xf numFmtId="0" fontId="7" fillId="3" borderId="4" xfId="24" applyFont="1" applyFill="1" applyBorder="1" applyAlignment="1">
      <alignment horizontal="center" vertical="center" wrapText="1"/>
    </xf>
    <xf numFmtId="0" fontId="7" fillId="3" borderId="2" xfId="24" applyFont="1" applyFill="1" applyBorder="1" applyAlignment="1">
      <alignment horizontal="center" vertical="center"/>
    </xf>
    <xf numFmtId="0" fontId="7" fillId="3" borderId="3" xfId="24" applyFont="1" applyFill="1" applyBorder="1" applyAlignment="1">
      <alignment horizontal="center" vertical="center"/>
    </xf>
    <xf numFmtId="0" fontId="7" fillId="3" borderId="4" xfId="24" applyFont="1" applyFill="1" applyBorder="1" applyAlignment="1">
      <alignment horizontal="center" vertical="center"/>
    </xf>
    <xf numFmtId="0" fontId="31" fillId="2" borderId="16" xfId="24" applyFont="1" applyFill="1" applyBorder="1" applyAlignment="1">
      <alignment horizontal="left" vertical="top" wrapText="1"/>
    </xf>
    <xf numFmtId="0" fontId="31" fillId="2" borderId="17" xfId="24" applyFont="1" applyFill="1" applyBorder="1" applyAlignment="1">
      <alignment horizontal="left" vertical="top" wrapText="1"/>
    </xf>
    <xf numFmtId="0" fontId="31" fillId="2" borderId="18" xfId="24" applyFont="1" applyFill="1" applyBorder="1" applyAlignment="1">
      <alignment horizontal="left" vertical="top" wrapText="1"/>
    </xf>
    <xf numFmtId="0" fontId="31" fillId="2" borderId="19" xfId="24" applyFont="1" applyFill="1" applyBorder="1" applyAlignment="1">
      <alignment horizontal="left" vertical="top" wrapText="1"/>
    </xf>
    <xf numFmtId="0" fontId="31" fillId="2" borderId="0" xfId="24" applyFont="1" applyFill="1" applyBorder="1" applyAlignment="1">
      <alignment horizontal="left" vertical="top" wrapText="1"/>
    </xf>
    <xf numFmtId="0" fontId="31" fillId="2" borderId="20" xfId="24" applyFont="1" applyFill="1" applyBorder="1" applyAlignment="1">
      <alignment horizontal="left" vertical="top" wrapText="1"/>
    </xf>
    <xf numFmtId="0" fontId="31" fillId="2" borderId="21" xfId="24" applyFont="1" applyFill="1" applyBorder="1" applyAlignment="1">
      <alignment horizontal="left" vertical="top" wrapText="1"/>
    </xf>
    <xf numFmtId="0" fontId="31" fillId="2" borderId="22" xfId="24" applyFont="1" applyFill="1" applyBorder="1" applyAlignment="1">
      <alignment horizontal="left" vertical="top" wrapText="1"/>
    </xf>
    <xf numFmtId="0" fontId="31" fillId="2" borderId="23" xfId="24" applyFont="1" applyFill="1" applyBorder="1" applyAlignment="1">
      <alignment horizontal="left" vertical="top" wrapText="1"/>
    </xf>
    <xf numFmtId="9" fontId="7" fillId="4" borderId="14" xfId="24" applyNumberFormat="1" applyFont="1" applyFill="1" applyBorder="1" applyAlignment="1">
      <alignment horizontal="center" vertical="center"/>
    </xf>
    <xf numFmtId="0" fontId="9" fillId="3" borderId="2" xfId="24" applyFont="1" applyFill="1" applyBorder="1" applyAlignment="1">
      <alignment horizontal="center" vertical="center"/>
    </xf>
    <xf numFmtId="0" fontId="4" fillId="4" borderId="2" xfId="24" applyFont="1" applyFill="1" applyBorder="1" applyAlignment="1">
      <alignment horizontal="center" vertical="center"/>
    </xf>
    <xf numFmtId="0" fontId="4" fillId="4" borderId="3" xfId="24" applyFont="1" applyFill="1" applyBorder="1" applyAlignment="1">
      <alignment horizontal="center" vertical="center"/>
    </xf>
    <xf numFmtId="0" fontId="4" fillId="4" borderId="4" xfId="24" applyFont="1" applyFill="1" applyBorder="1" applyAlignment="1">
      <alignment horizontal="center" vertical="center"/>
    </xf>
    <xf numFmtId="0" fontId="10" fillId="4" borderId="2" xfId="24" applyFont="1" applyFill="1" applyBorder="1" applyAlignment="1">
      <alignment horizontal="center" vertical="center" wrapText="1"/>
    </xf>
    <xf numFmtId="0" fontId="10" fillId="4" borderId="3" xfId="24" applyFont="1" applyFill="1" applyBorder="1" applyAlignment="1">
      <alignment horizontal="center" vertical="center" wrapText="1"/>
    </xf>
    <xf numFmtId="0" fontId="10" fillId="4" borderId="4" xfId="24" applyFont="1" applyFill="1" applyBorder="1" applyAlignment="1">
      <alignment horizontal="center" vertical="center" wrapText="1"/>
    </xf>
    <xf numFmtId="0" fontId="7" fillId="4" borderId="2" xfId="24" applyFont="1" applyFill="1" applyBorder="1" applyAlignment="1">
      <alignment horizontal="center" vertical="center"/>
    </xf>
    <xf numFmtId="0" fontId="7" fillId="4" borderId="4" xfId="24" applyFont="1" applyFill="1" applyBorder="1" applyAlignment="1">
      <alignment horizontal="center" vertical="center"/>
    </xf>
    <xf numFmtId="9" fontId="9" fillId="4" borderId="2" xfId="24" applyNumberFormat="1" applyFont="1" applyFill="1" applyBorder="1" applyAlignment="1">
      <alignment horizontal="center" vertical="center"/>
    </xf>
    <xf numFmtId="9" fontId="9" fillId="4" borderId="10" xfId="24" applyNumberFormat="1" applyFont="1" applyFill="1" applyBorder="1" applyAlignment="1">
      <alignment horizontal="center" vertical="center"/>
    </xf>
    <xf numFmtId="9" fontId="9" fillId="4" borderId="3" xfId="24" applyNumberFormat="1" applyFont="1" applyFill="1" applyBorder="1" applyAlignment="1">
      <alignment horizontal="center" vertical="center"/>
    </xf>
    <xf numFmtId="9" fontId="9" fillId="4" borderId="4" xfId="24" applyNumberFormat="1" applyFont="1" applyFill="1" applyBorder="1" applyAlignment="1">
      <alignment horizontal="center" vertical="center"/>
    </xf>
    <xf numFmtId="9" fontId="7" fillId="3" borderId="3" xfId="24" applyNumberFormat="1" applyFont="1" applyFill="1" applyBorder="1" applyAlignment="1">
      <alignment horizontal="center" vertical="center"/>
    </xf>
    <xf numFmtId="9" fontId="7" fillId="3" borderId="4" xfId="24" applyNumberFormat="1" applyFont="1" applyFill="1" applyBorder="1" applyAlignment="1">
      <alignment horizontal="center" vertical="center"/>
    </xf>
    <xf numFmtId="0" fontId="7" fillId="4" borderId="3" xfId="24" applyFont="1" applyFill="1" applyBorder="1" applyAlignment="1">
      <alignment horizontal="center" vertical="center"/>
    </xf>
    <xf numFmtId="0" fontId="7" fillId="4" borderId="2" xfId="24" applyFont="1" applyFill="1" applyBorder="1" applyAlignment="1">
      <alignment horizontal="center" vertical="center" wrapText="1"/>
    </xf>
    <xf numFmtId="0" fontId="23" fillId="3" borderId="2" xfId="24" applyFont="1" applyFill="1" applyBorder="1" applyAlignment="1">
      <alignment horizontal="center" vertical="center" wrapText="1"/>
    </xf>
    <xf numFmtId="0" fontId="23" fillId="3" borderId="3" xfId="24" applyFont="1" applyFill="1" applyBorder="1" applyAlignment="1">
      <alignment horizontal="center" vertical="center" wrapText="1"/>
    </xf>
    <xf numFmtId="0" fontId="23" fillId="3" borderId="4" xfId="24" applyFont="1" applyFill="1" applyBorder="1" applyAlignment="1">
      <alignment horizontal="center" vertical="center" wrapText="1"/>
    </xf>
    <xf numFmtId="0" fontId="9" fillId="4" borderId="2" xfId="24" applyFont="1" applyFill="1" applyBorder="1" applyAlignment="1">
      <alignment horizontal="center" vertical="center"/>
    </xf>
    <xf numFmtId="0" fontId="9" fillId="4" borderId="3" xfId="24" applyFont="1" applyFill="1" applyBorder="1" applyAlignment="1">
      <alignment horizontal="center" vertical="center"/>
    </xf>
    <xf numFmtId="0" fontId="9" fillId="4" borderId="4" xfId="24" applyFont="1" applyFill="1" applyBorder="1" applyAlignment="1">
      <alignment horizontal="center" vertical="center"/>
    </xf>
    <xf numFmtId="0" fontId="2" fillId="0" borderId="0" xfId="24" applyFont="1" applyAlignment="1">
      <alignment horizontal="center"/>
    </xf>
    <xf numFmtId="0" fontId="3" fillId="2" borderId="0" xfId="24" applyFont="1" applyFill="1" applyAlignment="1">
      <alignment horizontal="center"/>
    </xf>
    <xf numFmtId="0" fontId="5" fillId="3" borderId="1" xfId="24" applyFont="1" applyFill="1" applyBorder="1" applyAlignment="1">
      <alignment horizontal="center" vertical="center"/>
    </xf>
    <xf numFmtId="49" fontId="5" fillId="3" borderId="2" xfId="24" applyNumberFormat="1" applyFont="1" applyFill="1" applyBorder="1" applyAlignment="1">
      <alignment horizontal="center" vertical="center"/>
    </xf>
    <xf numFmtId="49" fontId="5" fillId="3" borderId="3" xfId="24" applyNumberFormat="1" applyFont="1" applyFill="1" applyBorder="1" applyAlignment="1">
      <alignment horizontal="center" vertical="center"/>
    </xf>
    <xf numFmtId="49" fontId="5" fillId="3" borderId="4" xfId="24" applyNumberFormat="1" applyFont="1" applyFill="1" applyBorder="1" applyAlignment="1">
      <alignment horizontal="center" vertical="center"/>
    </xf>
    <xf numFmtId="0" fontId="5" fillId="3" borderId="2" xfId="24" applyFont="1" applyFill="1" applyBorder="1" applyAlignment="1">
      <alignment horizontal="center" vertical="center" wrapText="1"/>
    </xf>
    <xf numFmtId="0" fontId="5" fillId="3" borderId="3" xfId="24" applyFont="1" applyFill="1" applyBorder="1" applyAlignment="1">
      <alignment horizontal="center" vertical="center" wrapText="1"/>
    </xf>
    <xf numFmtId="0" fontId="5" fillId="3" borderId="4" xfId="24" applyFont="1" applyFill="1" applyBorder="1" applyAlignment="1">
      <alignment horizontal="center" vertical="center" wrapText="1"/>
    </xf>
    <xf numFmtId="0" fontId="4" fillId="0" borderId="2" xfId="24" applyFont="1" applyBorder="1" applyAlignment="1">
      <alignment horizontal="center"/>
    </xf>
    <xf numFmtId="0" fontId="4" fillId="0" borderId="3" xfId="24" applyFont="1" applyBorder="1" applyAlignment="1">
      <alignment horizontal="center"/>
    </xf>
    <xf numFmtId="0" fontId="4" fillId="0" borderId="4" xfId="24" applyFont="1" applyBorder="1" applyAlignment="1">
      <alignment horizontal="center"/>
    </xf>
    <xf numFmtId="0" fontId="6" fillId="0" borderId="2" xfId="24" applyFont="1" applyBorder="1" applyAlignment="1">
      <alignment horizontal="center" vertical="center" wrapText="1"/>
    </xf>
    <xf numFmtId="0" fontId="6" fillId="0" borderId="3" xfId="24" applyFont="1" applyBorder="1" applyAlignment="1">
      <alignment horizontal="center" vertical="center" wrapText="1"/>
    </xf>
    <xf numFmtId="0" fontId="6" fillId="0" borderId="4" xfId="24" applyFont="1" applyBorder="1" applyAlignment="1">
      <alignment horizontal="center" vertical="center" wrapText="1"/>
    </xf>
    <xf numFmtId="0" fontId="5" fillId="4" borderId="3" xfId="24" applyFont="1" applyFill="1" applyBorder="1" applyAlignment="1">
      <alignment horizontal="center" vertical="center" wrapText="1"/>
    </xf>
    <xf numFmtId="0" fontId="5" fillId="4" borderId="3" xfId="24" applyFont="1" applyFill="1" applyBorder="1" applyAlignment="1">
      <alignment horizontal="center" vertical="center"/>
    </xf>
    <xf numFmtId="0" fontId="5" fillId="4" borderId="4" xfId="24" applyFont="1" applyFill="1" applyBorder="1" applyAlignment="1">
      <alignment horizontal="center" vertical="center"/>
    </xf>
    <xf numFmtId="0" fontId="6" fillId="4" borderId="2" xfId="24" applyFont="1" applyFill="1" applyBorder="1" applyAlignment="1">
      <alignment horizontal="center" vertical="center" wrapText="1"/>
    </xf>
    <xf numFmtId="0" fontId="6" fillId="4" borderId="3" xfId="24" applyFont="1" applyFill="1" applyBorder="1" applyAlignment="1">
      <alignment horizontal="center" vertical="center" wrapText="1"/>
    </xf>
    <xf numFmtId="0" fontId="6" fillId="4" borderId="4" xfId="24" applyFont="1" applyFill="1" applyBorder="1" applyAlignment="1">
      <alignment horizontal="center" vertical="center" wrapText="1"/>
    </xf>
    <xf numFmtId="0" fontId="23" fillId="3" borderId="5" xfId="183" applyFont="1" applyFill="1" applyBorder="1" applyAlignment="1">
      <alignment horizontal="center" vertical="center" wrapText="1"/>
    </xf>
    <xf numFmtId="0" fontId="23" fillId="3" borderId="7" xfId="183" applyFont="1" applyFill="1" applyBorder="1" applyAlignment="1">
      <alignment horizontal="center" vertical="center" wrapText="1"/>
    </xf>
    <xf numFmtId="0" fontId="24" fillId="4" borderId="2" xfId="183" applyFont="1" applyFill="1" applyBorder="1" applyAlignment="1">
      <alignment horizontal="center" vertical="center" wrapText="1"/>
    </xf>
    <xf numFmtId="0" fontId="24" fillId="4" borderId="3" xfId="183" applyFont="1" applyFill="1" applyBorder="1" applyAlignment="1">
      <alignment horizontal="center" vertical="center" wrapText="1"/>
    </xf>
    <xf numFmtId="0" fontId="24" fillId="4" borderId="4" xfId="183" applyFont="1" applyFill="1" applyBorder="1" applyAlignment="1">
      <alignment horizontal="center" vertical="center" wrapText="1"/>
    </xf>
    <xf numFmtId="0" fontId="24" fillId="13" borderId="2" xfId="183" applyFont="1" applyFill="1" applyBorder="1" applyAlignment="1">
      <alignment horizontal="center" vertical="center" wrapText="1"/>
    </xf>
    <xf numFmtId="0" fontId="24" fillId="13" borderId="3" xfId="183" applyFont="1" applyFill="1" applyBorder="1" applyAlignment="1">
      <alignment horizontal="center" vertical="center" wrapText="1"/>
    </xf>
    <xf numFmtId="0" fontId="24" fillId="13" borderId="4" xfId="183" applyFont="1" applyFill="1" applyBorder="1" applyAlignment="1">
      <alignment horizontal="center" vertical="center" wrapText="1"/>
    </xf>
    <xf numFmtId="0" fontId="23" fillId="3" borderId="2" xfId="183" applyFont="1" applyFill="1" applyBorder="1" applyAlignment="1">
      <alignment horizontal="center" vertical="center"/>
    </xf>
    <xf numFmtId="0" fontId="23" fillId="3" borderId="3" xfId="183" applyFont="1" applyFill="1" applyBorder="1" applyAlignment="1">
      <alignment horizontal="center" vertical="center"/>
    </xf>
    <xf numFmtId="0" fontId="23" fillId="3" borderId="4" xfId="183" applyFont="1" applyFill="1" applyBorder="1" applyAlignment="1">
      <alignment horizontal="center" vertical="center"/>
    </xf>
    <xf numFmtId="0" fontId="30" fillId="0" borderId="2" xfId="183" applyFont="1" applyFill="1" applyBorder="1" applyAlignment="1">
      <alignment horizontal="center" vertical="center"/>
    </xf>
    <xf numFmtId="0" fontId="30" fillId="0" borderId="3" xfId="183" applyFont="1" applyFill="1" applyBorder="1" applyAlignment="1">
      <alignment horizontal="center" vertical="center"/>
    </xf>
    <xf numFmtId="0" fontId="30" fillId="0" borderId="4" xfId="183" applyFont="1" applyFill="1" applyBorder="1" applyAlignment="1">
      <alignment horizontal="center" vertical="center"/>
    </xf>
    <xf numFmtId="9" fontId="23" fillId="0" borderId="2" xfId="183" applyNumberFormat="1" applyFont="1" applyFill="1" applyBorder="1" applyAlignment="1">
      <alignment horizontal="center" vertical="center"/>
    </xf>
    <xf numFmtId="9" fontId="23" fillId="0" borderId="10" xfId="183" applyNumberFormat="1" applyFont="1" applyFill="1" applyBorder="1" applyAlignment="1">
      <alignment horizontal="center" vertical="center"/>
    </xf>
    <xf numFmtId="9" fontId="23" fillId="0" borderId="3" xfId="183" applyNumberFormat="1" applyFont="1" applyFill="1" applyBorder="1" applyAlignment="1">
      <alignment horizontal="center" vertical="center"/>
    </xf>
    <xf numFmtId="9" fontId="23" fillId="0" borderId="4" xfId="183" applyNumberFormat="1" applyFont="1" applyFill="1" applyBorder="1" applyAlignment="1">
      <alignment horizontal="center" vertical="center"/>
    </xf>
    <xf numFmtId="9" fontId="23" fillId="0" borderId="14" xfId="183" applyNumberFormat="1" applyFont="1" applyFill="1" applyBorder="1" applyAlignment="1">
      <alignment horizontal="center" vertical="center"/>
    </xf>
    <xf numFmtId="0" fontId="23" fillId="0" borderId="2" xfId="183" applyFont="1" applyFill="1" applyBorder="1" applyAlignment="1">
      <alignment horizontal="center" vertical="center"/>
    </xf>
    <xf numFmtId="0" fontId="23" fillId="0" borderId="3" xfId="183" applyFont="1" applyFill="1" applyBorder="1" applyAlignment="1">
      <alignment horizontal="center" vertical="center"/>
    </xf>
    <xf numFmtId="0" fontId="23" fillId="0" borderId="4" xfId="183" applyFont="1" applyFill="1" applyBorder="1" applyAlignment="1">
      <alignment horizontal="center" vertical="center"/>
    </xf>
    <xf numFmtId="0" fontId="23" fillId="0" borderId="5" xfId="183" applyFont="1" applyFill="1" applyBorder="1" applyAlignment="1">
      <alignment horizontal="center" vertical="center" wrapText="1"/>
    </xf>
    <xf numFmtId="0" fontId="23" fillId="0" borderId="7" xfId="183" applyFont="1" applyFill="1" applyBorder="1" applyAlignment="1">
      <alignment horizontal="center" vertical="center" wrapText="1"/>
    </xf>
    <xf numFmtId="9" fontId="24" fillId="4" borderId="2" xfId="183" applyNumberFormat="1" applyFont="1" applyFill="1" applyBorder="1" applyAlignment="1">
      <alignment horizontal="center" vertical="center"/>
    </xf>
    <xf numFmtId="9" fontId="24" fillId="4" borderId="3" xfId="183" applyNumberFormat="1" applyFont="1" applyFill="1" applyBorder="1" applyAlignment="1">
      <alignment horizontal="center" vertical="center"/>
    </xf>
    <xf numFmtId="9" fontId="24" fillId="4" borderId="4" xfId="183" applyNumberFormat="1" applyFont="1" applyFill="1" applyBorder="1" applyAlignment="1">
      <alignment horizontal="center" vertical="center"/>
    </xf>
    <xf numFmtId="0" fontId="23" fillId="4" borderId="2" xfId="183" applyFont="1" applyFill="1" applyBorder="1" applyAlignment="1">
      <alignment horizontal="center" vertical="center" wrapText="1"/>
    </xf>
    <xf numFmtId="0" fontId="23" fillId="4" borderId="3" xfId="183" applyFont="1" applyFill="1" applyBorder="1" applyAlignment="1">
      <alignment horizontal="center" vertical="center" wrapText="1"/>
    </xf>
    <xf numFmtId="0" fontId="23" fillId="4" borderId="4" xfId="183" applyFont="1" applyFill="1" applyBorder="1" applyAlignment="1">
      <alignment horizontal="center" vertical="center" wrapText="1"/>
    </xf>
    <xf numFmtId="9" fontId="23" fillId="4" borderId="2" xfId="183" applyNumberFormat="1" applyFont="1" applyFill="1" applyBorder="1" applyAlignment="1">
      <alignment horizontal="center" vertical="center"/>
    </xf>
    <xf numFmtId="9" fontId="23" fillId="4" borderId="10" xfId="183" applyNumberFormat="1" applyFont="1" applyFill="1" applyBorder="1" applyAlignment="1">
      <alignment horizontal="center" vertical="center"/>
    </xf>
    <xf numFmtId="9" fontId="23" fillId="4" borderId="3" xfId="183" applyNumberFormat="1" applyFont="1" applyFill="1" applyBorder="1" applyAlignment="1">
      <alignment horizontal="center" vertical="center"/>
    </xf>
    <xf numFmtId="9" fontId="23" fillId="4" borderId="4" xfId="183" applyNumberFormat="1" applyFont="1" applyFill="1" applyBorder="1" applyAlignment="1">
      <alignment horizontal="center" vertical="center"/>
    </xf>
    <xf numFmtId="0" fontId="23" fillId="0" borderId="2" xfId="183" applyFont="1" applyFill="1" applyBorder="1" applyAlignment="1">
      <alignment horizontal="center" vertical="center" wrapText="1"/>
    </xf>
    <xf numFmtId="0" fontId="23" fillId="0" borderId="3" xfId="183" applyFont="1" applyFill="1" applyBorder="1" applyAlignment="1">
      <alignment horizontal="center" vertical="center" wrapText="1"/>
    </xf>
    <xf numFmtId="0" fontId="23" fillId="0" borderId="4" xfId="183" applyFont="1" applyFill="1" applyBorder="1" applyAlignment="1">
      <alignment horizontal="center" vertical="center" wrapText="1"/>
    </xf>
    <xf numFmtId="0" fontId="23" fillId="4" borderId="3" xfId="183" applyFont="1" applyFill="1" applyBorder="1" applyAlignment="1">
      <alignment horizontal="center" vertical="center"/>
    </xf>
    <xf numFmtId="0" fontId="23" fillId="4" borderId="4" xfId="183" applyFont="1" applyFill="1" applyBorder="1" applyAlignment="1">
      <alignment horizontal="center" vertical="center"/>
    </xf>
    <xf numFmtId="0" fontId="23" fillId="3" borderId="2" xfId="183" applyFont="1" applyFill="1" applyBorder="1" applyAlignment="1">
      <alignment horizontal="center" vertical="center" wrapText="1"/>
    </xf>
    <xf numFmtId="0" fontId="23" fillId="3" borderId="3" xfId="183" applyFont="1" applyFill="1" applyBorder="1" applyAlignment="1">
      <alignment horizontal="center" vertical="center" wrapText="1"/>
    </xf>
    <xf numFmtId="0" fontId="23" fillId="3" borderId="4" xfId="183" applyFont="1" applyFill="1" applyBorder="1" applyAlignment="1">
      <alignment horizontal="center" vertical="center" wrapText="1"/>
    </xf>
    <xf numFmtId="0" fontId="23" fillId="4" borderId="2" xfId="183" applyFont="1" applyFill="1" applyBorder="1" applyAlignment="1">
      <alignment horizontal="center" vertical="center"/>
    </xf>
    <xf numFmtId="0" fontId="30" fillId="0" borderId="2" xfId="183" applyFont="1" applyBorder="1" applyAlignment="1">
      <alignment horizontal="center"/>
    </xf>
    <xf numFmtId="0" fontId="30" fillId="0" borderId="3" xfId="183" applyFont="1" applyBorder="1" applyAlignment="1">
      <alignment horizontal="center"/>
    </xf>
    <xf numFmtId="0" fontId="30" fillId="0" borderId="4" xfId="183" applyFont="1" applyBorder="1" applyAlignment="1">
      <alignment horizontal="center"/>
    </xf>
    <xf numFmtId="0" fontId="28" fillId="0" borderId="2" xfId="183" applyFont="1" applyBorder="1" applyAlignment="1">
      <alignment horizontal="center" vertical="center" wrapText="1"/>
    </xf>
    <xf numFmtId="0" fontId="28" fillId="0" borderId="3" xfId="183" applyFont="1" applyBorder="1" applyAlignment="1">
      <alignment horizontal="center" vertical="center" wrapText="1"/>
    </xf>
    <xf numFmtId="0" fontId="28" fillId="0" borderId="4" xfId="183" applyFont="1" applyBorder="1" applyAlignment="1">
      <alignment horizontal="center" vertical="center" wrapText="1"/>
    </xf>
    <xf numFmtId="0" fontId="29" fillId="3" borderId="3" xfId="183" applyFont="1" applyFill="1" applyBorder="1" applyAlignment="1">
      <alignment horizontal="center" vertical="center" wrapText="1"/>
    </xf>
    <xf numFmtId="0" fontId="29" fillId="3" borderId="3" xfId="183" applyFont="1" applyFill="1" applyBorder="1" applyAlignment="1">
      <alignment horizontal="center" vertical="center"/>
    </xf>
    <xf numFmtId="0" fontId="29" fillId="3" borderId="4" xfId="183" applyFont="1" applyFill="1" applyBorder="1" applyAlignment="1">
      <alignment horizontal="center" vertical="center"/>
    </xf>
    <xf numFmtId="0" fontId="28" fillId="4" borderId="2" xfId="183" applyFont="1" applyFill="1" applyBorder="1" applyAlignment="1">
      <alignment horizontal="left" vertical="center" wrapText="1"/>
    </xf>
    <xf numFmtId="0" fontId="28" fillId="4" borderId="3" xfId="183" applyFont="1" applyFill="1" applyBorder="1" applyAlignment="1">
      <alignment horizontal="left" vertical="center" wrapText="1"/>
    </xf>
    <xf numFmtId="0" fontId="28" fillId="4" borderId="4" xfId="183" applyFont="1" applyFill="1" applyBorder="1" applyAlignment="1">
      <alignment horizontal="left" vertical="center" wrapText="1"/>
    </xf>
    <xf numFmtId="0" fontId="24" fillId="4" borderId="2" xfId="183" applyFont="1" applyFill="1" applyBorder="1" applyAlignment="1">
      <alignment horizontal="center" vertical="center"/>
    </xf>
    <xf numFmtId="0" fontId="24" fillId="4" borderId="3" xfId="183" applyFont="1" applyFill="1" applyBorder="1" applyAlignment="1">
      <alignment horizontal="center" vertical="center"/>
    </xf>
    <xf numFmtId="0" fontId="24" fillId="4" borderId="4" xfId="183" applyFont="1" applyFill="1" applyBorder="1" applyAlignment="1">
      <alignment horizontal="center" vertical="center"/>
    </xf>
    <xf numFmtId="0" fontId="30" fillId="4" borderId="2" xfId="183" applyFont="1" applyFill="1" applyBorder="1" applyAlignment="1">
      <alignment horizontal="center" vertical="center"/>
    </xf>
    <xf numFmtId="0" fontId="30" fillId="4" borderId="3" xfId="183" applyFont="1" applyFill="1" applyBorder="1" applyAlignment="1">
      <alignment horizontal="center" vertical="center"/>
    </xf>
    <xf numFmtId="0" fontId="30" fillId="4" borderId="4" xfId="183" applyFont="1" applyFill="1" applyBorder="1" applyAlignment="1">
      <alignment horizontal="center" vertical="center"/>
    </xf>
    <xf numFmtId="0" fontId="29" fillId="3" borderId="2" xfId="183" applyFont="1" applyFill="1" applyBorder="1" applyAlignment="1">
      <alignment horizontal="center" vertical="center" wrapText="1"/>
    </xf>
    <xf numFmtId="0" fontId="29" fillId="3" borderId="4" xfId="183" applyFont="1" applyFill="1" applyBorder="1" applyAlignment="1">
      <alignment horizontal="center" vertical="center" wrapText="1"/>
    </xf>
    <xf numFmtId="0" fontId="75" fillId="0" borderId="30" xfId="183" applyFont="1" applyBorder="1" applyAlignment="1">
      <alignment horizontal="center"/>
    </xf>
    <xf numFmtId="0" fontId="75" fillId="0" borderId="27" xfId="183" applyFont="1" applyBorder="1" applyAlignment="1">
      <alignment horizontal="center"/>
    </xf>
    <xf numFmtId="0" fontId="75" fillId="0" borderId="28" xfId="183" applyFont="1" applyBorder="1" applyAlignment="1">
      <alignment horizontal="center"/>
    </xf>
    <xf numFmtId="0" fontId="58" fillId="2" borderId="21" xfId="183" applyFont="1" applyFill="1" applyBorder="1" applyAlignment="1">
      <alignment horizontal="center"/>
    </xf>
    <xf numFmtId="0" fontId="58" fillId="2" borderId="22" xfId="183" applyFont="1" applyFill="1" applyBorder="1" applyAlignment="1">
      <alignment horizontal="center"/>
    </xf>
    <xf numFmtId="0" fontId="58" fillId="2" borderId="23" xfId="183" applyFont="1" applyFill="1" applyBorder="1" applyAlignment="1">
      <alignment horizontal="center"/>
    </xf>
    <xf numFmtId="0" fontId="74" fillId="0" borderId="0" xfId="183" applyFont="1" applyBorder="1" applyAlignment="1">
      <alignment horizontal="center"/>
    </xf>
    <xf numFmtId="0" fontId="29" fillId="3" borderId="1" xfId="183" applyFont="1" applyFill="1" applyBorder="1" applyAlignment="1">
      <alignment horizontal="center" vertical="center"/>
    </xf>
    <xf numFmtId="49" fontId="29" fillId="3" borderId="2" xfId="183" applyNumberFormat="1" applyFont="1" applyFill="1" applyBorder="1" applyAlignment="1">
      <alignment horizontal="center" vertical="center"/>
    </xf>
    <xf numFmtId="49" fontId="29" fillId="3" borderId="3" xfId="183" applyNumberFormat="1" applyFont="1" applyFill="1" applyBorder="1" applyAlignment="1">
      <alignment horizontal="center" vertical="center"/>
    </xf>
    <xf numFmtId="49" fontId="29" fillId="3" borderId="4" xfId="183" applyNumberFormat="1" applyFont="1" applyFill="1" applyBorder="1" applyAlignment="1">
      <alignment horizontal="center" vertical="center"/>
    </xf>
    <xf numFmtId="9" fontId="22" fillId="3" borderId="3" xfId="24" applyNumberFormat="1" applyFont="1" applyFill="1" applyBorder="1" applyAlignment="1">
      <alignment horizontal="center" vertical="center"/>
    </xf>
    <xf numFmtId="9" fontId="22" fillId="3" borderId="4" xfId="24" applyNumberFormat="1" applyFont="1" applyFill="1" applyBorder="1" applyAlignment="1">
      <alignment horizontal="center" vertical="center"/>
    </xf>
    <xf numFmtId="0" fontId="7" fillId="4" borderId="3" xfId="24" applyFont="1" applyFill="1" applyBorder="1" applyAlignment="1">
      <alignment horizontal="center" vertical="center" wrapText="1"/>
    </xf>
    <xf numFmtId="0" fontId="7" fillId="4" borderId="4" xfId="24" applyFont="1" applyFill="1" applyBorder="1" applyAlignment="1">
      <alignment horizontal="center" vertical="center" wrapText="1"/>
    </xf>
    <xf numFmtId="0" fontId="5" fillId="0" borderId="2" xfId="24" applyFont="1" applyBorder="1" applyAlignment="1">
      <alignment horizontal="center" vertical="center" wrapText="1"/>
    </xf>
    <xf numFmtId="0" fontId="5" fillId="0" borderId="3" xfId="24" applyFont="1" applyBorder="1" applyAlignment="1">
      <alignment horizontal="center" vertical="center" wrapText="1"/>
    </xf>
    <xf numFmtId="0" fontId="5" fillId="0" borderId="4" xfId="24" applyFont="1" applyBorder="1" applyAlignment="1">
      <alignment horizontal="center" vertical="center" wrapText="1"/>
    </xf>
    <xf numFmtId="0" fontId="10" fillId="0" borderId="2" xfId="24" applyFont="1" applyFill="1" applyBorder="1" applyAlignment="1">
      <alignment horizontal="center" vertical="center" wrapText="1"/>
    </xf>
    <xf numFmtId="0" fontId="10" fillId="0" borderId="3" xfId="24" applyFont="1" applyFill="1" applyBorder="1" applyAlignment="1">
      <alignment horizontal="center" vertical="center" wrapText="1"/>
    </xf>
    <xf numFmtId="0" fontId="10" fillId="0" borderId="4" xfId="24" applyFont="1" applyFill="1" applyBorder="1" applyAlignment="1">
      <alignment horizontal="center" vertical="center" wrapText="1"/>
    </xf>
    <xf numFmtId="0" fontId="31" fillId="0" borderId="16" xfId="24" applyFont="1" applyFill="1" applyBorder="1" applyAlignment="1">
      <alignment horizontal="left" vertical="top" wrapText="1"/>
    </xf>
    <xf numFmtId="0" fontId="31" fillId="0" borderId="17" xfId="24" applyFont="1" applyFill="1" applyBorder="1" applyAlignment="1">
      <alignment horizontal="left" vertical="top" wrapText="1"/>
    </xf>
    <xf numFmtId="0" fontId="31" fillId="0" borderId="18" xfId="24" applyFont="1" applyFill="1" applyBorder="1" applyAlignment="1">
      <alignment horizontal="left" vertical="top" wrapText="1"/>
    </xf>
    <xf numFmtId="0" fontId="31" fillId="0" borderId="19" xfId="24" applyFont="1" applyFill="1" applyBorder="1" applyAlignment="1">
      <alignment horizontal="left" vertical="top" wrapText="1"/>
    </xf>
    <xf numFmtId="0" fontId="31" fillId="0" borderId="0" xfId="24" applyFont="1" applyFill="1" applyBorder="1" applyAlignment="1">
      <alignment horizontal="left" vertical="top" wrapText="1"/>
    </xf>
    <xf numFmtId="0" fontId="31" fillId="0" borderId="20" xfId="24" applyFont="1" applyFill="1" applyBorder="1" applyAlignment="1">
      <alignment horizontal="left" vertical="top" wrapText="1"/>
    </xf>
    <xf numFmtId="0" fontId="31" fillId="0" borderId="21" xfId="24" applyFont="1" applyFill="1" applyBorder="1" applyAlignment="1">
      <alignment horizontal="left" vertical="top" wrapText="1"/>
    </xf>
    <xf numFmtId="0" fontId="31" fillId="0" borderId="22" xfId="24" applyFont="1" applyFill="1" applyBorder="1" applyAlignment="1">
      <alignment horizontal="left" vertical="top" wrapText="1"/>
    </xf>
    <xf numFmtId="0" fontId="31" fillId="0" borderId="23" xfId="24" applyFont="1" applyFill="1" applyBorder="1" applyAlignment="1">
      <alignment horizontal="left" vertical="top" wrapText="1"/>
    </xf>
    <xf numFmtId="9" fontId="7" fillId="0" borderId="2" xfId="24" applyNumberFormat="1" applyFont="1" applyFill="1" applyBorder="1" applyAlignment="1">
      <alignment horizontal="center" vertical="center"/>
    </xf>
    <xf numFmtId="9" fontId="7" fillId="0" borderId="14" xfId="24" applyNumberFormat="1" applyFont="1" applyFill="1" applyBorder="1" applyAlignment="1">
      <alignment horizontal="center" vertical="center"/>
    </xf>
    <xf numFmtId="9" fontId="9" fillId="0" borderId="2" xfId="24" applyNumberFormat="1" applyFont="1" applyFill="1" applyBorder="1" applyAlignment="1">
      <alignment horizontal="center" vertical="center" wrapText="1"/>
    </xf>
    <xf numFmtId="9" fontId="9" fillId="0" borderId="10" xfId="24" applyNumberFormat="1" applyFont="1" applyFill="1" applyBorder="1" applyAlignment="1">
      <alignment horizontal="center" vertical="center" wrapText="1"/>
    </xf>
    <xf numFmtId="9" fontId="9" fillId="0" borderId="3" xfId="24" applyNumberFormat="1" applyFont="1" applyFill="1" applyBorder="1" applyAlignment="1">
      <alignment horizontal="center" vertical="center" wrapText="1"/>
    </xf>
    <xf numFmtId="9" fontId="9" fillId="0" borderId="4" xfId="24" applyNumberFormat="1" applyFont="1" applyFill="1" applyBorder="1" applyAlignment="1">
      <alignment horizontal="center" vertical="center" wrapText="1"/>
    </xf>
    <xf numFmtId="9" fontId="7" fillId="0" borderId="2" xfId="24" applyNumberFormat="1" applyFont="1" applyFill="1" applyBorder="1" applyAlignment="1">
      <alignment horizontal="center" vertical="center" wrapText="1"/>
    </xf>
    <xf numFmtId="9" fontId="7" fillId="0" borderId="14" xfId="24" applyNumberFormat="1" applyFont="1" applyFill="1" applyBorder="1" applyAlignment="1">
      <alignment horizontal="center" vertical="center" wrapText="1"/>
    </xf>
    <xf numFmtId="9" fontId="7" fillId="0" borderId="3" xfId="24" applyNumberFormat="1" applyFont="1" applyFill="1" applyBorder="1" applyAlignment="1">
      <alignment horizontal="center" vertical="center" wrapText="1"/>
    </xf>
    <xf numFmtId="9" fontId="7" fillId="0" borderId="4" xfId="24" applyNumberFormat="1" applyFont="1" applyFill="1" applyBorder="1" applyAlignment="1">
      <alignment horizontal="center" vertical="center" wrapText="1"/>
    </xf>
    <xf numFmtId="9" fontId="9" fillId="0" borderId="2" xfId="24" applyNumberFormat="1" applyFont="1" applyFill="1" applyBorder="1" applyAlignment="1">
      <alignment horizontal="left" vertical="center" wrapText="1"/>
    </xf>
    <xf numFmtId="9" fontId="9" fillId="0" borderId="10" xfId="24" applyNumberFormat="1" applyFont="1" applyFill="1" applyBorder="1" applyAlignment="1">
      <alignment horizontal="left" vertical="center" wrapText="1"/>
    </xf>
    <xf numFmtId="9" fontId="9" fillId="0" borderId="3" xfId="24" applyNumberFormat="1" applyFont="1" applyFill="1" applyBorder="1" applyAlignment="1">
      <alignment horizontal="left" vertical="center" wrapText="1"/>
    </xf>
    <xf numFmtId="9" fontId="9" fillId="0" borderId="4" xfId="24" applyNumberFormat="1" applyFont="1" applyFill="1" applyBorder="1" applyAlignment="1">
      <alignment horizontal="left" vertical="center" wrapText="1"/>
    </xf>
    <xf numFmtId="9" fontId="9" fillId="3" borderId="2" xfId="24" applyNumberFormat="1" applyFont="1" applyFill="1" applyBorder="1" applyAlignment="1">
      <alignment horizontal="center" vertical="center"/>
    </xf>
    <xf numFmtId="9" fontId="9" fillId="3" borderId="10" xfId="24" applyNumberFormat="1" applyFont="1" applyFill="1" applyBorder="1" applyAlignment="1">
      <alignment horizontal="center" vertical="center"/>
    </xf>
    <xf numFmtId="9" fontId="9" fillId="3" borderId="3" xfId="24" applyNumberFormat="1" applyFont="1" applyFill="1" applyBorder="1" applyAlignment="1">
      <alignment horizontal="center" vertical="center"/>
    </xf>
    <xf numFmtId="9" fontId="9" fillId="3" borderId="4" xfId="24" applyNumberFormat="1" applyFont="1" applyFill="1" applyBorder="1" applyAlignment="1">
      <alignment horizontal="center" vertical="center"/>
    </xf>
    <xf numFmtId="9" fontId="7" fillId="3" borderId="2" xfId="24" applyNumberFormat="1" applyFont="1" applyFill="1" applyBorder="1" applyAlignment="1">
      <alignment horizontal="center" vertical="center"/>
    </xf>
    <xf numFmtId="0" fontId="7" fillId="4" borderId="2" xfId="24" applyFont="1" applyFill="1" applyBorder="1" applyAlignment="1">
      <alignment horizontal="left" vertical="top" wrapText="1"/>
    </xf>
    <xf numFmtId="0" fontId="7" fillId="4" borderId="3" xfId="24" applyFont="1" applyFill="1" applyBorder="1" applyAlignment="1">
      <alignment horizontal="left" vertical="top" wrapText="1"/>
    </xf>
    <xf numFmtId="0" fontId="7" fillId="4" borderId="4" xfId="24" applyFont="1" applyFill="1" applyBorder="1" applyAlignment="1">
      <alignment horizontal="left" vertical="top" wrapText="1"/>
    </xf>
    <xf numFmtId="0" fontId="7" fillId="3" borderId="5" xfId="185" applyFont="1" applyFill="1" applyBorder="1" applyAlignment="1">
      <alignment horizontal="center" vertical="center" wrapText="1"/>
    </xf>
    <xf numFmtId="0" fontId="7" fillId="3" borderId="7" xfId="185" applyFont="1" applyFill="1" applyBorder="1" applyAlignment="1">
      <alignment horizontal="center" vertical="center" wrapText="1"/>
    </xf>
    <xf numFmtId="0" fontId="9" fillId="4" borderId="2" xfId="185" applyFont="1" applyFill="1" applyBorder="1" applyAlignment="1">
      <alignment horizontal="center" vertical="center" wrapText="1"/>
    </xf>
    <xf numFmtId="0" fontId="9" fillId="4" borderId="3" xfId="185" applyFont="1" applyFill="1" applyBorder="1" applyAlignment="1">
      <alignment horizontal="center" vertical="center" wrapText="1"/>
    </xf>
    <xf numFmtId="0" fontId="9" fillId="4" borderId="4" xfId="185" applyFont="1" applyFill="1" applyBorder="1" applyAlignment="1">
      <alignment horizontal="center" vertical="center" wrapText="1"/>
    </xf>
    <xf numFmtId="0" fontId="4" fillId="4" borderId="2" xfId="185" applyFont="1" applyFill="1" applyBorder="1" applyAlignment="1">
      <alignment horizontal="center" vertical="center"/>
    </xf>
    <xf numFmtId="0" fontId="4" fillId="4" borderId="3" xfId="185" applyFont="1" applyFill="1" applyBorder="1" applyAlignment="1">
      <alignment horizontal="center" vertical="center"/>
    </xf>
    <xf numFmtId="0" fontId="4" fillId="4" borderId="4" xfId="185" applyFont="1" applyFill="1" applyBorder="1" applyAlignment="1">
      <alignment horizontal="center" vertical="center"/>
    </xf>
    <xf numFmtId="9" fontId="9" fillId="4" borderId="2" xfId="185" applyNumberFormat="1" applyFont="1" applyFill="1" applyBorder="1" applyAlignment="1">
      <alignment horizontal="center" vertical="center"/>
    </xf>
    <xf numFmtId="9" fontId="9" fillId="4" borderId="10" xfId="185" applyNumberFormat="1" applyFont="1" applyFill="1" applyBorder="1" applyAlignment="1">
      <alignment horizontal="center" vertical="center"/>
    </xf>
    <xf numFmtId="9" fontId="9" fillId="4" borderId="3" xfId="185" applyNumberFormat="1" applyFont="1" applyFill="1" applyBorder="1" applyAlignment="1">
      <alignment horizontal="center" vertical="center"/>
    </xf>
    <xf numFmtId="9" fontId="9" fillId="4" borderId="4" xfId="185" applyNumberFormat="1" applyFont="1" applyFill="1" applyBorder="1" applyAlignment="1">
      <alignment horizontal="center" vertical="center"/>
    </xf>
    <xf numFmtId="9" fontId="7" fillId="4" borderId="3" xfId="185" applyNumberFormat="1" applyFont="1" applyFill="1" applyBorder="1" applyAlignment="1">
      <alignment horizontal="center" vertical="center"/>
    </xf>
    <xf numFmtId="9" fontId="7" fillId="4" borderId="4" xfId="185" applyNumberFormat="1" applyFont="1" applyFill="1" applyBorder="1" applyAlignment="1">
      <alignment horizontal="center" vertical="center"/>
    </xf>
    <xf numFmtId="9" fontId="7" fillId="4" borderId="2" xfId="185" applyNumberFormat="1" applyFont="1" applyFill="1" applyBorder="1" applyAlignment="1">
      <alignment horizontal="center" vertical="center"/>
    </xf>
    <xf numFmtId="9" fontId="7" fillId="4" borderId="14" xfId="185" applyNumberFormat="1" applyFont="1" applyFill="1" applyBorder="1" applyAlignment="1">
      <alignment horizontal="center" vertical="center"/>
    </xf>
    <xf numFmtId="9" fontId="7" fillId="4" borderId="2" xfId="185" applyNumberFormat="1" applyFont="1" applyFill="1" applyBorder="1" applyAlignment="1">
      <alignment horizontal="center" vertical="center" wrapText="1"/>
    </xf>
    <xf numFmtId="9" fontId="7" fillId="4" borderId="3" xfId="185" applyNumberFormat="1" applyFont="1" applyFill="1" applyBorder="1" applyAlignment="1">
      <alignment horizontal="center" vertical="center" wrapText="1"/>
    </xf>
    <xf numFmtId="9" fontId="7" fillId="4" borderId="4" xfId="185" applyNumberFormat="1" applyFont="1" applyFill="1" applyBorder="1" applyAlignment="1">
      <alignment horizontal="center" vertical="center" wrapText="1"/>
    </xf>
    <xf numFmtId="0" fontId="7" fillId="3" borderId="2" xfId="185" applyFont="1" applyFill="1" applyBorder="1" applyAlignment="1">
      <alignment horizontal="center" vertical="center"/>
    </xf>
    <xf numFmtId="0" fontId="7" fillId="3" borderId="3" xfId="185" applyFont="1" applyFill="1" applyBorder="1" applyAlignment="1">
      <alignment horizontal="center" vertical="center"/>
    </xf>
    <xf numFmtId="0" fontId="7" fillId="3" borderId="4" xfId="185" applyFont="1" applyFill="1" applyBorder="1" applyAlignment="1">
      <alignment horizontal="center" vertical="center"/>
    </xf>
    <xf numFmtId="0" fontId="7" fillId="3" borderId="2" xfId="185" applyFont="1" applyFill="1" applyBorder="1" applyAlignment="1">
      <alignment horizontal="center" vertical="center" wrapText="1"/>
    </xf>
    <xf numFmtId="0" fontId="7" fillId="3" borderId="3" xfId="185" applyFont="1" applyFill="1" applyBorder="1" applyAlignment="1">
      <alignment horizontal="center" vertical="center" wrapText="1"/>
    </xf>
    <xf numFmtId="0" fontId="7" fillId="3" borderId="4" xfId="185" applyFont="1" applyFill="1" applyBorder="1" applyAlignment="1">
      <alignment horizontal="center" vertical="center" wrapText="1"/>
    </xf>
    <xf numFmtId="0" fontId="7" fillId="0" borderId="2" xfId="185" applyFont="1" applyFill="1" applyBorder="1" applyAlignment="1">
      <alignment horizontal="center" vertical="center" wrapText="1"/>
    </xf>
    <xf numFmtId="0" fontId="7" fillId="0" borderId="3" xfId="185" applyFont="1" applyFill="1" applyBorder="1" applyAlignment="1">
      <alignment horizontal="center" vertical="center"/>
    </xf>
    <xf numFmtId="0" fontId="7" fillId="0" borderId="4" xfId="185" applyFont="1" applyFill="1" applyBorder="1" applyAlignment="1">
      <alignment horizontal="center" vertical="center"/>
    </xf>
    <xf numFmtId="0" fontId="23" fillId="3" borderId="2" xfId="185" applyFont="1" applyFill="1" applyBorder="1" applyAlignment="1">
      <alignment horizontal="center" vertical="center" wrapText="1"/>
    </xf>
    <xf numFmtId="0" fontId="23" fillId="3" borderId="3" xfId="185" applyFont="1" applyFill="1" applyBorder="1" applyAlignment="1">
      <alignment horizontal="center" vertical="center" wrapText="1"/>
    </xf>
    <xf numFmtId="0" fontId="23" fillId="3" borderId="4" xfId="185" applyFont="1" applyFill="1" applyBorder="1" applyAlignment="1">
      <alignment horizontal="center" vertical="center" wrapText="1"/>
    </xf>
    <xf numFmtId="9" fontId="7" fillId="4" borderId="10" xfId="185" applyNumberFormat="1" applyFont="1" applyFill="1" applyBorder="1" applyAlignment="1">
      <alignment horizontal="center" vertical="center"/>
    </xf>
    <xf numFmtId="0" fontId="7" fillId="4" borderId="3" xfId="185" applyNumberFormat="1" applyFont="1" applyFill="1" applyBorder="1" applyAlignment="1">
      <alignment horizontal="center" vertical="center"/>
    </xf>
    <xf numFmtId="0" fontId="7" fillId="4" borderId="4" xfId="185" applyNumberFormat="1" applyFont="1" applyFill="1" applyBorder="1" applyAlignment="1">
      <alignment horizontal="center" vertical="center"/>
    </xf>
    <xf numFmtId="0" fontId="9" fillId="4" borderId="2" xfId="185" applyFont="1" applyFill="1" applyBorder="1" applyAlignment="1">
      <alignment horizontal="center" vertical="center"/>
    </xf>
    <xf numFmtId="0" fontId="9" fillId="4" borderId="3" xfId="185" applyFont="1" applyFill="1" applyBorder="1" applyAlignment="1">
      <alignment horizontal="center" vertical="center"/>
    </xf>
    <xf numFmtId="0" fontId="9" fillId="4" borderId="4" xfId="185" applyFont="1" applyFill="1" applyBorder="1" applyAlignment="1">
      <alignment horizontal="center" vertical="center"/>
    </xf>
    <xf numFmtId="0" fontId="2" fillId="0" borderId="0" xfId="185" applyFont="1" applyAlignment="1">
      <alignment horizontal="left"/>
    </xf>
    <xf numFmtId="0" fontId="3" fillId="2" borderId="0" xfId="185" applyFont="1" applyFill="1" applyAlignment="1">
      <alignment horizontal="center"/>
    </xf>
    <xf numFmtId="0" fontId="5" fillId="3" borderId="1" xfId="185" applyFont="1" applyFill="1" applyBorder="1" applyAlignment="1">
      <alignment horizontal="center" vertical="center"/>
    </xf>
    <xf numFmtId="49" fontId="5" fillId="3" borderId="2" xfId="185" applyNumberFormat="1" applyFont="1" applyFill="1" applyBorder="1" applyAlignment="1">
      <alignment horizontal="center" vertical="center"/>
    </xf>
    <xf numFmtId="49" fontId="5" fillId="3" borderId="3" xfId="185" applyNumberFormat="1" applyFont="1" applyFill="1" applyBorder="1" applyAlignment="1">
      <alignment horizontal="center" vertical="center"/>
    </xf>
    <xf numFmtId="49" fontId="5" fillId="3" borderId="4" xfId="185" applyNumberFormat="1" applyFont="1" applyFill="1" applyBorder="1" applyAlignment="1">
      <alignment horizontal="center" vertical="center"/>
    </xf>
    <xf numFmtId="0" fontId="5" fillId="3" borderId="2" xfId="185" applyFont="1" applyFill="1" applyBorder="1" applyAlignment="1">
      <alignment horizontal="center" vertical="center" wrapText="1"/>
    </xf>
    <xf numFmtId="0" fontId="5" fillId="3" borderId="3" xfId="185" applyFont="1" applyFill="1" applyBorder="1" applyAlignment="1">
      <alignment horizontal="center" vertical="center" wrapText="1"/>
    </xf>
    <xf numFmtId="0" fontId="5" fillId="3" borderId="4" xfId="185" applyFont="1" applyFill="1" applyBorder="1" applyAlignment="1">
      <alignment horizontal="center" vertical="center" wrapText="1"/>
    </xf>
    <xf numFmtId="0" fontId="4" fillId="0" borderId="2" xfId="185" applyFont="1" applyBorder="1" applyAlignment="1">
      <alignment horizontal="center"/>
    </xf>
    <xf numFmtId="0" fontId="4" fillId="0" borderId="3" xfId="185" applyFont="1" applyBorder="1" applyAlignment="1">
      <alignment horizontal="center"/>
    </xf>
    <xf numFmtId="0" fontId="4" fillId="0" borderId="4" xfId="185" applyFont="1" applyBorder="1" applyAlignment="1">
      <alignment horizontal="center"/>
    </xf>
    <xf numFmtId="0" fontId="6" fillId="0" borderId="2" xfId="185" applyFont="1" applyBorder="1" applyAlignment="1">
      <alignment horizontal="center" vertical="center" wrapText="1"/>
    </xf>
    <xf numFmtId="0" fontId="6" fillId="0" borderId="3" xfId="185" applyFont="1" applyBorder="1" applyAlignment="1">
      <alignment horizontal="center" vertical="center" wrapText="1"/>
    </xf>
    <xf numFmtId="0" fontId="6" fillId="0" borderId="4" xfId="185" applyFont="1" applyBorder="1" applyAlignment="1">
      <alignment horizontal="center" vertical="center" wrapText="1"/>
    </xf>
    <xf numFmtId="0" fontId="5" fillId="4" borderId="2" xfId="185" applyFont="1" applyFill="1" applyBorder="1" applyAlignment="1">
      <alignment horizontal="center" vertical="center" wrapText="1"/>
    </xf>
    <xf numFmtId="0" fontId="5" fillId="4" borderId="3" xfId="185" applyFont="1" applyFill="1" applyBorder="1" applyAlignment="1">
      <alignment horizontal="center" vertical="center" wrapText="1"/>
    </xf>
    <xf numFmtId="0" fontId="5" fillId="4" borderId="4" xfId="185" applyFont="1" applyFill="1" applyBorder="1" applyAlignment="1">
      <alignment horizontal="center" vertical="center" wrapText="1"/>
    </xf>
    <xf numFmtId="0" fontId="6" fillId="4" borderId="2" xfId="185" applyFont="1" applyFill="1" applyBorder="1" applyAlignment="1">
      <alignment horizontal="center" vertical="center" wrapText="1"/>
    </xf>
    <xf numFmtId="0" fontId="6" fillId="4" borderId="3" xfId="185" applyFont="1" applyFill="1" applyBorder="1" applyAlignment="1">
      <alignment horizontal="center" vertical="center" wrapText="1"/>
    </xf>
    <xf numFmtId="0" fontId="6" fillId="4" borderId="4" xfId="185" applyFont="1" applyFill="1" applyBorder="1" applyAlignment="1">
      <alignment horizontal="center" vertical="center" wrapText="1"/>
    </xf>
    <xf numFmtId="0" fontId="149" fillId="3" borderId="5" xfId="24" applyFont="1" applyFill="1" applyBorder="1" applyAlignment="1">
      <alignment horizontal="center" vertical="center" wrapText="1"/>
    </xf>
    <xf numFmtId="0" fontId="149" fillId="3" borderId="7" xfId="24" applyFont="1" applyFill="1" applyBorder="1" applyAlignment="1">
      <alignment horizontal="center" vertical="center" wrapText="1"/>
    </xf>
    <xf numFmtId="9" fontId="149" fillId="4" borderId="2" xfId="24" applyNumberFormat="1" applyFont="1" applyFill="1" applyBorder="1" applyAlignment="1">
      <alignment horizontal="center" vertical="center"/>
    </xf>
    <xf numFmtId="9" fontId="149" fillId="4" borderId="3" xfId="24" applyNumberFormat="1" applyFont="1" applyFill="1" applyBorder="1" applyAlignment="1">
      <alignment horizontal="center" vertical="center"/>
    </xf>
    <xf numFmtId="9" fontId="149" fillId="4" borderId="4" xfId="24" applyNumberFormat="1" applyFont="1" applyFill="1" applyBorder="1" applyAlignment="1">
      <alignment horizontal="center" vertical="center"/>
    </xf>
    <xf numFmtId="0" fontId="149" fillId="3" borderId="2" xfId="24" applyFont="1" applyFill="1" applyBorder="1" applyAlignment="1">
      <alignment horizontal="center" vertical="center" wrapText="1"/>
    </xf>
    <xf numFmtId="0" fontId="149" fillId="3" borderId="3" xfId="24" applyFont="1" applyFill="1" applyBorder="1" applyAlignment="1">
      <alignment horizontal="center" vertical="center" wrapText="1"/>
    </xf>
    <xf numFmtId="0" fontId="149" fillId="3" borderId="4" xfId="24" applyFont="1" applyFill="1" applyBorder="1" applyAlignment="1">
      <alignment horizontal="center" vertical="center" wrapText="1"/>
    </xf>
    <xf numFmtId="0" fontId="149" fillId="3" borderId="2" xfId="24" applyFont="1" applyFill="1" applyBorder="1" applyAlignment="1">
      <alignment horizontal="center" vertical="center"/>
    </xf>
    <xf numFmtId="0" fontId="149" fillId="3" borderId="3" xfId="24" applyFont="1" applyFill="1" applyBorder="1" applyAlignment="1">
      <alignment horizontal="center" vertical="center"/>
    </xf>
    <xf numFmtId="0" fontId="149" fillId="3" borderId="4" xfId="24" applyFont="1" applyFill="1" applyBorder="1" applyAlignment="1">
      <alignment horizontal="center" vertical="center"/>
    </xf>
    <xf numFmtId="0" fontId="148" fillId="4" borderId="2" xfId="24" applyFont="1" applyFill="1" applyBorder="1" applyAlignment="1">
      <alignment horizontal="center" vertical="center" wrapText="1"/>
    </xf>
    <xf numFmtId="0" fontId="148" fillId="4" borderId="3" xfId="24" applyFont="1" applyFill="1" applyBorder="1" applyAlignment="1">
      <alignment horizontal="center" vertical="center" wrapText="1"/>
    </xf>
    <xf numFmtId="0" fontId="148" fillId="4" borderId="4" xfId="24" applyFont="1" applyFill="1" applyBorder="1" applyAlignment="1">
      <alignment horizontal="center" vertical="center" wrapText="1"/>
    </xf>
    <xf numFmtId="0" fontId="148" fillId="3" borderId="2" xfId="24" applyFont="1" applyFill="1" applyBorder="1" applyAlignment="1">
      <alignment horizontal="center" vertical="center"/>
    </xf>
    <xf numFmtId="0" fontId="148" fillId="4" borderId="2" xfId="24" applyFont="1" applyFill="1" applyBorder="1" applyAlignment="1">
      <alignment horizontal="center" vertical="center"/>
    </xf>
    <xf numFmtId="0" fontId="148" fillId="4" borderId="3" xfId="24" applyFont="1" applyFill="1" applyBorder="1" applyAlignment="1">
      <alignment horizontal="center" vertical="center"/>
    </xf>
    <xf numFmtId="0" fontId="148" fillId="4" borderId="4" xfId="24" applyFont="1" applyFill="1" applyBorder="1" applyAlignment="1">
      <alignment horizontal="center" vertical="center"/>
    </xf>
    <xf numFmtId="9" fontId="149" fillId="4" borderId="14" xfId="24" applyNumberFormat="1" applyFont="1" applyFill="1" applyBorder="1" applyAlignment="1">
      <alignment horizontal="center" vertical="center"/>
    </xf>
    <xf numFmtId="9" fontId="148" fillId="4" borderId="2" xfId="24" applyNumberFormat="1" applyFont="1" applyFill="1" applyBorder="1" applyAlignment="1">
      <alignment horizontal="center" vertical="center"/>
    </xf>
    <xf numFmtId="9" fontId="148" fillId="4" borderId="10" xfId="24" applyNumberFormat="1" applyFont="1" applyFill="1" applyBorder="1" applyAlignment="1">
      <alignment horizontal="center" vertical="center"/>
    </xf>
    <xf numFmtId="9" fontId="148" fillId="4" borderId="3" xfId="24" applyNumberFormat="1" applyFont="1" applyFill="1" applyBorder="1" applyAlignment="1">
      <alignment horizontal="center" vertical="center"/>
    </xf>
    <xf numFmtId="9" fontId="148" fillId="4" borderId="4" xfId="24" applyNumberFormat="1" applyFont="1" applyFill="1" applyBorder="1" applyAlignment="1">
      <alignment horizontal="center" vertical="center"/>
    </xf>
    <xf numFmtId="9" fontId="148" fillId="3" borderId="3" xfId="24" applyNumberFormat="1" applyFont="1" applyFill="1" applyBorder="1" applyAlignment="1">
      <alignment horizontal="center" vertical="center"/>
    </xf>
    <xf numFmtId="9" fontId="149" fillId="3" borderId="4" xfId="24" applyNumberFormat="1" applyFont="1" applyFill="1" applyBorder="1" applyAlignment="1">
      <alignment horizontal="center" vertical="center"/>
    </xf>
    <xf numFmtId="0" fontId="148" fillId="3" borderId="2" xfId="24" applyFont="1" applyFill="1" applyBorder="1" applyAlignment="1">
      <alignment horizontal="center" vertical="center" wrapText="1"/>
    </xf>
    <xf numFmtId="0" fontId="148" fillId="3" borderId="3" xfId="24" applyFont="1" applyFill="1" applyBorder="1" applyAlignment="1">
      <alignment horizontal="center" vertical="center" wrapText="1"/>
    </xf>
    <xf numFmtId="0" fontId="148" fillId="3" borderId="4" xfId="24" applyFont="1" applyFill="1" applyBorder="1" applyAlignment="1">
      <alignment horizontal="center" vertical="center" wrapText="1"/>
    </xf>
    <xf numFmtId="0" fontId="149" fillId="4" borderId="2" xfId="24" applyFont="1" applyFill="1" applyBorder="1" applyAlignment="1">
      <alignment horizontal="center" vertical="center"/>
    </xf>
    <xf numFmtId="0" fontId="149" fillId="4" borderId="3" xfId="24" applyFont="1" applyFill="1" applyBorder="1" applyAlignment="1">
      <alignment horizontal="center" vertical="center"/>
    </xf>
    <xf numFmtId="0" fontId="149" fillId="4" borderId="4" xfId="24" applyFont="1" applyFill="1" applyBorder="1" applyAlignment="1">
      <alignment horizontal="center" vertical="center"/>
    </xf>
    <xf numFmtId="0" fontId="149" fillId="0" borderId="2" xfId="24" applyFont="1" applyBorder="1" applyAlignment="1">
      <alignment horizontal="left" vertical="center" wrapText="1"/>
    </xf>
    <xf numFmtId="0" fontId="149" fillId="0" borderId="3" xfId="24" applyFont="1" applyBorder="1" applyAlignment="1">
      <alignment horizontal="left" vertical="center" wrapText="1"/>
    </xf>
    <xf numFmtId="0" fontId="149" fillId="0" borderId="4" xfId="24" applyFont="1" applyBorder="1" applyAlignment="1">
      <alignment horizontal="left" vertical="center" wrapText="1"/>
    </xf>
    <xf numFmtId="0" fontId="149" fillId="4" borderId="2" xfId="24" applyFont="1" applyFill="1" applyBorder="1" applyAlignment="1">
      <alignment horizontal="left" vertical="top" wrapText="1"/>
    </xf>
    <xf numFmtId="0" fontId="149" fillId="4" borderId="3" xfId="24" applyFont="1" applyFill="1" applyBorder="1" applyAlignment="1">
      <alignment horizontal="left" vertical="top"/>
    </xf>
    <xf numFmtId="0" fontId="149" fillId="4" borderId="4" xfId="24" applyFont="1" applyFill="1" applyBorder="1" applyAlignment="1">
      <alignment horizontal="left" vertical="top"/>
    </xf>
    <xf numFmtId="0" fontId="149" fillId="4" borderId="2" xfId="24" applyFont="1" applyFill="1" applyBorder="1" applyAlignment="1">
      <alignment horizontal="center" vertical="center" wrapText="1"/>
    </xf>
    <xf numFmtId="0" fontId="149" fillId="4" borderId="3" xfId="24" applyFont="1" applyFill="1" applyBorder="1" applyAlignment="1">
      <alignment horizontal="center" vertical="center" wrapText="1"/>
    </xf>
    <xf numFmtId="0" fontId="149" fillId="4" borderId="4" xfId="24" applyFont="1" applyFill="1" applyBorder="1" applyAlignment="1">
      <alignment horizontal="center" vertical="center" wrapText="1"/>
    </xf>
    <xf numFmtId="0" fontId="148" fillId="0" borderId="2" xfId="24" applyFont="1" applyBorder="1" applyAlignment="1">
      <alignment horizontal="center"/>
    </xf>
    <xf numFmtId="0" fontId="148" fillId="0" borderId="3" xfId="24" applyFont="1" applyBorder="1" applyAlignment="1">
      <alignment horizontal="center"/>
    </xf>
    <xf numFmtId="0" fontId="148" fillId="0" borderId="4" xfId="24" applyFont="1" applyBorder="1" applyAlignment="1">
      <alignment horizontal="center"/>
    </xf>
    <xf numFmtId="0" fontId="146" fillId="0" borderId="0" xfId="24" applyFont="1" applyAlignment="1">
      <alignment horizontal="center"/>
    </xf>
    <xf numFmtId="0" fontId="146" fillId="2" borderId="0" xfId="24" applyFont="1" applyFill="1" applyAlignment="1">
      <alignment horizontal="center"/>
    </xf>
    <xf numFmtId="0" fontId="149" fillId="3" borderId="1" xfId="24" applyFont="1" applyFill="1" applyBorder="1" applyAlignment="1">
      <alignment horizontal="center" vertical="center"/>
    </xf>
    <xf numFmtId="49" fontId="149" fillId="3" borderId="2" xfId="24" applyNumberFormat="1" applyFont="1" applyFill="1" applyBorder="1" applyAlignment="1">
      <alignment horizontal="center" vertical="center"/>
    </xf>
    <xf numFmtId="49" fontId="149" fillId="3" borderId="3" xfId="24" applyNumberFormat="1" applyFont="1" applyFill="1" applyBorder="1" applyAlignment="1">
      <alignment horizontal="center" vertical="center"/>
    </xf>
    <xf numFmtId="49" fontId="149" fillId="3" borderId="4" xfId="24" applyNumberFormat="1" applyFont="1" applyFill="1" applyBorder="1" applyAlignment="1">
      <alignment horizontal="center" vertical="center"/>
    </xf>
    <xf numFmtId="0" fontId="9" fillId="3" borderId="2" xfId="24" applyFont="1" applyFill="1" applyBorder="1" applyAlignment="1">
      <alignment horizontal="center" vertical="center" wrapText="1"/>
    </xf>
    <xf numFmtId="0" fontId="9" fillId="3" borderId="3" xfId="24" applyFont="1" applyFill="1" applyBorder="1" applyAlignment="1">
      <alignment horizontal="center" vertical="center" wrapText="1"/>
    </xf>
    <xf numFmtId="0" fontId="9" fillId="3" borderId="4" xfId="24" applyFont="1" applyFill="1" applyBorder="1" applyAlignment="1">
      <alignment horizontal="center" vertical="center" wrapText="1"/>
    </xf>
    <xf numFmtId="0" fontId="15" fillId="0" borderId="0" xfId="24" applyFont="1" applyBorder="1" applyAlignment="1">
      <alignment horizontal="center" vertical="center" wrapText="1"/>
    </xf>
    <xf numFmtId="0" fontId="9" fillId="3" borderId="13" xfId="24" applyFont="1" applyFill="1" applyBorder="1" applyAlignment="1">
      <alignment horizontal="center" vertical="center" wrapText="1"/>
    </xf>
    <xf numFmtId="0" fontId="9" fillId="3" borderId="14" xfId="24" applyFont="1" applyFill="1" applyBorder="1" applyAlignment="1">
      <alignment horizontal="center" vertical="center" wrapText="1"/>
    </xf>
    <xf numFmtId="0" fontId="9" fillId="3" borderId="8" xfId="24" applyFont="1" applyFill="1" applyBorder="1" applyAlignment="1">
      <alignment horizontal="center" vertical="center" wrapText="1"/>
    </xf>
    <xf numFmtId="0" fontId="8" fillId="0" borderId="2" xfId="24" applyFont="1" applyBorder="1" applyAlignment="1">
      <alignment horizontal="center" vertical="center" wrapText="1"/>
    </xf>
    <xf numFmtId="0" fontId="8" fillId="4" borderId="2" xfId="24" applyFont="1" applyFill="1" applyBorder="1" applyAlignment="1">
      <alignment horizontal="center" vertical="center" wrapText="1"/>
    </xf>
    <xf numFmtId="0" fontId="8" fillId="4" borderId="3" xfId="24" applyFont="1" applyFill="1" applyBorder="1" applyAlignment="1">
      <alignment horizontal="center" vertical="center" wrapText="1"/>
    </xf>
    <xf numFmtId="0" fontId="8" fillId="4" borderId="4" xfId="24" applyFont="1" applyFill="1" applyBorder="1" applyAlignment="1">
      <alignment horizontal="center" vertical="center" wrapText="1"/>
    </xf>
    <xf numFmtId="0" fontId="9" fillId="4" borderId="14" xfId="24" applyFont="1" applyFill="1" applyBorder="1" applyAlignment="1">
      <alignment horizontal="center" vertical="center"/>
    </xf>
    <xf numFmtId="0" fontId="24" fillId="3" borderId="2" xfId="24" applyFont="1" applyFill="1" applyBorder="1" applyAlignment="1">
      <alignment horizontal="center" vertical="center" wrapText="1"/>
    </xf>
    <xf numFmtId="0" fontId="24" fillId="3" borderId="3" xfId="24" applyFont="1" applyFill="1" applyBorder="1" applyAlignment="1">
      <alignment horizontal="center" vertical="center" wrapText="1"/>
    </xf>
    <xf numFmtId="0" fontId="24" fillId="3" borderId="4" xfId="24" applyFont="1" applyFill="1" applyBorder="1" applyAlignment="1">
      <alignment horizontal="center" vertical="center" wrapText="1"/>
    </xf>
    <xf numFmtId="0" fontId="43" fillId="0" borderId="0" xfId="24" applyFont="1" applyAlignment="1">
      <alignment horizontal="center"/>
    </xf>
    <xf numFmtId="0" fontId="4" fillId="3" borderId="1" xfId="24" applyFont="1" applyFill="1" applyBorder="1" applyAlignment="1">
      <alignment horizontal="center" vertical="center"/>
    </xf>
    <xf numFmtId="49" fontId="4" fillId="3" borderId="2" xfId="24" applyNumberFormat="1" applyFont="1" applyFill="1" applyBorder="1" applyAlignment="1">
      <alignment horizontal="center" vertical="center"/>
    </xf>
    <xf numFmtId="49" fontId="4" fillId="3" borderId="3" xfId="24" applyNumberFormat="1" applyFont="1" applyFill="1" applyBorder="1" applyAlignment="1">
      <alignment horizontal="center" vertical="center"/>
    </xf>
    <xf numFmtId="49" fontId="4" fillId="3" borderId="4" xfId="24" applyNumberFormat="1" applyFont="1" applyFill="1" applyBorder="1" applyAlignment="1">
      <alignment horizontal="center" vertical="center"/>
    </xf>
    <xf numFmtId="0" fontId="4" fillId="3" borderId="2" xfId="24" applyFont="1" applyFill="1" applyBorder="1" applyAlignment="1">
      <alignment horizontal="center" vertical="center" wrapText="1"/>
    </xf>
    <xf numFmtId="0" fontId="4" fillId="3" borderId="3" xfId="24" applyFont="1" applyFill="1" applyBorder="1" applyAlignment="1">
      <alignment horizontal="center" vertical="center" wrapText="1"/>
    </xf>
    <xf numFmtId="0" fontId="4" fillId="3" borderId="4" xfId="24" applyFont="1" applyFill="1" applyBorder="1" applyAlignment="1">
      <alignment horizontal="center" vertical="center" wrapText="1"/>
    </xf>
    <xf numFmtId="0" fontId="7" fillId="7" borderId="2" xfId="24" applyFont="1" applyFill="1" applyBorder="1" applyAlignment="1">
      <alignment horizontal="center" vertical="center"/>
    </xf>
    <xf numFmtId="0" fontId="7" fillId="7" borderId="3" xfId="24" applyFont="1" applyFill="1" applyBorder="1" applyAlignment="1">
      <alignment horizontal="center" vertical="center"/>
    </xf>
    <xf numFmtId="0" fontId="7" fillId="7" borderId="4" xfId="24" applyFont="1" applyFill="1" applyBorder="1" applyAlignment="1">
      <alignment horizontal="center" vertical="center"/>
    </xf>
    <xf numFmtId="0" fontId="7" fillId="7" borderId="2" xfId="24" applyFont="1" applyFill="1" applyBorder="1" applyAlignment="1">
      <alignment horizontal="center" vertical="center" wrapText="1"/>
    </xf>
    <xf numFmtId="0" fontId="7" fillId="7" borderId="3" xfId="24" applyFont="1" applyFill="1" applyBorder="1" applyAlignment="1">
      <alignment horizontal="center" vertical="center" wrapText="1"/>
    </xf>
    <xf numFmtId="0" fontId="7" fillId="7" borderId="4" xfId="24" applyFont="1" applyFill="1" applyBorder="1" applyAlignment="1">
      <alignment horizontal="center" vertical="center" wrapText="1"/>
    </xf>
    <xf numFmtId="0" fontId="86" fillId="0" borderId="2" xfId="24" applyFont="1" applyBorder="1" applyAlignment="1">
      <alignment horizontal="center" vertical="center" wrapText="1"/>
    </xf>
    <xf numFmtId="0" fontId="86" fillId="0" borderId="3" xfId="24" applyFont="1" applyBorder="1" applyAlignment="1">
      <alignment horizontal="center" vertical="center" wrapText="1"/>
    </xf>
    <xf numFmtId="0" fontId="86" fillId="0" borderId="4" xfId="24" applyFont="1" applyBorder="1" applyAlignment="1">
      <alignment horizontal="center" vertical="center" wrapText="1"/>
    </xf>
    <xf numFmtId="0" fontId="86" fillId="4" borderId="2" xfId="24" applyFont="1" applyFill="1" applyBorder="1" applyAlignment="1">
      <alignment horizontal="center" vertical="center" wrapText="1"/>
    </xf>
    <xf numFmtId="0" fontId="86" fillId="4" borderId="3" xfId="24" applyFont="1" applyFill="1" applyBorder="1" applyAlignment="1">
      <alignment horizontal="center" vertical="center" wrapText="1"/>
    </xf>
    <xf numFmtId="0" fontId="86" fillId="4" borderId="4" xfId="24" applyFont="1" applyFill="1" applyBorder="1" applyAlignment="1">
      <alignment horizontal="center" vertical="center" wrapText="1"/>
    </xf>
    <xf numFmtId="0" fontId="31" fillId="2" borderId="16" xfId="24" applyFont="1" applyFill="1" applyBorder="1" applyAlignment="1">
      <alignment horizontal="center" vertical="top" wrapText="1"/>
    </xf>
    <xf numFmtId="0" fontId="31" fillId="2" borderId="17" xfId="24" applyFont="1" applyFill="1" applyBorder="1" applyAlignment="1">
      <alignment horizontal="center" vertical="top" wrapText="1"/>
    </xf>
    <xf numFmtId="0" fontId="31" fillId="2" borderId="18" xfId="24" applyFont="1" applyFill="1" applyBorder="1" applyAlignment="1">
      <alignment horizontal="center" vertical="top" wrapText="1"/>
    </xf>
    <xf numFmtId="0" fontId="31" fillId="2" borderId="19" xfId="24" applyFont="1" applyFill="1" applyBorder="1" applyAlignment="1">
      <alignment horizontal="center" vertical="top" wrapText="1"/>
    </xf>
    <xf numFmtId="0" fontId="31" fillId="2" borderId="0" xfId="24" applyFont="1" applyFill="1" applyBorder="1" applyAlignment="1">
      <alignment horizontal="center" vertical="top" wrapText="1"/>
    </xf>
    <xf numFmtId="0" fontId="31" fillId="2" borderId="20" xfId="24" applyFont="1" applyFill="1" applyBorder="1" applyAlignment="1">
      <alignment horizontal="center" vertical="top" wrapText="1"/>
    </xf>
    <xf numFmtId="0" fontId="31" fillId="2" borderId="21" xfId="24" applyFont="1" applyFill="1" applyBorder="1" applyAlignment="1">
      <alignment horizontal="center" vertical="top" wrapText="1"/>
    </xf>
    <xf numFmtId="0" fontId="31" fillId="2" borderId="22" xfId="24" applyFont="1" applyFill="1" applyBorder="1" applyAlignment="1">
      <alignment horizontal="center" vertical="top" wrapText="1"/>
    </xf>
    <xf numFmtId="0" fontId="31" fillId="2" borderId="23" xfId="24" applyFont="1" applyFill="1" applyBorder="1" applyAlignment="1">
      <alignment horizontal="center" vertical="top" wrapText="1"/>
    </xf>
    <xf numFmtId="0" fontId="9" fillId="3" borderId="3" xfId="24" applyFont="1" applyFill="1" applyBorder="1" applyAlignment="1">
      <alignment horizontal="center" vertical="center"/>
    </xf>
    <xf numFmtId="0" fontId="9" fillId="3" borderId="4" xfId="24" applyFont="1" applyFill="1" applyBorder="1" applyAlignment="1">
      <alignment horizontal="center" vertical="center"/>
    </xf>
    <xf numFmtId="0" fontId="7" fillId="4" borderId="10" xfId="24" applyFont="1" applyFill="1" applyBorder="1" applyAlignment="1">
      <alignment horizontal="center" vertical="center" wrapText="1"/>
    </xf>
    <xf numFmtId="0" fontId="7" fillId="4" borderId="10" xfId="24" applyFont="1" applyFill="1" applyBorder="1" applyAlignment="1">
      <alignment horizontal="center" vertical="center"/>
    </xf>
    <xf numFmtId="0" fontId="7" fillId="4" borderId="11" xfId="24" applyFont="1" applyFill="1" applyBorder="1" applyAlignment="1">
      <alignment horizontal="center" vertical="center"/>
    </xf>
    <xf numFmtId="0" fontId="7" fillId="4" borderId="2" xfId="186" applyFont="1" applyFill="1" applyBorder="1" applyAlignment="1">
      <alignment horizontal="center" vertical="center" wrapText="1"/>
    </xf>
    <xf numFmtId="0" fontId="7" fillId="4" borderId="3" xfId="186" applyFont="1" applyFill="1" applyBorder="1" applyAlignment="1">
      <alignment horizontal="center" vertical="center" wrapText="1"/>
    </xf>
    <xf numFmtId="0" fontId="7" fillId="4" borderId="4" xfId="186" applyFont="1" applyFill="1" applyBorder="1" applyAlignment="1">
      <alignment horizontal="center" vertical="center" wrapText="1"/>
    </xf>
    <xf numFmtId="0" fontId="7" fillId="4" borderId="2" xfId="186" applyFont="1" applyFill="1" applyBorder="1" applyAlignment="1">
      <alignment horizontal="center" vertical="center"/>
    </xf>
    <xf numFmtId="0" fontId="7" fillId="4" borderId="3" xfId="186" applyFont="1" applyFill="1" applyBorder="1" applyAlignment="1">
      <alignment horizontal="center" vertical="center"/>
    </xf>
    <xf numFmtId="0" fontId="7" fillId="4" borderId="4" xfId="186" applyFont="1" applyFill="1" applyBorder="1" applyAlignment="1">
      <alignment horizontal="center" vertical="center"/>
    </xf>
    <xf numFmtId="0" fontId="7" fillId="4" borderId="5" xfId="186" applyFont="1" applyFill="1" applyBorder="1" applyAlignment="1">
      <alignment horizontal="center" vertical="center" wrapText="1"/>
    </xf>
    <xf numFmtId="0" fontId="7" fillId="4" borderId="7" xfId="186" applyFont="1" applyFill="1" applyBorder="1" applyAlignment="1">
      <alignment horizontal="center" vertical="center" wrapText="1"/>
    </xf>
    <xf numFmtId="0" fontId="9" fillId="4" borderId="2" xfId="186" applyFont="1" applyFill="1" applyBorder="1" applyAlignment="1">
      <alignment horizontal="center" vertical="center" wrapText="1"/>
    </xf>
    <xf numFmtId="0" fontId="9" fillId="4" borderId="3" xfId="186" applyFont="1" applyFill="1" applyBorder="1" applyAlignment="1">
      <alignment horizontal="center" vertical="center" wrapText="1"/>
    </xf>
    <xf numFmtId="0" fontId="9" fillId="4" borderId="4" xfId="186" applyFont="1" applyFill="1" applyBorder="1" applyAlignment="1">
      <alignment horizontal="center" vertical="center" wrapText="1"/>
    </xf>
    <xf numFmtId="0" fontId="9" fillId="4" borderId="2" xfId="186" applyFont="1" applyFill="1" applyBorder="1" applyAlignment="1">
      <alignment horizontal="center" vertical="center"/>
    </xf>
    <xf numFmtId="0" fontId="9" fillId="4" borderId="4" xfId="186" applyFont="1" applyFill="1" applyBorder="1" applyAlignment="1">
      <alignment horizontal="center" vertical="center"/>
    </xf>
    <xf numFmtId="0" fontId="7" fillId="3" borderId="5" xfId="186" applyFont="1" applyFill="1" applyBorder="1" applyAlignment="1">
      <alignment horizontal="center" vertical="center" wrapText="1"/>
    </xf>
    <xf numFmtId="0" fontId="7" fillId="3" borderId="7" xfId="186" applyFont="1" applyFill="1" applyBorder="1" applyAlignment="1">
      <alignment horizontal="center" vertical="center" wrapText="1"/>
    </xf>
    <xf numFmtId="9" fontId="9" fillId="4" borderId="2" xfId="186" applyNumberFormat="1" applyFont="1" applyFill="1" applyBorder="1" applyAlignment="1">
      <alignment horizontal="center" vertical="center"/>
    </xf>
    <xf numFmtId="9" fontId="9" fillId="4" borderId="3" xfId="186" applyNumberFormat="1" applyFont="1" applyFill="1" applyBorder="1" applyAlignment="1">
      <alignment horizontal="center" vertical="center"/>
    </xf>
    <xf numFmtId="9" fontId="9" fillId="4" borderId="4" xfId="186" applyNumberFormat="1" applyFont="1" applyFill="1" applyBorder="1" applyAlignment="1">
      <alignment horizontal="center" vertical="center"/>
    </xf>
    <xf numFmtId="0" fontId="7" fillId="3" borderId="2" xfId="186" applyFont="1" applyFill="1" applyBorder="1" applyAlignment="1">
      <alignment horizontal="center" vertical="center" wrapText="1"/>
    </xf>
    <xf numFmtId="0" fontId="7" fillId="3" borderId="3" xfId="186" applyFont="1" applyFill="1" applyBorder="1" applyAlignment="1">
      <alignment horizontal="center" vertical="center" wrapText="1"/>
    </xf>
    <xf numFmtId="0" fontId="7" fillId="3" borderId="4" xfId="186" applyFont="1" applyFill="1" applyBorder="1" applyAlignment="1">
      <alignment horizontal="center" vertical="center" wrapText="1"/>
    </xf>
    <xf numFmtId="0" fontId="7" fillId="3" borderId="2" xfId="186" applyFont="1" applyFill="1" applyBorder="1" applyAlignment="1">
      <alignment horizontal="center" vertical="center"/>
    </xf>
    <xf numFmtId="0" fontId="7" fillId="3" borderId="3" xfId="186" applyFont="1" applyFill="1" applyBorder="1" applyAlignment="1">
      <alignment horizontal="center" vertical="center"/>
    </xf>
    <xf numFmtId="0" fontId="7" fillId="3" borderId="4" xfId="186" applyFont="1" applyFill="1" applyBorder="1" applyAlignment="1">
      <alignment horizontal="center" vertical="center"/>
    </xf>
    <xf numFmtId="9" fontId="9" fillId="3" borderId="2" xfId="186" applyNumberFormat="1" applyFont="1" applyFill="1" applyBorder="1" applyAlignment="1">
      <alignment horizontal="center" vertical="center"/>
    </xf>
    <xf numFmtId="9" fontId="9" fillId="3" borderId="3" xfId="186" applyNumberFormat="1" applyFont="1" applyFill="1" applyBorder="1" applyAlignment="1">
      <alignment horizontal="center" vertical="center"/>
    </xf>
    <xf numFmtId="9" fontId="9" fillId="3" borderId="4" xfId="186" applyNumberFormat="1" applyFont="1" applyFill="1" applyBorder="1" applyAlignment="1">
      <alignment horizontal="center" vertical="center"/>
    </xf>
    <xf numFmtId="0" fontId="31" fillId="2" borderId="16" xfId="186" applyFont="1" applyFill="1" applyBorder="1" applyAlignment="1">
      <alignment horizontal="left" vertical="top" wrapText="1"/>
    </xf>
    <xf numFmtId="0" fontId="31" fillId="2" borderId="17" xfId="186" applyFont="1" applyFill="1" applyBorder="1" applyAlignment="1">
      <alignment horizontal="left" vertical="top" wrapText="1"/>
    </xf>
    <xf numFmtId="0" fontId="31" fillId="2" borderId="18" xfId="186" applyFont="1" applyFill="1" applyBorder="1" applyAlignment="1">
      <alignment horizontal="left" vertical="top" wrapText="1"/>
    </xf>
    <xf numFmtId="0" fontId="31" fillId="2" borderId="19" xfId="186" applyFont="1" applyFill="1" applyBorder="1" applyAlignment="1">
      <alignment horizontal="left" vertical="top" wrapText="1"/>
    </xf>
    <xf numFmtId="0" fontId="31" fillId="2" borderId="0" xfId="186" applyFont="1" applyFill="1" applyBorder="1" applyAlignment="1">
      <alignment horizontal="left" vertical="top" wrapText="1"/>
    </xf>
    <xf numFmtId="0" fontId="31" fillId="2" borderId="20" xfId="186" applyFont="1" applyFill="1" applyBorder="1" applyAlignment="1">
      <alignment horizontal="left" vertical="top" wrapText="1"/>
    </xf>
    <xf numFmtId="0" fontId="31" fillId="2" borderId="21" xfId="186" applyFont="1" applyFill="1" applyBorder="1" applyAlignment="1">
      <alignment horizontal="left" vertical="top" wrapText="1"/>
    </xf>
    <xf numFmtId="0" fontId="31" fillId="2" borderId="22" xfId="186" applyFont="1" applyFill="1" applyBorder="1" applyAlignment="1">
      <alignment horizontal="left" vertical="top" wrapText="1"/>
    </xf>
    <xf numFmtId="0" fontId="31" fillId="2" borderId="23" xfId="186" applyFont="1" applyFill="1" applyBorder="1" applyAlignment="1">
      <alignment horizontal="left" vertical="top" wrapText="1"/>
    </xf>
    <xf numFmtId="9" fontId="7" fillId="4" borderId="2" xfId="186" applyNumberFormat="1" applyFont="1" applyFill="1" applyBorder="1" applyAlignment="1">
      <alignment horizontal="center" vertical="center"/>
    </xf>
    <xf numFmtId="9" fontId="7" fillId="4" borderId="14" xfId="186" applyNumberFormat="1" applyFont="1" applyFill="1" applyBorder="1" applyAlignment="1">
      <alignment horizontal="center" vertical="center"/>
    </xf>
    <xf numFmtId="9" fontId="7" fillId="4" borderId="3" xfId="186" applyNumberFormat="1" applyFont="1" applyFill="1" applyBorder="1" applyAlignment="1">
      <alignment horizontal="center" vertical="center"/>
    </xf>
    <xf numFmtId="9" fontId="7" fillId="4" borderId="4" xfId="186" applyNumberFormat="1" applyFont="1" applyFill="1" applyBorder="1" applyAlignment="1">
      <alignment horizontal="center" vertical="center"/>
    </xf>
    <xf numFmtId="9" fontId="8" fillId="4" borderId="2" xfId="186" applyNumberFormat="1" applyFont="1" applyFill="1" applyBorder="1" applyAlignment="1">
      <alignment horizontal="center" vertical="center"/>
    </xf>
    <xf numFmtId="9" fontId="8" fillId="4" borderId="3" xfId="186" applyNumberFormat="1" applyFont="1" applyFill="1" applyBorder="1" applyAlignment="1">
      <alignment horizontal="center" vertical="center"/>
    </xf>
    <xf numFmtId="9" fontId="8" fillId="4" borderId="4" xfId="186" applyNumberFormat="1" applyFont="1" applyFill="1" applyBorder="1" applyAlignment="1">
      <alignment horizontal="center" vertical="center"/>
    </xf>
    <xf numFmtId="0" fontId="4" fillId="4" borderId="2" xfId="186" applyFont="1" applyFill="1" applyBorder="1" applyAlignment="1">
      <alignment horizontal="center" vertical="center"/>
    </xf>
    <xf numFmtId="0" fontId="4" fillId="4" borderId="3" xfId="186" applyFont="1" applyFill="1" applyBorder="1" applyAlignment="1">
      <alignment horizontal="center" vertical="center"/>
    </xf>
    <xf numFmtId="0" fontId="4" fillId="4" borderId="4" xfId="186" applyFont="1" applyFill="1" applyBorder="1" applyAlignment="1">
      <alignment horizontal="center" vertical="center"/>
    </xf>
    <xf numFmtId="9" fontId="8" fillId="4" borderId="10" xfId="186" applyNumberFormat="1" applyFont="1" applyFill="1" applyBorder="1" applyAlignment="1">
      <alignment horizontal="center" vertical="center"/>
    </xf>
    <xf numFmtId="0" fontId="23" fillId="3" borderId="2" xfId="186" applyFont="1" applyFill="1" applyBorder="1" applyAlignment="1">
      <alignment horizontal="center" vertical="center" wrapText="1"/>
    </xf>
    <xf numFmtId="0" fontId="23" fillId="3" borderId="3" xfId="186" applyFont="1" applyFill="1" applyBorder="1" applyAlignment="1">
      <alignment horizontal="center" vertical="center" wrapText="1"/>
    </xf>
    <xf numFmtId="0" fontId="23" fillId="3" borderId="4" xfId="186" applyFont="1" applyFill="1" applyBorder="1" applyAlignment="1">
      <alignment horizontal="center" vertical="center" wrapText="1"/>
    </xf>
    <xf numFmtId="0" fontId="2" fillId="0" borderId="0" xfId="186" applyFont="1" applyAlignment="1">
      <alignment horizontal="center"/>
    </xf>
    <xf numFmtId="0" fontId="3" fillId="2" borderId="0" xfId="186" applyFont="1" applyFill="1" applyAlignment="1">
      <alignment horizontal="center"/>
    </xf>
    <xf numFmtId="0" fontId="86" fillId="3" borderId="1" xfId="186" applyFont="1" applyFill="1" applyBorder="1" applyAlignment="1">
      <alignment horizontal="center" vertical="center"/>
    </xf>
    <xf numFmtId="49" fontId="86" fillId="3" borderId="2" xfId="186" applyNumberFormat="1" applyFont="1" applyFill="1" applyBorder="1" applyAlignment="1">
      <alignment horizontal="center" vertical="center"/>
    </xf>
    <xf numFmtId="49" fontId="86" fillId="3" borderId="3" xfId="186" applyNumberFormat="1" applyFont="1" applyFill="1" applyBorder="1" applyAlignment="1">
      <alignment horizontal="center" vertical="center"/>
    </xf>
    <xf numFmtId="49" fontId="86" fillId="3" borderId="4" xfId="186" applyNumberFormat="1" applyFont="1" applyFill="1" applyBorder="1" applyAlignment="1">
      <alignment horizontal="center" vertical="center"/>
    </xf>
    <xf numFmtId="0" fontId="5" fillId="3" borderId="2" xfId="186" applyFont="1" applyFill="1" applyBorder="1" applyAlignment="1">
      <alignment horizontal="center" vertical="center" wrapText="1"/>
    </xf>
    <xf numFmtId="0" fontId="5" fillId="3" borderId="3" xfId="186" applyFont="1" applyFill="1" applyBorder="1" applyAlignment="1">
      <alignment horizontal="center" vertical="center" wrapText="1"/>
    </xf>
    <xf numFmtId="0" fontId="5" fillId="3" borderId="4" xfId="186" applyFont="1" applyFill="1" applyBorder="1" applyAlignment="1">
      <alignment horizontal="center" vertical="center" wrapText="1"/>
    </xf>
    <xf numFmtId="0" fontId="4" fillId="0" borderId="2" xfId="186" applyFont="1" applyBorder="1" applyAlignment="1">
      <alignment horizontal="center"/>
    </xf>
    <xf numFmtId="0" fontId="4" fillId="0" borderId="3" xfId="186" applyFont="1" applyBorder="1" applyAlignment="1">
      <alignment horizontal="center"/>
    </xf>
    <xf numFmtId="0" fontId="4" fillId="0" borderId="4" xfId="186" applyFont="1" applyBorder="1" applyAlignment="1">
      <alignment horizontal="center"/>
    </xf>
    <xf numFmtId="0" fontId="5" fillId="0" borderId="2" xfId="186" applyFont="1" applyBorder="1" applyAlignment="1">
      <alignment horizontal="center" vertical="center" wrapText="1"/>
    </xf>
    <xf numFmtId="0" fontId="5" fillId="0" borderId="3" xfId="186" applyFont="1" applyBorder="1" applyAlignment="1">
      <alignment horizontal="center" vertical="center" wrapText="1"/>
    </xf>
    <xf numFmtId="0" fontId="5" fillId="0" borderId="4" xfId="186" applyFont="1" applyBorder="1" applyAlignment="1">
      <alignment horizontal="center" vertical="center" wrapText="1"/>
    </xf>
    <xf numFmtId="0" fontId="5" fillId="4" borderId="2" xfId="186" applyFont="1" applyFill="1" applyBorder="1" applyAlignment="1">
      <alignment horizontal="center" vertical="center" wrapText="1"/>
    </xf>
    <xf numFmtId="0" fontId="5" fillId="4" borderId="3" xfId="186" applyFont="1" applyFill="1" applyBorder="1" applyAlignment="1">
      <alignment horizontal="center" vertical="center" wrapText="1"/>
    </xf>
    <xf numFmtId="0" fontId="5" fillId="4" borderId="4" xfId="186" applyFont="1" applyFill="1" applyBorder="1" applyAlignment="1">
      <alignment horizontal="center" vertical="center" wrapText="1"/>
    </xf>
    <xf numFmtId="0" fontId="6" fillId="4" borderId="2" xfId="186" applyFont="1" applyFill="1" applyBorder="1" applyAlignment="1">
      <alignment horizontal="center" vertical="center" wrapText="1"/>
    </xf>
    <xf numFmtId="0" fontId="6" fillId="4" borderId="3" xfId="186" applyFont="1" applyFill="1" applyBorder="1" applyAlignment="1">
      <alignment horizontal="center" vertical="center" wrapText="1"/>
    </xf>
    <xf numFmtId="0" fontId="6" fillId="4" borderId="4" xfId="186" applyFont="1" applyFill="1" applyBorder="1" applyAlignment="1">
      <alignment horizontal="center" vertical="center" wrapText="1"/>
    </xf>
    <xf numFmtId="0" fontId="44" fillId="3" borderId="5" xfId="27" applyFont="1" applyFill="1" applyBorder="1" applyAlignment="1">
      <alignment horizontal="center" vertical="center" wrapText="1"/>
    </xf>
    <xf numFmtId="0" fontId="44" fillId="3" borderId="7" xfId="27" applyFont="1" applyFill="1" applyBorder="1" applyAlignment="1">
      <alignment horizontal="center" vertical="center" wrapText="1"/>
    </xf>
    <xf numFmtId="9" fontId="44" fillId="4" borderId="2" xfId="27" applyNumberFormat="1" applyFont="1" applyFill="1" applyBorder="1" applyAlignment="1">
      <alignment horizontal="center" vertical="center"/>
    </xf>
    <xf numFmtId="9" fontId="44" fillId="4" borderId="3" xfId="27" applyNumberFormat="1" applyFont="1" applyFill="1" applyBorder="1" applyAlignment="1">
      <alignment horizontal="center" vertical="center"/>
    </xf>
    <xf numFmtId="9" fontId="44" fillId="4" borderId="4" xfId="27" applyNumberFormat="1" applyFont="1" applyFill="1" applyBorder="1" applyAlignment="1">
      <alignment horizontal="center" vertical="center"/>
    </xf>
    <xf numFmtId="0" fontId="44" fillId="3" borderId="2" xfId="27" applyFont="1" applyFill="1" applyBorder="1" applyAlignment="1">
      <alignment horizontal="center" vertical="center" wrapText="1"/>
    </xf>
    <xf numFmtId="0" fontId="44" fillId="3" borderId="3" xfId="27" applyFont="1" applyFill="1" applyBorder="1" applyAlignment="1">
      <alignment horizontal="center" vertical="center" wrapText="1"/>
    </xf>
    <xf numFmtId="0" fontId="44" fillId="3" borderId="4" xfId="27" applyFont="1" applyFill="1" applyBorder="1" applyAlignment="1">
      <alignment horizontal="center" vertical="center" wrapText="1"/>
    </xf>
    <xf numFmtId="0" fontId="44" fillId="3" borderId="2" xfId="27" applyFont="1" applyFill="1" applyBorder="1" applyAlignment="1">
      <alignment horizontal="center" vertical="center"/>
    </xf>
    <xf numFmtId="0" fontId="44" fillId="3" borderId="3" xfId="27" applyFont="1" applyFill="1" applyBorder="1" applyAlignment="1">
      <alignment horizontal="center" vertical="center"/>
    </xf>
    <xf numFmtId="0" fontId="44" fillId="3" borderId="4" xfId="27" applyFont="1" applyFill="1" applyBorder="1" applyAlignment="1">
      <alignment horizontal="center" vertical="center"/>
    </xf>
    <xf numFmtId="0" fontId="38" fillId="4" borderId="2" xfId="27" applyFont="1" applyFill="1" applyBorder="1" applyAlignment="1">
      <alignment horizontal="center" vertical="center" wrapText="1"/>
    </xf>
    <xf numFmtId="0" fontId="38" fillId="4" borderId="3" xfId="27" applyFont="1" applyFill="1" applyBorder="1" applyAlignment="1">
      <alignment horizontal="center" vertical="center" wrapText="1"/>
    </xf>
    <xf numFmtId="0" fontId="38" fillId="4" borderId="4" xfId="27" applyFont="1" applyFill="1" applyBorder="1" applyAlignment="1">
      <alignment horizontal="center" vertical="center" wrapText="1"/>
    </xf>
    <xf numFmtId="0" fontId="44" fillId="2" borderId="16" xfId="27" applyFont="1" applyFill="1" applyBorder="1" applyAlignment="1">
      <alignment horizontal="left" vertical="top" wrapText="1"/>
    </xf>
    <xf numFmtId="0" fontId="44" fillId="2" borderId="17" xfId="27" applyFont="1" applyFill="1" applyBorder="1" applyAlignment="1">
      <alignment horizontal="left" vertical="top" wrapText="1"/>
    </xf>
    <xf numFmtId="0" fontId="44" fillId="2" borderId="18" xfId="27" applyFont="1" applyFill="1" applyBorder="1" applyAlignment="1">
      <alignment horizontal="left" vertical="top" wrapText="1"/>
    </xf>
    <xf numFmtId="0" fontId="44" fillId="2" borderId="19" xfId="27" applyFont="1" applyFill="1" applyBorder="1" applyAlignment="1">
      <alignment horizontal="left" vertical="top" wrapText="1"/>
    </xf>
    <xf numFmtId="0" fontId="44" fillId="2" borderId="0" xfId="27" applyFont="1" applyFill="1" applyBorder="1" applyAlignment="1">
      <alignment horizontal="left" vertical="top" wrapText="1"/>
    </xf>
    <xf numFmtId="0" fontId="44" fillId="2" borderId="20" xfId="27" applyFont="1" applyFill="1" applyBorder="1" applyAlignment="1">
      <alignment horizontal="left" vertical="top" wrapText="1"/>
    </xf>
    <xf numFmtId="0" fontId="44" fillId="2" borderId="21" xfId="27" applyFont="1" applyFill="1" applyBorder="1" applyAlignment="1">
      <alignment horizontal="left" vertical="top" wrapText="1"/>
    </xf>
    <xf numFmtId="0" fontId="44" fillId="2" borderId="22" xfId="27" applyFont="1" applyFill="1" applyBorder="1" applyAlignment="1">
      <alignment horizontal="left" vertical="top" wrapText="1"/>
    </xf>
    <xf numFmtId="0" fontId="44" fillId="2" borderId="23" xfId="27" applyFont="1" applyFill="1" applyBorder="1" applyAlignment="1">
      <alignment horizontal="left" vertical="top" wrapText="1"/>
    </xf>
    <xf numFmtId="9" fontId="44" fillId="4" borderId="14" xfId="27" applyNumberFormat="1" applyFont="1" applyFill="1" applyBorder="1" applyAlignment="1">
      <alignment horizontal="center" vertical="center"/>
    </xf>
    <xf numFmtId="0" fontId="38" fillId="4" borderId="2" xfId="27" applyFont="1" applyFill="1" applyBorder="1" applyAlignment="1">
      <alignment horizontal="center" vertical="center"/>
    </xf>
    <xf numFmtId="0" fontId="38" fillId="4" borderId="3" xfId="27" applyFont="1" applyFill="1" applyBorder="1" applyAlignment="1">
      <alignment horizontal="center" vertical="center"/>
    </xf>
    <xf numFmtId="0" fontId="38" fillId="4" borderId="4" xfId="27" applyFont="1" applyFill="1" applyBorder="1" applyAlignment="1">
      <alignment horizontal="center" vertical="center"/>
    </xf>
    <xf numFmtId="0" fontId="79" fillId="4" borderId="2" xfId="27" applyFont="1" applyFill="1" applyBorder="1" applyAlignment="1">
      <alignment horizontal="center" vertical="center" wrapText="1"/>
    </xf>
    <xf numFmtId="0" fontId="79" fillId="4" borderId="3" xfId="27" applyFont="1" applyFill="1" applyBorder="1" applyAlignment="1">
      <alignment horizontal="center" vertical="center" wrapText="1"/>
    </xf>
    <xf numFmtId="0" fontId="79" fillId="4" borderId="4" xfId="27" applyFont="1" applyFill="1" applyBorder="1" applyAlignment="1">
      <alignment horizontal="center" vertical="center" wrapText="1"/>
    </xf>
    <xf numFmtId="0" fontId="38" fillId="3" borderId="2" xfId="27" applyFont="1" applyFill="1" applyBorder="1" applyAlignment="1">
      <alignment horizontal="center" vertical="center"/>
    </xf>
    <xf numFmtId="9" fontId="38" fillId="4" borderId="2" xfId="27" applyNumberFormat="1" applyFont="1" applyFill="1" applyBorder="1" applyAlignment="1">
      <alignment horizontal="center" vertical="center"/>
    </xf>
    <xf numFmtId="9" fontId="38" fillId="4" borderId="10" xfId="27" applyNumberFormat="1" applyFont="1" applyFill="1" applyBorder="1" applyAlignment="1">
      <alignment horizontal="center" vertical="center"/>
    </xf>
    <xf numFmtId="9" fontId="38" fillId="4" borderId="3" xfId="27" applyNumberFormat="1" applyFont="1" applyFill="1" applyBorder="1" applyAlignment="1">
      <alignment horizontal="center" vertical="center"/>
    </xf>
    <xf numFmtId="9" fontId="38" fillId="4" borderId="4" xfId="27" applyNumberFormat="1" applyFont="1" applyFill="1" applyBorder="1" applyAlignment="1">
      <alignment horizontal="center" vertical="center"/>
    </xf>
    <xf numFmtId="9" fontId="44" fillId="3" borderId="3" xfId="27" applyNumberFormat="1" applyFont="1" applyFill="1" applyBorder="1" applyAlignment="1">
      <alignment horizontal="center" vertical="center"/>
    </xf>
    <xf numFmtId="9" fontId="44" fillId="3" borderId="4" xfId="27" applyNumberFormat="1" applyFont="1" applyFill="1" applyBorder="1" applyAlignment="1">
      <alignment horizontal="center" vertical="center"/>
    </xf>
    <xf numFmtId="0" fontId="44" fillId="4" borderId="2" xfId="27" applyFont="1" applyFill="1" applyBorder="1" applyAlignment="1">
      <alignment horizontal="center" vertical="center"/>
    </xf>
    <xf numFmtId="0" fontId="44" fillId="4" borderId="3" xfId="27" applyFont="1" applyFill="1" applyBorder="1" applyAlignment="1">
      <alignment horizontal="center" vertical="center"/>
    </xf>
    <xf numFmtId="0" fontId="44" fillId="4" borderId="4" xfId="27" applyFont="1" applyFill="1" applyBorder="1" applyAlignment="1">
      <alignment horizontal="center" vertical="center"/>
    </xf>
    <xf numFmtId="0" fontId="44" fillId="4" borderId="2" xfId="27" applyFont="1" applyFill="1" applyBorder="1" applyAlignment="1">
      <alignment horizontal="center" vertical="center" wrapText="1"/>
    </xf>
    <xf numFmtId="0" fontId="80" fillId="3" borderId="2" xfId="27" applyFont="1" applyFill="1" applyBorder="1" applyAlignment="1">
      <alignment horizontal="center" vertical="center" wrapText="1"/>
    </xf>
    <xf numFmtId="0" fontId="80" fillId="3" borderId="3" xfId="27" applyFont="1" applyFill="1" applyBorder="1" applyAlignment="1">
      <alignment horizontal="center" vertical="center" wrapText="1"/>
    </xf>
    <xf numFmtId="0" fontId="80" fillId="3" borderId="4" xfId="27" applyFont="1" applyFill="1" applyBorder="1" applyAlignment="1">
      <alignment horizontal="center" vertical="center" wrapText="1"/>
    </xf>
    <xf numFmtId="0" fontId="38" fillId="0" borderId="0" xfId="27" applyFont="1" applyAlignment="1">
      <alignment horizontal="center"/>
    </xf>
    <xf numFmtId="0" fontId="79" fillId="2" borderId="0" xfId="27" applyFont="1" applyFill="1" applyAlignment="1">
      <alignment horizontal="center"/>
    </xf>
    <xf numFmtId="0" fontId="44" fillId="3" borderId="1" xfId="27" applyFont="1" applyFill="1" applyBorder="1" applyAlignment="1">
      <alignment horizontal="center" vertical="center"/>
    </xf>
    <xf numFmtId="49" fontId="44" fillId="3" borderId="2" xfId="27" applyNumberFormat="1" applyFont="1" applyFill="1" applyBorder="1" applyAlignment="1">
      <alignment horizontal="center" vertical="center"/>
    </xf>
    <xf numFmtId="49" fontId="44" fillId="3" borderId="3" xfId="27" applyNumberFormat="1" applyFont="1" applyFill="1" applyBorder="1" applyAlignment="1">
      <alignment horizontal="center" vertical="center"/>
    </xf>
    <xf numFmtId="49" fontId="44" fillId="3" borderId="4" xfId="27" applyNumberFormat="1" applyFont="1" applyFill="1" applyBorder="1" applyAlignment="1">
      <alignment horizontal="center" vertical="center"/>
    </xf>
    <xf numFmtId="0" fontId="38" fillId="0" borderId="2" xfId="27" applyFont="1" applyBorder="1" applyAlignment="1">
      <alignment horizontal="center"/>
    </xf>
    <xf numFmtId="0" fontId="38" fillId="0" borderId="3" xfId="27" applyFont="1" applyBorder="1" applyAlignment="1">
      <alignment horizontal="center"/>
    </xf>
    <xf numFmtId="0" fontId="38" fillId="0" borderId="4" xfId="27" applyFont="1" applyBorder="1" applyAlignment="1">
      <alignment horizontal="center"/>
    </xf>
    <xf numFmtId="0" fontId="44" fillId="0" borderId="65" xfId="27" applyFont="1" applyBorder="1" applyAlignment="1">
      <alignment horizontal="left" vertical="center" wrapText="1"/>
    </xf>
    <xf numFmtId="0" fontId="44" fillId="0" borderId="10" xfId="27" applyFont="1" applyBorder="1" applyAlignment="1">
      <alignment horizontal="left" vertical="center" wrapText="1"/>
    </xf>
    <xf numFmtId="0" fontId="44" fillId="0" borderId="11" xfId="27" applyFont="1" applyBorder="1" applyAlignment="1">
      <alignment horizontal="left" vertical="center" wrapText="1"/>
    </xf>
    <xf numFmtId="0" fontId="44" fillId="0" borderId="12" xfId="27" applyFont="1" applyBorder="1" applyAlignment="1">
      <alignment horizontal="left" vertical="center" wrapText="1"/>
    </xf>
    <xf numFmtId="0" fontId="44" fillId="0" borderId="0" xfId="27" applyFont="1" applyBorder="1" applyAlignment="1">
      <alignment horizontal="left" vertical="center" wrapText="1"/>
    </xf>
    <xf numFmtId="0" fontId="44" fillId="0" borderId="6" xfId="27" applyFont="1" applyBorder="1" applyAlignment="1">
      <alignment horizontal="left" vertical="center" wrapText="1"/>
    </xf>
    <xf numFmtId="0" fontId="44" fillId="0" borderId="13" xfId="27" applyFont="1" applyBorder="1" applyAlignment="1">
      <alignment horizontal="left" vertical="center" wrapText="1"/>
    </xf>
    <xf numFmtId="0" fontId="44" fillId="0" borderId="14" xfId="27" applyFont="1" applyBorder="1" applyAlignment="1">
      <alignment horizontal="left" vertical="center" wrapText="1"/>
    </xf>
    <xf numFmtId="0" fontId="44" fillId="0" borderId="8" xfId="27" applyFont="1" applyBorder="1" applyAlignment="1">
      <alignment horizontal="left" vertical="center" wrapText="1"/>
    </xf>
    <xf numFmtId="0" fontId="44" fillId="4" borderId="2" xfId="27" applyFont="1" applyFill="1" applyBorder="1" applyAlignment="1">
      <alignment horizontal="left" vertical="center" wrapText="1"/>
    </xf>
    <xf numFmtId="0" fontId="44" fillId="4" borderId="3" xfId="27" applyFont="1" applyFill="1" applyBorder="1" applyAlignment="1">
      <alignment horizontal="left" vertical="center"/>
    </xf>
    <xf numFmtId="0" fontId="44" fillId="4" borderId="4" xfId="27" applyFont="1" applyFill="1" applyBorder="1" applyAlignment="1">
      <alignment horizontal="left" vertical="center"/>
    </xf>
    <xf numFmtId="0" fontId="44" fillId="4" borderId="2" xfId="27" applyFont="1" applyFill="1" applyBorder="1" applyAlignment="1">
      <alignment horizontal="left" vertical="top" wrapText="1"/>
    </xf>
    <xf numFmtId="0" fontId="44" fillId="4" borderId="3" xfId="27" applyFont="1" applyFill="1" applyBorder="1" applyAlignment="1">
      <alignment horizontal="left" vertical="top" wrapText="1"/>
    </xf>
    <xf numFmtId="0" fontId="44" fillId="4" borderId="4" xfId="27" applyFont="1" applyFill="1" applyBorder="1" applyAlignment="1">
      <alignment horizontal="left" vertical="top" wrapText="1"/>
    </xf>
    <xf numFmtId="0" fontId="7" fillId="3" borderId="5" xfId="29" applyFont="1" applyFill="1" applyBorder="1" applyAlignment="1">
      <alignment horizontal="center" vertical="center" wrapText="1"/>
    </xf>
    <xf numFmtId="0" fontId="7" fillId="3" borderId="7" xfId="29" applyFont="1" applyFill="1" applyBorder="1" applyAlignment="1">
      <alignment horizontal="center" vertical="center" wrapText="1"/>
    </xf>
    <xf numFmtId="0" fontId="9" fillId="4" borderId="2" xfId="29" applyFont="1" applyFill="1" applyBorder="1" applyAlignment="1">
      <alignment horizontal="center" vertical="center" wrapText="1"/>
    </xf>
    <xf numFmtId="0" fontId="9" fillId="4" borderId="3" xfId="29" applyFont="1" applyFill="1" applyBorder="1" applyAlignment="1">
      <alignment horizontal="center" vertical="center" wrapText="1"/>
    </xf>
    <xf numFmtId="0" fontId="9" fillId="4" borderId="4" xfId="29" applyFont="1" applyFill="1" applyBorder="1" applyAlignment="1">
      <alignment horizontal="center" vertical="center" wrapText="1"/>
    </xf>
    <xf numFmtId="9" fontId="7" fillId="4" borderId="2" xfId="29" applyNumberFormat="1" applyFont="1" applyFill="1" applyBorder="1" applyAlignment="1">
      <alignment horizontal="center" vertical="center"/>
    </xf>
    <xf numFmtId="9" fontId="7" fillId="4" borderId="3" xfId="29" applyNumberFormat="1" applyFont="1" applyFill="1" applyBorder="1" applyAlignment="1">
      <alignment horizontal="center" vertical="center"/>
    </xf>
    <xf numFmtId="9" fontId="7" fillId="4" borderId="4" xfId="29" applyNumberFormat="1" applyFont="1" applyFill="1" applyBorder="1" applyAlignment="1">
      <alignment horizontal="center" vertical="center"/>
    </xf>
    <xf numFmtId="0" fontId="7" fillId="3" borderId="2" xfId="29" applyFont="1" applyFill="1" applyBorder="1" applyAlignment="1">
      <alignment horizontal="center" vertical="center" wrapText="1"/>
    </xf>
    <xf numFmtId="0" fontId="7" fillId="3" borderId="3" xfId="29" applyFont="1" applyFill="1" applyBorder="1" applyAlignment="1">
      <alignment horizontal="center" vertical="center" wrapText="1"/>
    </xf>
    <xf numFmtId="0" fontId="7" fillId="3" borderId="4" xfId="29" applyFont="1" applyFill="1" applyBorder="1" applyAlignment="1">
      <alignment horizontal="center" vertical="center" wrapText="1"/>
    </xf>
    <xf numFmtId="0" fontId="7" fillId="3" borderId="2" xfId="29" applyFont="1" applyFill="1" applyBorder="1" applyAlignment="1">
      <alignment horizontal="center" vertical="center"/>
    </xf>
    <xf numFmtId="0" fontId="7" fillId="3" borderId="3" xfId="29" applyFont="1" applyFill="1" applyBorder="1" applyAlignment="1">
      <alignment horizontal="center" vertical="center"/>
    </xf>
    <xf numFmtId="0" fontId="7" fillId="3" borderId="4" xfId="29" applyFont="1" applyFill="1" applyBorder="1" applyAlignment="1">
      <alignment horizontal="center" vertical="center"/>
    </xf>
    <xf numFmtId="0" fontId="10" fillId="0" borderId="2" xfId="29" applyFont="1" applyFill="1" applyBorder="1" applyAlignment="1">
      <alignment horizontal="center" vertical="center" wrapText="1"/>
    </xf>
    <xf numFmtId="0" fontId="143" fillId="0" borderId="4" xfId="29" applyFont="1" applyBorder="1"/>
    <xf numFmtId="0" fontId="9" fillId="3" borderId="2" xfId="29" applyFont="1" applyFill="1" applyBorder="1" applyAlignment="1">
      <alignment horizontal="center" vertical="center" wrapText="1"/>
    </xf>
    <xf numFmtId="0" fontId="9" fillId="3" borderId="3" xfId="29" applyFont="1" applyFill="1" applyBorder="1" applyAlignment="1">
      <alignment horizontal="center" vertical="center" wrapText="1"/>
    </xf>
    <xf numFmtId="0" fontId="9" fillId="3" borderId="4" xfId="29" applyFont="1" applyFill="1" applyBorder="1" applyAlignment="1">
      <alignment horizontal="center" vertical="center" wrapText="1"/>
    </xf>
    <xf numFmtId="0" fontId="4" fillId="4" borderId="2" xfId="29" applyFont="1" applyFill="1" applyBorder="1" applyAlignment="1">
      <alignment horizontal="center" vertical="center"/>
    </xf>
    <xf numFmtId="0" fontId="4" fillId="4" borderId="3" xfId="29" applyFont="1" applyFill="1" applyBorder="1" applyAlignment="1">
      <alignment horizontal="center" vertical="center"/>
    </xf>
    <xf numFmtId="0" fontId="4" fillId="4" borderId="4" xfId="29" applyFont="1" applyFill="1" applyBorder="1" applyAlignment="1">
      <alignment horizontal="center" vertical="center"/>
    </xf>
    <xf numFmtId="0" fontId="10" fillId="4" borderId="2" xfId="29" applyFont="1" applyFill="1" applyBorder="1" applyAlignment="1">
      <alignment horizontal="center" vertical="center" wrapText="1"/>
    </xf>
    <xf numFmtId="0" fontId="10" fillId="4" borderId="3" xfId="29" applyFont="1" applyFill="1" applyBorder="1" applyAlignment="1">
      <alignment horizontal="center" vertical="center" wrapText="1"/>
    </xf>
    <xf numFmtId="0" fontId="10" fillId="4" borderId="4" xfId="29" applyFont="1" applyFill="1" applyBorder="1" applyAlignment="1">
      <alignment horizontal="center" vertical="center" wrapText="1"/>
    </xf>
    <xf numFmtId="9" fontId="7" fillId="4" borderId="14" xfId="29" applyNumberFormat="1" applyFont="1" applyFill="1" applyBorder="1" applyAlignment="1">
      <alignment horizontal="center" vertical="center"/>
    </xf>
    <xf numFmtId="0" fontId="7" fillId="0" borderId="2" xfId="29" applyFont="1" applyFill="1" applyBorder="1" applyAlignment="1">
      <alignment horizontal="center"/>
    </xf>
    <xf numFmtId="0" fontId="7" fillId="0" borderId="3" xfId="29" applyFont="1" applyFill="1" applyBorder="1" applyAlignment="1">
      <alignment horizontal="center"/>
    </xf>
    <xf numFmtId="0" fontId="7" fillId="0" borderId="4" xfId="29" applyFont="1" applyFill="1" applyBorder="1" applyAlignment="1">
      <alignment horizontal="center"/>
    </xf>
    <xf numFmtId="0" fontId="7" fillId="0" borderId="2" xfId="29" applyFont="1" applyFill="1" applyBorder="1" applyAlignment="1">
      <alignment horizontal="center" vertical="center" wrapText="1"/>
    </xf>
    <xf numFmtId="0" fontId="7" fillId="0" borderId="3" xfId="29" applyFont="1" applyFill="1" applyBorder="1" applyAlignment="1">
      <alignment horizontal="center" vertical="center" wrapText="1"/>
    </xf>
    <xf numFmtId="0" fontId="7" fillId="0" borderId="4" xfId="29" applyFont="1" applyFill="1" applyBorder="1" applyAlignment="1">
      <alignment horizontal="center" vertical="center" wrapText="1"/>
    </xf>
    <xf numFmtId="0" fontId="7" fillId="0" borderId="2" xfId="29" applyFont="1" applyFill="1" applyBorder="1" applyAlignment="1">
      <alignment horizontal="center" vertical="center"/>
    </xf>
    <xf numFmtId="0" fontId="7" fillId="0" borderId="3" xfId="29" applyFont="1" applyFill="1" applyBorder="1" applyAlignment="1">
      <alignment horizontal="center" vertical="center"/>
    </xf>
    <xf numFmtId="0" fontId="7" fillId="0" borderId="4" xfId="29" applyFont="1" applyFill="1" applyBorder="1" applyAlignment="1">
      <alignment horizontal="center" vertical="center"/>
    </xf>
    <xf numFmtId="0" fontId="7" fillId="0" borderId="5" xfId="29" applyFont="1" applyFill="1" applyBorder="1" applyAlignment="1">
      <alignment horizontal="center" vertical="center" wrapText="1"/>
    </xf>
    <xf numFmtId="0" fontId="7" fillId="0" borderId="7" xfId="29" applyFont="1" applyFill="1" applyBorder="1" applyAlignment="1">
      <alignment horizontal="center" vertical="center" wrapText="1"/>
    </xf>
    <xf numFmtId="0" fontId="9" fillId="0" borderId="2" xfId="29" applyFont="1" applyFill="1" applyBorder="1" applyAlignment="1">
      <alignment horizontal="center" vertical="center"/>
    </xf>
    <xf numFmtId="0" fontId="9" fillId="0" borderId="2" xfId="29" applyFont="1" applyFill="1" applyBorder="1" applyAlignment="1">
      <alignment horizontal="center" vertical="center" wrapText="1"/>
    </xf>
    <xf numFmtId="0" fontId="1" fillId="0" borderId="4" xfId="29" applyBorder="1"/>
    <xf numFmtId="0" fontId="13" fillId="5" borderId="2" xfId="29" applyFont="1" applyFill="1" applyBorder="1" applyAlignment="1">
      <alignment horizontal="center" vertical="center" wrapText="1"/>
    </xf>
    <xf numFmtId="0" fontId="13" fillId="5" borderId="3" xfId="29" applyFont="1" applyFill="1" applyBorder="1" applyAlignment="1">
      <alignment horizontal="center" vertical="center" wrapText="1"/>
    </xf>
    <xf numFmtId="0" fontId="13" fillId="5" borderId="4" xfId="29" applyFont="1" applyFill="1" applyBorder="1" applyAlignment="1">
      <alignment horizontal="center" vertical="center" wrapText="1"/>
    </xf>
    <xf numFmtId="0" fontId="9" fillId="0" borderId="3" xfId="29" applyFont="1" applyFill="1" applyBorder="1" applyAlignment="1">
      <alignment horizontal="center" vertical="center"/>
    </xf>
    <xf numFmtId="0" fontId="9" fillId="0" borderId="4" xfId="29" applyFont="1" applyFill="1" applyBorder="1" applyAlignment="1">
      <alignment horizontal="center" vertical="center"/>
    </xf>
    <xf numFmtId="0" fontId="24" fillId="0" borderId="2" xfId="29" applyFont="1" applyFill="1" applyBorder="1" applyAlignment="1">
      <alignment horizontal="center" vertical="center" wrapText="1"/>
    </xf>
    <xf numFmtId="0" fontId="58" fillId="0" borderId="3" xfId="29" applyFont="1" applyFill="1" applyBorder="1" applyAlignment="1">
      <alignment horizontal="center" vertical="center" wrapText="1"/>
    </xf>
    <xf numFmtId="0" fontId="58" fillId="0" borderId="4" xfId="29" applyFont="1" applyFill="1" applyBorder="1" applyAlignment="1">
      <alignment horizontal="center" vertical="center" wrapText="1"/>
    </xf>
    <xf numFmtId="0" fontId="24" fillId="0" borderId="3" xfId="29" applyFont="1" applyFill="1" applyBorder="1" applyAlignment="1">
      <alignment horizontal="center" vertical="center" wrapText="1"/>
    </xf>
    <xf numFmtId="0" fontId="24" fillId="0" borderId="4" xfId="29" applyFont="1" applyFill="1" applyBorder="1" applyAlignment="1">
      <alignment horizontal="center" vertical="center" wrapText="1"/>
    </xf>
    <xf numFmtId="0" fontId="24" fillId="0" borderId="2" xfId="29" applyFont="1" applyFill="1" applyBorder="1" applyAlignment="1">
      <alignment horizontal="center" vertical="center"/>
    </xf>
    <xf numFmtId="0" fontId="24" fillId="0" borderId="3" xfId="29" applyFont="1" applyFill="1" applyBorder="1" applyAlignment="1">
      <alignment horizontal="center" vertical="center"/>
    </xf>
    <xf numFmtId="0" fontId="24" fillId="0" borderId="4" xfId="29" applyFont="1" applyFill="1" applyBorder="1" applyAlignment="1">
      <alignment horizontal="center" vertical="center"/>
    </xf>
    <xf numFmtId="0" fontId="9" fillId="0" borderId="3" xfId="29" applyFont="1" applyFill="1" applyBorder="1" applyAlignment="1">
      <alignment horizontal="center" vertical="center" wrapText="1"/>
    </xf>
    <xf numFmtId="0" fontId="9" fillId="0" borderId="4" xfId="29" applyFont="1" applyFill="1" applyBorder="1" applyAlignment="1">
      <alignment horizontal="center" vertical="center" wrapText="1"/>
    </xf>
    <xf numFmtId="0" fontId="10" fillId="0" borderId="2" xfId="29" applyFont="1" applyFill="1" applyBorder="1" applyAlignment="1">
      <alignment horizontal="center" vertical="center"/>
    </xf>
    <xf numFmtId="9" fontId="7" fillId="0" borderId="2" xfId="29" applyNumberFormat="1" applyFont="1" applyFill="1" applyBorder="1" applyAlignment="1">
      <alignment horizontal="center" vertical="center"/>
    </xf>
    <xf numFmtId="9" fontId="7" fillId="0" borderId="4" xfId="29" applyNumberFormat="1" applyFont="1" applyFill="1" applyBorder="1" applyAlignment="1">
      <alignment horizontal="center" vertical="center"/>
    </xf>
    <xf numFmtId="0" fontId="23" fillId="0" borderId="2" xfId="29" applyFont="1" applyFill="1" applyBorder="1" applyAlignment="1">
      <alignment horizontal="center" vertical="center" wrapText="1"/>
    </xf>
    <xf numFmtId="0" fontId="23" fillId="0" borderId="3" xfId="29" applyFont="1" applyFill="1" applyBorder="1" applyAlignment="1">
      <alignment horizontal="center" vertical="center" wrapText="1"/>
    </xf>
    <xf numFmtId="0" fontId="23" fillId="0" borderId="4" xfId="29" applyFont="1" applyFill="1" applyBorder="1" applyAlignment="1">
      <alignment horizontal="center" vertical="center" wrapText="1"/>
    </xf>
    <xf numFmtId="0" fontId="6" fillId="0" borderId="2" xfId="29" applyFont="1" applyBorder="1" applyAlignment="1">
      <alignment horizontal="center" vertical="center" wrapText="1"/>
    </xf>
    <xf numFmtId="0" fontId="6" fillId="0" borderId="3" xfId="29" applyFont="1" applyBorder="1" applyAlignment="1">
      <alignment horizontal="center" vertical="center" wrapText="1"/>
    </xf>
    <xf numFmtId="0" fontId="6" fillId="0" borderId="4" xfId="29" applyFont="1" applyBorder="1" applyAlignment="1">
      <alignment horizontal="center" vertical="center" wrapText="1"/>
    </xf>
    <xf numFmtId="0" fontId="5" fillId="4" borderId="3" xfId="29" applyFont="1" applyFill="1" applyBorder="1" applyAlignment="1">
      <alignment horizontal="center" vertical="center" wrapText="1"/>
    </xf>
    <xf numFmtId="0" fontId="5" fillId="4" borderId="3" xfId="29" applyFont="1" applyFill="1" applyBorder="1" applyAlignment="1">
      <alignment horizontal="center" vertical="center"/>
    </xf>
    <xf numFmtId="0" fontId="5" fillId="4" borderId="4" xfId="29" applyFont="1" applyFill="1" applyBorder="1" applyAlignment="1">
      <alignment horizontal="center" vertical="center"/>
    </xf>
    <xf numFmtId="0" fontId="6" fillId="4" borderId="2" xfId="29" applyFont="1" applyFill="1" applyBorder="1" applyAlignment="1">
      <alignment horizontal="center" vertical="center" wrapText="1"/>
    </xf>
    <xf numFmtId="0" fontId="6" fillId="4" borderId="3" xfId="29" applyFont="1" applyFill="1" applyBorder="1" applyAlignment="1">
      <alignment horizontal="center" vertical="center" wrapText="1"/>
    </xf>
    <xf numFmtId="0" fontId="6" fillId="4" borderId="4" xfId="29" applyFont="1" applyFill="1" applyBorder="1" applyAlignment="1">
      <alignment horizontal="center" vertical="center" wrapText="1"/>
    </xf>
    <xf numFmtId="0" fontId="23" fillId="0" borderId="2" xfId="29" applyFont="1" applyFill="1" applyBorder="1" applyAlignment="1">
      <alignment horizontal="left" vertical="center" wrapText="1"/>
    </xf>
    <xf numFmtId="0" fontId="23" fillId="0" borderId="3" xfId="29" applyFont="1" applyFill="1" applyBorder="1" applyAlignment="1">
      <alignment horizontal="left" vertical="center" wrapText="1"/>
    </xf>
    <xf numFmtId="0" fontId="23" fillId="0" borderId="4" xfId="29" applyFont="1" applyFill="1" applyBorder="1" applyAlignment="1">
      <alignment horizontal="left" vertical="center" wrapText="1"/>
    </xf>
    <xf numFmtId="0" fontId="23" fillId="0" borderId="2" xfId="29" applyFont="1" applyFill="1" applyBorder="1" applyAlignment="1">
      <alignment horizontal="center" vertical="center"/>
    </xf>
    <xf numFmtId="0" fontId="23" fillId="0" borderId="3" xfId="29" applyFont="1" applyFill="1" applyBorder="1" applyAlignment="1">
      <alignment horizontal="center" vertical="center"/>
    </xf>
    <xf numFmtId="0" fontId="23" fillId="0" borderId="4" xfId="29" applyFont="1" applyFill="1" applyBorder="1" applyAlignment="1">
      <alignment horizontal="center" vertical="center"/>
    </xf>
    <xf numFmtId="0" fontId="4" fillId="0" borderId="2" xfId="29" applyFont="1" applyBorder="1" applyAlignment="1">
      <alignment horizontal="center"/>
    </xf>
    <xf numFmtId="0" fontId="4" fillId="0" borderId="3" xfId="29" applyFont="1" applyBorder="1" applyAlignment="1">
      <alignment horizontal="center"/>
    </xf>
    <xf numFmtId="0" fontId="4" fillId="0" borderId="4" xfId="29" applyFont="1" applyBorder="1" applyAlignment="1">
      <alignment horizontal="center"/>
    </xf>
    <xf numFmtId="0" fontId="2" fillId="0" borderId="0" xfId="29" applyFont="1" applyAlignment="1">
      <alignment horizontal="center"/>
    </xf>
    <xf numFmtId="0" fontId="3" fillId="2" borderId="0" xfId="29" applyFont="1" applyFill="1" applyAlignment="1">
      <alignment horizontal="center"/>
    </xf>
    <xf numFmtId="0" fontId="5" fillId="3" borderId="1" xfId="29" applyFont="1" applyFill="1" applyBorder="1" applyAlignment="1">
      <alignment horizontal="center" vertical="center"/>
    </xf>
    <xf numFmtId="49" fontId="5" fillId="3" borderId="2" xfId="29" applyNumberFormat="1" applyFont="1" applyFill="1" applyBorder="1" applyAlignment="1">
      <alignment horizontal="center" vertical="center"/>
    </xf>
    <xf numFmtId="49" fontId="5" fillId="3" borderId="3" xfId="29" applyNumberFormat="1" applyFont="1" applyFill="1" applyBorder="1" applyAlignment="1">
      <alignment horizontal="center" vertical="center"/>
    </xf>
    <xf numFmtId="49" fontId="5" fillId="3" borderId="4" xfId="29" applyNumberFormat="1" applyFont="1" applyFill="1" applyBorder="1" applyAlignment="1">
      <alignment horizontal="center" vertical="center"/>
    </xf>
    <xf numFmtId="0" fontId="5" fillId="3" borderId="2" xfId="29" applyFont="1" applyFill="1" applyBorder="1" applyAlignment="1">
      <alignment horizontal="center" vertical="center" wrapText="1"/>
    </xf>
    <xf numFmtId="0" fontId="5" fillId="3" borderId="3" xfId="29" applyFont="1" applyFill="1" applyBorder="1" applyAlignment="1">
      <alignment horizontal="center" vertical="center" wrapText="1"/>
    </xf>
    <xf numFmtId="0" fontId="5" fillId="3" borderId="4" xfId="29" applyFont="1" applyFill="1" applyBorder="1" applyAlignment="1">
      <alignment horizontal="center" vertical="center" wrapText="1"/>
    </xf>
    <xf numFmtId="0" fontId="170" fillId="2" borderId="30" xfId="31" applyFont="1" applyFill="1" applyBorder="1" applyAlignment="1">
      <alignment horizontal="left" vertical="center" wrapText="1"/>
    </xf>
    <xf numFmtId="0" fontId="171" fillId="2" borderId="27" xfId="31" applyFont="1" applyFill="1" applyBorder="1" applyAlignment="1">
      <alignment horizontal="left" vertical="center" wrapText="1"/>
    </xf>
    <xf numFmtId="0" fontId="171" fillId="2" borderId="28" xfId="31" applyFont="1" applyFill="1" applyBorder="1" applyAlignment="1">
      <alignment horizontal="left" vertical="center" wrapText="1"/>
    </xf>
    <xf numFmtId="0" fontId="19" fillId="3" borderId="2" xfId="31" applyFont="1" applyFill="1" applyBorder="1" applyAlignment="1">
      <alignment horizontal="center" vertical="center"/>
    </xf>
    <xf numFmtId="0" fontId="19" fillId="3" borderId="3" xfId="31" applyFont="1" applyFill="1" applyBorder="1" applyAlignment="1">
      <alignment horizontal="center" vertical="center"/>
    </xf>
    <xf numFmtId="0" fontId="19" fillId="3" borderId="4" xfId="31" applyFont="1" applyFill="1" applyBorder="1" applyAlignment="1">
      <alignment horizontal="center" vertical="center"/>
    </xf>
    <xf numFmtId="0" fontId="19" fillId="3" borderId="5" xfId="31" applyFont="1" applyFill="1" applyBorder="1" applyAlignment="1">
      <alignment horizontal="center" vertical="center" wrapText="1"/>
    </xf>
    <xf numFmtId="0" fontId="19" fillId="3" borderId="7" xfId="31" applyFont="1" applyFill="1" applyBorder="1" applyAlignment="1">
      <alignment horizontal="center" vertical="center" wrapText="1"/>
    </xf>
    <xf numFmtId="0" fontId="137" fillId="4" borderId="2" xfId="31" applyFont="1" applyFill="1" applyBorder="1" applyAlignment="1">
      <alignment horizontal="center" vertical="center" wrapText="1"/>
    </xf>
    <xf numFmtId="0" fontId="137" fillId="4" borderId="3" xfId="31" applyFont="1" applyFill="1" applyBorder="1" applyAlignment="1">
      <alignment horizontal="center" vertical="center" wrapText="1"/>
    </xf>
    <xf numFmtId="0" fontId="137" fillId="4" borderId="4" xfId="31" applyFont="1" applyFill="1" applyBorder="1" applyAlignment="1">
      <alignment horizontal="center" vertical="center" wrapText="1"/>
    </xf>
    <xf numFmtId="0" fontId="136" fillId="0" borderId="45" xfId="31" applyFont="1" applyBorder="1" applyAlignment="1">
      <alignment horizontal="center" vertical="center" wrapText="1"/>
    </xf>
    <xf numFmtId="0" fontId="136" fillId="0" borderId="44" xfId="31" applyFont="1" applyBorder="1" applyAlignment="1">
      <alignment horizontal="center" vertical="center" wrapText="1"/>
    </xf>
    <xf numFmtId="0" fontId="136" fillId="0" borderId="43" xfId="31" applyFont="1" applyBorder="1" applyAlignment="1">
      <alignment horizontal="center" vertical="center" wrapText="1"/>
    </xf>
    <xf numFmtId="0" fontId="19" fillId="3" borderId="2" xfId="31" applyFont="1" applyFill="1" applyBorder="1" applyAlignment="1">
      <alignment horizontal="left" vertical="center" wrapText="1"/>
    </xf>
    <xf numFmtId="0" fontId="19" fillId="3" borderId="3" xfId="31" applyFont="1" applyFill="1" applyBorder="1" applyAlignment="1">
      <alignment horizontal="left" vertical="center" wrapText="1"/>
    </xf>
    <xf numFmtId="0" fontId="19" fillId="3" borderId="4" xfId="31" applyFont="1" applyFill="1" applyBorder="1" applyAlignment="1">
      <alignment horizontal="left" vertical="center" wrapText="1"/>
    </xf>
    <xf numFmtId="0" fontId="19" fillId="0" borderId="2" xfId="31" applyFont="1" applyFill="1" applyBorder="1" applyAlignment="1">
      <alignment horizontal="center" vertical="center"/>
    </xf>
    <xf numFmtId="0" fontId="19" fillId="0" borderId="3" xfId="31" applyFont="1" applyFill="1" applyBorder="1" applyAlignment="1">
      <alignment horizontal="center" vertical="center"/>
    </xf>
    <xf numFmtId="0" fontId="19" fillId="0" borderId="4" xfId="31" applyFont="1" applyFill="1" applyBorder="1" applyAlignment="1">
      <alignment horizontal="center" vertical="center"/>
    </xf>
    <xf numFmtId="9" fontId="19" fillId="4" borderId="2" xfId="31" applyNumberFormat="1" applyFont="1" applyFill="1" applyBorder="1" applyAlignment="1">
      <alignment horizontal="center" vertical="center"/>
    </xf>
    <xf numFmtId="9" fontId="19" fillId="4" borderId="3" xfId="31" applyNumberFormat="1" applyFont="1" applyFill="1" applyBorder="1" applyAlignment="1">
      <alignment horizontal="center" vertical="center"/>
    </xf>
    <xf numFmtId="9" fontId="19" fillId="4" borderId="4" xfId="31" applyNumberFormat="1" applyFont="1" applyFill="1" applyBorder="1" applyAlignment="1">
      <alignment horizontal="center" vertical="center"/>
    </xf>
    <xf numFmtId="0" fontId="19" fillId="0" borderId="2" xfId="31" applyFont="1" applyFill="1" applyBorder="1" applyAlignment="1">
      <alignment horizontal="left" vertical="center" wrapText="1"/>
    </xf>
    <xf numFmtId="0" fontId="19" fillId="0" borderId="3" xfId="31" applyFont="1" applyFill="1" applyBorder="1" applyAlignment="1">
      <alignment horizontal="left" vertical="center" wrapText="1"/>
    </xf>
    <xf numFmtId="0" fontId="19" fillId="0" borderId="4" xfId="31" applyFont="1" applyFill="1" applyBorder="1" applyAlignment="1">
      <alignment horizontal="left" vertical="center" wrapText="1"/>
    </xf>
    <xf numFmtId="0" fontId="19" fillId="0" borderId="2" xfId="31" applyFont="1" applyBorder="1" applyAlignment="1">
      <alignment horizontal="left" vertical="center" wrapText="1"/>
    </xf>
    <xf numFmtId="0" fontId="19" fillId="0" borderId="3" xfId="31" applyFont="1" applyBorder="1" applyAlignment="1">
      <alignment horizontal="left" vertical="center" wrapText="1"/>
    </xf>
    <xf numFmtId="0" fontId="19" fillId="0" borderId="4" xfId="31" applyFont="1" applyBorder="1" applyAlignment="1">
      <alignment horizontal="left" vertical="center" wrapText="1"/>
    </xf>
    <xf numFmtId="0" fontId="19" fillId="4" borderId="3" xfId="31" applyFont="1" applyFill="1" applyBorder="1" applyAlignment="1">
      <alignment horizontal="left" vertical="center" wrapText="1"/>
    </xf>
    <xf numFmtId="0" fontId="19" fillId="4" borderId="3" xfId="31" applyFont="1" applyFill="1" applyBorder="1" applyAlignment="1">
      <alignment horizontal="left" vertical="center"/>
    </xf>
    <xf numFmtId="0" fontId="19" fillId="4" borderId="4" xfId="31" applyFont="1" applyFill="1" applyBorder="1" applyAlignment="1">
      <alignment horizontal="left" vertical="center"/>
    </xf>
    <xf numFmtId="0" fontId="19" fillId="3" borderId="5" xfId="31" applyFont="1" applyFill="1" applyBorder="1" applyAlignment="1">
      <alignment horizontal="left" vertical="center" wrapText="1"/>
    </xf>
    <xf numFmtId="0" fontId="19" fillId="3" borderId="7" xfId="31" applyFont="1" applyFill="1" applyBorder="1" applyAlignment="1">
      <alignment horizontal="left" vertical="center" wrapText="1"/>
    </xf>
    <xf numFmtId="0" fontId="19" fillId="4" borderId="2" xfId="31" applyFont="1" applyFill="1" applyBorder="1" applyAlignment="1">
      <alignment horizontal="left" vertical="center" wrapText="1"/>
    </xf>
    <xf numFmtId="0" fontId="19" fillId="4" borderId="4" xfId="31" applyFont="1" applyFill="1" applyBorder="1" applyAlignment="1">
      <alignment horizontal="left" vertical="center" wrapText="1"/>
    </xf>
    <xf numFmtId="0" fontId="137" fillId="4" borderId="2" xfId="31" applyFont="1" applyFill="1" applyBorder="1" applyAlignment="1">
      <alignment horizontal="center" vertical="center"/>
    </xf>
    <xf numFmtId="0" fontId="137" fillId="4" borderId="3" xfId="31" applyFont="1" applyFill="1" applyBorder="1" applyAlignment="1">
      <alignment horizontal="center" vertical="center"/>
    </xf>
    <xf numFmtId="0" fontId="137" fillId="4" borderId="4" xfId="31" applyFont="1" applyFill="1" applyBorder="1" applyAlignment="1">
      <alignment horizontal="center" vertical="center"/>
    </xf>
    <xf numFmtId="0" fontId="19" fillId="4" borderId="2" xfId="31" applyFont="1" applyFill="1" applyBorder="1" applyAlignment="1">
      <alignment horizontal="left" vertical="center"/>
    </xf>
    <xf numFmtId="0" fontId="19" fillId="4" borderId="2" xfId="31" applyFont="1" applyFill="1" applyBorder="1" applyAlignment="1">
      <alignment horizontal="center" vertical="center" wrapText="1"/>
    </xf>
    <xf numFmtId="0" fontId="19" fillId="4" borderId="3" xfId="31" applyFont="1" applyFill="1" applyBorder="1" applyAlignment="1">
      <alignment horizontal="center" vertical="center" wrapText="1"/>
    </xf>
    <xf numFmtId="0" fontId="19" fillId="4" borderId="4" xfId="31" applyFont="1" applyFill="1" applyBorder="1" applyAlignment="1">
      <alignment horizontal="center" vertical="center" wrapText="1"/>
    </xf>
    <xf numFmtId="0" fontId="137" fillId="0" borderId="2" xfId="31" applyFont="1" applyBorder="1" applyAlignment="1">
      <alignment horizontal="center" vertical="center"/>
    </xf>
    <xf numFmtId="0" fontId="137" fillId="0" borderId="3" xfId="31" applyFont="1" applyBorder="1" applyAlignment="1">
      <alignment horizontal="center" vertical="center"/>
    </xf>
    <xf numFmtId="0" fontId="137" fillId="0" borderId="4" xfId="31" applyFont="1" applyBorder="1" applyAlignment="1">
      <alignment horizontal="center" vertical="center"/>
    </xf>
    <xf numFmtId="0" fontId="159" fillId="0" borderId="0" xfId="31" applyFont="1" applyAlignment="1">
      <alignment horizontal="center"/>
    </xf>
    <xf numFmtId="0" fontId="160" fillId="2" borderId="0" xfId="31" applyFont="1" applyFill="1" applyAlignment="1">
      <alignment horizontal="center" vertical="center"/>
    </xf>
    <xf numFmtId="0" fontId="19" fillId="3" borderId="1" xfId="31" applyFont="1" applyFill="1" applyBorder="1" applyAlignment="1">
      <alignment horizontal="center" vertical="center"/>
    </xf>
    <xf numFmtId="49" fontId="19" fillId="3" borderId="2" xfId="31" applyNumberFormat="1" applyFont="1" applyFill="1" applyBorder="1" applyAlignment="1">
      <alignment horizontal="center" vertical="center"/>
    </xf>
    <xf numFmtId="49" fontId="19" fillId="3" borderId="3" xfId="31" applyNumberFormat="1" applyFont="1" applyFill="1" applyBorder="1" applyAlignment="1">
      <alignment horizontal="center" vertical="center"/>
    </xf>
    <xf numFmtId="49" fontId="19" fillId="3" borderId="4" xfId="31" applyNumberFormat="1" applyFont="1" applyFill="1" applyBorder="1" applyAlignment="1">
      <alignment horizontal="center" vertical="center"/>
    </xf>
    <xf numFmtId="0" fontId="19" fillId="3" borderId="2" xfId="31" applyFont="1" applyFill="1" applyBorder="1" applyAlignment="1">
      <alignment horizontal="center" vertical="center" wrapText="1"/>
    </xf>
    <xf numFmtId="0" fontId="19" fillId="3" borderId="3" xfId="31" applyFont="1" applyFill="1" applyBorder="1" applyAlignment="1">
      <alignment horizontal="center" vertical="center" wrapText="1"/>
    </xf>
    <xf numFmtId="0" fontId="19" fillId="3" borderId="4" xfId="31" applyFont="1" applyFill="1" applyBorder="1" applyAlignment="1">
      <alignment horizontal="center" vertical="center" wrapText="1"/>
    </xf>
    <xf numFmtId="0" fontId="44" fillId="3" borderId="64" xfId="24" applyFont="1" applyFill="1" applyBorder="1" applyAlignment="1">
      <alignment horizontal="center" vertical="center" wrapText="1"/>
    </xf>
    <xf numFmtId="9" fontId="19" fillId="3" borderId="64" xfId="24" applyNumberFormat="1" applyFont="1" applyFill="1" applyBorder="1" applyAlignment="1">
      <alignment horizontal="center" vertical="center" wrapText="1"/>
    </xf>
    <xf numFmtId="0" fontId="19" fillId="3" borderId="64" xfId="24" applyFont="1" applyFill="1" applyBorder="1" applyAlignment="1">
      <alignment horizontal="center" vertical="center" wrapText="1"/>
    </xf>
    <xf numFmtId="0" fontId="44" fillId="3" borderId="64" xfId="24" applyFont="1" applyFill="1" applyBorder="1" applyAlignment="1">
      <alignment horizontal="center" vertical="center"/>
    </xf>
    <xf numFmtId="0" fontId="38" fillId="4" borderId="64" xfId="24" applyFont="1" applyFill="1" applyBorder="1" applyAlignment="1">
      <alignment horizontal="center" vertical="center" wrapText="1"/>
    </xf>
    <xf numFmtId="0" fontId="44" fillId="2" borderId="16" xfId="24" applyFont="1" applyFill="1" applyBorder="1" applyAlignment="1">
      <alignment horizontal="left" vertical="top" wrapText="1"/>
    </xf>
    <xf numFmtId="0" fontId="44" fillId="2" borderId="17" xfId="24" applyFont="1" applyFill="1" applyBorder="1" applyAlignment="1">
      <alignment horizontal="left" vertical="top" wrapText="1"/>
    </xf>
    <xf numFmtId="0" fontId="44" fillId="2" borderId="18" xfId="24" applyFont="1" applyFill="1" applyBorder="1" applyAlignment="1">
      <alignment horizontal="left" vertical="top" wrapText="1"/>
    </xf>
    <xf numFmtId="0" fontId="44" fillId="2" borderId="19" xfId="24" applyFont="1" applyFill="1" applyBorder="1" applyAlignment="1">
      <alignment horizontal="left" vertical="top" wrapText="1"/>
    </xf>
    <xf numFmtId="0" fontId="44" fillId="2" borderId="0" xfId="24" applyFont="1" applyFill="1" applyBorder="1" applyAlignment="1">
      <alignment horizontal="left" vertical="top" wrapText="1"/>
    </xf>
    <xf numFmtId="0" fontId="44" fillId="2" borderId="20" xfId="24" applyFont="1" applyFill="1" applyBorder="1" applyAlignment="1">
      <alignment horizontal="left" vertical="top" wrapText="1"/>
    </xf>
    <xf numFmtId="0" fontId="44" fillId="2" borderId="21" xfId="24" applyFont="1" applyFill="1" applyBorder="1" applyAlignment="1">
      <alignment horizontal="left" vertical="top" wrapText="1"/>
    </xf>
    <xf numFmtId="0" fontId="44" fillId="2" borderId="22" xfId="24" applyFont="1" applyFill="1" applyBorder="1" applyAlignment="1">
      <alignment horizontal="left" vertical="top" wrapText="1"/>
    </xf>
    <xf numFmtId="0" fontId="44" fillId="2" borderId="23" xfId="24" applyFont="1" applyFill="1" applyBorder="1" applyAlignment="1">
      <alignment horizontal="left" vertical="top" wrapText="1"/>
    </xf>
    <xf numFmtId="9" fontId="44" fillId="4" borderId="64" xfId="24" applyNumberFormat="1" applyFont="1" applyFill="1" applyBorder="1" applyAlignment="1">
      <alignment horizontal="center" vertical="center"/>
    </xf>
    <xf numFmtId="0" fontId="19" fillId="3" borderId="64" xfId="24" applyFont="1" applyFill="1" applyBorder="1" applyAlignment="1">
      <alignment horizontal="center" vertical="center"/>
    </xf>
    <xf numFmtId="0" fontId="38" fillId="4" borderId="64" xfId="24" applyFont="1" applyFill="1" applyBorder="1" applyAlignment="1">
      <alignment horizontal="center" vertical="center"/>
    </xf>
    <xf numFmtId="9" fontId="19" fillId="4" borderId="64" xfId="24" applyNumberFormat="1" applyFont="1" applyFill="1" applyBorder="1" applyAlignment="1">
      <alignment horizontal="center" vertical="center"/>
    </xf>
    <xf numFmtId="0" fontId="38" fillId="0" borderId="64" xfId="24" applyFont="1" applyBorder="1" applyAlignment="1">
      <alignment horizontal="center"/>
    </xf>
    <xf numFmtId="0" fontId="80" fillId="0" borderId="64" xfId="24" applyFont="1" applyBorder="1" applyAlignment="1">
      <alignment horizontal="left" vertical="top" wrapText="1"/>
    </xf>
    <xf numFmtId="0" fontId="44" fillId="4" borderId="64" xfId="24" applyFont="1" applyFill="1" applyBorder="1" applyAlignment="1">
      <alignment horizontal="center" vertical="center" wrapText="1"/>
    </xf>
    <xf numFmtId="0" fontId="44" fillId="4" borderId="64" xfId="24" applyFont="1" applyFill="1" applyBorder="1" applyAlignment="1">
      <alignment horizontal="center" vertical="center"/>
    </xf>
    <xf numFmtId="0" fontId="19" fillId="4" borderId="64" xfId="24" applyFont="1" applyFill="1" applyBorder="1" applyAlignment="1">
      <alignment horizontal="center" vertical="center" wrapText="1"/>
    </xf>
    <xf numFmtId="0" fontId="38" fillId="0" borderId="0" xfId="24" applyFont="1" applyAlignment="1">
      <alignment horizontal="center"/>
    </xf>
    <xf numFmtId="0" fontId="79" fillId="2" borderId="0" xfId="24" applyFont="1" applyFill="1" applyAlignment="1">
      <alignment horizontal="center"/>
    </xf>
    <xf numFmtId="0" fontId="44" fillId="0" borderId="68" xfId="24" applyFont="1" applyBorder="1" applyAlignment="1">
      <alignment horizontal="center"/>
    </xf>
    <xf numFmtId="0" fontId="44" fillId="0" borderId="69" xfId="24" applyFont="1" applyBorder="1" applyAlignment="1">
      <alignment horizontal="center"/>
    </xf>
    <xf numFmtId="0" fontId="44" fillId="0" borderId="70" xfId="24" applyFont="1" applyBorder="1" applyAlignment="1">
      <alignment horizontal="center"/>
    </xf>
    <xf numFmtId="49" fontId="44" fillId="3" borderId="64" xfId="24" applyNumberFormat="1" applyFont="1" applyFill="1" applyBorder="1" applyAlignment="1">
      <alignment horizontal="center" vertical="center"/>
    </xf>
    <xf numFmtId="0" fontId="15" fillId="0" borderId="45" xfId="24" applyFont="1" applyBorder="1" applyAlignment="1">
      <alignment horizontal="center" vertical="center" wrapText="1"/>
    </xf>
    <xf numFmtId="0" fontId="15" fillId="0" borderId="44" xfId="24" applyFont="1" applyBorder="1" applyAlignment="1">
      <alignment horizontal="center" vertical="center" wrapText="1"/>
    </xf>
    <xf numFmtId="0" fontId="15" fillId="0" borderId="43" xfId="24" applyFont="1" applyBorder="1" applyAlignment="1">
      <alignment horizontal="center" vertical="center" wrapText="1"/>
    </xf>
    <xf numFmtId="0" fontId="173" fillId="2" borderId="30" xfId="24" applyFont="1" applyFill="1" applyBorder="1" applyAlignment="1">
      <alignment horizontal="left" vertical="top" wrapText="1"/>
    </xf>
    <xf numFmtId="0" fontId="40" fillId="2" borderId="27" xfId="24" applyFont="1" applyFill="1" applyBorder="1" applyAlignment="1">
      <alignment horizontal="left" vertical="top" wrapText="1"/>
    </xf>
    <xf numFmtId="0" fontId="40" fillId="2" borderId="28" xfId="24" applyFont="1" applyFill="1" applyBorder="1" applyAlignment="1">
      <alignment horizontal="left" vertical="top" wrapText="1"/>
    </xf>
    <xf numFmtId="9" fontId="7" fillId="4" borderId="10" xfId="24" applyNumberFormat="1" applyFont="1" applyFill="1" applyBorder="1" applyAlignment="1">
      <alignment horizontal="center" vertical="center"/>
    </xf>
    <xf numFmtId="9" fontId="141" fillId="3" borderId="3" xfId="24" applyNumberFormat="1" applyFont="1" applyFill="1" applyBorder="1" applyAlignment="1">
      <alignment horizontal="center" vertical="center"/>
    </xf>
    <xf numFmtId="9" fontId="141" fillId="3" borderId="4" xfId="24" applyNumberFormat="1" applyFont="1" applyFill="1" applyBorder="1" applyAlignment="1">
      <alignment horizontal="center" vertical="center"/>
    </xf>
    <xf numFmtId="0" fontId="172" fillId="4" borderId="3" xfId="24" applyFont="1" applyFill="1" applyBorder="1" applyAlignment="1">
      <alignment horizontal="center" vertical="center" wrapText="1"/>
    </xf>
    <xf numFmtId="0" fontId="172" fillId="4" borderId="3" xfId="24" applyFont="1" applyFill="1" applyBorder="1" applyAlignment="1">
      <alignment horizontal="center" vertical="center"/>
    </xf>
    <xf numFmtId="0" fontId="172" fillId="4" borderId="4" xfId="24" applyFont="1" applyFill="1" applyBorder="1" applyAlignment="1">
      <alignment horizontal="center" vertical="center"/>
    </xf>
    <xf numFmtId="0" fontId="24" fillId="3" borderId="2" xfId="24" applyFont="1" applyFill="1" applyBorder="1" applyAlignment="1">
      <alignment horizontal="left" vertical="center" wrapText="1"/>
    </xf>
    <xf numFmtId="0" fontId="24" fillId="3" borderId="3" xfId="24" applyFont="1" applyFill="1" applyBorder="1" applyAlignment="1">
      <alignment horizontal="left" vertical="center" wrapText="1"/>
    </xf>
    <xf numFmtId="0" fontId="24" fillId="3" borderId="4" xfId="24" applyFont="1" applyFill="1" applyBorder="1" applyAlignment="1">
      <alignment horizontal="left" vertical="center" wrapText="1"/>
    </xf>
    <xf numFmtId="0" fontId="4" fillId="0" borderId="2" xfId="24" applyFont="1" applyBorder="1" applyAlignment="1">
      <alignment horizontal="center" vertical="center"/>
    </xf>
    <xf numFmtId="0" fontId="4" fillId="0" borderId="3" xfId="24" applyFont="1" applyBorder="1" applyAlignment="1">
      <alignment horizontal="center" vertical="center"/>
    </xf>
    <xf numFmtId="0" fontId="4" fillId="0" borderId="4" xfId="24" applyFont="1" applyBorder="1" applyAlignment="1">
      <alignment horizontal="center" vertical="center"/>
    </xf>
    <xf numFmtId="0" fontId="6" fillId="3" borderId="5" xfId="24" applyFont="1" applyFill="1" applyBorder="1" applyAlignment="1">
      <alignment horizontal="center" vertical="center" wrapText="1"/>
    </xf>
    <xf numFmtId="0" fontId="6" fillId="3" borderId="7" xfId="24" applyFont="1" applyFill="1" applyBorder="1" applyAlignment="1">
      <alignment horizontal="center" vertical="center" wrapText="1"/>
    </xf>
    <xf numFmtId="0" fontId="173" fillId="2" borderId="27" xfId="24" applyFont="1" applyFill="1" applyBorder="1" applyAlignment="1">
      <alignment horizontal="left" vertical="top" wrapText="1"/>
    </xf>
    <xf numFmtId="0" fontId="173" fillId="2" borderId="28" xfId="24" applyFont="1" applyFill="1" applyBorder="1" applyAlignment="1">
      <alignment horizontal="left" vertical="top" wrapText="1"/>
    </xf>
    <xf numFmtId="0" fontId="8" fillId="4" borderId="2" xfId="24" applyFont="1" applyFill="1" applyBorder="1" applyAlignment="1">
      <alignment horizontal="center" vertical="center"/>
    </xf>
    <xf numFmtId="0" fontId="8" fillId="4" borderId="3" xfId="24" applyFont="1" applyFill="1" applyBorder="1" applyAlignment="1">
      <alignment horizontal="center" vertical="center"/>
    </xf>
    <xf numFmtId="0" fontId="8" fillId="4" borderId="4" xfId="24" applyFont="1" applyFill="1" applyBorder="1" applyAlignment="1">
      <alignment horizontal="center" vertical="center"/>
    </xf>
    <xf numFmtId="9" fontId="6" fillId="0" borderId="2" xfId="24" applyNumberFormat="1" applyFont="1" applyFill="1" applyBorder="1" applyAlignment="1">
      <alignment horizontal="center" vertical="center"/>
    </xf>
    <xf numFmtId="9" fontId="6" fillId="0" borderId="10" xfId="24" applyNumberFormat="1" applyFont="1" applyFill="1" applyBorder="1" applyAlignment="1">
      <alignment horizontal="center" vertical="center"/>
    </xf>
    <xf numFmtId="9" fontId="6" fillId="0" borderId="3" xfId="24" applyNumberFormat="1" applyFont="1" applyFill="1" applyBorder="1" applyAlignment="1">
      <alignment horizontal="center" vertical="center"/>
    </xf>
    <xf numFmtId="9" fontId="6" fillId="0" borderId="4" xfId="24" applyNumberFormat="1" applyFont="1" applyFill="1" applyBorder="1" applyAlignment="1">
      <alignment horizontal="center" vertical="center"/>
    </xf>
    <xf numFmtId="9" fontId="53" fillId="3" borderId="2" xfId="24" applyNumberFormat="1" applyFont="1" applyFill="1" applyBorder="1" applyAlignment="1">
      <alignment horizontal="center" vertical="center" wrapText="1"/>
    </xf>
    <xf numFmtId="9" fontId="53" fillId="3" borderId="4" xfId="24" applyNumberFormat="1" applyFont="1" applyFill="1" applyBorder="1" applyAlignment="1">
      <alignment horizontal="center" vertical="center" wrapText="1"/>
    </xf>
    <xf numFmtId="0" fontId="6" fillId="3" borderId="2" xfId="24" applyFont="1" applyFill="1" applyBorder="1" applyAlignment="1">
      <alignment horizontal="center" vertical="center" wrapText="1"/>
    </xf>
    <xf numFmtId="0" fontId="6" fillId="3" borderId="3" xfId="24" applyFont="1" applyFill="1" applyBorder="1" applyAlignment="1">
      <alignment horizontal="center" vertical="center" wrapText="1"/>
    </xf>
    <xf numFmtId="0" fontId="6" fillId="3" borderId="4" xfId="24" applyFont="1" applyFill="1" applyBorder="1" applyAlignment="1">
      <alignment horizontal="center" vertical="center" wrapText="1"/>
    </xf>
    <xf numFmtId="0" fontId="6" fillId="0" borderId="2" xfId="24" applyFont="1" applyFill="1" applyBorder="1" applyAlignment="1">
      <alignment horizontal="center" vertical="center"/>
    </xf>
    <xf numFmtId="0" fontId="6" fillId="0" borderId="3" xfId="24" applyFont="1" applyFill="1" applyBorder="1" applyAlignment="1">
      <alignment horizontal="center" vertical="center"/>
    </xf>
    <xf numFmtId="0" fontId="6" fillId="0" borderId="4" xfId="24" applyFont="1" applyFill="1" applyBorder="1" applyAlignment="1">
      <alignment horizontal="center" vertical="center"/>
    </xf>
    <xf numFmtId="9" fontId="6" fillId="4" borderId="2" xfId="24" applyNumberFormat="1" applyFont="1" applyFill="1" applyBorder="1" applyAlignment="1">
      <alignment horizontal="center" vertical="center" wrapText="1"/>
    </xf>
    <xf numFmtId="9" fontId="6" fillId="4" borderId="4" xfId="24" applyNumberFormat="1" applyFont="1" applyFill="1" applyBorder="1" applyAlignment="1">
      <alignment horizontal="center" vertical="center" wrapText="1"/>
    </xf>
    <xf numFmtId="9" fontId="6" fillId="4" borderId="2" xfId="24" applyNumberFormat="1" applyFont="1" applyFill="1" applyBorder="1" applyAlignment="1">
      <alignment horizontal="center" vertical="center"/>
    </xf>
    <xf numFmtId="9" fontId="6" fillId="4" borderId="14" xfId="24" applyNumberFormat="1" applyFont="1" applyFill="1" applyBorder="1" applyAlignment="1">
      <alignment horizontal="center" vertical="center"/>
    </xf>
    <xf numFmtId="9" fontId="6" fillId="4" borderId="3" xfId="24" applyNumberFormat="1" applyFont="1" applyFill="1" applyBorder="1" applyAlignment="1">
      <alignment horizontal="center" vertical="center"/>
    </xf>
    <xf numFmtId="9" fontId="6" fillId="4" borderId="4" xfId="24" applyNumberFormat="1" applyFont="1" applyFill="1" applyBorder="1" applyAlignment="1">
      <alignment horizontal="center" vertical="center"/>
    </xf>
    <xf numFmtId="0" fontId="6" fillId="3" borderId="2" xfId="24" applyFont="1" applyFill="1" applyBorder="1" applyAlignment="1">
      <alignment horizontal="center" vertical="center"/>
    </xf>
    <xf numFmtId="0" fontId="6" fillId="3" borderId="3" xfId="24" applyFont="1" applyFill="1" applyBorder="1" applyAlignment="1">
      <alignment horizontal="center" vertical="center"/>
    </xf>
    <xf numFmtId="0" fontId="6" fillId="3" borderId="4" xfId="24" applyFont="1" applyFill="1" applyBorder="1" applyAlignment="1">
      <alignment horizontal="center" vertical="center"/>
    </xf>
    <xf numFmtId="3" fontId="8" fillId="2" borderId="2" xfId="24" applyNumberFormat="1" applyFont="1" applyFill="1" applyBorder="1" applyAlignment="1">
      <alignment horizontal="center" vertical="center"/>
    </xf>
    <xf numFmtId="3" fontId="8" fillId="2" borderId="3" xfId="24" applyNumberFormat="1" applyFont="1" applyFill="1" applyBorder="1" applyAlignment="1">
      <alignment horizontal="center" vertical="center"/>
    </xf>
    <xf numFmtId="3" fontId="8" fillId="2" borderId="4" xfId="24" applyNumberFormat="1" applyFont="1" applyFill="1" applyBorder="1" applyAlignment="1">
      <alignment horizontal="center" vertical="center"/>
    </xf>
    <xf numFmtId="0" fontId="55" fillId="0" borderId="2" xfId="24" applyFont="1" applyFill="1" applyBorder="1" applyAlignment="1">
      <alignment horizontal="center" vertical="center" wrapText="1"/>
    </xf>
    <xf numFmtId="0" fontId="55" fillId="0" borderId="3" xfId="24" applyFont="1" applyFill="1" applyBorder="1" applyAlignment="1">
      <alignment horizontal="center" vertical="center" wrapText="1"/>
    </xf>
    <xf numFmtId="0" fontId="55" fillId="0" borderId="4" xfId="24" applyFont="1" applyFill="1" applyBorder="1" applyAlignment="1">
      <alignment horizontal="center" vertical="center" wrapText="1"/>
    </xf>
    <xf numFmtId="0" fontId="56" fillId="0" borderId="2" xfId="24" applyFont="1" applyBorder="1" applyAlignment="1">
      <alignment horizontal="center" wrapText="1"/>
    </xf>
    <xf numFmtId="0" fontId="56" fillId="0" borderId="3" xfId="24" applyFont="1" applyBorder="1" applyAlignment="1">
      <alignment horizontal="center" wrapText="1"/>
    </xf>
    <xf numFmtId="0" fontId="56" fillId="0" borderId="4" xfId="24" applyFont="1" applyBorder="1" applyAlignment="1">
      <alignment horizontal="center" wrapText="1"/>
    </xf>
    <xf numFmtId="3" fontId="8" fillId="0" borderId="2" xfId="24" applyNumberFormat="1" applyFont="1" applyFill="1" applyBorder="1" applyAlignment="1">
      <alignment horizontal="center" vertical="center"/>
    </xf>
    <xf numFmtId="3" fontId="8" fillId="0" borderId="3" xfId="24" applyNumberFormat="1" applyFont="1" applyFill="1" applyBorder="1" applyAlignment="1">
      <alignment horizontal="center" vertical="center"/>
    </xf>
    <xf numFmtId="3" fontId="8" fillId="0" borderId="4" xfId="24" applyNumberFormat="1" applyFont="1" applyFill="1" applyBorder="1" applyAlignment="1">
      <alignment horizontal="center" vertical="center"/>
    </xf>
    <xf numFmtId="0" fontId="55" fillId="4" borderId="2" xfId="24" applyFont="1" applyFill="1" applyBorder="1" applyAlignment="1">
      <alignment horizontal="center" vertical="center" wrapText="1"/>
    </xf>
    <xf numFmtId="0" fontId="55" fillId="4" borderId="3" xfId="24" applyFont="1" applyFill="1" applyBorder="1" applyAlignment="1">
      <alignment horizontal="center" vertical="center" wrapText="1"/>
    </xf>
    <xf numFmtId="0" fontId="55" fillId="4" borderId="4" xfId="24" applyFont="1" applyFill="1" applyBorder="1" applyAlignment="1">
      <alignment horizontal="center" vertical="center" wrapText="1"/>
    </xf>
    <xf numFmtId="0" fontId="53" fillId="4" borderId="2" xfId="24" applyFont="1" applyFill="1" applyBorder="1" applyAlignment="1">
      <alignment horizontal="center" vertical="center" wrapText="1"/>
    </xf>
    <xf numFmtId="0" fontId="53" fillId="4" borderId="3" xfId="24" applyFont="1" applyFill="1" applyBorder="1" applyAlignment="1">
      <alignment horizontal="center" vertical="center" wrapText="1"/>
    </xf>
    <xf numFmtId="0" fontId="53" fillId="4" borderId="4" xfId="24" applyFont="1" applyFill="1" applyBorder="1" applyAlignment="1">
      <alignment horizontal="center" vertical="center" wrapText="1"/>
    </xf>
    <xf numFmtId="0" fontId="28" fillId="3" borderId="2" xfId="24" applyFont="1" applyFill="1" applyBorder="1" applyAlignment="1">
      <alignment horizontal="center" vertical="center" wrapText="1"/>
    </xf>
    <xf numFmtId="0" fontId="28" fillId="3" borderId="3" xfId="24" applyFont="1" applyFill="1" applyBorder="1" applyAlignment="1">
      <alignment horizontal="center" vertical="center" wrapText="1"/>
    </xf>
    <xf numFmtId="0" fontId="28" fillId="3" borderId="4" xfId="24" applyFont="1" applyFill="1" applyBorder="1" applyAlignment="1">
      <alignment horizontal="center" vertical="center" wrapText="1"/>
    </xf>
    <xf numFmtId="0" fontId="28" fillId="3" borderId="2" xfId="24" applyFont="1" applyFill="1" applyBorder="1" applyAlignment="1">
      <alignment horizontal="center" vertical="center"/>
    </xf>
    <xf numFmtId="0" fontId="28" fillId="3" borderId="3" xfId="24" applyFont="1" applyFill="1" applyBorder="1" applyAlignment="1">
      <alignment horizontal="center" vertical="center"/>
    </xf>
    <xf numFmtId="0" fontId="28" fillId="3" borderId="4" xfId="24" applyFont="1" applyFill="1" applyBorder="1" applyAlignment="1">
      <alignment horizontal="center" vertical="center"/>
    </xf>
    <xf numFmtId="0" fontId="52" fillId="2" borderId="0" xfId="24" applyFont="1" applyFill="1" applyAlignment="1">
      <alignment horizontal="center"/>
    </xf>
    <xf numFmtId="0" fontId="28" fillId="3" borderId="1" xfId="24" applyFont="1" applyFill="1" applyBorder="1" applyAlignment="1">
      <alignment horizontal="center" vertical="center"/>
    </xf>
    <xf numFmtId="49" fontId="6" fillId="3" borderId="2" xfId="24" applyNumberFormat="1" applyFont="1" applyFill="1" applyBorder="1" applyAlignment="1">
      <alignment horizontal="center" vertical="center"/>
    </xf>
    <xf numFmtId="49" fontId="6" fillId="3" borderId="3" xfId="24" applyNumberFormat="1" applyFont="1" applyFill="1" applyBorder="1" applyAlignment="1">
      <alignment horizontal="center" vertical="center"/>
    </xf>
    <xf numFmtId="49" fontId="6" fillId="3" borderId="4" xfId="24" applyNumberFormat="1" applyFont="1" applyFill="1" applyBorder="1" applyAlignment="1">
      <alignment horizontal="center" vertical="center"/>
    </xf>
    <xf numFmtId="0" fontId="8" fillId="0" borderId="2" xfId="24" applyFont="1" applyBorder="1" applyAlignment="1">
      <alignment horizontal="center"/>
    </xf>
    <xf numFmtId="0" fontId="8" fillId="0" borderId="3" xfId="24" applyFont="1" applyBorder="1" applyAlignment="1">
      <alignment horizontal="center"/>
    </xf>
    <xf numFmtId="0" fontId="8" fillId="0" borderId="4" xfId="24" applyFont="1" applyBorder="1" applyAlignment="1">
      <alignment horizontal="center"/>
    </xf>
    <xf numFmtId="0" fontId="7" fillId="3" borderId="15" xfId="24" applyFont="1" applyFill="1" applyBorder="1" applyAlignment="1">
      <alignment horizontal="center" vertical="center" wrapText="1"/>
    </xf>
    <xf numFmtId="0" fontId="64" fillId="0" borderId="42" xfId="24" applyNumberFormat="1" applyFont="1" applyFill="1" applyBorder="1" applyAlignment="1" applyProtection="1">
      <alignment horizontal="center" vertical="center" wrapText="1"/>
    </xf>
    <xf numFmtId="0" fontId="64" fillId="0" borderId="42" xfId="24" applyNumberFormat="1" applyFont="1" applyFill="1" applyBorder="1" applyAlignment="1" applyProtection="1">
      <alignment horizontal="center" vertical="center" wrapText="1"/>
      <protection locked="0"/>
    </xf>
    <xf numFmtId="0" fontId="9" fillId="4" borderId="15" xfId="24" applyFont="1" applyFill="1" applyBorder="1" applyAlignment="1">
      <alignment horizontal="center" vertical="center"/>
    </xf>
    <xf numFmtId="0" fontId="4" fillId="4" borderId="15" xfId="24" applyFont="1" applyFill="1" applyBorder="1" applyAlignment="1">
      <alignment horizontal="center" vertical="center"/>
    </xf>
    <xf numFmtId="0" fontId="7" fillId="4" borderId="15" xfId="24" applyFont="1" applyFill="1" applyBorder="1" applyAlignment="1">
      <alignment horizontal="center" vertical="center" wrapText="1"/>
    </xf>
    <xf numFmtId="0" fontId="23" fillId="3" borderId="15" xfId="24" applyFont="1" applyFill="1" applyBorder="1" applyAlignment="1">
      <alignment horizontal="center" vertical="center" wrapText="1"/>
    </xf>
    <xf numFmtId="0" fontId="7" fillId="3" borderId="15" xfId="24" applyFont="1" applyFill="1" applyBorder="1" applyAlignment="1">
      <alignment horizontal="center" vertical="center"/>
    </xf>
    <xf numFmtId="0" fontId="9" fillId="4" borderId="15" xfId="24" applyFont="1" applyFill="1" applyBorder="1" applyAlignment="1">
      <alignment horizontal="center" vertical="center" wrapText="1"/>
    </xf>
    <xf numFmtId="0" fontId="7" fillId="4" borderId="15" xfId="24" applyFont="1" applyFill="1" applyBorder="1" applyAlignment="1">
      <alignment horizontal="center" vertical="center"/>
    </xf>
    <xf numFmtId="9" fontId="9" fillId="4" borderId="15" xfId="24" applyNumberFormat="1" applyFont="1" applyFill="1" applyBorder="1" applyAlignment="1">
      <alignment horizontal="center" vertical="center"/>
    </xf>
    <xf numFmtId="9" fontId="7" fillId="4" borderId="15" xfId="24" applyNumberFormat="1" applyFont="1" applyFill="1" applyBorder="1" applyAlignment="1">
      <alignment horizontal="center" vertical="center"/>
    </xf>
    <xf numFmtId="0" fontId="1" fillId="0" borderId="0" xfId="24"/>
    <xf numFmtId="0" fontId="9" fillId="3" borderId="15" xfId="24" applyFont="1" applyFill="1" applyBorder="1" applyAlignment="1">
      <alignment horizontal="center" vertical="center" wrapText="1"/>
    </xf>
    <xf numFmtId="0" fontId="9" fillId="3" borderId="15" xfId="24" applyFont="1" applyFill="1" applyBorder="1" applyAlignment="1">
      <alignment horizontal="center" vertical="center"/>
    </xf>
    <xf numFmtId="0" fontId="5" fillId="3" borderId="0" xfId="0" applyFont="1" applyFill="1" applyBorder="1" applyAlignment="1">
      <alignment vertical="center" wrapText="1"/>
    </xf>
    <xf numFmtId="4" fontId="0" fillId="0" borderId="0" xfId="0" applyNumberFormat="1"/>
    <xf numFmtId="3" fontId="21" fillId="0" borderId="0" xfId="0" applyNumberFormat="1" applyFont="1" applyFill="1"/>
    <xf numFmtId="3" fontId="23" fillId="0" borderId="0" xfId="0" applyNumberFormat="1" applyFont="1" applyFill="1" applyBorder="1" applyAlignment="1">
      <alignment horizontal="center" vertical="center"/>
    </xf>
    <xf numFmtId="0" fontId="15" fillId="0" borderId="0" xfId="0" applyFont="1" applyBorder="1" applyAlignment="1">
      <alignment horizontal="left" vertical="center" wrapText="1" indent="1"/>
    </xf>
    <xf numFmtId="3" fontId="23" fillId="0" borderId="0" xfId="0" applyNumberFormat="1" applyFont="1" applyBorder="1" applyAlignment="1">
      <alignment horizontal="center" vertical="center"/>
    </xf>
    <xf numFmtId="0" fontId="15" fillId="0" borderId="36" xfId="0" applyFont="1" applyBorder="1"/>
    <xf numFmtId="0" fontId="15" fillId="0" borderId="0" xfId="0" applyFont="1"/>
    <xf numFmtId="0" fontId="30" fillId="2" borderId="92" xfId="0" applyFont="1" applyFill="1" applyBorder="1"/>
    <xf numFmtId="0" fontId="185" fillId="2" borderId="16" xfId="0" applyFont="1" applyFill="1" applyBorder="1" applyAlignment="1">
      <alignment horizontal="left" vertical="top" wrapText="1"/>
    </xf>
    <xf numFmtId="0" fontId="185" fillId="2" borderId="17" xfId="0" applyFont="1" applyFill="1" applyBorder="1" applyAlignment="1">
      <alignment horizontal="left" vertical="top" wrapText="1"/>
    </xf>
    <xf numFmtId="0" fontId="185" fillId="2" borderId="18" xfId="0" applyFont="1" applyFill="1" applyBorder="1" applyAlignment="1">
      <alignment horizontal="left" vertical="top" wrapText="1"/>
    </xf>
    <xf numFmtId="0" fontId="186" fillId="2" borderId="19" xfId="0" applyFont="1" applyFill="1" applyBorder="1" applyAlignment="1">
      <alignment horizontal="left" vertical="top" wrapText="1"/>
    </xf>
    <xf numFmtId="0" fontId="186" fillId="2" borderId="0" xfId="0" applyFont="1" applyFill="1" applyBorder="1" applyAlignment="1">
      <alignment horizontal="left" vertical="top" wrapText="1"/>
    </xf>
    <xf numFmtId="0" fontId="186" fillId="2" borderId="20" xfId="0" applyFont="1" applyFill="1" applyBorder="1" applyAlignment="1">
      <alignment horizontal="left" vertical="top" wrapText="1"/>
    </xf>
    <xf numFmtId="0" fontId="185" fillId="2" borderId="19" xfId="0" applyFont="1" applyFill="1" applyBorder="1" applyAlignment="1">
      <alignment horizontal="left" wrapText="1"/>
    </xf>
    <xf numFmtId="0" fontId="185" fillId="2" borderId="0" xfId="0" applyFont="1" applyFill="1" applyBorder="1" applyAlignment="1">
      <alignment horizontal="left" wrapText="1"/>
    </xf>
    <xf numFmtId="0" fontId="185" fillId="2" borderId="20" xfId="0" applyFont="1" applyFill="1" applyBorder="1" applyAlignment="1">
      <alignment horizontal="left" wrapText="1"/>
    </xf>
    <xf numFmtId="0" fontId="40" fillId="0" borderId="0" xfId="0" applyFont="1" applyAlignment="1">
      <alignment horizontal="left" wrapText="1"/>
    </xf>
    <xf numFmtId="0" fontId="185" fillId="2" borderId="19" xfId="0" applyFont="1" applyFill="1" applyBorder="1" applyAlignment="1">
      <alignment horizontal="left" vertical="top" wrapText="1"/>
    </xf>
    <xf numFmtId="0" fontId="185" fillId="2" borderId="0" xfId="0" applyFont="1" applyFill="1" applyBorder="1" applyAlignment="1">
      <alignment horizontal="left" vertical="top" wrapText="1"/>
    </xf>
    <xf numFmtId="0" fontId="185" fillId="2" borderId="20" xfId="0" applyFont="1" applyFill="1" applyBorder="1" applyAlignment="1">
      <alignment horizontal="left" vertical="top" wrapText="1"/>
    </xf>
    <xf numFmtId="0" fontId="40" fillId="0" borderId="0" xfId="0" applyFont="1" applyAlignment="1">
      <alignment wrapText="1"/>
    </xf>
    <xf numFmtId="0" fontId="186" fillId="2" borderId="21" xfId="0" applyFont="1" applyFill="1" applyBorder="1" applyAlignment="1">
      <alignment horizontal="left" vertical="top" wrapText="1"/>
    </xf>
    <xf numFmtId="0" fontId="185" fillId="2" borderId="22" xfId="0" applyFont="1" applyFill="1" applyBorder="1" applyAlignment="1">
      <alignment horizontal="left" vertical="top" wrapText="1"/>
    </xf>
    <xf numFmtId="0" fontId="185" fillId="2" borderId="23" xfId="0" applyFont="1" applyFill="1" applyBorder="1" applyAlignment="1">
      <alignment horizontal="left" vertical="top" wrapText="1"/>
    </xf>
  </cellXfs>
  <cellStyles count="188">
    <cellStyle name="_ALB content sheet" xfId="32"/>
    <cellStyle name="_ALB content sheet_Projekt_Buxhet_2012" xfId="33"/>
    <cellStyle name="_ALB_StructPC tables" xfId="34"/>
    <cellStyle name="_Output to team May 12 2008 10pm" xfId="35"/>
    <cellStyle name="_PC Table Summary fror Gramoz May 13 2008" xfId="36"/>
    <cellStyle name="1 indent" xfId="37"/>
    <cellStyle name="2 indents" xfId="38"/>
    <cellStyle name="20% - Accent1 2" xfId="39"/>
    <cellStyle name="20% - Accent2 2" xfId="40"/>
    <cellStyle name="20% - Accent3 2" xfId="41"/>
    <cellStyle name="20% - Accent4 2" xfId="42"/>
    <cellStyle name="20% - Accent5 2" xfId="43"/>
    <cellStyle name="20% - Accent6 2" xfId="44"/>
    <cellStyle name="3 indents" xfId="45"/>
    <cellStyle name="4 indents" xfId="46"/>
    <cellStyle name="40% - Accent1 2" xfId="47"/>
    <cellStyle name="40% - Accent2 2" xfId="48"/>
    <cellStyle name="40% - Accent3 2" xfId="49"/>
    <cellStyle name="40% - Accent4 2" xfId="50"/>
    <cellStyle name="40% - Accent5 2" xfId="51"/>
    <cellStyle name="40% - Accent6 2" xfId="52"/>
    <cellStyle name="5 indents" xfId="53"/>
    <cellStyle name="60% - Accent1 2" xfId="54"/>
    <cellStyle name="60% - Accent2 2" xfId="55"/>
    <cellStyle name="60% - Accent3 2" xfId="56"/>
    <cellStyle name="60% - Accent4 2" xfId="57"/>
    <cellStyle name="60% - Accent5 2" xfId="58"/>
    <cellStyle name="60% - Accent6 2" xfId="59"/>
    <cellStyle name="Accent1 2" xfId="60"/>
    <cellStyle name="Accent2 2" xfId="61"/>
    <cellStyle name="Accent3 2" xfId="62"/>
    <cellStyle name="Accent4 2" xfId="63"/>
    <cellStyle name="Accent5 2" xfId="64"/>
    <cellStyle name="Accent6 2" xfId="65"/>
    <cellStyle name="Bad 2" xfId="26"/>
    <cellStyle name="Bad 2 2" xfId="184"/>
    <cellStyle name="BoA" xfId="66"/>
    <cellStyle name="Calculation 2" xfId="67"/>
    <cellStyle name="Celkem" xfId="68"/>
    <cellStyle name="Check Cell 2" xfId="69"/>
    <cellStyle name="Comma  - Style1" xfId="70"/>
    <cellStyle name="Comma 2" xfId="3"/>
    <cellStyle name="Comma 2 2" xfId="6"/>
    <cellStyle name="Comma 2 3" xfId="21"/>
    <cellStyle name="Comma 2 4" xfId="30"/>
    <cellStyle name="Comma 3" xfId="4"/>
    <cellStyle name="Comma 3 2" xfId="7"/>
    <cellStyle name="Comma 3 2 2" xfId="8"/>
    <cellStyle name="Comma 3 3" xfId="28"/>
    <cellStyle name="Comma 3 4" xfId="180"/>
    <cellStyle name="Comma 4" xfId="9"/>
    <cellStyle name="Comma 5" xfId="2"/>
    <cellStyle name="Comma 5 2" xfId="23"/>
    <cellStyle name="Comma 6" xfId="22"/>
    <cellStyle name="Comma 7" xfId="71"/>
    <cellStyle name="Comma 8" xfId="72"/>
    <cellStyle name="Comma 9" xfId="73"/>
    <cellStyle name="Comma(3)" xfId="74"/>
    <cellStyle name="Comma0" xfId="10"/>
    <cellStyle name="Curren - Style3" xfId="75"/>
    <cellStyle name="Curren - Style4" xfId="76"/>
    <cellStyle name="Currency0" xfId="11"/>
    <cellStyle name="Date" xfId="12"/>
    <cellStyle name="Datum" xfId="77"/>
    <cellStyle name="Defl/Infl" xfId="78"/>
    <cellStyle name="Euro" xfId="79"/>
    <cellStyle name="Exogenous" xfId="80"/>
    <cellStyle name="Explanatory Text 2" xfId="81"/>
    <cellStyle name="Finanční0" xfId="82"/>
    <cellStyle name="Finanèní0" xfId="83"/>
    <cellStyle name="Fixed" xfId="13"/>
    <cellStyle name="Good 2" xfId="84"/>
    <cellStyle name="Grey" xfId="85"/>
    <cellStyle name="Heading 1 2" xfId="86"/>
    <cellStyle name="Heading 2 2" xfId="87"/>
    <cellStyle name="Heading 3 2" xfId="88"/>
    <cellStyle name="Heading 4 2" xfId="89"/>
    <cellStyle name="Hipervínculo_IIF" xfId="90"/>
    <cellStyle name="IMF" xfId="91"/>
    <cellStyle name="imf-one decimal" xfId="92"/>
    <cellStyle name="imf-zero decimal" xfId="93"/>
    <cellStyle name="Input [yellow]" xfId="94"/>
    <cellStyle name="Input 2" xfId="95"/>
    <cellStyle name="INSTAT" xfId="96"/>
    <cellStyle name="Label" xfId="97"/>
    <cellStyle name="Linked Cell 2" xfId="98"/>
    <cellStyle name="Měna0" xfId="99"/>
    <cellStyle name="Millares [0]_BALPROGRAMA2001R" xfId="100"/>
    <cellStyle name="Millares_BALPROGRAMA2001R" xfId="101"/>
    <cellStyle name="Milliers [0]_Encours - Apr rééch" xfId="102"/>
    <cellStyle name="Milliers_Encours - Apr rééch" xfId="103"/>
    <cellStyle name="Mìna0" xfId="104"/>
    <cellStyle name="Model" xfId="105"/>
    <cellStyle name="MoF" xfId="106"/>
    <cellStyle name="Moneda [0]_BALPROGRAMA2001R" xfId="107"/>
    <cellStyle name="Moneda_BALPROGRAMA2001R" xfId="108"/>
    <cellStyle name="Monétaire [0]_Encours - Apr rééch" xfId="109"/>
    <cellStyle name="Monétaire_Encours - Apr rééch" xfId="110"/>
    <cellStyle name="Neutral 2" xfId="111"/>
    <cellStyle name="Normal" xfId="0" builtinId="0"/>
    <cellStyle name="Normal - Style1" xfId="112"/>
    <cellStyle name="Normal - Style2" xfId="113"/>
    <cellStyle name="Normal - Style5" xfId="114"/>
    <cellStyle name="Normal - Style6" xfId="115"/>
    <cellStyle name="Normal - Style7" xfId="116"/>
    <cellStyle name="Normal - Style8" xfId="117"/>
    <cellStyle name="Normal 10" xfId="118"/>
    <cellStyle name="Normal 11" xfId="119"/>
    <cellStyle name="Normal 12" xfId="120"/>
    <cellStyle name="Normal 13" xfId="121"/>
    <cellStyle name="Normal 2" xfId="5"/>
    <cellStyle name="Normal 2 2" xfId="20"/>
    <cellStyle name="Normal 2 3" xfId="24"/>
    <cellStyle name="Normal 2 4" xfId="122"/>
    <cellStyle name="Normal 24" xfId="14"/>
    <cellStyle name="Normal 3" xfId="1"/>
    <cellStyle name="Normal 3 2" xfId="31"/>
    <cellStyle name="Normal 3 3" xfId="123"/>
    <cellStyle name="Normal 4" xfId="15"/>
    <cellStyle name="Normal 4 2" xfId="16"/>
    <cellStyle name="Normal 4 3" xfId="29"/>
    <cellStyle name="Normal 5" xfId="27"/>
    <cellStyle name="Normal 5 3" xfId="124"/>
    <cellStyle name="Normal 6" xfId="125"/>
    <cellStyle name="Normal 6 2" xfId="186"/>
    <cellStyle name="Normal 7" xfId="126"/>
    <cellStyle name="Normal 7 2" xfId="185"/>
    <cellStyle name="Normal 8" xfId="127"/>
    <cellStyle name="Normal 8 2" xfId="183"/>
    <cellStyle name="Normal 9" xfId="128"/>
    <cellStyle name="Normal 9 2" xfId="182"/>
    <cellStyle name="Normal Table" xfId="129"/>
    <cellStyle name="Normal_Tabela_Investimeve" xfId="181"/>
    <cellStyle name="normálne__1_NDARJA  BUXHETIT Universiteteve _2007-2008 sipas Formulës.xls_Flori_PM" xfId="130"/>
    <cellStyle name="Note 2" xfId="131"/>
    <cellStyle name="Output 2" xfId="132"/>
    <cellStyle name="Output Amounts" xfId="133"/>
    <cellStyle name="Percent" xfId="187" builtinId="5"/>
    <cellStyle name="Percent [2]" xfId="134"/>
    <cellStyle name="Percent 2" xfId="17"/>
    <cellStyle name="Percent 2 2" xfId="25"/>
    <cellStyle name="Percent 3" xfId="19"/>
    <cellStyle name="Percent 4" xfId="135"/>
    <cellStyle name="Percent 5" xfId="136"/>
    <cellStyle name="percentage difference" xfId="137"/>
    <cellStyle name="percentage difference one decimal" xfId="138"/>
    <cellStyle name="percentage difference zero decimal" xfId="139"/>
    <cellStyle name="Pevný" xfId="140"/>
    <cellStyle name="Presentation" xfId="141"/>
    <cellStyle name="Proj" xfId="142"/>
    <cellStyle name="Publication" xfId="143"/>
    <cellStyle name="STYL1 - Style1" xfId="144"/>
    <cellStyle name="Style 1" xfId="18"/>
    <cellStyle name="Text" xfId="145"/>
    <cellStyle name="Title 2" xfId="146"/>
    <cellStyle name="Total 2" xfId="147"/>
    <cellStyle name="Warning Text 2" xfId="148"/>
    <cellStyle name="WebAnchor1" xfId="149"/>
    <cellStyle name="WebAnchor2" xfId="150"/>
    <cellStyle name="WebAnchor3" xfId="151"/>
    <cellStyle name="WebAnchor4" xfId="152"/>
    <cellStyle name="WebAnchor5" xfId="153"/>
    <cellStyle name="WebAnchor6" xfId="154"/>
    <cellStyle name="WebAnchor7" xfId="155"/>
    <cellStyle name="Webexclude" xfId="156"/>
    <cellStyle name="WebFN" xfId="157"/>
    <cellStyle name="WebFN1" xfId="158"/>
    <cellStyle name="WebFN2" xfId="159"/>
    <cellStyle name="WebFN3" xfId="160"/>
    <cellStyle name="WebFN4" xfId="161"/>
    <cellStyle name="WebHR" xfId="162"/>
    <cellStyle name="WebIndent1" xfId="163"/>
    <cellStyle name="WebIndent1wFN3" xfId="164"/>
    <cellStyle name="WebIndent2" xfId="165"/>
    <cellStyle name="WebNoBR" xfId="166"/>
    <cellStyle name="Záhlaví 1" xfId="167"/>
    <cellStyle name="Záhlaví 2" xfId="168"/>
    <cellStyle name="zero" xfId="169"/>
    <cellStyle name="ДАТА" xfId="170"/>
    <cellStyle name="ДЕНЕЖНЫЙ_BOPENGC" xfId="171"/>
    <cellStyle name="ЗАГОЛОВОК1" xfId="172"/>
    <cellStyle name="ЗАГОЛОВОК2" xfId="173"/>
    <cellStyle name="ИТОГОВЫЙ" xfId="174"/>
    <cellStyle name="Обычный_BOPENGC" xfId="175"/>
    <cellStyle name="ПРОЦЕНТНЫЙ_BOPENGC" xfId="176"/>
    <cellStyle name="ТЕКСТ" xfId="177"/>
    <cellStyle name="ФИКСИРОВАННЫЙ" xfId="178"/>
    <cellStyle name="ФИНАНСОВЫЙ_BOPENGC" xfId="17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6" Type="http://schemas.openxmlformats.org/officeDocument/2006/relationships/externalLink" Target="externalLinks/externalLink2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33</xdr:row>
      <xdr:rowOff>0</xdr:rowOff>
    </xdr:from>
    <xdr:to>
      <xdr:col>7</xdr:col>
      <xdr:colOff>304800</xdr:colOff>
      <xdr:row>34</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xdr:cNvSpPr>
          <a:spLocks noChangeAspect="1" noChangeArrowheads="1"/>
        </xdr:cNvSpPr>
      </xdr:nvSpPr>
      <xdr:spPr bwMode="auto">
        <a:xfrm>
          <a:off x="5953125" y="1057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 val="31"/>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AQ"/>
      <sheetName val="Read Me"/>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356"/>
  <sheetViews>
    <sheetView workbookViewId="0">
      <selection activeCell="G312" sqref="G312"/>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1529</v>
      </c>
      <c r="E3" s="1217"/>
      <c r="F3" s="1217"/>
      <c r="G3" s="1217"/>
      <c r="H3" s="4"/>
      <c r="I3" s="4"/>
      <c r="J3" s="4"/>
      <c r="K3" s="4"/>
    </row>
    <row r="4" spans="1:11" ht="14.1" customHeight="1">
      <c r="A4" s="4"/>
      <c r="B4" s="4"/>
      <c r="C4" s="16" t="s">
        <v>424</v>
      </c>
      <c r="D4" s="1216" t="s">
        <v>1530</v>
      </c>
      <c r="E4" s="1217"/>
      <c r="F4" s="1217"/>
      <c r="G4" s="1217"/>
      <c r="H4" s="4"/>
      <c r="I4" s="4"/>
      <c r="J4" s="4"/>
      <c r="K4" s="4"/>
    </row>
    <row r="5" spans="1:11" ht="14.1" customHeight="1">
      <c r="A5" s="4"/>
      <c r="B5" s="4"/>
      <c r="C5" s="16" t="s">
        <v>0</v>
      </c>
      <c r="D5" s="1216" t="s">
        <v>1531</v>
      </c>
      <c r="E5" s="1217"/>
      <c r="F5" s="1217"/>
      <c r="G5" s="1217"/>
      <c r="H5" s="4"/>
      <c r="I5" s="4"/>
      <c r="J5" s="4"/>
      <c r="K5" s="4"/>
    </row>
    <row r="6" spans="1:11" ht="14.1" customHeight="1">
      <c r="A6" s="4"/>
      <c r="B6" s="4"/>
      <c r="C6" s="16" t="s">
        <v>1</v>
      </c>
      <c r="D6" s="1216" t="s">
        <v>134</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64.5" customHeight="1">
      <c r="A9" s="4"/>
      <c r="B9" s="4"/>
      <c r="C9" s="1228" t="s">
        <v>1532</v>
      </c>
      <c r="D9" s="1229"/>
      <c r="E9" s="1229"/>
      <c r="F9" s="1229"/>
      <c r="G9" s="1229"/>
      <c r="H9" s="4"/>
      <c r="I9" s="4"/>
      <c r="J9" s="4"/>
      <c r="K9" s="4"/>
    </row>
    <row r="10" spans="1:11" ht="36.950000000000003" customHeight="1">
      <c r="A10" s="4"/>
      <c r="B10" s="4"/>
      <c r="C10" s="8" t="s">
        <v>5</v>
      </c>
      <c r="D10" s="1230" t="s">
        <v>1533</v>
      </c>
      <c r="E10" s="1231"/>
      <c r="F10" s="1231"/>
      <c r="G10" s="1231"/>
      <c r="H10" s="4"/>
      <c r="I10" s="4"/>
      <c r="J10" s="4"/>
      <c r="K10" s="4"/>
    </row>
    <row r="11" spans="1:11" ht="27.95" customHeight="1">
      <c r="A11" s="4"/>
      <c r="B11" s="4"/>
      <c r="C11" s="7" t="s">
        <v>6</v>
      </c>
      <c r="D11" s="34">
        <v>2021</v>
      </c>
      <c r="E11" s="34">
        <v>2022</v>
      </c>
      <c r="F11" s="34">
        <v>2023</v>
      </c>
      <c r="G11" s="34">
        <v>2024</v>
      </c>
      <c r="H11" s="4"/>
      <c r="I11" s="4"/>
      <c r="J11" s="4"/>
      <c r="K11" s="4"/>
    </row>
    <row r="12" spans="1:11" ht="14.1" customHeight="1">
      <c r="A12" s="4"/>
      <c r="B12" s="4"/>
      <c r="C12" s="15"/>
      <c r="D12" s="35" t="s">
        <v>7</v>
      </c>
      <c r="E12" s="35" t="s">
        <v>8</v>
      </c>
      <c r="F12" s="35" t="s">
        <v>8</v>
      </c>
      <c r="G12" s="35" t="s">
        <v>8</v>
      </c>
      <c r="H12" s="4"/>
      <c r="I12" s="4"/>
      <c r="J12" s="4"/>
      <c r="K12" s="4"/>
    </row>
    <row r="13" spans="1:11" ht="20.100000000000001" customHeight="1">
      <c r="A13" s="4"/>
      <c r="B13" s="4"/>
      <c r="C13" s="7" t="s">
        <v>1534</v>
      </c>
      <c r="D13" s="33" t="s">
        <v>475</v>
      </c>
      <c r="E13" s="33" t="s">
        <v>475</v>
      </c>
      <c r="F13" s="33" t="s">
        <v>475</v>
      </c>
      <c r="G13" s="33" t="s">
        <v>475</v>
      </c>
      <c r="H13" s="4"/>
      <c r="I13" s="4"/>
      <c r="J13" s="4"/>
      <c r="K13" s="4"/>
    </row>
    <row r="14" spans="1:11" ht="51.95" customHeight="1">
      <c r="A14" s="4"/>
      <c r="B14" s="4"/>
      <c r="C14" s="8" t="s">
        <v>235</v>
      </c>
      <c r="D14" s="1230" t="s">
        <v>1535</v>
      </c>
      <c r="E14" s="1231"/>
      <c r="F14" s="1231"/>
      <c r="G14" s="1231"/>
      <c r="H14" s="4"/>
      <c r="I14" s="4"/>
      <c r="J14" s="4"/>
      <c r="K14" s="4"/>
    </row>
    <row r="15" spans="1:11">
      <c r="A15" s="4"/>
      <c r="B15" s="4"/>
      <c r="C15" s="7" t="s">
        <v>405</v>
      </c>
      <c r="D15" s="34">
        <v>2021</v>
      </c>
      <c r="E15" s="34">
        <v>2022</v>
      </c>
      <c r="F15" s="34">
        <v>2023</v>
      </c>
      <c r="G15" s="34">
        <v>2024</v>
      </c>
      <c r="H15" s="4"/>
      <c r="I15" s="4"/>
      <c r="J15" s="4"/>
      <c r="K15" s="4"/>
    </row>
    <row r="16" spans="1:11" ht="14.1" customHeight="1">
      <c r="A16" s="4"/>
      <c r="B16" s="4"/>
      <c r="C16" s="15"/>
      <c r="D16" s="35" t="s">
        <v>7</v>
      </c>
      <c r="E16" s="35" t="s">
        <v>8</v>
      </c>
      <c r="F16" s="35" t="s">
        <v>8</v>
      </c>
      <c r="G16" s="35" t="s">
        <v>8</v>
      </c>
      <c r="H16" s="4"/>
      <c r="I16" s="4"/>
      <c r="J16" s="4"/>
      <c r="K16" s="4"/>
    </row>
    <row r="17" spans="1:11" ht="20.100000000000001" customHeight="1">
      <c r="A17" s="4"/>
      <c r="B17" s="4"/>
      <c r="C17" s="7" t="s">
        <v>1536</v>
      </c>
      <c r="D17" s="33" t="s">
        <v>361</v>
      </c>
      <c r="E17" s="33" t="s">
        <v>408</v>
      </c>
      <c r="F17" s="33" t="s">
        <v>408</v>
      </c>
      <c r="G17" s="33" t="s">
        <v>418</v>
      </c>
      <c r="H17" s="4"/>
      <c r="I17" s="4"/>
      <c r="J17" s="4"/>
      <c r="K17" s="4"/>
    </row>
    <row r="18" spans="1:11" ht="20.100000000000001" customHeight="1">
      <c r="A18" s="4"/>
      <c r="B18" s="4"/>
      <c r="C18" s="7" t="s">
        <v>1537</v>
      </c>
      <c r="D18" s="33" t="s">
        <v>361</v>
      </c>
      <c r="E18" s="33" t="s">
        <v>932</v>
      </c>
      <c r="F18" s="33" t="s">
        <v>932</v>
      </c>
      <c r="G18" s="33" t="s">
        <v>932</v>
      </c>
      <c r="H18" s="4"/>
      <c r="I18" s="4"/>
      <c r="J18" s="4"/>
      <c r="K18" s="4"/>
    </row>
    <row r="19" spans="1:11" ht="14.1" customHeight="1">
      <c r="A19" s="4"/>
      <c r="B19" s="4"/>
      <c r="C19" s="1222" t="s">
        <v>273</v>
      </c>
      <c r="D19" s="1223"/>
      <c r="E19" s="1223"/>
      <c r="F19" s="1223"/>
      <c r="G19" s="1223"/>
      <c r="H19" s="4"/>
      <c r="I19" s="4"/>
      <c r="J19" s="4"/>
      <c r="K19" s="4"/>
    </row>
    <row r="20" spans="1:11" ht="14.1" customHeight="1">
      <c r="A20" s="4"/>
      <c r="B20" s="4"/>
      <c r="C20" s="24" t="s">
        <v>1538</v>
      </c>
      <c r="D20" s="1222" t="s">
        <v>1539</v>
      </c>
      <c r="E20" s="1223"/>
      <c r="F20" s="1223"/>
      <c r="G20" s="1223"/>
      <c r="H20" s="4"/>
      <c r="I20" s="4"/>
      <c r="J20" s="4"/>
      <c r="K20" s="4"/>
    </row>
    <row r="21" spans="1:11" ht="18" customHeight="1">
      <c r="A21" s="4"/>
      <c r="B21" s="4"/>
      <c r="C21" s="14" t="s">
        <v>393</v>
      </c>
      <c r="D21" s="1232" t="s">
        <v>1540</v>
      </c>
      <c r="E21" s="1233"/>
      <c r="F21" s="1233"/>
      <c r="G21" s="1233"/>
      <c r="H21" s="4"/>
      <c r="I21" s="4"/>
      <c r="J21" s="4"/>
      <c r="K21" s="4"/>
    </row>
    <row r="22" spans="1:11" ht="18" customHeight="1">
      <c r="A22" s="4"/>
      <c r="B22" s="4"/>
      <c r="C22" s="25" t="s">
        <v>392</v>
      </c>
      <c r="D22" s="1234" t="s">
        <v>1541</v>
      </c>
      <c r="E22" s="1235"/>
      <c r="F22" s="1235"/>
      <c r="G22" s="1235"/>
      <c r="H22" s="4"/>
      <c r="I22" s="4"/>
      <c r="J22" s="4"/>
      <c r="K22" s="4"/>
    </row>
    <row r="23" spans="1:11" ht="18" customHeight="1">
      <c r="A23" s="4"/>
      <c r="B23" s="4"/>
      <c r="C23" s="25" t="s">
        <v>15</v>
      </c>
      <c r="D23" s="1234" t="s">
        <v>1542</v>
      </c>
      <c r="E23" s="1235"/>
      <c r="F23" s="1235"/>
      <c r="G23" s="1235"/>
      <c r="H23" s="4"/>
      <c r="I23" s="4"/>
      <c r="J23" s="4"/>
      <c r="K23" s="4"/>
    </row>
    <row r="24" spans="1:11" ht="15" customHeight="1">
      <c r="A24" s="4"/>
      <c r="B24" s="4"/>
      <c r="C24" s="13"/>
      <c r="D24" s="31">
        <v>2021</v>
      </c>
      <c r="E24" s="31">
        <v>2022</v>
      </c>
      <c r="F24" s="31">
        <v>2023</v>
      </c>
      <c r="G24" s="31">
        <v>2024</v>
      </c>
      <c r="H24" s="4"/>
      <c r="I24" s="4"/>
      <c r="J24" s="4"/>
      <c r="K24" s="4"/>
    </row>
    <row r="25" spans="1:11" ht="15" customHeight="1">
      <c r="A25" s="4"/>
      <c r="B25" s="4"/>
      <c r="C25" s="12"/>
      <c r="D25" s="32" t="s">
        <v>7</v>
      </c>
      <c r="E25" s="32" t="s">
        <v>8</v>
      </c>
      <c r="F25" s="32" t="s">
        <v>8</v>
      </c>
      <c r="G25" s="32" t="s">
        <v>8</v>
      </c>
      <c r="H25" s="4"/>
      <c r="I25" s="4"/>
      <c r="J25" s="4"/>
      <c r="K25" s="4"/>
    </row>
    <row r="26" spans="1:11" ht="14.1" customHeight="1">
      <c r="A26" s="4"/>
      <c r="B26" s="4"/>
      <c r="C26" s="7" t="s">
        <v>16</v>
      </c>
      <c r="D26" s="33" t="s">
        <v>1543</v>
      </c>
      <c r="E26" s="33" t="s">
        <v>391</v>
      </c>
      <c r="F26" s="33" t="s">
        <v>391</v>
      </c>
      <c r="G26" s="33" t="s">
        <v>391</v>
      </c>
      <c r="H26" s="4"/>
      <c r="I26" s="4"/>
      <c r="J26" s="4"/>
      <c r="K26" s="4"/>
    </row>
    <row r="27" spans="1:11" ht="14.1" customHeight="1">
      <c r="A27" s="4"/>
      <c r="B27" s="4"/>
      <c r="C27" s="7" t="s">
        <v>506</v>
      </c>
      <c r="D27" s="33" t="s">
        <v>1544</v>
      </c>
      <c r="E27" s="33" t="s">
        <v>1586</v>
      </c>
      <c r="F27" s="33" t="s">
        <v>1587</v>
      </c>
      <c r="G27" s="33" t="s">
        <v>1588</v>
      </c>
      <c r="H27" s="4"/>
      <c r="I27" s="4"/>
      <c r="J27" s="4"/>
      <c r="K27" s="4"/>
    </row>
    <row r="28" spans="1:11" ht="14.1" customHeight="1">
      <c r="A28" s="4"/>
      <c r="B28" s="4"/>
      <c r="C28" s="7" t="s">
        <v>504</v>
      </c>
      <c r="D28" s="33" t="s">
        <v>1545</v>
      </c>
      <c r="E28" s="33" t="s">
        <v>1589</v>
      </c>
      <c r="F28" s="33" t="s">
        <v>1590</v>
      </c>
      <c r="G28" s="33" t="s">
        <v>1591</v>
      </c>
      <c r="H28" s="4"/>
      <c r="I28" s="4"/>
      <c r="J28" s="4"/>
      <c r="K28" s="4"/>
    </row>
    <row r="29" spans="1:11" ht="14.1" customHeight="1">
      <c r="A29" s="4"/>
      <c r="B29" s="4"/>
      <c r="C29" s="7" t="s">
        <v>388</v>
      </c>
      <c r="D29" s="33" t="s">
        <v>361</v>
      </c>
      <c r="E29" s="33" t="s">
        <v>894</v>
      </c>
      <c r="F29" s="33" t="s">
        <v>385</v>
      </c>
      <c r="G29" s="33" t="s">
        <v>385</v>
      </c>
      <c r="H29" s="4"/>
      <c r="I29" s="4"/>
      <c r="J29" s="4"/>
      <c r="K29" s="4"/>
    </row>
    <row r="30" spans="1:11" ht="14.1" customHeight="1">
      <c r="A30" s="4"/>
      <c r="B30" s="4"/>
      <c r="C30" s="7" t="s">
        <v>387</v>
      </c>
      <c r="D30" s="33" t="s">
        <v>361</v>
      </c>
      <c r="E30" s="33" t="s">
        <v>1592</v>
      </c>
      <c r="F30" s="33" t="s">
        <v>1593</v>
      </c>
      <c r="G30" s="33" t="s">
        <v>1546</v>
      </c>
      <c r="H30" s="4"/>
      <c r="I30" s="4"/>
      <c r="J30" s="4"/>
      <c r="K30" s="4"/>
    </row>
    <row r="31" spans="1:11" ht="14.1" customHeight="1">
      <c r="A31" s="4"/>
      <c r="B31" s="4"/>
      <c r="C31" s="7" t="s">
        <v>22</v>
      </c>
      <c r="D31" s="33" t="s">
        <v>361</v>
      </c>
      <c r="E31" s="33" t="s">
        <v>1594</v>
      </c>
      <c r="F31" s="33" t="s">
        <v>1593</v>
      </c>
      <c r="G31" s="33" t="s">
        <v>1546</v>
      </c>
      <c r="H31" s="4"/>
      <c r="I31" s="4"/>
      <c r="J31" s="4"/>
      <c r="K31" s="4"/>
    </row>
    <row r="32" spans="1:11" ht="14.1" customHeight="1">
      <c r="A32" s="4"/>
      <c r="B32" s="4"/>
      <c r="C32" s="1236" t="s">
        <v>384</v>
      </c>
      <c r="D32" s="1237"/>
      <c r="E32" s="1237"/>
      <c r="F32" s="1237"/>
      <c r="G32" s="1237"/>
      <c r="H32" s="4"/>
      <c r="I32" s="4"/>
      <c r="J32" s="4"/>
      <c r="K32" s="4"/>
    </row>
    <row r="33" spans="1:11" ht="14.1" customHeight="1">
      <c r="A33" s="4"/>
      <c r="B33" s="4"/>
      <c r="C33" s="13"/>
      <c r="D33" s="31">
        <v>2021</v>
      </c>
      <c r="E33" s="31">
        <v>2022</v>
      </c>
      <c r="F33" s="31">
        <v>2023</v>
      </c>
      <c r="G33" s="31">
        <v>2024</v>
      </c>
      <c r="H33" s="4"/>
      <c r="I33" s="4"/>
      <c r="J33" s="4"/>
      <c r="K33" s="4"/>
    </row>
    <row r="34" spans="1:11" ht="14.1" customHeight="1">
      <c r="A34" s="4"/>
      <c r="B34" s="4"/>
      <c r="C34" s="12"/>
      <c r="D34" s="32" t="s">
        <v>7</v>
      </c>
      <c r="E34" s="32" t="s">
        <v>8</v>
      </c>
      <c r="F34" s="32" t="s">
        <v>8</v>
      </c>
      <c r="G34" s="32" t="s">
        <v>8</v>
      </c>
      <c r="H34" s="4"/>
      <c r="I34" s="4"/>
      <c r="J34" s="4"/>
      <c r="K34" s="4"/>
    </row>
    <row r="35" spans="1:11" ht="14.1" customHeight="1">
      <c r="A35" s="4"/>
      <c r="B35" s="4"/>
      <c r="C35" s="11" t="s">
        <v>381</v>
      </c>
      <c r="D35" s="28">
        <v>105300000</v>
      </c>
      <c r="E35" s="28">
        <v>106000000</v>
      </c>
      <c r="F35" s="28">
        <v>106000000</v>
      </c>
      <c r="G35" s="28">
        <v>106000000</v>
      </c>
      <c r="H35" s="4"/>
      <c r="I35" s="4"/>
      <c r="J35" s="4"/>
      <c r="K35" s="4"/>
    </row>
    <row r="36" spans="1:11" ht="14.1" customHeight="1">
      <c r="A36" s="4"/>
      <c r="B36" s="4"/>
      <c r="C36" s="11" t="s">
        <v>370</v>
      </c>
      <c r="D36" s="28">
        <v>105300000</v>
      </c>
      <c r="E36" s="28">
        <v>106000000</v>
      </c>
      <c r="F36" s="28">
        <v>106000000</v>
      </c>
      <c r="G36" s="28">
        <v>106000000</v>
      </c>
      <c r="H36" s="4"/>
      <c r="I36" s="4"/>
      <c r="J36" s="4"/>
      <c r="K36" s="4"/>
    </row>
    <row r="37" spans="1:11" ht="14.1" customHeight="1">
      <c r="A37" s="4"/>
      <c r="B37" s="4"/>
      <c r="C37" s="11" t="s">
        <v>374</v>
      </c>
      <c r="D37" s="28">
        <v>0</v>
      </c>
      <c r="E37" s="28">
        <v>0</v>
      </c>
      <c r="F37" s="28">
        <v>0</v>
      </c>
      <c r="G37" s="28">
        <v>0</v>
      </c>
      <c r="H37" s="4"/>
      <c r="I37" s="4"/>
      <c r="J37" s="4"/>
      <c r="K37" s="4"/>
    </row>
    <row r="38" spans="1:11" ht="14.1" customHeight="1">
      <c r="A38" s="4"/>
      <c r="B38" s="4"/>
      <c r="C38" s="11" t="s">
        <v>380</v>
      </c>
      <c r="D38" s="28">
        <v>16000000</v>
      </c>
      <c r="E38" s="28">
        <v>16000000</v>
      </c>
      <c r="F38" s="28">
        <v>16000000</v>
      </c>
      <c r="G38" s="28">
        <v>16000000</v>
      </c>
      <c r="H38" s="4"/>
      <c r="I38" s="4"/>
      <c r="J38" s="4"/>
      <c r="K38" s="4"/>
    </row>
    <row r="39" spans="1:11" ht="14.1" customHeight="1">
      <c r="A39" s="4"/>
      <c r="B39" s="4"/>
      <c r="C39" s="11" t="s">
        <v>370</v>
      </c>
      <c r="D39" s="28">
        <v>16000000</v>
      </c>
      <c r="E39" s="28">
        <v>16000000</v>
      </c>
      <c r="F39" s="28">
        <v>16000000</v>
      </c>
      <c r="G39" s="28">
        <v>16000000</v>
      </c>
      <c r="H39" s="4"/>
      <c r="I39" s="4"/>
      <c r="J39" s="4"/>
      <c r="K39" s="4"/>
    </row>
    <row r="40" spans="1:11" ht="14.1" customHeight="1">
      <c r="A40" s="4"/>
      <c r="B40" s="4"/>
      <c r="C40" s="11" t="s">
        <v>374</v>
      </c>
      <c r="D40" s="28">
        <v>0</v>
      </c>
      <c r="E40" s="28">
        <v>0</v>
      </c>
      <c r="F40" s="28">
        <v>0</v>
      </c>
      <c r="G40" s="28">
        <v>0</v>
      </c>
      <c r="H40" s="4"/>
      <c r="I40" s="4"/>
      <c r="J40" s="4"/>
      <c r="K40" s="4"/>
    </row>
    <row r="41" spans="1:11" ht="14.1" customHeight="1">
      <c r="A41" s="4"/>
      <c r="B41" s="4"/>
      <c r="C41" s="11" t="s">
        <v>379</v>
      </c>
      <c r="D41" s="28">
        <v>43800000</v>
      </c>
      <c r="E41" s="28">
        <v>42500000</v>
      </c>
      <c r="F41" s="28">
        <v>44500000</v>
      </c>
      <c r="G41" s="28">
        <v>45000000</v>
      </c>
      <c r="H41" s="4"/>
      <c r="I41" s="4"/>
      <c r="J41" s="4"/>
      <c r="K41" s="4"/>
    </row>
    <row r="42" spans="1:11" ht="14.1" customHeight="1">
      <c r="A42" s="4"/>
      <c r="B42" s="4"/>
      <c r="C42" s="11" t="s">
        <v>370</v>
      </c>
      <c r="D42" s="28">
        <v>43800000</v>
      </c>
      <c r="E42" s="28">
        <v>42500000</v>
      </c>
      <c r="F42" s="28">
        <v>44500000</v>
      </c>
      <c r="G42" s="28">
        <v>45000000</v>
      </c>
      <c r="H42" s="4"/>
      <c r="I42" s="4"/>
      <c r="J42" s="4"/>
      <c r="K42" s="4"/>
    </row>
    <row r="43" spans="1:11" ht="14.1" customHeight="1">
      <c r="A43" s="4"/>
      <c r="B43" s="4"/>
      <c r="C43" s="11" t="s">
        <v>374</v>
      </c>
      <c r="D43" s="28">
        <v>0</v>
      </c>
      <c r="E43" s="28">
        <v>0</v>
      </c>
      <c r="F43" s="28">
        <v>0</v>
      </c>
      <c r="G43" s="28">
        <v>0</v>
      </c>
      <c r="H43" s="4"/>
      <c r="I43" s="4"/>
      <c r="J43" s="4"/>
      <c r="K43" s="4"/>
    </row>
    <row r="44" spans="1:11" ht="14.1" customHeight="1">
      <c r="A44" s="4"/>
      <c r="B44" s="4"/>
      <c r="C44" s="11" t="s">
        <v>378</v>
      </c>
      <c r="D44" s="28">
        <v>0</v>
      </c>
      <c r="E44" s="28">
        <v>0</v>
      </c>
      <c r="F44" s="28">
        <v>0</v>
      </c>
      <c r="G44" s="28">
        <v>0</v>
      </c>
      <c r="H44" s="4"/>
      <c r="I44" s="4"/>
      <c r="J44" s="4"/>
      <c r="K44" s="4"/>
    </row>
    <row r="45" spans="1:11" ht="14.1" customHeight="1">
      <c r="A45" s="4"/>
      <c r="B45" s="4"/>
      <c r="C45" s="11" t="s">
        <v>370</v>
      </c>
      <c r="D45" s="28">
        <v>0</v>
      </c>
      <c r="E45" s="28">
        <v>0</v>
      </c>
      <c r="F45" s="28">
        <v>0</v>
      </c>
      <c r="G45" s="28">
        <v>0</v>
      </c>
      <c r="H45" s="4"/>
      <c r="I45" s="4"/>
      <c r="J45" s="4"/>
      <c r="K45" s="4"/>
    </row>
    <row r="46" spans="1:11" ht="14.1" customHeight="1">
      <c r="A46" s="4"/>
      <c r="B46" s="4"/>
      <c r="C46" s="11" t="s">
        <v>374</v>
      </c>
      <c r="D46" s="28">
        <v>0</v>
      </c>
      <c r="E46" s="28">
        <v>0</v>
      </c>
      <c r="F46" s="28">
        <v>0</v>
      </c>
      <c r="G46" s="28">
        <v>0</v>
      </c>
      <c r="H46" s="4"/>
      <c r="I46" s="4"/>
      <c r="J46" s="4"/>
      <c r="K46" s="4"/>
    </row>
    <row r="47" spans="1:11" ht="14.1" customHeight="1">
      <c r="A47" s="4"/>
      <c r="B47" s="4"/>
      <c r="C47" s="11" t="s">
        <v>383</v>
      </c>
      <c r="D47" s="28">
        <v>0</v>
      </c>
      <c r="E47" s="28">
        <v>0</v>
      </c>
      <c r="F47" s="28">
        <v>0</v>
      </c>
      <c r="G47" s="28">
        <v>0</v>
      </c>
      <c r="H47" s="4"/>
      <c r="I47" s="4"/>
      <c r="J47" s="4"/>
      <c r="K47" s="4"/>
    </row>
    <row r="48" spans="1:11" ht="14.1" customHeight="1">
      <c r="A48" s="4"/>
      <c r="B48" s="4"/>
      <c r="C48" s="11" t="s">
        <v>370</v>
      </c>
      <c r="D48" s="28">
        <v>0</v>
      </c>
      <c r="E48" s="28">
        <v>0</v>
      </c>
      <c r="F48" s="28">
        <v>0</v>
      </c>
      <c r="G48" s="28">
        <v>0</v>
      </c>
      <c r="H48" s="4"/>
      <c r="I48" s="4"/>
      <c r="J48" s="4"/>
      <c r="K48" s="4"/>
    </row>
    <row r="49" spans="1:11" ht="14.1" customHeight="1">
      <c r="A49" s="4"/>
      <c r="B49" s="4"/>
      <c r="C49" s="11" t="s">
        <v>374</v>
      </c>
      <c r="D49" s="28">
        <v>0</v>
      </c>
      <c r="E49" s="28">
        <v>0</v>
      </c>
      <c r="F49" s="28">
        <v>0</v>
      </c>
      <c r="G49" s="28">
        <v>0</v>
      </c>
      <c r="H49" s="4"/>
      <c r="I49" s="4"/>
      <c r="J49" s="4"/>
      <c r="K49" s="4"/>
    </row>
    <row r="50" spans="1:11" ht="14.1" customHeight="1">
      <c r="A50" s="4"/>
      <c r="B50" s="4"/>
      <c r="C50" s="11" t="s">
        <v>376</v>
      </c>
      <c r="D50" s="28">
        <v>0</v>
      </c>
      <c r="E50" s="28">
        <v>0</v>
      </c>
      <c r="F50" s="28">
        <v>0</v>
      </c>
      <c r="G50" s="28">
        <v>0</v>
      </c>
      <c r="H50" s="4"/>
      <c r="I50" s="4"/>
      <c r="J50" s="4"/>
      <c r="K50" s="4"/>
    </row>
    <row r="51" spans="1:11" ht="14.1" customHeight="1">
      <c r="A51" s="4"/>
      <c r="B51" s="4"/>
      <c r="C51" s="11" t="s">
        <v>370</v>
      </c>
      <c r="D51" s="28">
        <v>0</v>
      </c>
      <c r="E51" s="28">
        <v>0</v>
      </c>
      <c r="F51" s="28">
        <v>0</v>
      </c>
      <c r="G51" s="28">
        <v>0</v>
      </c>
      <c r="H51" s="4"/>
      <c r="I51" s="4"/>
      <c r="J51" s="4"/>
      <c r="K51" s="4"/>
    </row>
    <row r="52" spans="1:11" ht="14.1" customHeight="1">
      <c r="A52" s="4"/>
      <c r="B52" s="4"/>
      <c r="C52" s="11" t="s">
        <v>374</v>
      </c>
      <c r="D52" s="28">
        <v>0</v>
      </c>
      <c r="E52" s="28">
        <v>0</v>
      </c>
      <c r="F52" s="28">
        <v>0</v>
      </c>
      <c r="G52" s="28">
        <v>0</v>
      </c>
      <c r="H52" s="4"/>
      <c r="I52" s="4"/>
      <c r="J52" s="4"/>
      <c r="K52" s="4"/>
    </row>
    <row r="53" spans="1:11" ht="14.1" customHeight="1">
      <c r="A53" s="4"/>
      <c r="B53" s="4"/>
      <c r="C53" s="11" t="s">
        <v>375</v>
      </c>
      <c r="D53" s="28">
        <v>3313200</v>
      </c>
      <c r="E53" s="28">
        <v>0</v>
      </c>
      <c r="F53" s="28">
        <v>0</v>
      </c>
      <c r="G53" s="28">
        <v>0</v>
      </c>
      <c r="H53" s="4"/>
      <c r="I53" s="4"/>
      <c r="J53" s="4"/>
      <c r="K53" s="4"/>
    </row>
    <row r="54" spans="1:11" ht="14.1" customHeight="1">
      <c r="A54" s="4"/>
      <c r="B54" s="4"/>
      <c r="C54" s="11" t="s">
        <v>370</v>
      </c>
      <c r="D54" s="28">
        <v>3313200</v>
      </c>
      <c r="E54" s="28">
        <v>0</v>
      </c>
      <c r="F54" s="28">
        <v>0</v>
      </c>
      <c r="G54" s="28">
        <v>0</v>
      </c>
      <c r="H54" s="4"/>
      <c r="I54" s="4"/>
      <c r="J54" s="4"/>
      <c r="K54" s="4"/>
    </row>
    <row r="55" spans="1:11" ht="14.1" customHeight="1">
      <c r="A55" s="4"/>
      <c r="B55" s="4"/>
      <c r="C55" s="11" t="s">
        <v>374</v>
      </c>
      <c r="D55" s="28">
        <v>0</v>
      </c>
      <c r="E55" s="28">
        <v>0</v>
      </c>
      <c r="F55" s="28">
        <v>0</v>
      </c>
      <c r="G55" s="28">
        <v>0</v>
      </c>
      <c r="H55" s="4"/>
      <c r="I55" s="4"/>
      <c r="J55" s="4"/>
      <c r="K55" s="4"/>
    </row>
    <row r="56" spans="1:11" ht="14.1" customHeight="1">
      <c r="A56" s="4"/>
      <c r="B56" s="4"/>
      <c r="C56" s="11" t="s">
        <v>373</v>
      </c>
      <c r="D56" s="28">
        <v>0</v>
      </c>
      <c r="E56" s="28">
        <v>0</v>
      </c>
      <c r="F56" s="28">
        <v>0</v>
      </c>
      <c r="G56" s="28">
        <v>0</v>
      </c>
      <c r="H56" s="4"/>
      <c r="I56" s="4"/>
      <c r="J56" s="4"/>
      <c r="K56" s="4"/>
    </row>
    <row r="57" spans="1:11" ht="14.1" customHeight="1">
      <c r="A57" s="4"/>
      <c r="B57" s="4"/>
      <c r="C57" s="11" t="s">
        <v>370</v>
      </c>
      <c r="D57" s="28">
        <v>0</v>
      </c>
      <c r="E57" s="28">
        <v>0</v>
      </c>
      <c r="F57" s="28">
        <v>0</v>
      </c>
      <c r="G57" s="28">
        <v>0</v>
      </c>
      <c r="H57" s="4"/>
      <c r="I57" s="4"/>
      <c r="J57" s="4"/>
      <c r="K57" s="4"/>
    </row>
    <row r="58" spans="1:11" ht="14.1" customHeight="1">
      <c r="A58" s="4"/>
      <c r="B58" s="4"/>
      <c r="C58" s="11" t="s">
        <v>369</v>
      </c>
      <c r="D58" s="28">
        <v>0</v>
      </c>
      <c r="E58" s="28">
        <v>0</v>
      </c>
      <c r="F58" s="28">
        <v>0</v>
      </c>
      <c r="G58" s="28">
        <v>0</v>
      </c>
      <c r="H58" s="4"/>
      <c r="I58" s="4"/>
      <c r="J58" s="4"/>
      <c r="K58" s="4"/>
    </row>
    <row r="59" spans="1:11" ht="14.1" customHeight="1">
      <c r="A59" s="4"/>
      <c r="B59" s="4"/>
      <c r="C59" s="11" t="s">
        <v>368</v>
      </c>
      <c r="D59" s="28">
        <v>0</v>
      </c>
      <c r="E59" s="28">
        <v>0</v>
      </c>
      <c r="F59" s="28">
        <v>0</v>
      </c>
      <c r="G59" s="28">
        <v>0</v>
      </c>
      <c r="H59" s="4"/>
      <c r="I59" s="4"/>
      <c r="J59" s="4"/>
      <c r="K59" s="4"/>
    </row>
    <row r="60" spans="1:11" ht="14.1" customHeight="1">
      <c r="A60" s="4"/>
      <c r="B60" s="4"/>
      <c r="C60" s="11" t="s">
        <v>367</v>
      </c>
      <c r="D60" s="28">
        <v>0</v>
      </c>
      <c r="E60" s="28">
        <v>0</v>
      </c>
      <c r="F60" s="28">
        <v>0</v>
      </c>
      <c r="G60" s="28">
        <v>0</v>
      </c>
      <c r="H60" s="4"/>
      <c r="I60" s="4"/>
      <c r="J60" s="4"/>
      <c r="K60" s="4"/>
    </row>
    <row r="61" spans="1:11" ht="14.1" customHeight="1">
      <c r="A61" s="4"/>
      <c r="B61" s="4"/>
      <c r="C61" s="11" t="s">
        <v>366</v>
      </c>
      <c r="D61" s="28">
        <v>0</v>
      </c>
      <c r="E61" s="28">
        <v>0</v>
      </c>
      <c r="F61" s="28">
        <v>0</v>
      </c>
      <c r="G61" s="28">
        <v>0</v>
      </c>
      <c r="H61" s="4"/>
      <c r="I61" s="4"/>
      <c r="J61" s="4"/>
      <c r="K61" s="4"/>
    </row>
    <row r="62" spans="1:11" ht="14.1" customHeight="1">
      <c r="A62" s="4"/>
      <c r="B62" s="4"/>
      <c r="C62" s="11" t="s">
        <v>372</v>
      </c>
      <c r="D62" s="28">
        <v>0</v>
      </c>
      <c r="E62" s="28">
        <v>0</v>
      </c>
      <c r="F62" s="28">
        <v>0</v>
      </c>
      <c r="G62" s="28">
        <v>0</v>
      </c>
      <c r="H62" s="4"/>
      <c r="I62" s="4"/>
      <c r="J62" s="4"/>
      <c r="K62" s="4"/>
    </row>
    <row r="63" spans="1:11" ht="14.1" customHeight="1">
      <c r="A63" s="4"/>
      <c r="B63" s="4"/>
      <c r="C63" s="11" t="s">
        <v>370</v>
      </c>
      <c r="D63" s="28">
        <v>0</v>
      </c>
      <c r="E63" s="28">
        <v>0</v>
      </c>
      <c r="F63" s="28">
        <v>0</v>
      </c>
      <c r="G63" s="28">
        <v>0</v>
      </c>
      <c r="H63" s="4"/>
      <c r="I63" s="4"/>
      <c r="J63" s="4"/>
      <c r="K63" s="4"/>
    </row>
    <row r="64" spans="1:11" ht="14.1" customHeight="1">
      <c r="A64" s="4"/>
      <c r="B64" s="4"/>
      <c r="C64" s="11" t="s">
        <v>369</v>
      </c>
      <c r="D64" s="28">
        <v>0</v>
      </c>
      <c r="E64" s="28">
        <v>0</v>
      </c>
      <c r="F64" s="28">
        <v>0</v>
      </c>
      <c r="G64" s="28">
        <v>0</v>
      </c>
      <c r="H64" s="4"/>
      <c r="I64" s="4"/>
      <c r="J64" s="4"/>
      <c r="K64" s="4"/>
    </row>
    <row r="65" spans="1:11" ht="14.1" customHeight="1">
      <c r="A65" s="4"/>
      <c r="B65" s="4"/>
      <c r="C65" s="11" t="s">
        <v>368</v>
      </c>
      <c r="D65" s="28">
        <v>0</v>
      </c>
      <c r="E65" s="28">
        <v>0</v>
      </c>
      <c r="F65" s="28">
        <v>0</v>
      </c>
      <c r="G65" s="28">
        <v>0</v>
      </c>
      <c r="H65" s="4"/>
      <c r="I65" s="4"/>
      <c r="J65" s="4"/>
      <c r="K65" s="4"/>
    </row>
    <row r="66" spans="1:11" ht="14.1" customHeight="1">
      <c r="A66" s="4"/>
      <c r="B66" s="4"/>
      <c r="C66" s="11" t="s">
        <v>367</v>
      </c>
      <c r="D66" s="28">
        <v>0</v>
      </c>
      <c r="E66" s="28">
        <v>0</v>
      </c>
      <c r="F66" s="28">
        <v>0</v>
      </c>
      <c r="G66" s="28">
        <v>0</v>
      </c>
      <c r="H66" s="4"/>
      <c r="I66" s="4"/>
      <c r="J66" s="4"/>
      <c r="K66" s="4"/>
    </row>
    <row r="67" spans="1:11" ht="14.1" customHeight="1">
      <c r="A67" s="4"/>
      <c r="B67" s="4"/>
      <c r="C67" s="11" t="s">
        <v>366</v>
      </c>
      <c r="D67" s="28">
        <v>0</v>
      </c>
      <c r="E67" s="28">
        <v>0</v>
      </c>
      <c r="F67" s="28">
        <v>0</v>
      </c>
      <c r="G67" s="28">
        <v>0</v>
      </c>
      <c r="H67" s="4"/>
      <c r="I67" s="4"/>
      <c r="J67" s="4"/>
      <c r="K67" s="4"/>
    </row>
    <row r="68" spans="1:11" ht="14.1" customHeight="1">
      <c r="A68" s="4"/>
      <c r="B68" s="4"/>
      <c r="C68" s="11" t="s">
        <v>371</v>
      </c>
      <c r="D68" s="28">
        <v>0</v>
      </c>
      <c r="E68" s="28">
        <v>0</v>
      </c>
      <c r="F68" s="28">
        <v>0</v>
      </c>
      <c r="G68" s="28">
        <v>0</v>
      </c>
      <c r="H68" s="4"/>
      <c r="I68" s="4"/>
      <c r="J68" s="4"/>
      <c r="K68" s="4"/>
    </row>
    <row r="69" spans="1:11" ht="14.1" customHeight="1">
      <c r="A69" s="4"/>
      <c r="B69" s="4"/>
      <c r="C69" s="11" t="s">
        <v>370</v>
      </c>
      <c r="D69" s="28">
        <v>0</v>
      </c>
      <c r="E69" s="28">
        <v>0</v>
      </c>
      <c r="F69" s="28">
        <v>0</v>
      </c>
      <c r="G69" s="28">
        <v>0</v>
      </c>
      <c r="H69" s="4"/>
      <c r="I69" s="4"/>
      <c r="J69" s="4"/>
      <c r="K69" s="4"/>
    </row>
    <row r="70" spans="1:11" ht="14.1" customHeight="1">
      <c r="A70" s="4"/>
      <c r="B70" s="4"/>
      <c r="C70" s="11" t="s">
        <v>369</v>
      </c>
      <c r="D70" s="28">
        <v>0</v>
      </c>
      <c r="E70" s="28">
        <v>0</v>
      </c>
      <c r="F70" s="28">
        <v>0</v>
      </c>
      <c r="G70" s="28">
        <v>0</v>
      </c>
      <c r="H70" s="4"/>
      <c r="I70" s="4"/>
      <c r="J70" s="4"/>
      <c r="K70" s="4"/>
    </row>
    <row r="71" spans="1:11" ht="14.1" customHeight="1">
      <c r="A71" s="4"/>
      <c r="B71" s="4"/>
      <c r="C71" s="11" t="s">
        <v>368</v>
      </c>
      <c r="D71" s="28">
        <v>0</v>
      </c>
      <c r="E71" s="28">
        <v>0</v>
      </c>
      <c r="F71" s="28">
        <v>0</v>
      </c>
      <c r="G71" s="28">
        <v>0</v>
      </c>
      <c r="H71" s="4"/>
      <c r="I71" s="4"/>
      <c r="J71" s="4"/>
      <c r="K71" s="4"/>
    </row>
    <row r="72" spans="1:11" ht="14.1" customHeight="1">
      <c r="A72" s="4"/>
      <c r="B72" s="4"/>
      <c r="C72" s="11" t="s">
        <v>367</v>
      </c>
      <c r="D72" s="28">
        <v>0</v>
      </c>
      <c r="E72" s="28">
        <v>0</v>
      </c>
      <c r="F72" s="28">
        <v>0</v>
      </c>
      <c r="G72" s="28">
        <v>0</v>
      </c>
      <c r="H72" s="4"/>
      <c r="I72" s="4"/>
      <c r="J72" s="4"/>
      <c r="K72" s="4"/>
    </row>
    <row r="73" spans="1:11" ht="14.1" customHeight="1">
      <c r="A73" s="4"/>
      <c r="B73" s="4"/>
      <c r="C73" s="11" t="s">
        <v>366</v>
      </c>
      <c r="D73" s="28">
        <v>0</v>
      </c>
      <c r="E73" s="28">
        <v>0</v>
      </c>
      <c r="F73" s="28">
        <v>0</v>
      </c>
      <c r="G73" s="28">
        <v>0</v>
      </c>
      <c r="H73" s="4"/>
      <c r="I73" s="4"/>
      <c r="J73" s="4"/>
      <c r="K73" s="4"/>
    </row>
    <row r="74" spans="1:11" ht="14.1" customHeight="1">
      <c r="A74" s="4"/>
      <c r="B74" s="4"/>
      <c r="C74" s="11" t="s">
        <v>365</v>
      </c>
      <c r="D74" s="28">
        <v>0</v>
      </c>
      <c r="E74" s="28">
        <v>0</v>
      </c>
      <c r="F74" s="28">
        <v>0</v>
      </c>
      <c r="G74" s="28">
        <v>0</v>
      </c>
      <c r="H74" s="4"/>
      <c r="I74" s="4"/>
      <c r="J74" s="4"/>
      <c r="K74" s="4"/>
    </row>
    <row r="75" spans="1:11" ht="14.1" customHeight="1">
      <c r="A75" s="4"/>
      <c r="B75" s="4"/>
      <c r="C75" s="11" t="s">
        <v>364</v>
      </c>
      <c r="D75" s="28">
        <v>0</v>
      </c>
      <c r="E75" s="28">
        <v>0</v>
      </c>
      <c r="F75" s="28">
        <v>0</v>
      </c>
      <c r="G75" s="28">
        <v>0</v>
      </c>
      <c r="H75" s="4"/>
      <c r="I75" s="4"/>
      <c r="J75" s="4"/>
      <c r="K75" s="4"/>
    </row>
    <row r="76" spans="1:11" ht="14.1" customHeight="1">
      <c r="A76" s="4"/>
      <c r="B76" s="4"/>
      <c r="C76" s="10" t="s">
        <v>147</v>
      </c>
      <c r="D76" s="28">
        <v>168413200</v>
      </c>
      <c r="E76" s="28">
        <v>164500000</v>
      </c>
      <c r="F76" s="28">
        <v>166500000</v>
      </c>
      <c r="G76" s="28">
        <v>167000000</v>
      </c>
      <c r="H76" s="4"/>
      <c r="I76" s="4"/>
      <c r="J76" s="4"/>
      <c r="K76" s="4"/>
    </row>
    <row r="77" spans="1:11" ht="14.1" customHeight="1">
      <c r="A77" s="4"/>
      <c r="B77" s="4"/>
      <c r="C77" s="1222" t="s">
        <v>44</v>
      </c>
      <c r="D77" s="1223"/>
      <c r="E77" s="1223"/>
      <c r="F77" s="1223"/>
      <c r="G77" s="1223"/>
      <c r="H77" s="4"/>
      <c r="I77" s="4"/>
      <c r="J77" s="4"/>
      <c r="K77" s="4"/>
    </row>
    <row r="78" spans="1:11" ht="14.1" customHeight="1">
      <c r="A78" s="4"/>
      <c r="B78" s="4"/>
      <c r="C78" s="24" t="s">
        <v>1547</v>
      </c>
      <c r="D78" s="1222" t="s">
        <v>1548</v>
      </c>
      <c r="E78" s="1223"/>
      <c r="F78" s="1223"/>
      <c r="G78" s="1223"/>
      <c r="H78" s="4"/>
      <c r="I78" s="4"/>
      <c r="J78" s="4"/>
      <c r="K78" s="4"/>
    </row>
    <row r="79" spans="1:11" ht="14.1" customHeight="1">
      <c r="A79" s="4"/>
      <c r="B79" s="4"/>
      <c r="C79" s="14" t="s">
        <v>393</v>
      </c>
      <c r="D79" s="1232" t="s">
        <v>1549</v>
      </c>
      <c r="E79" s="1233"/>
      <c r="F79" s="1233"/>
      <c r="G79" s="1233"/>
      <c r="H79" s="4"/>
      <c r="I79" s="4"/>
      <c r="J79" s="4"/>
      <c r="K79" s="4"/>
    </row>
    <row r="80" spans="1:11" ht="14.1" customHeight="1">
      <c r="A80" s="4"/>
      <c r="B80" s="4"/>
      <c r="C80" s="25" t="s">
        <v>392</v>
      </c>
      <c r="D80" s="1234" t="s">
        <v>1550</v>
      </c>
      <c r="E80" s="1235"/>
      <c r="F80" s="1235"/>
      <c r="G80" s="1235"/>
      <c r="H80" s="4"/>
      <c r="I80" s="4"/>
      <c r="J80" s="4"/>
      <c r="K80" s="4"/>
    </row>
    <row r="81" spans="1:11" ht="14.1" customHeight="1">
      <c r="A81" s="4"/>
      <c r="B81" s="4"/>
      <c r="C81" s="25" t="s">
        <v>15</v>
      </c>
      <c r="D81" s="1234" t="s">
        <v>140</v>
      </c>
      <c r="E81" s="1235"/>
      <c r="F81" s="1235"/>
      <c r="G81" s="1235"/>
      <c r="H81" s="4"/>
      <c r="I81" s="4"/>
      <c r="J81" s="4"/>
      <c r="K81" s="4"/>
    </row>
    <row r="82" spans="1:11" ht="15" customHeight="1">
      <c r="A82" s="4"/>
      <c r="B82" s="4"/>
      <c r="C82" s="13"/>
      <c r="D82" s="31">
        <v>2021</v>
      </c>
      <c r="E82" s="31">
        <v>2022</v>
      </c>
      <c r="F82" s="31">
        <v>2023</v>
      </c>
      <c r="G82" s="31">
        <v>2024</v>
      </c>
      <c r="H82" s="4"/>
      <c r="I82" s="4"/>
      <c r="J82" s="4"/>
      <c r="K82" s="4"/>
    </row>
    <row r="83" spans="1:11" ht="15" customHeight="1">
      <c r="A83" s="4"/>
      <c r="B83" s="4"/>
      <c r="C83" s="12"/>
      <c r="D83" s="32" t="s">
        <v>7</v>
      </c>
      <c r="E83" s="32" t="s">
        <v>8</v>
      </c>
      <c r="F83" s="32" t="s">
        <v>8</v>
      </c>
      <c r="G83" s="32" t="s">
        <v>8</v>
      </c>
      <c r="H83" s="4"/>
      <c r="I83" s="4"/>
      <c r="J83" s="4"/>
      <c r="K83" s="4"/>
    </row>
    <row r="84" spans="1:11" ht="14.1" customHeight="1">
      <c r="A84" s="4"/>
      <c r="B84" s="4"/>
      <c r="C84" s="7" t="s">
        <v>16</v>
      </c>
      <c r="D84" s="33" t="s">
        <v>404</v>
      </c>
      <c r="E84" s="33" t="s">
        <v>402</v>
      </c>
      <c r="F84" s="33" t="s">
        <v>402</v>
      </c>
      <c r="G84" s="33" t="s">
        <v>402</v>
      </c>
      <c r="H84" s="4"/>
      <c r="I84" s="4"/>
      <c r="J84" s="4"/>
      <c r="K84" s="4"/>
    </row>
    <row r="85" spans="1:11" ht="14.1" customHeight="1">
      <c r="A85" s="4"/>
      <c r="B85" s="4"/>
      <c r="C85" s="7" t="s">
        <v>506</v>
      </c>
      <c r="D85" s="33" t="s">
        <v>518</v>
      </c>
      <c r="E85" s="33" t="s">
        <v>737</v>
      </c>
      <c r="F85" s="33" t="s">
        <v>737</v>
      </c>
      <c r="G85" s="33" t="s">
        <v>737</v>
      </c>
      <c r="H85" s="4"/>
      <c r="I85" s="4"/>
      <c r="J85" s="4"/>
      <c r="K85" s="4"/>
    </row>
    <row r="86" spans="1:11" ht="14.1" customHeight="1">
      <c r="A86" s="4"/>
      <c r="B86" s="4"/>
      <c r="C86" s="7" t="s">
        <v>504</v>
      </c>
      <c r="D86" s="33" t="s">
        <v>1050</v>
      </c>
      <c r="E86" s="33" t="s">
        <v>735</v>
      </c>
      <c r="F86" s="33" t="s">
        <v>735</v>
      </c>
      <c r="G86" s="33" t="s">
        <v>735</v>
      </c>
      <c r="H86" s="4"/>
      <c r="I86" s="4"/>
      <c r="J86" s="4"/>
      <c r="K86" s="4"/>
    </row>
    <row r="87" spans="1:11" ht="14.1" customHeight="1">
      <c r="A87" s="4"/>
      <c r="B87" s="4"/>
      <c r="C87" s="7" t="s">
        <v>388</v>
      </c>
      <c r="D87" s="33" t="s">
        <v>361</v>
      </c>
      <c r="E87" s="33" t="s">
        <v>464</v>
      </c>
      <c r="F87" s="33" t="s">
        <v>385</v>
      </c>
      <c r="G87" s="33" t="s">
        <v>385</v>
      </c>
      <c r="H87" s="4"/>
      <c r="I87" s="4"/>
      <c r="J87" s="4"/>
      <c r="K87" s="4"/>
    </row>
    <row r="88" spans="1:11" ht="14.1" customHeight="1">
      <c r="A88" s="4"/>
      <c r="B88" s="4"/>
      <c r="C88" s="7" t="s">
        <v>387</v>
      </c>
      <c r="D88" s="33" t="s">
        <v>361</v>
      </c>
      <c r="E88" s="33" t="s">
        <v>395</v>
      </c>
      <c r="F88" s="33" t="s">
        <v>385</v>
      </c>
      <c r="G88" s="33" t="s">
        <v>385</v>
      </c>
      <c r="H88" s="4"/>
      <c r="I88" s="4"/>
      <c r="J88" s="4"/>
      <c r="K88" s="4"/>
    </row>
    <row r="89" spans="1:11" ht="14.1" customHeight="1">
      <c r="A89" s="4"/>
      <c r="B89" s="4"/>
      <c r="C89" s="7" t="s">
        <v>22</v>
      </c>
      <c r="D89" s="33" t="s">
        <v>361</v>
      </c>
      <c r="E89" s="33" t="s">
        <v>1044</v>
      </c>
      <c r="F89" s="33" t="s">
        <v>385</v>
      </c>
      <c r="G89" s="33" t="s">
        <v>385</v>
      </c>
      <c r="H89" s="4"/>
      <c r="I89" s="4"/>
      <c r="J89" s="4"/>
      <c r="K89" s="4"/>
    </row>
    <row r="90" spans="1:11" ht="14.1" customHeight="1">
      <c r="A90" s="4"/>
      <c r="B90" s="4"/>
      <c r="C90" s="1236" t="s">
        <v>384</v>
      </c>
      <c r="D90" s="1237"/>
      <c r="E90" s="1237"/>
      <c r="F90" s="1237"/>
      <c r="G90" s="1237"/>
      <c r="H90" s="4"/>
      <c r="I90" s="4"/>
      <c r="J90" s="4"/>
      <c r="K90" s="4"/>
    </row>
    <row r="91" spans="1:11" ht="14.1" customHeight="1">
      <c r="A91" s="4"/>
      <c r="B91" s="4"/>
      <c r="C91" s="13"/>
      <c r="D91" s="31">
        <v>2021</v>
      </c>
      <c r="E91" s="31">
        <v>2022</v>
      </c>
      <c r="F91" s="31">
        <v>2023</v>
      </c>
      <c r="G91" s="31">
        <v>2024</v>
      </c>
      <c r="H91" s="4"/>
      <c r="I91" s="4"/>
      <c r="J91" s="4"/>
      <c r="K91" s="4"/>
    </row>
    <row r="92" spans="1:11" ht="14.1" customHeight="1">
      <c r="A92" s="4"/>
      <c r="B92" s="4"/>
      <c r="C92" s="12"/>
      <c r="D92" s="32" t="s">
        <v>7</v>
      </c>
      <c r="E92" s="32" t="s">
        <v>8</v>
      </c>
      <c r="F92" s="32" t="s">
        <v>8</v>
      </c>
      <c r="G92" s="32" t="s">
        <v>8</v>
      </c>
      <c r="H92" s="4"/>
      <c r="I92" s="4"/>
      <c r="J92" s="4"/>
      <c r="K92" s="4"/>
    </row>
    <row r="93" spans="1:11" ht="14.1" customHeight="1">
      <c r="A93" s="4"/>
      <c r="B93" s="4"/>
      <c r="C93" s="11" t="s">
        <v>381</v>
      </c>
      <c r="D93" s="28">
        <v>0</v>
      </c>
      <c r="E93" s="28">
        <v>0</v>
      </c>
      <c r="F93" s="28">
        <v>0</v>
      </c>
      <c r="G93" s="28">
        <v>0</v>
      </c>
      <c r="H93" s="4"/>
      <c r="I93" s="4"/>
      <c r="J93" s="4"/>
      <c r="K93" s="4"/>
    </row>
    <row r="94" spans="1:11" ht="14.1" customHeight="1">
      <c r="A94" s="4"/>
      <c r="B94" s="4"/>
      <c r="C94" s="11" t="s">
        <v>370</v>
      </c>
      <c r="D94" s="28">
        <v>0</v>
      </c>
      <c r="E94" s="28">
        <v>0</v>
      </c>
      <c r="F94" s="28">
        <v>0</v>
      </c>
      <c r="G94" s="28">
        <v>0</v>
      </c>
      <c r="H94" s="4"/>
      <c r="I94" s="4"/>
      <c r="J94" s="4"/>
      <c r="K94" s="4"/>
    </row>
    <row r="95" spans="1:11" ht="14.1" customHeight="1">
      <c r="A95" s="4"/>
      <c r="B95" s="4"/>
      <c r="C95" s="11" t="s">
        <v>374</v>
      </c>
      <c r="D95" s="28">
        <v>0</v>
      </c>
      <c r="E95" s="28">
        <v>0</v>
      </c>
      <c r="F95" s="28">
        <v>0</v>
      </c>
      <c r="G95" s="28">
        <v>0</v>
      </c>
      <c r="H95" s="4"/>
      <c r="I95" s="4"/>
      <c r="J95" s="4"/>
      <c r="K95" s="4"/>
    </row>
    <row r="96" spans="1:11" ht="14.1" customHeight="1">
      <c r="A96" s="4"/>
      <c r="B96" s="4"/>
      <c r="C96" s="11" t="s">
        <v>380</v>
      </c>
      <c r="D96" s="28">
        <v>0</v>
      </c>
      <c r="E96" s="28">
        <v>0</v>
      </c>
      <c r="F96" s="28">
        <v>0</v>
      </c>
      <c r="G96" s="28">
        <v>0</v>
      </c>
      <c r="H96" s="4"/>
      <c r="I96" s="4"/>
      <c r="J96" s="4"/>
      <c r="K96" s="4"/>
    </row>
    <row r="97" spans="1:11" ht="14.1" customHeight="1">
      <c r="A97" s="4"/>
      <c r="B97" s="4"/>
      <c r="C97" s="11" t="s">
        <v>370</v>
      </c>
      <c r="D97" s="28">
        <v>0</v>
      </c>
      <c r="E97" s="28">
        <v>0</v>
      </c>
      <c r="F97" s="28">
        <v>0</v>
      </c>
      <c r="G97" s="28">
        <v>0</v>
      </c>
      <c r="H97" s="4"/>
      <c r="I97" s="4"/>
      <c r="J97" s="4"/>
      <c r="K97" s="4"/>
    </row>
    <row r="98" spans="1:11" ht="14.1" customHeight="1">
      <c r="A98" s="4"/>
      <c r="B98" s="4"/>
      <c r="C98" s="11" t="s">
        <v>374</v>
      </c>
      <c r="D98" s="28">
        <v>0</v>
      </c>
      <c r="E98" s="28">
        <v>0</v>
      </c>
      <c r="F98" s="28">
        <v>0</v>
      </c>
      <c r="G98" s="28">
        <v>0</v>
      </c>
      <c r="H98" s="4"/>
      <c r="I98" s="4"/>
      <c r="J98" s="4"/>
      <c r="K98" s="4"/>
    </row>
    <row r="99" spans="1:11" ht="14.1" customHeight="1">
      <c r="A99" s="4"/>
      <c r="B99" s="4"/>
      <c r="C99" s="11" t="s">
        <v>379</v>
      </c>
      <c r="D99" s="28">
        <v>0</v>
      </c>
      <c r="E99" s="28">
        <v>0</v>
      </c>
      <c r="F99" s="28">
        <v>0</v>
      </c>
      <c r="G99" s="28">
        <v>0</v>
      </c>
      <c r="H99" s="4"/>
      <c r="I99" s="4"/>
      <c r="J99" s="4"/>
      <c r="K99" s="4"/>
    </row>
    <row r="100" spans="1:11" ht="14.1" customHeight="1">
      <c r="A100" s="4"/>
      <c r="B100" s="4"/>
      <c r="C100" s="11" t="s">
        <v>370</v>
      </c>
      <c r="D100" s="28">
        <v>0</v>
      </c>
      <c r="E100" s="28">
        <v>0</v>
      </c>
      <c r="F100" s="28">
        <v>0</v>
      </c>
      <c r="G100" s="28">
        <v>0</v>
      </c>
      <c r="H100" s="4"/>
      <c r="I100" s="4"/>
      <c r="J100" s="4"/>
      <c r="K100" s="4"/>
    </row>
    <row r="101" spans="1:11" ht="14.1" customHeight="1">
      <c r="A101" s="4"/>
      <c r="B101" s="4"/>
      <c r="C101" s="11" t="s">
        <v>374</v>
      </c>
      <c r="D101" s="28">
        <v>0</v>
      </c>
      <c r="E101" s="28">
        <v>0</v>
      </c>
      <c r="F101" s="28">
        <v>0</v>
      </c>
      <c r="G101" s="28">
        <v>0</v>
      </c>
      <c r="H101" s="4"/>
      <c r="I101" s="4"/>
      <c r="J101" s="4"/>
      <c r="K101" s="4"/>
    </row>
    <row r="102" spans="1:11" ht="14.1" customHeight="1">
      <c r="A102" s="4"/>
      <c r="B102" s="4"/>
      <c r="C102" s="11" t="s">
        <v>378</v>
      </c>
      <c r="D102" s="28">
        <v>0</v>
      </c>
      <c r="E102" s="28">
        <v>0</v>
      </c>
      <c r="F102" s="28">
        <v>0</v>
      </c>
      <c r="G102" s="28">
        <v>0</v>
      </c>
      <c r="H102" s="4"/>
      <c r="I102" s="4"/>
      <c r="J102" s="4"/>
      <c r="K102" s="4"/>
    </row>
    <row r="103" spans="1:11" ht="14.1" customHeight="1">
      <c r="A103" s="4"/>
      <c r="B103" s="4"/>
      <c r="C103" s="11" t="s">
        <v>370</v>
      </c>
      <c r="D103" s="28">
        <v>0</v>
      </c>
      <c r="E103" s="28">
        <v>0</v>
      </c>
      <c r="F103" s="28">
        <v>0</v>
      </c>
      <c r="G103" s="28">
        <v>0</v>
      </c>
      <c r="H103" s="4"/>
      <c r="I103" s="4"/>
      <c r="J103" s="4"/>
      <c r="K103" s="4"/>
    </row>
    <row r="104" spans="1:11" ht="14.1" customHeight="1">
      <c r="A104" s="4"/>
      <c r="B104" s="4"/>
      <c r="C104" s="11" t="s">
        <v>374</v>
      </c>
      <c r="D104" s="28">
        <v>0</v>
      </c>
      <c r="E104" s="28">
        <v>0</v>
      </c>
      <c r="F104" s="28">
        <v>0</v>
      </c>
      <c r="G104" s="28">
        <v>0</v>
      </c>
      <c r="H104" s="4"/>
      <c r="I104" s="4"/>
      <c r="J104" s="4"/>
      <c r="K104" s="4"/>
    </row>
    <row r="105" spans="1:11" ht="14.1" customHeight="1">
      <c r="A105" s="4"/>
      <c r="B105" s="4"/>
      <c r="C105" s="11" t="s">
        <v>383</v>
      </c>
      <c r="D105" s="28">
        <v>0</v>
      </c>
      <c r="E105" s="28">
        <v>0</v>
      </c>
      <c r="F105" s="28">
        <v>0</v>
      </c>
      <c r="G105" s="28">
        <v>0</v>
      </c>
      <c r="H105" s="4"/>
      <c r="I105" s="4"/>
      <c r="J105" s="4"/>
      <c r="K105" s="4"/>
    </row>
    <row r="106" spans="1:11" ht="14.1" customHeight="1">
      <c r="A106" s="4"/>
      <c r="B106" s="4"/>
      <c r="C106" s="11" t="s">
        <v>370</v>
      </c>
      <c r="D106" s="28">
        <v>0</v>
      </c>
      <c r="E106" s="28">
        <v>0</v>
      </c>
      <c r="F106" s="28">
        <v>0</v>
      </c>
      <c r="G106" s="28">
        <v>0</v>
      </c>
      <c r="H106" s="4"/>
      <c r="I106" s="4"/>
      <c r="J106" s="4"/>
      <c r="K106" s="4"/>
    </row>
    <row r="107" spans="1:11" ht="14.1" customHeight="1">
      <c r="A107" s="4"/>
      <c r="B107" s="4"/>
      <c r="C107" s="11" t="s">
        <v>374</v>
      </c>
      <c r="D107" s="28">
        <v>0</v>
      </c>
      <c r="E107" s="28">
        <v>0</v>
      </c>
      <c r="F107" s="28">
        <v>0</v>
      </c>
      <c r="G107" s="28">
        <v>0</v>
      </c>
      <c r="H107" s="4"/>
      <c r="I107" s="4"/>
      <c r="J107" s="4"/>
      <c r="K107" s="4"/>
    </row>
    <row r="108" spans="1:11" ht="14.1" customHeight="1">
      <c r="A108" s="4"/>
      <c r="B108" s="4"/>
      <c r="C108" s="11" t="s">
        <v>376</v>
      </c>
      <c r="D108" s="28">
        <v>0</v>
      </c>
      <c r="E108" s="28">
        <v>0</v>
      </c>
      <c r="F108" s="28">
        <v>0</v>
      </c>
      <c r="G108" s="28">
        <v>0</v>
      </c>
      <c r="H108" s="4"/>
      <c r="I108" s="4"/>
      <c r="J108" s="4"/>
      <c r="K108" s="4"/>
    </row>
    <row r="109" spans="1:11" ht="14.1" customHeight="1">
      <c r="A109" s="4"/>
      <c r="B109" s="4"/>
      <c r="C109" s="11" t="s">
        <v>370</v>
      </c>
      <c r="D109" s="28">
        <v>0</v>
      </c>
      <c r="E109" s="28">
        <v>0</v>
      </c>
      <c r="F109" s="28">
        <v>0</v>
      </c>
      <c r="G109" s="28">
        <v>0</v>
      </c>
      <c r="H109" s="4"/>
      <c r="I109" s="4"/>
      <c r="J109" s="4"/>
      <c r="K109" s="4"/>
    </row>
    <row r="110" spans="1:11" ht="14.1" customHeight="1">
      <c r="A110" s="4"/>
      <c r="B110" s="4"/>
      <c r="C110" s="11" t="s">
        <v>374</v>
      </c>
      <c r="D110" s="28">
        <v>0</v>
      </c>
      <c r="E110" s="28">
        <v>0</v>
      </c>
      <c r="F110" s="28">
        <v>0</v>
      </c>
      <c r="G110" s="28">
        <v>0</v>
      </c>
      <c r="H110" s="4"/>
      <c r="I110" s="4"/>
      <c r="J110" s="4"/>
      <c r="K110" s="4"/>
    </row>
    <row r="111" spans="1:11" ht="14.1" customHeight="1">
      <c r="A111" s="4"/>
      <c r="B111" s="4"/>
      <c r="C111" s="11" t="s">
        <v>375</v>
      </c>
      <c r="D111" s="28">
        <v>0</v>
      </c>
      <c r="E111" s="28">
        <v>0</v>
      </c>
      <c r="F111" s="28">
        <v>0</v>
      </c>
      <c r="G111" s="28">
        <v>0</v>
      </c>
      <c r="H111" s="4"/>
      <c r="I111" s="4"/>
      <c r="J111" s="4"/>
      <c r="K111" s="4"/>
    </row>
    <row r="112" spans="1:11" ht="14.1" customHeight="1">
      <c r="A112" s="4"/>
      <c r="B112" s="4"/>
      <c r="C112" s="11" t="s">
        <v>370</v>
      </c>
      <c r="D112" s="28">
        <v>0</v>
      </c>
      <c r="E112" s="28">
        <v>0</v>
      </c>
      <c r="F112" s="28">
        <v>0</v>
      </c>
      <c r="G112" s="28">
        <v>0</v>
      </c>
      <c r="H112" s="4"/>
      <c r="I112" s="4"/>
      <c r="J112" s="4"/>
      <c r="K112" s="4"/>
    </row>
    <row r="113" spans="1:11" ht="14.1" customHeight="1">
      <c r="A113" s="4"/>
      <c r="B113" s="4"/>
      <c r="C113" s="11" t="s">
        <v>374</v>
      </c>
      <c r="D113" s="28">
        <v>0</v>
      </c>
      <c r="E113" s="28">
        <v>0</v>
      </c>
      <c r="F113" s="28">
        <v>0</v>
      </c>
      <c r="G113" s="28">
        <v>0</v>
      </c>
      <c r="H113" s="4"/>
      <c r="I113" s="4"/>
      <c r="J113" s="4"/>
      <c r="K113" s="4"/>
    </row>
    <row r="114" spans="1:11" ht="14.1" customHeight="1">
      <c r="A114" s="4"/>
      <c r="B114" s="4"/>
      <c r="C114" s="11" t="s">
        <v>373</v>
      </c>
      <c r="D114" s="28">
        <v>0</v>
      </c>
      <c r="E114" s="28">
        <v>0</v>
      </c>
      <c r="F114" s="28">
        <v>0</v>
      </c>
      <c r="G114" s="28">
        <v>0</v>
      </c>
      <c r="H114" s="4"/>
      <c r="I114" s="4"/>
      <c r="J114" s="4"/>
      <c r="K114" s="4"/>
    </row>
    <row r="115" spans="1:11" ht="14.1" customHeight="1">
      <c r="A115" s="4"/>
      <c r="B115" s="4"/>
      <c r="C115" s="11" t="s">
        <v>370</v>
      </c>
      <c r="D115" s="28">
        <v>0</v>
      </c>
      <c r="E115" s="28">
        <v>0</v>
      </c>
      <c r="F115" s="28">
        <v>0</v>
      </c>
      <c r="G115" s="28">
        <v>0</v>
      </c>
      <c r="H115" s="4"/>
      <c r="I115" s="4"/>
      <c r="J115" s="4"/>
      <c r="K115" s="4"/>
    </row>
    <row r="116" spans="1:11" ht="14.1" customHeight="1">
      <c r="A116" s="4"/>
      <c r="B116" s="4"/>
      <c r="C116" s="11" t="s">
        <v>369</v>
      </c>
      <c r="D116" s="28">
        <v>0</v>
      </c>
      <c r="E116" s="28">
        <v>0</v>
      </c>
      <c r="F116" s="28">
        <v>0</v>
      </c>
      <c r="G116" s="28">
        <v>0</v>
      </c>
      <c r="H116" s="4"/>
      <c r="I116" s="4"/>
      <c r="J116" s="4"/>
      <c r="K116" s="4"/>
    </row>
    <row r="117" spans="1:11" ht="14.1" customHeight="1">
      <c r="A117" s="4"/>
      <c r="B117" s="4"/>
      <c r="C117" s="11" t="s">
        <v>368</v>
      </c>
      <c r="D117" s="28">
        <v>0</v>
      </c>
      <c r="E117" s="28">
        <v>0</v>
      </c>
      <c r="F117" s="28">
        <v>0</v>
      </c>
      <c r="G117" s="28">
        <v>0</v>
      </c>
      <c r="H117" s="4"/>
      <c r="I117" s="4"/>
      <c r="J117" s="4"/>
      <c r="K117" s="4"/>
    </row>
    <row r="118" spans="1:11" ht="14.1" customHeight="1">
      <c r="A118" s="4"/>
      <c r="B118" s="4"/>
      <c r="C118" s="11" t="s">
        <v>367</v>
      </c>
      <c r="D118" s="28">
        <v>0</v>
      </c>
      <c r="E118" s="28">
        <v>0</v>
      </c>
      <c r="F118" s="28">
        <v>0</v>
      </c>
      <c r="G118" s="28">
        <v>0</v>
      </c>
      <c r="H118" s="4"/>
      <c r="I118" s="4"/>
      <c r="J118" s="4"/>
      <c r="K118" s="4"/>
    </row>
    <row r="119" spans="1:11" ht="14.1" customHeight="1">
      <c r="A119" s="4"/>
      <c r="B119" s="4"/>
      <c r="C119" s="11" t="s">
        <v>366</v>
      </c>
      <c r="D119" s="28">
        <v>0</v>
      </c>
      <c r="E119" s="28">
        <v>0</v>
      </c>
      <c r="F119" s="28">
        <v>0</v>
      </c>
      <c r="G119" s="28">
        <v>0</v>
      </c>
      <c r="H119" s="4"/>
      <c r="I119" s="4"/>
      <c r="J119" s="4"/>
      <c r="K119" s="4"/>
    </row>
    <row r="120" spans="1:11" ht="14.1" customHeight="1">
      <c r="A120" s="4"/>
      <c r="B120" s="4"/>
      <c r="C120" s="11" t="s">
        <v>372</v>
      </c>
      <c r="D120" s="28">
        <v>1000000</v>
      </c>
      <c r="E120" s="28">
        <v>3000000</v>
      </c>
      <c r="F120" s="28">
        <v>3000000</v>
      </c>
      <c r="G120" s="28">
        <v>3000000</v>
      </c>
      <c r="H120" s="4"/>
      <c r="I120" s="4"/>
      <c r="J120" s="4"/>
      <c r="K120" s="4"/>
    </row>
    <row r="121" spans="1:11" ht="14.1" customHeight="1">
      <c r="A121" s="4"/>
      <c r="B121" s="4"/>
      <c r="C121" s="11" t="s">
        <v>370</v>
      </c>
      <c r="D121" s="28">
        <v>1000000</v>
      </c>
      <c r="E121" s="28">
        <v>3000000</v>
      </c>
      <c r="F121" s="28">
        <v>3000000</v>
      </c>
      <c r="G121" s="28">
        <v>3000000</v>
      </c>
      <c r="H121" s="4"/>
      <c r="I121" s="4"/>
      <c r="J121" s="4"/>
      <c r="K121" s="4"/>
    </row>
    <row r="122" spans="1:11" ht="14.1" customHeight="1">
      <c r="A122" s="4"/>
      <c r="B122" s="4"/>
      <c r="C122" s="11" t="s">
        <v>369</v>
      </c>
      <c r="D122" s="28">
        <v>0</v>
      </c>
      <c r="E122" s="28">
        <v>0</v>
      </c>
      <c r="F122" s="28">
        <v>0</v>
      </c>
      <c r="G122" s="28">
        <v>0</v>
      </c>
      <c r="H122" s="4"/>
      <c r="I122" s="4"/>
      <c r="J122" s="4"/>
      <c r="K122" s="4"/>
    </row>
    <row r="123" spans="1:11" ht="14.1" customHeight="1">
      <c r="A123" s="4"/>
      <c r="B123" s="4"/>
      <c r="C123" s="11" t="s">
        <v>368</v>
      </c>
      <c r="D123" s="28">
        <v>0</v>
      </c>
      <c r="E123" s="28">
        <v>0</v>
      </c>
      <c r="F123" s="28">
        <v>0</v>
      </c>
      <c r="G123" s="28">
        <v>0</v>
      </c>
      <c r="H123" s="4"/>
      <c r="I123" s="4"/>
      <c r="J123" s="4"/>
      <c r="K123" s="4"/>
    </row>
    <row r="124" spans="1:11" ht="14.1" customHeight="1">
      <c r="A124" s="4"/>
      <c r="B124" s="4"/>
      <c r="C124" s="11" t="s">
        <v>367</v>
      </c>
      <c r="D124" s="28">
        <v>0</v>
      </c>
      <c r="E124" s="28">
        <v>0</v>
      </c>
      <c r="F124" s="28">
        <v>0</v>
      </c>
      <c r="G124" s="28">
        <v>0</v>
      </c>
      <c r="H124" s="4"/>
      <c r="I124" s="4"/>
      <c r="J124" s="4"/>
      <c r="K124" s="4"/>
    </row>
    <row r="125" spans="1:11" ht="14.1" customHeight="1">
      <c r="A125" s="4"/>
      <c r="B125" s="4"/>
      <c r="C125" s="11" t="s">
        <v>366</v>
      </c>
      <c r="D125" s="28">
        <v>0</v>
      </c>
      <c r="E125" s="28">
        <v>0</v>
      </c>
      <c r="F125" s="28">
        <v>0</v>
      </c>
      <c r="G125" s="28">
        <v>0</v>
      </c>
      <c r="H125" s="4"/>
      <c r="I125" s="4"/>
      <c r="J125" s="4"/>
      <c r="K125" s="4"/>
    </row>
    <row r="126" spans="1:11" ht="14.1" customHeight="1">
      <c r="A126" s="4"/>
      <c r="B126" s="4"/>
      <c r="C126" s="11" t="s">
        <v>371</v>
      </c>
      <c r="D126" s="28">
        <v>0</v>
      </c>
      <c r="E126" s="28">
        <v>0</v>
      </c>
      <c r="F126" s="28">
        <v>0</v>
      </c>
      <c r="G126" s="28">
        <v>0</v>
      </c>
      <c r="H126" s="4"/>
      <c r="I126" s="4"/>
      <c r="J126" s="4"/>
      <c r="K126" s="4"/>
    </row>
    <row r="127" spans="1:11" ht="14.1" customHeight="1">
      <c r="A127" s="4"/>
      <c r="B127" s="4"/>
      <c r="C127" s="11" t="s">
        <v>370</v>
      </c>
      <c r="D127" s="28">
        <v>0</v>
      </c>
      <c r="E127" s="28">
        <v>0</v>
      </c>
      <c r="F127" s="28">
        <v>0</v>
      </c>
      <c r="G127" s="28">
        <v>0</v>
      </c>
      <c r="H127" s="4"/>
      <c r="I127" s="4"/>
      <c r="J127" s="4"/>
      <c r="K127" s="4"/>
    </row>
    <row r="128" spans="1:11" ht="14.1" customHeight="1">
      <c r="A128" s="4"/>
      <c r="B128" s="4"/>
      <c r="C128" s="11" t="s">
        <v>369</v>
      </c>
      <c r="D128" s="28">
        <v>0</v>
      </c>
      <c r="E128" s="28">
        <v>0</v>
      </c>
      <c r="F128" s="28">
        <v>0</v>
      </c>
      <c r="G128" s="28">
        <v>0</v>
      </c>
      <c r="H128" s="4"/>
      <c r="I128" s="4"/>
      <c r="J128" s="4"/>
      <c r="K128" s="4"/>
    </row>
    <row r="129" spans="1:11" ht="14.1" customHeight="1">
      <c r="A129" s="4"/>
      <c r="B129" s="4"/>
      <c r="C129" s="11" t="s">
        <v>368</v>
      </c>
      <c r="D129" s="28">
        <v>0</v>
      </c>
      <c r="E129" s="28">
        <v>0</v>
      </c>
      <c r="F129" s="28">
        <v>0</v>
      </c>
      <c r="G129" s="28">
        <v>0</v>
      </c>
      <c r="H129" s="4"/>
      <c r="I129" s="4"/>
      <c r="J129" s="4"/>
      <c r="K129" s="4"/>
    </row>
    <row r="130" spans="1:11" ht="14.1" customHeight="1">
      <c r="A130" s="4"/>
      <c r="B130" s="4"/>
      <c r="C130" s="11" t="s">
        <v>367</v>
      </c>
      <c r="D130" s="28">
        <v>0</v>
      </c>
      <c r="E130" s="28">
        <v>0</v>
      </c>
      <c r="F130" s="28">
        <v>0</v>
      </c>
      <c r="G130" s="28">
        <v>0</v>
      </c>
      <c r="H130" s="4"/>
      <c r="I130" s="4"/>
      <c r="J130" s="4"/>
      <c r="K130" s="4"/>
    </row>
    <row r="131" spans="1:11" ht="14.1" customHeight="1">
      <c r="A131" s="4"/>
      <c r="B131" s="4"/>
      <c r="C131" s="11" t="s">
        <v>366</v>
      </c>
      <c r="D131" s="28">
        <v>0</v>
      </c>
      <c r="E131" s="28">
        <v>0</v>
      </c>
      <c r="F131" s="28">
        <v>0</v>
      </c>
      <c r="G131" s="28">
        <v>0</v>
      </c>
      <c r="H131" s="4"/>
      <c r="I131" s="4"/>
      <c r="J131" s="4"/>
      <c r="K131" s="4"/>
    </row>
    <row r="132" spans="1:11" ht="14.1" customHeight="1">
      <c r="A132" s="4"/>
      <c r="B132" s="4"/>
      <c r="C132" s="11" t="s">
        <v>365</v>
      </c>
      <c r="D132" s="28">
        <v>0</v>
      </c>
      <c r="E132" s="28">
        <v>0</v>
      </c>
      <c r="F132" s="28">
        <v>0</v>
      </c>
      <c r="G132" s="28">
        <v>0</v>
      </c>
      <c r="H132" s="4"/>
      <c r="I132" s="4"/>
      <c r="J132" s="4"/>
      <c r="K132" s="4"/>
    </row>
    <row r="133" spans="1:11" ht="14.1" customHeight="1">
      <c r="A133" s="4"/>
      <c r="B133" s="4"/>
      <c r="C133" s="11" t="s">
        <v>364</v>
      </c>
      <c r="D133" s="28">
        <v>0</v>
      </c>
      <c r="E133" s="28">
        <v>0</v>
      </c>
      <c r="F133" s="28">
        <v>0</v>
      </c>
      <c r="G133" s="28">
        <v>0</v>
      </c>
      <c r="H133" s="4"/>
      <c r="I133" s="4"/>
      <c r="J133" s="4"/>
      <c r="K133" s="4"/>
    </row>
    <row r="134" spans="1:11" ht="14.1" customHeight="1">
      <c r="A134" s="4"/>
      <c r="B134" s="4"/>
      <c r="C134" s="10" t="s">
        <v>147</v>
      </c>
      <c r="D134" s="28">
        <v>1000000</v>
      </c>
      <c r="E134" s="28">
        <v>3000000</v>
      </c>
      <c r="F134" s="28">
        <v>3000000</v>
      </c>
      <c r="G134" s="28">
        <v>3000000</v>
      </c>
      <c r="H134" s="4"/>
      <c r="I134" s="4"/>
      <c r="J134" s="4"/>
      <c r="K134" s="4"/>
    </row>
    <row r="135" spans="1:11" ht="14.1" customHeight="1">
      <c r="A135" s="4"/>
      <c r="B135" s="4"/>
      <c r="C135" s="14" t="s">
        <v>393</v>
      </c>
      <c r="D135" s="1232" t="s">
        <v>1551</v>
      </c>
      <c r="E135" s="1233"/>
      <c r="F135" s="1233"/>
      <c r="G135" s="1233"/>
      <c r="H135" s="4"/>
      <c r="I135" s="4"/>
      <c r="J135" s="4"/>
      <c r="K135" s="4"/>
    </row>
    <row r="136" spans="1:11" ht="14.1" customHeight="1">
      <c r="A136" s="4"/>
      <c r="B136" s="4"/>
      <c r="C136" s="25" t="s">
        <v>392</v>
      </c>
      <c r="D136" s="1234" t="s">
        <v>1552</v>
      </c>
      <c r="E136" s="1235"/>
      <c r="F136" s="1235"/>
      <c r="G136" s="1235"/>
      <c r="H136" s="4"/>
      <c r="I136" s="4"/>
      <c r="J136" s="4"/>
      <c r="K136" s="4"/>
    </row>
    <row r="137" spans="1:11" ht="14.1" customHeight="1">
      <c r="A137" s="4"/>
      <c r="B137" s="4"/>
      <c r="C137" s="25" t="s">
        <v>15</v>
      </c>
      <c r="D137" s="1234" t="s">
        <v>140</v>
      </c>
      <c r="E137" s="1235"/>
      <c r="F137" s="1235"/>
      <c r="G137" s="1235"/>
      <c r="H137" s="4"/>
      <c r="I137" s="4"/>
      <c r="J137" s="4"/>
      <c r="K137" s="4"/>
    </row>
    <row r="138" spans="1:11" ht="15" customHeight="1">
      <c r="A138" s="4"/>
      <c r="B138" s="4"/>
      <c r="C138" s="13"/>
      <c r="D138" s="31">
        <v>2021</v>
      </c>
      <c r="E138" s="31">
        <v>2022</v>
      </c>
      <c r="F138" s="31">
        <v>2023</v>
      </c>
      <c r="G138" s="31">
        <v>2024</v>
      </c>
      <c r="H138" s="4"/>
      <c r="I138" s="4"/>
      <c r="J138" s="4"/>
      <c r="K138" s="4"/>
    </row>
    <row r="139" spans="1:11" ht="15" customHeight="1">
      <c r="A139" s="4"/>
      <c r="B139" s="4"/>
      <c r="C139" s="12"/>
      <c r="D139" s="32" t="s">
        <v>7</v>
      </c>
      <c r="E139" s="32" t="s">
        <v>8</v>
      </c>
      <c r="F139" s="32" t="s">
        <v>8</v>
      </c>
      <c r="G139" s="32" t="s">
        <v>8</v>
      </c>
      <c r="H139" s="4"/>
      <c r="I139" s="4"/>
      <c r="J139" s="4"/>
      <c r="K139" s="4"/>
    </row>
    <row r="140" spans="1:11" ht="14.1" customHeight="1">
      <c r="A140" s="4"/>
      <c r="B140" s="4"/>
      <c r="C140" s="7" t="s">
        <v>16</v>
      </c>
      <c r="D140" s="33" t="s">
        <v>399</v>
      </c>
      <c r="E140" s="33" t="s">
        <v>793</v>
      </c>
      <c r="F140" s="33" t="s">
        <v>793</v>
      </c>
      <c r="G140" s="33" t="s">
        <v>793</v>
      </c>
      <c r="H140" s="4"/>
      <c r="I140" s="4"/>
      <c r="J140" s="4"/>
      <c r="K140" s="4"/>
    </row>
    <row r="141" spans="1:11" ht="14.1" customHeight="1">
      <c r="A141" s="4"/>
      <c r="B141" s="4"/>
      <c r="C141" s="7" t="s">
        <v>506</v>
      </c>
      <c r="D141" s="33" t="s">
        <v>1004</v>
      </c>
      <c r="E141" s="33" t="s">
        <v>1595</v>
      </c>
      <c r="F141" s="33" t="s">
        <v>737</v>
      </c>
      <c r="G141" s="33" t="s">
        <v>737</v>
      </c>
      <c r="H141" s="4"/>
      <c r="I141" s="4"/>
      <c r="J141" s="4"/>
      <c r="K141" s="4"/>
    </row>
    <row r="142" spans="1:11" ht="14.1" customHeight="1">
      <c r="A142" s="4"/>
      <c r="B142" s="4"/>
      <c r="C142" s="7" t="s">
        <v>504</v>
      </c>
      <c r="D142" s="33" t="s">
        <v>664</v>
      </c>
      <c r="E142" s="33" t="s">
        <v>1596</v>
      </c>
      <c r="F142" s="33" t="s">
        <v>444</v>
      </c>
      <c r="G142" s="33" t="s">
        <v>444</v>
      </c>
      <c r="H142" s="4"/>
      <c r="I142" s="4"/>
      <c r="J142" s="4"/>
      <c r="K142" s="4"/>
    </row>
    <row r="143" spans="1:11" ht="14.1" customHeight="1">
      <c r="A143" s="4"/>
      <c r="B143" s="4"/>
      <c r="C143" s="7" t="s">
        <v>388</v>
      </c>
      <c r="D143" s="33" t="s">
        <v>361</v>
      </c>
      <c r="E143" s="33" t="s">
        <v>395</v>
      </c>
      <c r="F143" s="33" t="s">
        <v>385</v>
      </c>
      <c r="G143" s="33" t="s">
        <v>385</v>
      </c>
      <c r="H143" s="4"/>
      <c r="I143" s="4"/>
      <c r="J143" s="4"/>
      <c r="K143" s="4"/>
    </row>
    <row r="144" spans="1:11" ht="14.1" customHeight="1">
      <c r="A144" s="4"/>
      <c r="B144" s="4"/>
      <c r="C144" s="7" t="s">
        <v>387</v>
      </c>
      <c r="D144" s="33" t="s">
        <v>361</v>
      </c>
      <c r="E144" s="33" t="s">
        <v>1597</v>
      </c>
      <c r="F144" s="33" t="s">
        <v>1598</v>
      </c>
      <c r="G144" s="33" t="s">
        <v>385</v>
      </c>
      <c r="H144" s="4"/>
      <c r="I144" s="4"/>
      <c r="J144" s="4"/>
      <c r="K144" s="4"/>
    </row>
    <row r="145" spans="1:11" ht="14.1" customHeight="1">
      <c r="A145" s="4"/>
      <c r="B145" s="4"/>
      <c r="C145" s="7" t="s">
        <v>22</v>
      </c>
      <c r="D145" s="33" t="s">
        <v>361</v>
      </c>
      <c r="E145" s="33" t="s">
        <v>1218</v>
      </c>
      <c r="F145" s="33" t="s">
        <v>1598</v>
      </c>
      <c r="G145" s="33" t="s">
        <v>385</v>
      </c>
      <c r="H145" s="4"/>
      <c r="I145" s="4"/>
      <c r="J145" s="4"/>
      <c r="K145" s="4"/>
    </row>
    <row r="146" spans="1:11" ht="14.1" customHeight="1">
      <c r="A146" s="4"/>
      <c r="B146" s="4"/>
      <c r="C146" s="1236" t="s">
        <v>384</v>
      </c>
      <c r="D146" s="1237"/>
      <c r="E146" s="1237"/>
      <c r="F146" s="1237"/>
      <c r="G146" s="1237"/>
      <c r="H146" s="4"/>
      <c r="I146" s="4"/>
      <c r="J146" s="4"/>
      <c r="K146" s="4"/>
    </row>
    <row r="147" spans="1:11" ht="14.1" customHeight="1">
      <c r="A147" s="4"/>
      <c r="B147" s="4"/>
      <c r="C147" s="13"/>
      <c r="D147" s="31">
        <v>2021</v>
      </c>
      <c r="E147" s="31">
        <v>2022</v>
      </c>
      <c r="F147" s="31">
        <v>2023</v>
      </c>
      <c r="G147" s="31">
        <v>2024</v>
      </c>
      <c r="H147" s="4"/>
      <c r="I147" s="4"/>
      <c r="J147" s="4"/>
      <c r="K147" s="4"/>
    </row>
    <row r="148" spans="1:11" ht="14.1" customHeight="1">
      <c r="A148" s="4"/>
      <c r="B148" s="4"/>
      <c r="C148" s="12"/>
      <c r="D148" s="32" t="s">
        <v>7</v>
      </c>
      <c r="E148" s="32" t="s">
        <v>8</v>
      </c>
      <c r="F148" s="32" t="s">
        <v>8</v>
      </c>
      <c r="G148" s="32" t="s">
        <v>8</v>
      </c>
      <c r="H148" s="4"/>
      <c r="I148" s="4"/>
      <c r="J148" s="4"/>
      <c r="K148" s="4"/>
    </row>
    <row r="149" spans="1:11" ht="14.1" customHeight="1">
      <c r="A149" s="4"/>
      <c r="B149" s="4"/>
      <c r="C149" s="11" t="s">
        <v>381</v>
      </c>
      <c r="D149" s="28">
        <v>0</v>
      </c>
      <c r="E149" s="28">
        <v>0</v>
      </c>
      <c r="F149" s="28">
        <v>0</v>
      </c>
      <c r="G149" s="28">
        <v>0</v>
      </c>
      <c r="H149" s="4"/>
      <c r="I149" s="4"/>
      <c r="J149" s="4"/>
      <c r="K149" s="4"/>
    </row>
    <row r="150" spans="1:11" ht="14.1" customHeight="1">
      <c r="A150" s="4"/>
      <c r="B150" s="4"/>
      <c r="C150" s="11" t="s">
        <v>370</v>
      </c>
      <c r="D150" s="28">
        <v>0</v>
      </c>
      <c r="E150" s="28">
        <v>0</v>
      </c>
      <c r="F150" s="28">
        <v>0</v>
      </c>
      <c r="G150" s="28">
        <v>0</v>
      </c>
      <c r="H150" s="4"/>
      <c r="I150" s="4"/>
      <c r="J150" s="4"/>
      <c r="K150" s="4"/>
    </row>
    <row r="151" spans="1:11" ht="14.1" customHeight="1">
      <c r="A151" s="4"/>
      <c r="B151" s="4"/>
      <c r="C151" s="11" t="s">
        <v>374</v>
      </c>
      <c r="D151" s="28">
        <v>0</v>
      </c>
      <c r="E151" s="28">
        <v>0</v>
      </c>
      <c r="F151" s="28">
        <v>0</v>
      </c>
      <c r="G151" s="28">
        <v>0</v>
      </c>
      <c r="H151" s="4"/>
      <c r="I151" s="4"/>
      <c r="J151" s="4"/>
      <c r="K151" s="4"/>
    </row>
    <row r="152" spans="1:11" ht="14.1" customHeight="1">
      <c r="A152" s="4"/>
      <c r="B152" s="4"/>
      <c r="C152" s="11" t="s">
        <v>380</v>
      </c>
      <c r="D152" s="28">
        <v>0</v>
      </c>
      <c r="E152" s="28">
        <v>0</v>
      </c>
      <c r="F152" s="28">
        <v>0</v>
      </c>
      <c r="G152" s="28">
        <v>0</v>
      </c>
      <c r="H152" s="4"/>
      <c r="I152" s="4"/>
      <c r="J152" s="4"/>
      <c r="K152" s="4"/>
    </row>
    <row r="153" spans="1:11" ht="14.1" customHeight="1">
      <c r="A153" s="4"/>
      <c r="B153" s="4"/>
      <c r="C153" s="11" t="s">
        <v>370</v>
      </c>
      <c r="D153" s="28">
        <v>0</v>
      </c>
      <c r="E153" s="28">
        <v>0</v>
      </c>
      <c r="F153" s="28">
        <v>0</v>
      </c>
      <c r="G153" s="28">
        <v>0</v>
      </c>
      <c r="H153" s="4"/>
      <c r="I153" s="4"/>
      <c r="J153" s="4"/>
      <c r="K153" s="4"/>
    </row>
    <row r="154" spans="1:11" ht="14.1" customHeight="1">
      <c r="A154" s="4"/>
      <c r="B154" s="4"/>
      <c r="C154" s="11" t="s">
        <v>374</v>
      </c>
      <c r="D154" s="28">
        <v>0</v>
      </c>
      <c r="E154" s="28">
        <v>0</v>
      </c>
      <c r="F154" s="28">
        <v>0</v>
      </c>
      <c r="G154" s="28">
        <v>0</v>
      </c>
      <c r="H154" s="4"/>
      <c r="I154" s="4"/>
      <c r="J154" s="4"/>
      <c r="K154" s="4"/>
    </row>
    <row r="155" spans="1:11" ht="14.1" customHeight="1">
      <c r="A155" s="4"/>
      <c r="B155" s="4"/>
      <c r="C155" s="11" t="s">
        <v>379</v>
      </c>
      <c r="D155" s="28">
        <v>0</v>
      </c>
      <c r="E155" s="28">
        <v>0</v>
      </c>
      <c r="F155" s="28">
        <v>0</v>
      </c>
      <c r="G155" s="28">
        <v>0</v>
      </c>
      <c r="H155" s="4"/>
      <c r="I155" s="4"/>
      <c r="J155" s="4"/>
      <c r="K155" s="4"/>
    </row>
    <row r="156" spans="1:11" ht="14.1" customHeight="1">
      <c r="A156" s="4"/>
      <c r="B156" s="4"/>
      <c r="C156" s="11" t="s">
        <v>370</v>
      </c>
      <c r="D156" s="28">
        <v>0</v>
      </c>
      <c r="E156" s="28">
        <v>0</v>
      </c>
      <c r="F156" s="28">
        <v>0</v>
      </c>
      <c r="G156" s="28">
        <v>0</v>
      </c>
      <c r="H156" s="4"/>
      <c r="I156" s="4"/>
      <c r="J156" s="4"/>
      <c r="K156" s="4"/>
    </row>
    <row r="157" spans="1:11" ht="14.1" customHeight="1">
      <c r="A157" s="4"/>
      <c r="B157" s="4"/>
      <c r="C157" s="11" t="s">
        <v>374</v>
      </c>
      <c r="D157" s="28">
        <v>0</v>
      </c>
      <c r="E157" s="28">
        <v>0</v>
      </c>
      <c r="F157" s="28">
        <v>0</v>
      </c>
      <c r="G157" s="28">
        <v>0</v>
      </c>
      <c r="H157" s="4"/>
      <c r="I157" s="4"/>
      <c r="J157" s="4"/>
      <c r="K157" s="4"/>
    </row>
    <row r="158" spans="1:11" ht="14.1" customHeight="1">
      <c r="A158" s="4"/>
      <c r="B158" s="4"/>
      <c r="C158" s="11" t="s">
        <v>378</v>
      </c>
      <c r="D158" s="28">
        <v>0</v>
      </c>
      <c r="E158" s="28">
        <v>0</v>
      </c>
      <c r="F158" s="28">
        <v>0</v>
      </c>
      <c r="G158" s="28">
        <v>0</v>
      </c>
      <c r="H158" s="4"/>
      <c r="I158" s="4"/>
      <c r="J158" s="4"/>
      <c r="K158" s="4"/>
    </row>
    <row r="159" spans="1:11" ht="14.1" customHeight="1">
      <c r="A159" s="4"/>
      <c r="B159" s="4"/>
      <c r="C159" s="11" t="s">
        <v>370</v>
      </c>
      <c r="D159" s="28">
        <v>0</v>
      </c>
      <c r="E159" s="28">
        <v>0</v>
      </c>
      <c r="F159" s="28">
        <v>0</v>
      </c>
      <c r="G159" s="28">
        <v>0</v>
      </c>
      <c r="H159" s="4"/>
      <c r="I159" s="4"/>
      <c r="J159" s="4"/>
      <c r="K159" s="4"/>
    </row>
    <row r="160" spans="1:11" ht="14.1" customHeight="1">
      <c r="A160" s="4"/>
      <c r="B160" s="4"/>
      <c r="C160" s="11" t="s">
        <v>374</v>
      </c>
      <c r="D160" s="28">
        <v>0</v>
      </c>
      <c r="E160" s="28">
        <v>0</v>
      </c>
      <c r="F160" s="28">
        <v>0</v>
      </c>
      <c r="G160" s="28">
        <v>0</v>
      </c>
      <c r="H160" s="4"/>
      <c r="I160" s="4"/>
      <c r="J160" s="4"/>
      <c r="K160" s="4"/>
    </row>
    <row r="161" spans="1:11" ht="14.1" customHeight="1">
      <c r="A161" s="4"/>
      <c r="B161" s="4"/>
      <c r="C161" s="11" t="s">
        <v>383</v>
      </c>
      <c r="D161" s="28">
        <v>0</v>
      </c>
      <c r="E161" s="28">
        <v>0</v>
      </c>
      <c r="F161" s="28">
        <v>0</v>
      </c>
      <c r="G161" s="28">
        <v>0</v>
      </c>
      <c r="H161" s="4"/>
      <c r="I161" s="4"/>
      <c r="J161" s="4"/>
      <c r="K161" s="4"/>
    </row>
    <row r="162" spans="1:11" ht="14.1" customHeight="1">
      <c r="A162" s="4"/>
      <c r="B162" s="4"/>
      <c r="C162" s="11" t="s">
        <v>370</v>
      </c>
      <c r="D162" s="28">
        <v>0</v>
      </c>
      <c r="E162" s="28">
        <v>0</v>
      </c>
      <c r="F162" s="28">
        <v>0</v>
      </c>
      <c r="G162" s="28">
        <v>0</v>
      </c>
      <c r="H162" s="4"/>
      <c r="I162" s="4"/>
      <c r="J162" s="4"/>
      <c r="K162" s="4"/>
    </row>
    <row r="163" spans="1:11" ht="14.1" customHeight="1">
      <c r="A163" s="4"/>
      <c r="B163" s="4"/>
      <c r="C163" s="11" t="s">
        <v>374</v>
      </c>
      <c r="D163" s="28">
        <v>0</v>
      </c>
      <c r="E163" s="28">
        <v>0</v>
      </c>
      <c r="F163" s="28">
        <v>0</v>
      </c>
      <c r="G163" s="28">
        <v>0</v>
      </c>
      <c r="H163" s="4"/>
      <c r="I163" s="4"/>
      <c r="J163" s="4"/>
      <c r="K163" s="4"/>
    </row>
    <row r="164" spans="1:11" ht="14.1" customHeight="1">
      <c r="A164" s="4"/>
      <c r="B164" s="4"/>
      <c r="C164" s="11" t="s">
        <v>376</v>
      </c>
      <c r="D164" s="28">
        <v>0</v>
      </c>
      <c r="E164" s="28">
        <v>0</v>
      </c>
      <c r="F164" s="28">
        <v>0</v>
      </c>
      <c r="G164" s="28">
        <v>0</v>
      </c>
      <c r="H164" s="4"/>
      <c r="I164" s="4"/>
      <c r="J164" s="4"/>
      <c r="K164" s="4"/>
    </row>
    <row r="165" spans="1:11" ht="14.1" customHeight="1">
      <c r="A165" s="4"/>
      <c r="B165" s="4"/>
      <c r="C165" s="11" t="s">
        <v>370</v>
      </c>
      <c r="D165" s="28">
        <v>0</v>
      </c>
      <c r="E165" s="28">
        <v>0</v>
      </c>
      <c r="F165" s="28">
        <v>0</v>
      </c>
      <c r="G165" s="28">
        <v>0</v>
      </c>
      <c r="H165" s="4"/>
      <c r="I165" s="4"/>
      <c r="J165" s="4"/>
      <c r="K165" s="4"/>
    </row>
    <row r="166" spans="1:11" ht="14.1" customHeight="1">
      <c r="A166" s="4"/>
      <c r="B166" s="4"/>
      <c r="C166" s="11" t="s">
        <v>374</v>
      </c>
      <c r="D166" s="28">
        <v>0</v>
      </c>
      <c r="E166" s="28">
        <v>0</v>
      </c>
      <c r="F166" s="28">
        <v>0</v>
      </c>
      <c r="G166" s="28">
        <v>0</v>
      </c>
      <c r="H166" s="4"/>
      <c r="I166" s="4"/>
      <c r="J166" s="4"/>
      <c r="K166" s="4"/>
    </row>
    <row r="167" spans="1:11" ht="14.1" customHeight="1">
      <c r="A167" s="4"/>
      <c r="B167" s="4"/>
      <c r="C167" s="11" t="s">
        <v>375</v>
      </c>
      <c r="D167" s="28">
        <v>0</v>
      </c>
      <c r="E167" s="28">
        <v>0</v>
      </c>
      <c r="F167" s="28">
        <v>0</v>
      </c>
      <c r="G167" s="28">
        <v>0</v>
      </c>
      <c r="H167" s="4"/>
      <c r="I167" s="4"/>
      <c r="J167" s="4"/>
      <c r="K167" s="4"/>
    </row>
    <row r="168" spans="1:11" ht="14.1" customHeight="1">
      <c r="A168" s="4"/>
      <c r="B168" s="4"/>
      <c r="C168" s="11" t="s">
        <v>370</v>
      </c>
      <c r="D168" s="28">
        <v>0</v>
      </c>
      <c r="E168" s="28">
        <v>0</v>
      </c>
      <c r="F168" s="28">
        <v>0</v>
      </c>
      <c r="G168" s="28">
        <v>0</v>
      </c>
      <c r="H168" s="4"/>
      <c r="I168" s="4"/>
      <c r="J168" s="4"/>
      <c r="K168" s="4"/>
    </row>
    <row r="169" spans="1:11" ht="14.1" customHeight="1">
      <c r="A169" s="4"/>
      <c r="B169" s="4"/>
      <c r="C169" s="11" t="s">
        <v>374</v>
      </c>
      <c r="D169" s="28">
        <v>0</v>
      </c>
      <c r="E169" s="28">
        <v>0</v>
      </c>
      <c r="F169" s="28">
        <v>0</v>
      </c>
      <c r="G169" s="28">
        <v>0</v>
      </c>
      <c r="H169" s="4"/>
      <c r="I169" s="4"/>
      <c r="J169" s="4"/>
      <c r="K169" s="4"/>
    </row>
    <row r="170" spans="1:11" ht="14.1" customHeight="1">
      <c r="A170" s="4"/>
      <c r="B170" s="4"/>
      <c r="C170" s="11" t="s">
        <v>373</v>
      </c>
      <c r="D170" s="28">
        <v>0</v>
      </c>
      <c r="E170" s="28">
        <v>10000000</v>
      </c>
      <c r="F170" s="28">
        <v>0</v>
      </c>
      <c r="G170" s="28">
        <v>0</v>
      </c>
      <c r="H170" s="4"/>
      <c r="I170" s="4"/>
      <c r="J170" s="4"/>
      <c r="K170" s="4"/>
    </row>
    <row r="171" spans="1:11" ht="14.1" customHeight="1">
      <c r="A171" s="4"/>
      <c r="B171" s="4"/>
      <c r="C171" s="11" t="s">
        <v>370</v>
      </c>
      <c r="D171" s="28">
        <v>0</v>
      </c>
      <c r="E171" s="28">
        <v>10000000</v>
      </c>
      <c r="F171" s="28">
        <v>0</v>
      </c>
      <c r="G171" s="28">
        <v>0</v>
      </c>
      <c r="H171" s="4"/>
      <c r="I171" s="4"/>
      <c r="J171" s="4"/>
      <c r="K171" s="4"/>
    </row>
    <row r="172" spans="1:11" ht="14.1" customHeight="1">
      <c r="A172" s="4"/>
      <c r="B172" s="4"/>
      <c r="C172" s="11" t="s">
        <v>369</v>
      </c>
      <c r="D172" s="28">
        <v>0</v>
      </c>
      <c r="E172" s="28">
        <v>0</v>
      </c>
      <c r="F172" s="28">
        <v>0</v>
      </c>
      <c r="G172" s="28">
        <v>0</v>
      </c>
      <c r="H172" s="4"/>
      <c r="I172" s="4"/>
      <c r="J172" s="4"/>
      <c r="K172" s="4"/>
    </row>
    <row r="173" spans="1:11" ht="14.1" customHeight="1">
      <c r="A173" s="4"/>
      <c r="B173" s="4"/>
      <c r="C173" s="11" t="s">
        <v>368</v>
      </c>
      <c r="D173" s="28">
        <v>0</v>
      </c>
      <c r="E173" s="28">
        <v>0</v>
      </c>
      <c r="F173" s="28">
        <v>0</v>
      </c>
      <c r="G173" s="28">
        <v>0</v>
      </c>
      <c r="H173" s="4"/>
      <c r="I173" s="4"/>
      <c r="J173" s="4"/>
      <c r="K173" s="4"/>
    </row>
    <row r="174" spans="1:11" ht="14.1" customHeight="1">
      <c r="A174" s="4"/>
      <c r="B174" s="4"/>
      <c r="C174" s="11" t="s">
        <v>367</v>
      </c>
      <c r="D174" s="28">
        <v>0</v>
      </c>
      <c r="E174" s="28">
        <v>0</v>
      </c>
      <c r="F174" s="28">
        <v>0</v>
      </c>
      <c r="G174" s="28">
        <v>0</v>
      </c>
      <c r="H174" s="4"/>
      <c r="I174" s="4"/>
      <c r="J174" s="4"/>
      <c r="K174" s="4"/>
    </row>
    <row r="175" spans="1:11" ht="14.1" customHeight="1">
      <c r="A175" s="4"/>
      <c r="B175" s="4"/>
      <c r="C175" s="11" t="s">
        <v>366</v>
      </c>
      <c r="D175" s="28">
        <v>0</v>
      </c>
      <c r="E175" s="28">
        <v>0</v>
      </c>
      <c r="F175" s="28">
        <v>0</v>
      </c>
      <c r="G175" s="28">
        <v>0</v>
      </c>
      <c r="H175" s="4"/>
      <c r="I175" s="4"/>
      <c r="J175" s="4"/>
      <c r="K175" s="4"/>
    </row>
    <row r="176" spans="1:11" ht="14.1" customHeight="1">
      <c r="A176" s="4"/>
      <c r="B176" s="4"/>
      <c r="C176" s="11" t="s">
        <v>372</v>
      </c>
      <c r="D176" s="28">
        <v>5000000</v>
      </c>
      <c r="E176" s="28">
        <v>3000000</v>
      </c>
      <c r="F176" s="28">
        <v>3000000</v>
      </c>
      <c r="G176" s="28">
        <v>3000000</v>
      </c>
      <c r="H176" s="4"/>
      <c r="I176" s="4"/>
      <c r="J176" s="4"/>
      <c r="K176" s="4"/>
    </row>
    <row r="177" spans="1:11" ht="14.1" customHeight="1">
      <c r="A177" s="4"/>
      <c r="B177" s="4"/>
      <c r="C177" s="11" t="s">
        <v>370</v>
      </c>
      <c r="D177" s="28">
        <v>5000000</v>
      </c>
      <c r="E177" s="28">
        <v>3000000</v>
      </c>
      <c r="F177" s="28">
        <v>3000000</v>
      </c>
      <c r="G177" s="28">
        <v>3000000</v>
      </c>
      <c r="H177" s="4"/>
      <c r="I177" s="4"/>
      <c r="J177" s="4"/>
      <c r="K177" s="4"/>
    </row>
    <row r="178" spans="1:11" ht="14.1" customHeight="1">
      <c r="A178" s="4"/>
      <c r="B178" s="4"/>
      <c r="C178" s="11" t="s">
        <v>369</v>
      </c>
      <c r="D178" s="28">
        <v>0</v>
      </c>
      <c r="E178" s="28">
        <v>0</v>
      </c>
      <c r="F178" s="28">
        <v>0</v>
      </c>
      <c r="G178" s="28">
        <v>0</v>
      </c>
      <c r="H178" s="4"/>
      <c r="I178" s="4"/>
      <c r="J178" s="4"/>
      <c r="K178" s="4"/>
    </row>
    <row r="179" spans="1:11" ht="14.1" customHeight="1">
      <c r="A179" s="4"/>
      <c r="B179" s="4"/>
      <c r="C179" s="11" t="s">
        <v>368</v>
      </c>
      <c r="D179" s="28">
        <v>0</v>
      </c>
      <c r="E179" s="28">
        <v>0</v>
      </c>
      <c r="F179" s="28">
        <v>0</v>
      </c>
      <c r="G179" s="28">
        <v>0</v>
      </c>
      <c r="H179" s="4"/>
      <c r="I179" s="4"/>
      <c r="J179" s="4"/>
      <c r="K179" s="4"/>
    </row>
    <row r="180" spans="1:11" ht="14.1" customHeight="1">
      <c r="A180" s="4"/>
      <c r="B180" s="4"/>
      <c r="C180" s="11" t="s">
        <v>367</v>
      </c>
      <c r="D180" s="28">
        <v>0</v>
      </c>
      <c r="E180" s="28">
        <v>0</v>
      </c>
      <c r="F180" s="28">
        <v>0</v>
      </c>
      <c r="G180" s="28">
        <v>0</v>
      </c>
      <c r="H180" s="4"/>
      <c r="I180" s="4"/>
      <c r="J180" s="4"/>
      <c r="K180" s="4"/>
    </row>
    <row r="181" spans="1:11" ht="14.1" customHeight="1">
      <c r="A181" s="4"/>
      <c r="B181" s="4"/>
      <c r="C181" s="11" t="s">
        <v>366</v>
      </c>
      <c r="D181" s="28">
        <v>0</v>
      </c>
      <c r="E181" s="28">
        <v>0</v>
      </c>
      <c r="F181" s="28">
        <v>0</v>
      </c>
      <c r="G181" s="28">
        <v>0</v>
      </c>
      <c r="H181" s="4"/>
      <c r="I181" s="4"/>
      <c r="J181" s="4"/>
      <c r="K181" s="4"/>
    </row>
    <row r="182" spans="1:11" ht="14.1" customHeight="1">
      <c r="A182" s="4"/>
      <c r="B182" s="4"/>
      <c r="C182" s="11" t="s">
        <v>371</v>
      </c>
      <c r="D182" s="28">
        <v>0</v>
      </c>
      <c r="E182" s="28">
        <v>0</v>
      </c>
      <c r="F182" s="28">
        <v>0</v>
      </c>
      <c r="G182" s="28">
        <v>0</v>
      </c>
      <c r="H182" s="4"/>
      <c r="I182" s="4"/>
      <c r="J182" s="4"/>
      <c r="K182" s="4"/>
    </row>
    <row r="183" spans="1:11" ht="14.1" customHeight="1">
      <c r="A183" s="4"/>
      <c r="B183" s="4"/>
      <c r="C183" s="11" t="s">
        <v>370</v>
      </c>
      <c r="D183" s="28">
        <v>0</v>
      </c>
      <c r="E183" s="28">
        <v>0</v>
      </c>
      <c r="F183" s="28">
        <v>0</v>
      </c>
      <c r="G183" s="28">
        <v>0</v>
      </c>
      <c r="H183" s="4"/>
      <c r="I183" s="4"/>
      <c r="J183" s="4"/>
      <c r="K183" s="4"/>
    </row>
    <row r="184" spans="1:11" ht="14.1" customHeight="1">
      <c r="A184" s="4"/>
      <c r="B184" s="4"/>
      <c r="C184" s="11" t="s">
        <v>369</v>
      </c>
      <c r="D184" s="28">
        <v>0</v>
      </c>
      <c r="E184" s="28">
        <v>0</v>
      </c>
      <c r="F184" s="28">
        <v>0</v>
      </c>
      <c r="G184" s="28">
        <v>0</v>
      </c>
      <c r="H184" s="4"/>
      <c r="I184" s="4"/>
      <c r="J184" s="4"/>
      <c r="K184" s="4"/>
    </row>
    <row r="185" spans="1:11" ht="14.1" customHeight="1">
      <c r="A185" s="4"/>
      <c r="B185" s="4"/>
      <c r="C185" s="11" t="s">
        <v>368</v>
      </c>
      <c r="D185" s="28">
        <v>0</v>
      </c>
      <c r="E185" s="28">
        <v>0</v>
      </c>
      <c r="F185" s="28">
        <v>0</v>
      </c>
      <c r="G185" s="28">
        <v>0</v>
      </c>
      <c r="H185" s="4"/>
      <c r="I185" s="4"/>
      <c r="J185" s="4"/>
      <c r="K185" s="4"/>
    </row>
    <row r="186" spans="1:11" ht="14.1" customHeight="1">
      <c r="A186" s="4"/>
      <c r="B186" s="4"/>
      <c r="C186" s="11" t="s">
        <v>367</v>
      </c>
      <c r="D186" s="28">
        <v>0</v>
      </c>
      <c r="E186" s="28">
        <v>0</v>
      </c>
      <c r="F186" s="28">
        <v>0</v>
      </c>
      <c r="G186" s="28">
        <v>0</v>
      </c>
      <c r="H186" s="4"/>
      <c r="I186" s="4"/>
      <c r="J186" s="4"/>
      <c r="K186" s="4"/>
    </row>
    <row r="187" spans="1:11" ht="14.1" customHeight="1">
      <c r="A187" s="4"/>
      <c r="B187" s="4"/>
      <c r="C187" s="11" t="s">
        <v>366</v>
      </c>
      <c r="D187" s="28">
        <v>0</v>
      </c>
      <c r="E187" s="28">
        <v>0</v>
      </c>
      <c r="F187" s="28">
        <v>0</v>
      </c>
      <c r="G187" s="28">
        <v>0</v>
      </c>
      <c r="H187" s="4"/>
      <c r="I187" s="4"/>
      <c r="J187" s="4"/>
      <c r="K187" s="4"/>
    </row>
    <row r="188" spans="1:11" ht="14.1" customHeight="1">
      <c r="A188" s="4"/>
      <c r="B188" s="4"/>
      <c r="C188" s="11" t="s">
        <v>365</v>
      </c>
      <c r="D188" s="28">
        <v>0</v>
      </c>
      <c r="E188" s="28">
        <v>0</v>
      </c>
      <c r="F188" s="28">
        <v>0</v>
      </c>
      <c r="G188" s="28">
        <v>0</v>
      </c>
      <c r="H188" s="4"/>
      <c r="I188" s="4"/>
      <c r="J188" s="4"/>
      <c r="K188" s="4"/>
    </row>
    <row r="189" spans="1:11" ht="14.1" customHeight="1">
      <c r="A189" s="4"/>
      <c r="B189" s="4"/>
      <c r="C189" s="11" t="s">
        <v>364</v>
      </c>
      <c r="D189" s="28">
        <v>0</v>
      </c>
      <c r="E189" s="28">
        <v>0</v>
      </c>
      <c r="F189" s="28">
        <v>0</v>
      </c>
      <c r="G189" s="28">
        <v>0</v>
      </c>
      <c r="H189" s="4"/>
      <c r="I189" s="4"/>
      <c r="J189" s="4"/>
      <c r="K189" s="4"/>
    </row>
    <row r="190" spans="1:11" ht="14.1" customHeight="1">
      <c r="A190" s="4"/>
      <c r="B190" s="4"/>
      <c r="C190" s="10" t="s">
        <v>147</v>
      </c>
      <c r="D190" s="28">
        <v>5000000</v>
      </c>
      <c r="E190" s="28">
        <v>13000000</v>
      </c>
      <c r="F190" s="28">
        <v>3000000</v>
      </c>
      <c r="G190" s="28">
        <v>3000000</v>
      </c>
      <c r="H190" s="4"/>
      <c r="I190" s="4"/>
      <c r="J190" s="4"/>
      <c r="K190" s="4"/>
    </row>
    <row r="191" spans="1:11" ht="33" customHeight="1">
      <c r="A191" s="4"/>
      <c r="B191" s="4"/>
      <c r="C191" s="8" t="s">
        <v>235</v>
      </c>
      <c r="D191" s="1230" t="s">
        <v>1553</v>
      </c>
      <c r="E191" s="1231"/>
      <c r="F191" s="1231"/>
      <c r="G191" s="1231"/>
      <c r="H191" s="4"/>
      <c r="I191" s="4"/>
      <c r="J191" s="4"/>
      <c r="K191" s="4"/>
    </row>
    <row r="192" spans="1:11">
      <c r="A192" s="4"/>
      <c r="B192" s="4"/>
      <c r="C192" s="7" t="s">
        <v>405</v>
      </c>
      <c r="D192" s="34">
        <v>2021</v>
      </c>
      <c r="E192" s="34">
        <v>2022</v>
      </c>
      <c r="F192" s="34">
        <v>2023</v>
      </c>
      <c r="G192" s="34">
        <v>2024</v>
      </c>
      <c r="H192" s="4"/>
      <c r="I192" s="4"/>
      <c r="J192" s="4"/>
      <c r="K192" s="4"/>
    </row>
    <row r="193" spans="1:11" ht="14.1" customHeight="1">
      <c r="A193" s="4"/>
      <c r="B193" s="4"/>
      <c r="C193" s="15"/>
      <c r="D193" s="35" t="s">
        <v>7</v>
      </c>
      <c r="E193" s="35" t="s">
        <v>8</v>
      </c>
      <c r="F193" s="35" t="s">
        <v>8</v>
      </c>
      <c r="G193" s="35" t="s">
        <v>8</v>
      </c>
      <c r="H193" s="4"/>
      <c r="I193" s="4"/>
      <c r="J193" s="4"/>
      <c r="K193" s="4"/>
    </row>
    <row r="194" spans="1:11" ht="14.1" customHeight="1">
      <c r="A194" s="4"/>
      <c r="B194" s="4"/>
      <c r="C194" s="7" t="s">
        <v>1554</v>
      </c>
      <c r="D194" s="33" t="s">
        <v>361</v>
      </c>
      <c r="E194" s="33" t="s">
        <v>421</v>
      </c>
      <c r="F194" s="33" t="s">
        <v>421</v>
      </c>
      <c r="G194" s="33" t="s">
        <v>421</v>
      </c>
      <c r="H194" s="4"/>
      <c r="I194" s="4"/>
      <c r="J194" s="4"/>
      <c r="K194" s="4"/>
    </row>
    <row r="195" spans="1:11" ht="20.100000000000001" customHeight="1">
      <c r="A195" s="4"/>
      <c r="B195" s="4"/>
      <c r="C195" s="7" t="s">
        <v>1555</v>
      </c>
      <c r="D195" s="33" t="s">
        <v>361</v>
      </c>
      <c r="E195" s="33" t="s">
        <v>406</v>
      </c>
      <c r="F195" s="33" t="s">
        <v>1045</v>
      </c>
      <c r="G195" s="33" t="s">
        <v>406</v>
      </c>
      <c r="H195" s="4"/>
      <c r="I195" s="4"/>
      <c r="J195" s="4"/>
      <c r="K195" s="4"/>
    </row>
    <row r="196" spans="1:11" ht="14.1" customHeight="1">
      <c r="A196" s="4"/>
      <c r="B196" s="4"/>
      <c r="C196" s="1222" t="s">
        <v>273</v>
      </c>
      <c r="D196" s="1223"/>
      <c r="E196" s="1223"/>
      <c r="F196" s="1223"/>
      <c r="G196" s="1223"/>
      <c r="H196" s="4"/>
      <c r="I196" s="4"/>
      <c r="J196" s="4"/>
      <c r="K196" s="4"/>
    </row>
    <row r="197" spans="1:11" ht="14.1" customHeight="1">
      <c r="A197" s="4"/>
      <c r="B197" s="4"/>
      <c r="C197" s="24" t="s">
        <v>1538</v>
      </c>
      <c r="D197" s="1222" t="s">
        <v>1539</v>
      </c>
      <c r="E197" s="1223"/>
      <c r="F197" s="1223"/>
      <c r="G197" s="1223"/>
      <c r="H197" s="4"/>
      <c r="I197" s="4"/>
      <c r="J197" s="4"/>
      <c r="K197" s="4"/>
    </row>
    <row r="198" spans="1:11" ht="18" customHeight="1">
      <c r="A198" s="4"/>
      <c r="B198" s="4"/>
      <c r="C198" s="14" t="s">
        <v>393</v>
      </c>
      <c r="D198" s="1232" t="s">
        <v>1556</v>
      </c>
      <c r="E198" s="1233"/>
      <c r="F198" s="1233"/>
      <c r="G198" s="1233"/>
      <c r="H198" s="4"/>
      <c r="I198" s="4"/>
      <c r="J198" s="4"/>
      <c r="K198" s="4"/>
    </row>
    <row r="199" spans="1:11" ht="18" customHeight="1">
      <c r="A199" s="4"/>
      <c r="B199" s="4"/>
      <c r="C199" s="25" t="s">
        <v>392</v>
      </c>
      <c r="D199" s="1234" t="s">
        <v>1557</v>
      </c>
      <c r="E199" s="1235"/>
      <c r="F199" s="1235"/>
      <c r="G199" s="1235"/>
      <c r="H199" s="4"/>
      <c r="I199" s="4"/>
      <c r="J199" s="4"/>
      <c r="K199" s="4"/>
    </row>
    <row r="200" spans="1:11" ht="18" customHeight="1">
      <c r="A200" s="4"/>
      <c r="B200" s="4"/>
      <c r="C200" s="25" t="s">
        <v>15</v>
      </c>
      <c r="D200" s="1234" t="s">
        <v>1558</v>
      </c>
      <c r="E200" s="1235"/>
      <c r="F200" s="1235"/>
      <c r="G200" s="1235"/>
      <c r="H200" s="4"/>
      <c r="I200" s="4"/>
      <c r="J200" s="4"/>
      <c r="K200" s="4"/>
    </row>
    <row r="201" spans="1:11" ht="15" customHeight="1">
      <c r="A201" s="4"/>
      <c r="B201" s="4"/>
      <c r="C201" s="13"/>
      <c r="D201" s="31">
        <v>2021</v>
      </c>
      <c r="E201" s="31">
        <v>2022</v>
      </c>
      <c r="F201" s="31">
        <v>2023</v>
      </c>
      <c r="G201" s="31">
        <v>2024</v>
      </c>
      <c r="H201" s="4"/>
      <c r="I201" s="4"/>
      <c r="J201" s="4"/>
      <c r="K201" s="4"/>
    </row>
    <row r="202" spans="1:11" ht="15" customHeight="1">
      <c r="A202" s="4"/>
      <c r="B202" s="4"/>
      <c r="C202" s="12"/>
      <c r="D202" s="32" t="s">
        <v>7</v>
      </c>
      <c r="E202" s="32" t="s">
        <v>8</v>
      </c>
      <c r="F202" s="32" t="s">
        <v>8</v>
      </c>
      <c r="G202" s="32" t="s">
        <v>8</v>
      </c>
      <c r="H202" s="4"/>
      <c r="I202" s="4"/>
      <c r="J202" s="4"/>
      <c r="K202" s="4"/>
    </row>
    <row r="203" spans="1:11" ht="14.1" customHeight="1">
      <c r="A203" s="4"/>
      <c r="B203" s="4"/>
      <c r="C203" s="7" t="s">
        <v>16</v>
      </c>
      <c r="D203" s="33" t="s">
        <v>1367</v>
      </c>
      <c r="E203" s="33" t="s">
        <v>421</v>
      </c>
      <c r="F203" s="33" t="s">
        <v>421</v>
      </c>
      <c r="G203" s="33" t="s">
        <v>421</v>
      </c>
      <c r="H203" s="4"/>
      <c r="I203" s="4"/>
      <c r="J203" s="4"/>
      <c r="K203" s="4"/>
    </row>
    <row r="204" spans="1:11" ht="14.1" customHeight="1">
      <c r="A204" s="4"/>
      <c r="B204" s="4"/>
      <c r="C204" s="7" t="s">
        <v>506</v>
      </c>
      <c r="D204" s="33" t="s">
        <v>825</v>
      </c>
      <c r="E204" s="33" t="s">
        <v>1599</v>
      </c>
      <c r="F204" s="33" t="s">
        <v>1600</v>
      </c>
      <c r="G204" s="33" t="s">
        <v>1600</v>
      </c>
      <c r="H204" s="4"/>
      <c r="I204" s="4"/>
      <c r="J204" s="4"/>
      <c r="K204" s="4"/>
    </row>
    <row r="205" spans="1:11" ht="14.1" customHeight="1">
      <c r="A205" s="4"/>
      <c r="B205" s="4"/>
      <c r="C205" s="7" t="s">
        <v>504</v>
      </c>
      <c r="D205" s="33" t="s">
        <v>1559</v>
      </c>
      <c r="E205" s="33" t="s">
        <v>1601</v>
      </c>
      <c r="F205" s="33" t="s">
        <v>1010</v>
      </c>
      <c r="G205" s="33" t="s">
        <v>1010</v>
      </c>
      <c r="H205" s="4"/>
      <c r="I205" s="4"/>
      <c r="J205" s="4"/>
      <c r="K205" s="4"/>
    </row>
    <row r="206" spans="1:11" ht="14.1" customHeight="1">
      <c r="A206" s="4"/>
      <c r="B206" s="4"/>
      <c r="C206" s="7" t="s">
        <v>388</v>
      </c>
      <c r="D206" s="33" t="s">
        <v>361</v>
      </c>
      <c r="E206" s="33" t="s">
        <v>465</v>
      </c>
      <c r="F206" s="33" t="s">
        <v>385</v>
      </c>
      <c r="G206" s="33" t="s">
        <v>385</v>
      </c>
      <c r="H206" s="4"/>
      <c r="I206" s="4"/>
      <c r="J206" s="4"/>
      <c r="K206" s="4"/>
    </row>
    <row r="207" spans="1:11" ht="14.1" customHeight="1">
      <c r="A207" s="4"/>
      <c r="B207" s="4"/>
      <c r="C207" s="7" t="s">
        <v>387</v>
      </c>
      <c r="D207" s="33" t="s">
        <v>361</v>
      </c>
      <c r="E207" s="33" t="s">
        <v>1602</v>
      </c>
      <c r="F207" s="33" t="s">
        <v>1603</v>
      </c>
      <c r="G207" s="33" t="s">
        <v>385</v>
      </c>
      <c r="H207" s="4"/>
      <c r="I207" s="4"/>
      <c r="J207" s="4"/>
      <c r="K207" s="4"/>
    </row>
    <row r="208" spans="1:11" ht="14.1" customHeight="1">
      <c r="A208" s="4"/>
      <c r="B208" s="4"/>
      <c r="C208" s="7" t="s">
        <v>22</v>
      </c>
      <c r="D208" s="33" t="s">
        <v>361</v>
      </c>
      <c r="E208" s="33" t="s">
        <v>1604</v>
      </c>
      <c r="F208" s="33" t="s">
        <v>1603</v>
      </c>
      <c r="G208" s="33" t="s">
        <v>385</v>
      </c>
      <c r="H208" s="4"/>
      <c r="I208" s="4"/>
      <c r="J208" s="4"/>
      <c r="K208" s="4"/>
    </row>
    <row r="209" spans="1:11" ht="14.1" customHeight="1">
      <c r="A209" s="4"/>
      <c r="B209" s="4"/>
      <c r="C209" s="1236" t="s">
        <v>384</v>
      </c>
      <c r="D209" s="1237"/>
      <c r="E209" s="1237"/>
      <c r="F209" s="1237"/>
      <c r="G209" s="1237"/>
      <c r="H209" s="4"/>
      <c r="I209" s="4"/>
      <c r="J209" s="4"/>
      <c r="K209" s="4"/>
    </row>
    <row r="210" spans="1:11" ht="14.1" customHeight="1">
      <c r="A210" s="4"/>
      <c r="B210" s="4"/>
      <c r="C210" s="13"/>
      <c r="D210" s="31">
        <v>2021</v>
      </c>
      <c r="E210" s="31">
        <v>2022</v>
      </c>
      <c r="F210" s="31">
        <v>2023</v>
      </c>
      <c r="G210" s="31">
        <v>2024</v>
      </c>
      <c r="H210" s="4"/>
      <c r="I210" s="4"/>
      <c r="J210" s="4"/>
      <c r="K210" s="4"/>
    </row>
    <row r="211" spans="1:11" ht="14.1" customHeight="1">
      <c r="A211" s="4"/>
      <c r="B211" s="4"/>
      <c r="C211" s="12"/>
      <c r="D211" s="32" t="s">
        <v>7</v>
      </c>
      <c r="E211" s="32" t="s">
        <v>8</v>
      </c>
      <c r="F211" s="32" t="s">
        <v>8</v>
      </c>
      <c r="G211" s="32" t="s">
        <v>8</v>
      </c>
      <c r="H211" s="4"/>
      <c r="I211" s="4"/>
      <c r="J211" s="4"/>
      <c r="K211" s="4"/>
    </row>
    <row r="212" spans="1:11" ht="14.1" customHeight="1">
      <c r="A212" s="4"/>
      <c r="B212" s="4"/>
      <c r="C212" s="11" t="s">
        <v>381</v>
      </c>
      <c r="D212" s="28">
        <v>0</v>
      </c>
      <c r="E212" s="28">
        <v>0</v>
      </c>
      <c r="F212" s="28">
        <v>0</v>
      </c>
      <c r="G212" s="28">
        <v>0</v>
      </c>
      <c r="H212" s="4"/>
      <c r="I212" s="4"/>
      <c r="J212" s="4"/>
      <c r="K212" s="4"/>
    </row>
    <row r="213" spans="1:11" ht="14.1" customHeight="1">
      <c r="A213" s="4"/>
      <c r="B213" s="4"/>
      <c r="C213" s="11" t="s">
        <v>370</v>
      </c>
      <c r="D213" s="28">
        <v>0</v>
      </c>
      <c r="E213" s="28">
        <v>0</v>
      </c>
      <c r="F213" s="28">
        <v>0</v>
      </c>
      <c r="G213" s="28">
        <v>0</v>
      </c>
      <c r="H213" s="4"/>
      <c r="I213" s="4"/>
      <c r="J213" s="4"/>
      <c r="K213" s="4"/>
    </row>
    <row r="214" spans="1:11" ht="14.1" customHeight="1">
      <c r="A214" s="4"/>
      <c r="B214" s="4"/>
      <c r="C214" s="11" t="s">
        <v>374</v>
      </c>
      <c r="D214" s="28">
        <v>0</v>
      </c>
      <c r="E214" s="28">
        <v>0</v>
      </c>
      <c r="F214" s="28">
        <v>0</v>
      </c>
      <c r="G214" s="28">
        <v>0</v>
      </c>
      <c r="H214" s="4"/>
      <c r="I214" s="4"/>
      <c r="J214" s="4"/>
      <c r="K214" s="4"/>
    </row>
    <row r="215" spans="1:11" ht="14.1" customHeight="1">
      <c r="A215" s="4"/>
      <c r="B215" s="4"/>
      <c r="C215" s="11" t="s">
        <v>380</v>
      </c>
      <c r="D215" s="28">
        <v>0</v>
      </c>
      <c r="E215" s="28">
        <v>0</v>
      </c>
      <c r="F215" s="28">
        <v>0</v>
      </c>
      <c r="G215" s="28">
        <v>0</v>
      </c>
      <c r="H215" s="4"/>
      <c r="I215" s="4"/>
      <c r="J215" s="4"/>
      <c r="K215" s="4"/>
    </row>
    <row r="216" spans="1:11" ht="14.1" customHeight="1">
      <c r="A216" s="4"/>
      <c r="B216" s="4"/>
      <c r="C216" s="11" t="s">
        <v>370</v>
      </c>
      <c r="D216" s="28">
        <v>0</v>
      </c>
      <c r="E216" s="28">
        <v>0</v>
      </c>
      <c r="F216" s="28">
        <v>0</v>
      </c>
      <c r="G216" s="28">
        <v>0</v>
      </c>
      <c r="H216" s="4"/>
      <c r="I216" s="4"/>
      <c r="J216" s="4"/>
      <c r="K216" s="4"/>
    </row>
    <row r="217" spans="1:11" ht="14.1" customHeight="1">
      <c r="A217" s="4"/>
      <c r="B217" s="4"/>
      <c r="C217" s="11" t="s">
        <v>374</v>
      </c>
      <c r="D217" s="28">
        <v>0</v>
      </c>
      <c r="E217" s="28">
        <v>0</v>
      </c>
      <c r="F217" s="28">
        <v>0</v>
      </c>
      <c r="G217" s="28">
        <v>0</v>
      </c>
      <c r="H217" s="4"/>
      <c r="I217" s="4"/>
      <c r="J217" s="4"/>
      <c r="K217" s="4"/>
    </row>
    <row r="218" spans="1:11" ht="14.1" customHeight="1">
      <c r="A218" s="4"/>
      <c r="B218" s="4"/>
      <c r="C218" s="11" t="s">
        <v>379</v>
      </c>
      <c r="D218" s="28">
        <v>30000000</v>
      </c>
      <c r="E218" s="28">
        <v>31920000</v>
      </c>
      <c r="F218" s="28">
        <v>33000000</v>
      </c>
      <c r="G218" s="28">
        <v>33000000</v>
      </c>
      <c r="H218" s="4"/>
      <c r="I218" s="4"/>
      <c r="J218" s="4"/>
      <c r="K218" s="4"/>
    </row>
    <row r="219" spans="1:11" ht="14.1" customHeight="1">
      <c r="A219" s="4"/>
      <c r="B219" s="4"/>
      <c r="C219" s="11" t="s">
        <v>370</v>
      </c>
      <c r="D219" s="28">
        <v>30000000</v>
      </c>
      <c r="E219" s="28">
        <v>31920000</v>
      </c>
      <c r="F219" s="28">
        <v>33000000</v>
      </c>
      <c r="G219" s="28">
        <v>33000000</v>
      </c>
      <c r="H219" s="4"/>
      <c r="I219" s="4"/>
      <c r="J219" s="4"/>
      <c r="K219" s="4"/>
    </row>
    <row r="220" spans="1:11" ht="14.1" customHeight="1">
      <c r="A220" s="4"/>
      <c r="B220" s="4"/>
      <c r="C220" s="11" t="s">
        <v>374</v>
      </c>
      <c r="D220" s="28">
        <v>0</v>
      </c>
      <c r="E220" s="28">
        <v>0</v>
      </c>
      <c r="F220" s="28">
        <v>0</v>
      </c>
      <c r="G220" s="28">
        <v>0</v>
      </c>
      <c r="H220" s="4"/>
      <c r="I220" s="4"/>
      <c r="J220" s="4"/>
      <c r="K220" s="4"/>
    </row>
    <row r="221" spans="1:11" ht="14.1" customHeight="1">
      <c r="A221" s="4"/>
      <c r="B221" s="4"/>
      <c r="C221" s="11" t="s">
        <v>378</v>
      </c>
      <c r="D221" s="28">
        <v>0</v>
      </c>
      <c r="E221" s="28">
        <v>0</v>
      </c>
      <c r="F221" s="28">
        <v>0</v>
      </c>
      <c r="G221" s="28">
        <v>0</v>
      </c>
      <c r="H221" s="4"/>
      <c r="I221" s="4"/>
      <c r="J221" s="4"/>
      <c r="K221" s="4"/>
    </row>
    <row r="222" spans="1:11" ht="14.1" customHeight="1">
      <c r="A222" s="4"/>
      <c r="B222" s="4"/>
      <c r="C222" s="11" t="s">
        <v>370</v>
      </c>
      <c r="D222" s="28">
        <v>0</v>
      </c>
      <c r="E222" s="28">
        <v>0</v>
      </c>
      <c r="F222" s="28">
        <v>0</v>
      </c>
      <c r="G222" s="28">
        <v>0</v>
      </c>
      <c r="H222" s="4"/>
      <c r="I222" s="4"/>
      <c r="J222" s="4"/>
      <c r="K222" s="4"/>
    </row>
    <row r="223" spans="1:11" ht="14.1" customHeight="1">
      <c r="A223" s="4"/>
      <c r="B223" s="4"/>
      <c r="C223" s="11" t="s">
        <v>374</v>
      </c>
      <c r="D223" s="28">
        <v>0</v>
      </c>
      <c r="E223" s="28">
        <v>0</v>
      </c>
      <c r="F223" s="28">
        <v>0</v>
      </c>
      <c r="G223" s="28">
        <v>0</v>
      </c>
      <c r="H223" s="4"/>
      <c r="I223" s="4"/>
      <c r="J223" s="4"/>
      <c r="K223" s="4"/>
    </row>
    <row r="224" spans="1:11" ht="14.1" customHeight="1">
      <c r="A224" s="4"/>
      <c r="B224" s="4"/>
      <c r="C224" s="11" t="s">
        <v>383</v>
      </c>
      <c r="D224" s="28">
        <v>0</v>
      </c>
      <c r="E224" s="28">
        <v>0</v>
      </c>
      <c r="F224" s="28">
        <v>0</v>
      </c>
      <c r="G224" s="28">
        <v>0</v>
      </c>
      <c r="H224" s="4"/>
      <c r="I224" s="4"/>
      <c r="J224" s="4"/>
      <c r="K224" s="4"/>
    </row>
    <row r="225" spans="1:11" ht="14.1" customHeight="1">
      <c r="A225" s="4"/>
      <c r="B225" s="4"/>
      <c r="C225" s="11" t="s">
        <v>370</v>
      </c>
      <c r="D225" s="28">
        <v>0</v>
      </c>
      <c r="E225" s="28">
        <v>0</v>
      </c>
      <c r="F225" s="28">
        <v>0</v>
      </c>
      <c r="G225" s="28">
        <v>0</v>
      </c>
      <c r="H225" s="4"/>
      <c r="I225" s="4"/>
      <c r="J225" s="4"/>
      <c r="K225" s="4"/>
    </row>
    <row r="226" spans="1:11" ht="14.1" customHeight="1">
      <c r="A226" s="4"/>
      <c r="B226" s="4"/>
      <c r="C226" s="11" t="s">
        <v>374</v>
      </c>
      <c r="D226" s="28">
        <v>0</v>
      </c>
      <c r="E226" s="28">
        <v>0</v>
      </c>
      <c r="F226" s="28">
        <v>0</v>
      </c>
      <c r="G226" s="28">
        <v>0</v>
      </c>
      <c r="H226" s="4"/>
      <c r="I226" s="4"/>
      <c r="J226" s="4"/>
      <c r="K226" s="4"/>
    </row>
    <row r="227" spans="1:11" ht="14.1" customHeight="1">
      <c r="A227" s="4"/>
      <c r="B227" s="4"/>
      <c r="C227" s="11" t="s">
        <v>376</v>
      </c>
      <c r="D227" s="28">
        <v>0</v>
      </c>
      <c r="E227" s="28">
        <v>0</v>
      </c>
      <c r="F227" s="28">
        <v>0</v>
      </c>
      <c r="G227" s="28">
        <v>0</v>
      </c>
      <c r="H227" s="4"/>
      <c r="I227" s="4"/>
      <c r="J227" s="4"/>
      <c r="K227" s="4"/>
    </row>
    <row r="228" spans="1:11" ht="14.1" customHeight="1">
      <c r="A228" s="4"/>
      <c r="B228" s="4"/>
      <c r="C228" s="11" t="s">
        <v>370</v>
      </c>
      <c r="D228" s="28">
        <v>0</v>
      </c>
      <c r="E228" s="28">
        <v>0</v>
      </c>
      <c r="F228" s="28">
        <v>0</v>
      </c>
      <c r="G228" s="28">
        <v>0</v>
      </c>
      <c r="H228" s="4"/>
      <c r="I228" s="4"/>
      <c r="J228" s="4"/>
      <c r="K228" s="4"/>
    </row>
    <row r="229" spans="1:11" ht="14.1" customHeight="1">
      <c r="A229" s="4"/>
      <c r="B229" s="4"/>
      <c r="C229" s="11" t="s">
        <v>374</v>
      </c>
      <c r="D229" s="28">
        <v>0</v>
      </c>
      <c r="E229" s="28">
        <v>0</v>
      </c>
      <c r="F229" s="28">
        <v>0</v>
      </c>
      <c r="G229" s="28">
        <v>0</v>
      </c>
      <c r="H229" s="4"/>
      <c r="I229" s="4"/>
      <c r="J229" s="4"/>
      <c r="K229" s="4"/>
    </row>
    <row r="230" spans="1:11" ht="14.1" customHeight="1">
      <c r="A230" s="4"/>
      <c r="B230" s="4"/>
      <c r="C230" s="11" t="s">
        <v>375</v>
      </c>
      <c r="D230" s="28">
        <v>0</v>
      </c>
      <c r="E230" s="28">
        <v>0</v>
      </c>
      <c r="F230" s="28">
        <v>0</v>
      </c>
      <c r="G230" s="28">
        <v>0</v>
      </c>
      <c r="H230" s="4"/>
      <c r="I230" s="4"/>
      <c r="J230" s="4"/>
      <c r="K230" s="4"/>
    </row>
    <row r="231" spans="1:11" ht="14.1" customHeight="1">
      <c r="A231" s="4"/>
      <c r="B231" s="4"/>
      <c r="C231" s="11" t="s">
        <v>370</v>
      </c>
      <c r="D231" s="28">
        <v>0</v>
      </c>
      <c r="E231" s="28">
        <v>0</v>
      </c>
      <c r="F231" s="28">
        <v>0</v>
      </c>
      <c r="G231" s="28">
        <v>0</v>
      </c>
      <c r="H231" s="4"/>
      <c r="I231" s="4"/>
      <c r="J231" s="4"/>
      <c r="K231" s="4"/>
    </row>
    <row r="232" spans="1:11" ht="14.1" customHeight="1">
      <c r="A232" s="4"/>
      <c r="B232" s="4"/>
      <c r="C232" s="11" t="s">
        <v>374</v>
      </c>
      <c r="D232" s="28">
        <v>0</v>
      </c>
      <c r="E232" s="28">
        <v>0</v>
      </c>
      <c r="F232" s="28">
        <v>0</v>
      </c>
      <c r="G232" s="28">
        <v>0</v>
      </c>
      <c r="H232" s="4"/>
      <c r="I232" s="4"/>
      <c r="J232" s="4"/>
      <c r="K232" s="4"/>
    </row>
    <row r="233" spans="1:11" ht="14.1" customHeight="1">
      <c r="A233" s="4"/>
      <c r="B233" s="4"/>
      <c r="C233" s="11" t="s">
        <v>373</v>
      </c>
      <c r="D233" s="28">
        <v>0</v>
      </c>
      <c r="E233" s="28">
        <v>0</v>
      </c>
      <c r="F233" s="28">
        <v>0</v>
      </c>
      <c r="G233" s="28">
        <v>0</v>
      </c>
      <c r="H233" s="4"/>
      <c r="I233" s="4"/>
      <c r="J233" s="4"/>
      <c r="K233" s="4"/>
    </row>
    <row r="234" spans="1:11" ht="14.1" customHeight="1">
      <c r="A234" s="4"/>
      <c r="B234" s="4"/>
      <c r="C234" s="11" t="s">
        <v>370</v>
      </c>
      <c r="D234" s="28">
        <v>0</v>
      </c>
      <c r="E234" s="28">
        <v>0</v>
      </c>
      <c r="F234" s="28">
        <v>0</v>
      </c>
      <c r="G234" s="28">
        <v>0</v>
      </c>
      <c r="H234" s="4"/>
      <c r="I234" s="4"/>
      <c r="J234" s="4"/>
      <c r="K234" s="4"/>
    </row>
    <row r="235" spans="1:11" ht="14.1" customHeight="1">
      <c r="A235" s="4"/>
      <c r="B235" s="4"/>
      <c r="C235" s="11" t="s">
        <v>369</v>
      </c>
      <c r="D235" s="28">
        <v>0</v>
      </c>
      <c r="E235" s="28">
        <v>0</v>
      </c>
      <c r="F235" s="28">
        <v>0</v>
      </c>
      <c r="G235" s="28">
        <v>0</v>
      </c>
      <c r="H235" s="4"/>
      <c r="I235" s="4"/>
      <c r="J235" s="4"/>
      <c r="K235" s="4"/>
    </row>
    <row r="236" spans="1:11" ht="14.1" customHeight="1">
      <c r="A236" s="4"/>
      <c r="B236" s="4"/>
      <c r="C236" s="11" t="s">
        <v>368</v>
      </c>
      <c r="D236" s="28">
        <v>0</v>
      </c>
      <c r="E236" s="28">
        <v>0</v>
      </c>
      <c r="F236" s="28">
        <v>0</v>
      </c>
      <c r="G236" s="28">
        <v>0</v>
      </c>
      <c r="H236" s="4"/>
      <c r="I236" s="4"/>
      <c r="J236" s="4"/>
      <c r="K236" s="4"/>
    </row>
    <row r="237" spans="1:11" ht="14.1" customHeight="1">
      <c r="A237" s="4"/>
      <c r="B237" s="4"/>
      <c r="C237" s="11" t="s">
        <v>367</v>
      </c>
      <c r="D237" s="28">
        <v>0</v>
      </c>
      <c r="E237" s="28">
        <v>0</v>
      </c>
      <c r="F237" s="28">
        <v>0</v>
      </c>
      <c r="G237" s="28">
        <v>0</v>
      </c>
      <c r="H237" s="4"/>
      <c r="I237" s="4"/>
      <c r="J237" s="4"/>
      <c r="K237" s="4"/>
    </row>
    <row r="238" spans="1:11" ht="14.1" customHeight="1">
      <c r="A238" s="4"/>
      <c r="B238" s="4"/>
      <c r="C238" s="11" t="s">
        <v>366</v>
      </c>
      <c r="D238" s="28">
        <v>0</v>
      </c>
      <c r="E238" s="28">
        <v>0</v>
      </c>
      <c r="F238" s="28">
        <v>0</v>
      </c>
      <c r="G238" s="28">
        <v>0</v>
      </c>
      <c r="H238" s="4"/>
      <c r="I238" s="4"/>
      <c r="J238" s="4"/>
      <c r="K238" s="4"/>
    </row>
    <row r="239" spans="1:11" ht="14.1" customHeight="1">
      <c r="A239" s="4"/>
      <c r="B239" s="4"/>
      <c r="C239" s="11" t="s">
        <v>372</v>
      </c>
      <c r="D239" s="28">
        <v>0</v>
      </c>
      <c r="E239" s="28">
        <v>0</v>
      </c>
      <c r="F239" s="28">
        <v>0</v>
      </c>
      <c r="G239" s="28">
        <v>0</v>
      </c>
      <c r="H239" s="4"/>
      <c r="I239" s="4"/>
      <c r="J239" s="4"/>
      <c r="K239" s="4"/>
    </row>
    <row r="240" spans="1:11" ht="14.1" customHeight="1">
      <c r="A240" s="4"/>
      <c r="B240" s="4"/>
      <c r="C240" s="11" t="s">
        <v>370</v>
      </c>
      <c r="D240" s="28">
        <v>0</v>
      </c>
      <c r="E240" s="28">
        <v>0</v>
      </c>
      <c r="F240" s="28">
        <v>0</v>
      </c>
      <c r="G240" s="28">
        <v>0</v>
      </c>
      <c r="H240" s="4"/>
      <c r="I240" s="4"/>
      <c r="J240" s="4"/>
      <c r="K240" s="4"/>
    </row>
    <row r="241" spans="1:11" ht="14.1" customHeight="1">
      <c r="A241" s="4"/>
      <c r="B241" s="4"/>
      <c r="C241" s="11" t="s">
        <v>369</v>
      </c>
      <c r="D241" s="28">
        <v>0</v>
      </c>
      <c r="E241" s="28">
        <v>0</v>
      </c>
      <c r="F241" s="28">
        <v>0</v>
      </c>
      <c r="G241" s="28">
        <v>0</v>
      </c>
      <c r="H241" s="4"/>
      <c r="I241" s="4"/>
      <c r="J241" s="4"/>
      <c r="K241" s="4"/>
    </row>
    <row r="242" spans="1:11" ht="14.1" customHeight="1">
      <c r="A242" s="4"/>
      <c r="B242" s="4"/>
      <c r="C242" s="11" t="s">
        <v>368</v>
      </c>
      <c r="D242" s="28">
        <v>0</v>
      </c>
      <c r="E242" s="28">
        <v>0</v>
      </c>
      <c r="F242" s="28">
        <v>0</v>
      </c>
      <c r="G242" s="28">
        <v>0</v>
      </c>
      <c r="H242" s="4"/>
      <c r="I242" s="4"/>
      <c r="J242" s="4"/>
      <c r="K242" s="4"/>
    </row>
    <row r="243" spans="1:11" ht="14.1" customHeight="1">
      <c r="A243" s="4"/>
      <c r="B243" s="4"/>
      <c r="C243" s="11" t="s">
        <v>367</v>
      </c>
      <c r="D243" s="28">
        <v>0</v>
      </c>
      <c r="E243" s="28">
        <v>0</v>
      </c>
      <c r="F243" s="28">
        <v>0</v>
      </c>
      <c r="G243" s="28">
        <v>0</v>
      </c>
      <c r="H243" s="4"/>
      <c r="I243" s="4"/>
      <c r="J243" s="4"/>
      <c r="K243" s="4"/>
    </row>
    <row r="244" spans="1:11" ht="14.1" customHeight="1">
      <c r="A244" s="4"/>
      <c r="B244" s="4"/>
      <c r="C244" s="11" t="s">
        <v>366</v>
      </c>
      <c r="D244" s="28">
        <v>0</v>
      </c>
      <c r="E244" s="28">
        <v>0</v>
      </c>
      <c r="F244" s="28">
        <v>0</v>
      </c>
      <c r="G244" s="28">
        <v>0</v>
      </c>
      <c r="H244" s="4"/>
      <c r="I244" s="4"/>
      <c r="J244" s="4"/>
      <c r="K244" s="4"/>
    </row>
    <row r="245" spans="1:11" ht="14.1" customHeight="1">
      <c r="A245" s="4"/>
      <c r="B245" s="4"/>
      <c r="C245" s="11" t="s">
        <v>371</v>
      </c>
      <c r="D245" s="28">
        <v>0</v>
      </c>
      <c r="E245" s="28">
        <v>0</v>
      </c>
      <c r="F245" s="28">
        <v>0</v>
      </c>
      <c r="G245" s="28">
        <v>0</v>
      </c>
      <c r="H245" s="4"/>
      <c r="I245" s="4"/>
      <c r="J245" s="4"/>
      <c r="K245" s="4"/>
    </row>
    <row r="246" spans="1:11" ht="14.1" customHeight="1">
      <c r="A246" s="4"/>
      <c r="B246" s="4"/>
      <c r="C246" s="11" t="s">
        <v>370</v>
      </c>
      <c r="D246" s="28">
        <v>0</v>
      </c>
      <c r="E246" s="28">
        <v>0</v>
      </c>
      <c r="F246" s="28">
        <v>0</v>
      </c>
      <c r="G246" s="28">
        <v>0</v>
      </c>
      <c r="H246" s="4"/>
      <c r="I246" s="4"/>
      <c r="J246" s="4"/>
      <c r="K246" s="4"/>
    </row>
    <row r="247" spans="1:11" ht="14.1" customHeight="1">
      <c r="A247" s="4"/>
      <c r="B247" s="4"/>
      <c r="C247" s="11" t="s">
        <v>369</v>
      </c>
      <c r="D247" s="28">
        <v>0</v>
      </c>
      <c r="E247" s="28">
        <v>0</v>
      </c>
      <c r="F247" s="28">
        <v>0</v>
      </c>
      <c r="G247" s="28">
        <v>0</v>
      </c>
      <c r="H247" s="4"/>
      <c r="I247" s="4"/>
      <c r="J247" s="4"/>
      <c r="K247" s="4"/>
    </row>
    <row r="248" spans="1:11" ht="14.1" customHeight="1">
      <c r="A248" s="4"/>
      <c r="B248" s="4"/>
      <c r="C248" s="11" t="s">
        <v>368</v>
      </c>
      <c r="D248" s="28">
        <v>0</v>
      </c>
      <c r="E248" s="28">
        <v>0</v>
      </c>
      <c r="F248" s="28">
        <v>0</v>
      </c>
      <c r="G248" s="28">
        <v>0</v>
      </c>
      <c r="H248" s="4"/>
      <c r="I248" s="4"/>
      <c r="J248" s="4"/>
      <c r="K248" s="4"/>
    </row>
    <row r="249" spans="1:11" ht="14.1" customHeight="1">
      <c r="A249" s="4"/>
      <c r="B249" s="4"/>
      <c r="C249" s="11" t="s">
        <v>367</v>
      </c>
      <c r="D249" s="28">
        <v>0</v>
      </c>
      <c r="E249" s="28">
        <v>0</v>
      </c>
      <c r="F249" s="28">
        <v>0</v>
      </c>
      <c r="G249" s="28">
        <v>0</v>
      </c>
      <c r="H249" s="4"/>
      <c r="I249" s="4"/>
      <c r="J249" s="4"/>
      <c r="K249" s="4"/>
    </row>
    <row r="250" spans="1:11" ht="14.1" customHeight="1">
      <c r="A250" s="4"/>
      <c r="B250" s="4"/>
      <c r="C250" s="11" t="s">
        <v>366</v>
      </c>
      <c r="D250" s="28">
        <v>0</v>
      </c>
      <c r="E250" s="28">
        <v>0</v>
      </c>
      <c r="F250" s="28">
        <v>0</v>
      </c>
      <c r="G250" s="28">
        <v>0</v>
      </c>
      <c r="H250" s="4"/>
      <c r="I250" s="4"/>
      <c r="J250" s="4"/>
      <c r="K250" s="4"/>
    </row>
    <row r="251" spans="1:11" ht="14.1" customHeight="1">
      <c r="A251" s="4"/>
      <c r="B251" s="4"/>
      <c r="C251" s="11" t="s">
        <v>365</v>
      </c>
      <c r="D251" s="28">
        <v>0</v>
      </c>
      <c r="E251" s="28">
        <v>0</v>
      </c>
      <c r="F251" s="28">
        <v>0</v>
      </c>
      <c r="G251" s="28">
        <v>0</v>
      </c>
      <c r="H251" s="4"/>
      <c r="I251" s="4"/>
      <c r="J251" s="4"/>
      <c r="K251" s="4"/>
    </row>
    <row r="252" spans="1:11" ht="14.1" customHeight="1">
      <c r="A252" s="4"/>
      <c r="B252" s="4"/>
      <c r="C252" s="11" t="s">
        <v>364</v>
      </c>
      <c r="D252" s="28">
        <v>0</v>
      </c>
      <c r="E252" s="28">
        <v>0</v>
      </c>
      <c r="F252" s="28">
        <v>0</v>
      </c>
      <c r="G252" s="28">
        <v>0</v>
      </c>
      <c r="H252" s="4"/>
      <c r="I252" s="4"/>
      <c r="J252" s="4"/>
      <c r="K252" s="4"/>
    </row>
    <row r="253" spans="1:11" ht="14.1" customHeight="1">
      <c r="A253" s="4"/>
      <c r="B253" s="4"/>
      <c r="C253" s="10" t="s">
        <v>147</v>
      </c>
      <c r="D253" s="28">
        <v>30000000</v>
      </c>
      <c r="E253" s="28">
        <v>31920000</v>
      </c>
      <c r="F253" s="28">
        <v>33000000</v>
      </c>
      <c r="G253" s="28">
        <v>33000000</v>
      </c>
      <c r="H253" s="4"/>
      <c r="I253" s="4"/>
      <c r="J253" s="4"/>
      <c r="K253" s="4"/>
    </row>
    <row r="254" spans="1:11" ht="14.1" customHeight="1">
      <c r="A254" s="4"/>
      <c r="B254" s="4"/>
      <c r="C254" s="14" t="s">
        <v>393</v>
      </c>
      <c r="D254" s="1232" t="s">
        <v>1560</v>
      </c>
      <c r="E254" s="1233"/>
      <c r="F254" s="1233"/>
      <c r="G254" s="1233"/>
      <c r="H254" s="4"/>
      <c r="I254" s="4"/>
      <c r="J254" s="4"/>
      <c r="K254" s="4"/>
    </row>
    <row r="255" spans="1:11" ht="14.1" customHeight="1">
      <c r="A255" s="4"/>
      <c r="B255" s="4"/>
      <c r="C255" s="25" t="s">
        <v>392</v>
      </c>
      <c r="D255" s="1234" t="s">
        <v>1561</v>
      </c>
      <c r="E255" s="1235"/>
      <c r="F255" s="1235"/>
      <c r="G255" s="1235"/>
      <c r="H255" s="4"/>
      <c r="I255" s="4"/>
      <c r="J255" s="4"/>
      <c r="K255" s="4"/>
    </row>
    <row r="256" spans="1:11" ht="14.1" customHeight="1">
      <c r="A256" s="4"/>
      <c r="B256" s="4"/>
      <c r="C256" s="25" t="s">
        <v>15</v>
      </c>
      <c r="D256" s="1234" t="s">
        <v>1558</v>
      </c>
      <c r="E256" s="1235"/>
      <c r="F256" s="1235"/>
      <c r="G256" s="1235"/>
      <c r="H256" s="4"/>
      <c r="I256" s="4"/>
      <c r="J256" s="4"/>
      <c r="K256" s="4"/>
    </row>
    <row r="257" spans="1:11" ht="15" customHeight="1">
      <c r="A257" s="4"/>
      <c r="B257" s="4"/>
      <c r="C257" s="13"/>
      <c r="D257" s="31">
        <v>2021</v>
      </c>
      <c r="E257" s="31">
        <v>2022</v>
      </c>
      <c r="F257" s="31">
        <v>2023</v>
      </c>
      <c r="G257" s="31">
        <v>2024</v>
      </c>
      <c r="H257" s="4"/>
      <c r="I257" s="4"/>
      <c r="J257" s="4"/>
      <c r="K257" s="4"/>
    </row>
    <row r="258" spans="1:11" ht="15" customHeight="1">
      <c r="A258" s="4"/>
      <c r="B258" s="4"/>
      <c r="C258" s="12"/>
      <c r="D258" s="32" t="s">
        <v>7</v>
      </c>
      <c r="E258" s="32" t="s">
        <v>8</v>
      </c>
      <c r="F258" s="32" t="s">
        <v>8</v>
      </c>
      <c r="G258" s="32" t="s">
        <v>8</v>
      </c>
      <c r="H258" s="4"/>
      <c r="I258" s="4"/>
      <c r="J258" s="4"/>
      <c r="K258" s="4"/>
    </row>
    <row r="259" spans="1:11" ht="14.1" customHeight="1">
      <c r="A259" s="4"/>
      <c r="B259" s="4"/>
      <c r="C259" s="7" t="s">
        <v>16</v>
      </c>
      <c r="D259" s="33" t="s">
        <v>1562</v>
      </c>
      <c r="E259" s="33" t="s">
        <v>406</v>
      </c>
      <c r="F259" s="33" t="s">
        <v>1045</v>
      </c>
      <c r="G259" s="33" t="s">
        <v>406</v>
      </c>
      <c r="H259" s="4"/>
      <c r="I259" s="4"/>
      <c r="J259" s="4"/>
      <c r="K259" s="4"/>
    </row>
    <row r="260" spans="1:11" ht="14.1" customHeight="1">
      <c r="A260" s="4"/>
      <c r="B260" s="4"/>
      <c r="C260" s="7" t="s">
        <v>506</v>
      </c>
      <c r="D260" s="33" t="s">
        <v>1049</v>
      </c>
      <c r="E260" s="33" t="s">
        <v>1605</v>
      </c>
      <c r="F260" s="33" t="s">
        <v>1606</v>
      </c>
      <c r="G260" s="33" t="s">
        <v>1606</v>
      </c>
      <c r="H260" s="4"/>
      <c r="I260" s="4"/>
      <c r="J260" s="4"/>
      <c r="K260" s="4"/>
    </row>
    <row r="261" spans="1:11" ht="14.1" customHeight="1">
      <c r="A261" s="4"/>
      <c r="B261" s="4"/>
      <c r="C261" s="7" t="s">
        <v>504</v>
      </c>
      <c r="D261" s="33" t="s">
        <v>1563</v>
      </c>
      <c r="E261" s="33" t="s">
        <v>1607</v>
      </c>
      <c r="F261" s="33" t="s">
        <v>1608</v>
      </c>
      <c r="G261" s="33" t="s">
        <v>1609</v>
      </c>
      <c r="H261" s="4"/>
      <c r="I261" s="4"/>
      <c r="J261" s="4"/>
      <c r="K261" s="4"/>
    </row>
    <row r="262" spans="1:11" ht="14.1" customHeight="1">
      <c r="A262" s="4"/>
      <c r="B262" s="4"/>
      <c r="C262" s="7" t="s">
        <v>388</v>
      </c>
      <c r="D262" s="33" t="s">
        <v>361</v>
      </c>
      <c r="E262" s="33" t="s">
        <v>965</v>
      </c>
      <c r="F262" s="33" t="s">
        <v>1564</v>
      </c>
      <c r="G262" s="33" t="s">
        <v>1565</v>
      </c>
      <c r="H262" s="4"/>
      <c r="I262" s="4"/>
      <c r="J262" s="4"/>
      <c r="K262" s="4"/>
    </row>
    <row r="263" spans="1:11" ht="14.1" customHeight="1">
      <c r="A263" s="4"/>
      <c r="B263" s="4"/>
      <c r="C263" s="7" t="s">
        <v>387</v>
      </c>
      <c r="D263" s="33" t="s">
        <v>361</v>
      </c>
      <c r="E263" s="33" t="s">
        <v>1233</v>
      </c>
      <c r="F263" s="33" t="s">
        <v>1383</v>
      </c>
      <c r="G263" s="33" t="s">
        <v>385</v>
      </c>
      <c r="H263" s="4"/>
      <c r="I263" s="4"/>
      <c r="J263" s="4"/>
      <c r="K263" s="4"/>
    </row>
    <row r="264" spans="1:11" ht="14.1" customHeight="1">
      <c r="A264" s="4"/>
      <c r="B264" s="4"/>
      <c r="C264" s="7" t="s">
        <v>22</v>
      </c>
      <c r="D264" s="33" t="s">
        <v>361</v>
      </c>
      <c r="E264" s="33" t="s">
        <v>1610</v>
      </c>
      <c r="F264" s="33" t="s">
        <v>1611</v>
      </c>
      <c r="G264" s="33" t="s">
        <v>1564</v>
      </c>
      <c r="H264" s="4"/>
      <c r="I264" s="4"/>
      <c r="J264" s="4"/>
      <c r="K264" s="4"/>
    </row>
    <row r="265" spans="1:11" ht="14.1" customHeight="1">
      <c r="A265" s="4"/>
      <c r="B265" s="4"/>
      <c r="C265" s="1236" t="s">
        <v>384</v>
      </c>
      <c r="D265" s="1237"/>
      <c r="E265" s="1237"/>
      <c r="F265" s="1237"/>
      <c r="G265" s="1237"/>
      <c r="H265" s="4"/>
      <c r="I265" s="4"/>
      <c r="J265" s="4"/>
      <c r="K265" s="4"/>
    </row>
    <row r="266" spans="1:11" ht="14.1" customHeight="1">
      <c r="A266" s="4"/>
      <c r="B266" s="4"/>
      <c r="C266" s="13"/>
      <c r="D266" s="31">
        <v>2021</v>
      </c>
      <c r="E266" s="31">
        <v>2022</v>
      </c>
      <c r="F266" s="31">
        <v>2023</v>
      </c>
      <c r="G266" s="31">
        <v>2024</v>
      </c>
      <c r="H266" s="4"/>
      <c r="I266" s="4"/>
      <c r="J266" s="4"/>
      <c r="K266" s="4"/>
    </row>
    <row r="267" spans="1:11" ht="14.1" customHeight="1">
      <c r="A267" s="4"/>
      <c r="B267" s="4"/>
      <c r="C267" s="12"/>
      <c r="D267" s="32" t="s">
        <v>7</v>
      </c>
      <c r="E267" s="32" t="s">
        <v>8</v>
      </c>
      <c r="F267" s="32" t="s">
        <v>8</v>
      </c>
      <c r="G267" s="32" t="s">
        <v>8</v>
      </c>
      <c r="H267" s="4"/>
      <c r="I267" s="4"/>
      <c r="J267" s="4"/>
      <c r="K267" s="4"/>
    </row>
    <row r="268" spans="1:11" ht="14.1" customHeight="1">
      <c r="A268" s="4"/>
      <c r="B268" s="4"/>
      <c r="C268" s="11" t="s">
        <v>381</v>
      </c>
      <c r="D268" s="28">
        <v>0</v>
      </c>
      <c r="E268" s="28">
        <v>0</v>
      </c>
      <c r="F268" s="28">
        <v>0</v>
      </c>
      <c r="G268" s="28">
        <v>0</v>
      </c>
      <c r="H268" s="4"/>
      <c r="I268" s="4"/>
      <c r="J268" s="4"/>
      <c r="K268" s="4"/>
    </row>
    <row r="269" spans="1:11" ht="14.1" customHeight="1">
      <c r="A269" s="4"/>
      <c r="B269" s="4"/>
      <c r="C269" s="11" t="s">
        <v>370</v>
      </c>
      <c r="D269" s="28">
        <v>0</v>
      </c>
      <c r="E269" s="28">
        <v>0</v>
      </c>
      <c r="F269" s="28">
        <v>0</v>
      </c>
      <c r="G269" s="28">
        <v>0</v>
      </c>
      <c r="H269" s="4"/>
      <c r="I269" s="4"/>
      <c r="J269" s="4"/>
      <c r="K269" s="4"/>
    </row>
    <row r="270" spans="1:11" ht="14.1" customHeight="1">
      <c r="A270" s="4"/>
      <c r="B270" s="4"/>
      <c r="C270" s="11" t="s">
        <v>374</v>
      </c>
      <c r="D270" s="28">
        <v>0</v>
      </c>
      <c r="E270" s="28">
        <v>0</v>
      </c>
      <c r="F270" s="28">
        <v>0</v>
      </c>
      <c r="G270" s="28">
        <v>0</v>
      </c>
      <c r="H270" s="4"/>
      <c r="I270" s="4"/>
      <c r="J270" s="4"/>
      <c r="K270" s="4"/>
    </row>
    <row r="271" spans="1:11" ht="14.1" customHeight="1">
      <c r="A271" s="4"/>
      <c r="B271" s="4"/>
      <c r="C271" s="11" t="s">
        <v>380</v>
      </c>
      <c r="D271" s="28">
        <v>0</v>
      </c>
      <c r="E271" s="28">
        <v>0</v>
      </c>
      <c r="F271" s="28">
        <v>0</v>
      </c>
      <c r="G271" s="28">
        <v>0</v>
      </c>
      <c r="H271" s="4"/>
      <c r="I271" s="4"/>
      <c r="J271" s="4"/>
      <c r="K271" s="4"/>
    </row>
    <row r="272" spans="1:11" ht="14.1" customHeight="1">
      <c r="A272" s="4"/>
      <c r="B272" s="4"/>
      <c r="C272" s="11" t="s">
        <v>370</v>
      </c>
      <c r="D272" s="28">
        <v>0</v>
      </c>
      <c r="E272" s="28">
        <v>0</v>
      </c>
      <c r="F272" s="28">
        <v>0</v>
      </c>
      <c r="G272" s="28">
        <v>0</v>
      </c>
      <c r="H272" s="4"/>
      <c r="I272" s="4"/>
      <c r="J272" s="4"/>
      <c r="K272" s="4"/>
    </row>
    <row r="273" spans="1:11" ht="14.1" customHeight="1">
      <c r="A273" s="4"/>
      <c r="B273" s="4"/>
      <c r="C273" s="11" t="s">
        <v>374</v>
      </c>
      <c r="D273" s="28">
        <v>0</v>
      </c>
      <c r="E273" s="28">
        <v>0</v>
      </c>
      <c r="F273" s="28">
        <v>0</v>
      </c>
      <c r="G273" s="28">
        <v>0</v>
      </c>
      <c r="H273" s="4"/>
      <c r="I273" s="4"/>
      <c r="J273" s="4"/>
      <c r="K273" s="4"/>
    </row>
    <row r="274" spans="1:11" ht="14.1" customHeight="1">
      <c r="A274" s="4"/>
      <c r="B274" s="4"/>
      <c r="C274" s="11" t="s">
        <v>379</v>
      </c>
      <c r="D274" s="28">
        <v>45000000</v>
      </c>
      <c r="E274" s="28">
        <v>46500000</v>
      </c>
      <c r="F274" s="28">
        <v>48500000</v>
      </c>
      <c r="G274" s="28">
        <v>48500000</v>
      </c>
      <c r="H274" s="4"/>
      <c r="I274" s="4"/>
      <c r="J274" s="4"/>
      <c r="K274" s="4"/>
    </row>
    <row r="275" spans="1:11" ht="14.1" customHeight="1">
      <c r="A275" s="4"/>
      <c r="B275" s="4"/>
      <c r="C275" s="11" t="s">
        <v>370</v>
      </c>
      <c r="D275" s="28">
        <v>45000000</v>
      </c>
      <c r="E275" s="28">
        <v>46500000</v>
      </c>
      <c r="F275" s="28">
        <v>48500000</v>
      </c>
      <c r="G275" s="28">
        <v>48500000</v>
      </c>
      <c r="H275" s="4"/>
      <c r="I275" s="4"/>
      <c r="J275" s="4"/>
      <c r="K275" s="4"/>
    </row>
    <row r="276" spans="1:11" ht="14.1" customHeight="1">
      <c r="A276" s="4"/>
      <c r="B276" s="4"/>
      <c r="C276" s="11" t="s">
        <v>374</v>
      </c>
      <c r="D276" s="28">
        <v>0</v>
      </c>
      <c r="E276" s="28">
        <v>0</v>
      </c>
      <c r="F276" s="28">
        <v>0</v>
      </c>
      <c r="G276" s="28">
        <v>0</v>
      </c>
      <c r="H276" s="4"/>
      <c r="I276" s="4"/>
      <c r="J276" s="4"/>
      <c r="K276" s="4"/>
    </row>
    <row r="277" spans="1:11" ht="14.1" customHeight="1">
      <c r="A277" s="4"/>
      <c r="B277" s="4"/>
      <c r="C277" s="11" t="s">
        <v>378</v>
      </c>
      <c r="D277" s="28">
        <v>0</v>
      </c>
      <c r="E277" s="28">
        <v>0</v>
      </c>
      <c r="F277" s="28">
        <v>0</v>
      </c>
      <c r="G277" s="28">
        <v>0</v>
      </c>
      <c r="H277" s="4"/>
      <c r="I277" s="4"/>
      <c r="J277" s="4"/>
      <c r="K277" s="4"/>
    </row>
    <row r="278" spans="1:11" ht="14.1" customHeight="1">
      <c r="A278" s="4"/>
      <c r="B278" s="4"/>
      <c r="C278" s="11" t="s">
        <v>370</v>
      </c>
      <c r="D278" s="28">
        <v>0</v>
      </c>
      <c r="E278" s="28">
        <v>0</v>
      </c>
      <c r="F278" s="28">
        <v>0</v>
      </c>
      <c r="G278" s="28">
        <v>0</v>
      </c>
      <c r="H278" s="4"/>
      <c r="I278" s="4"/>
      <c r="J278" s="4"/>
      <c r="K278" s="4"/>
    </row>
    <row r="279" spans="1:11" ht="14.1" customHeight="1">
      <c r="A279" s="4"/>
      <c r="B279" s="4"/>
      <c r="C279" s="11" t="s">
        <v>374</v>
      </c>
      <c r="D279" s="28">
        <v>0</v>
      </c>
      <c r="E279" s="28">
        <v>0</v>
      </c>
      <c r="F279" s="28">
        <v>0</v>
      </c>
      <c r="G279" s="28">
        <v>0</v>
      </c>
      <c r="H279" s="4"/>
      <c r="I279" s="4"/>
      <c r="J279" s="4"/>
      <c r="K279" s="4"/>
    </row>
    <row r="280" spans="1:11" ht="14.1" customHeight="1">
      <c r="A280" s="4"/>
      <c r="B280" s="4"/>
      <c r="C280" s="11" t="s">
        <v>383</v>
      </c>
      <c r="D280" s="28">
        <v>0</v>
      </c>
      <c r="E280" s="28">
        <v>0</v>
      </c>
      <c r="F280" s="28">
        <v>0</v>
      </c>
      <c r="G280" s="28">
        <v>0</v>
      </c>
      <c r="H280" s="4"/>
      <c r="I280" s="4"/>
      <c r="J280" s="4"/>
      <c r="K280" s="4"/>
    </row>
    <row r="281" spans="1:11" ht="14.1" customHeight="1">
      <c r="A281" s="4"/>
      <c r="B281" s="4"/>
      <c r="C281" s="11" t="s">
        <v>370</v>
      </c>
      <c r="D281" s="28">
        <v>0</v>
      </c>
      <c r="E281" s="28">
        <v>0</v>
      </c>
      <c r="F281" s="28">
        <v>0</v>
      </c>
      <c r="G281" s="28">
        <v>0</v>
      </c>
      <c r="H281" s="4"/>
      <c r="I281" s="4"/>
      <c r="J281" s="4"/>
      <c r="K281" s="4"/>
    </row>
    <row r="282" spans="1:11" ht="14.1" customHeight="1">
      <c r="A282" s="4"/>
      <c r="B282" s="4"/>
      <c r="C282" s="11" t="s">
        <v>374</v>
      </c>
      <c r="D282" s="28">
        <v>0</v>
      </c>
      <c r="E282" s="28">
        <v>0</v>
      </c>
      <c r="F282" s="28">
        <v>0</v>
      </c>
      <c r="G282" s="28">
        <v>0</v>
      </c>
      <c r="H282" s="4"/>
      <c r="I282" s="4"/>
      <c r="J282" s="4"/>
      <c r="K282" s="4"/>
    </row>
    <row r="283" spans="1:11" ht="14.1" customHeight="1">
      <c r="A283" s="4"/>
      <c r="B283" s="4"/>
      <c r="C283" s="11" t="s">
        <v>376</v>
      </c>
      <c r="D283" s="28">
        <v>0</v>
      </c>
      <c r="E283" s="28">
        <v>0</v>
      </c>
      <c r="F283" s="28">
        <v>0</v>
      </c>
      <c r="G283" s="28">
        <v>0</v>
      </c>
      <c r="H283" s="4"/>
      <c r="I283" s="4"/>
      <c r="J283" s="4"/>
      <c r="K283" s="4"/>
    </row>
    <row r="284" spans="1:11" ht="14.1" customHeight="1">
      <c r="A284" s="4"/>
      <c r="B284" s="4"/>
      <c r="C284" s="11" t="s">
        <v>370</v>
      </c>
      <c r="D284" s="28">
        <v>0</v>
      </c>
      <c r="E284" s="28">
        <v>0</v>
      </c>
      <c r="F284" s="28">
        <v>0</v>
      </c>
      <c r="G284" s="28">
        <v>0</v>
      </c>
      <c r="H284" s="4"/>
      <c r="I284" s="4"/>
      <c r="J284" s="4"/>
      <c r="K284" s="4"/>
    </row>
    <row r="285" spans="1:11" ht="14.1" customHeight="1">
      <c r="A285" s="4"/>
      <c r="B285" s="4"/>
      <c r="C285" s="11" t="s">
        <v>374</v>
      </c>
      <c r="D285" s="28">
        <v>0</v>
      </c>
      <c r="E285" s="28">
        <v>0</v>
      </c>
      <c r="F285" s="28">
        <v>0</v>
      </c>
      <c r="G285" s="28">
        <v>0</v>
      </c>
      <c r="H285" s="4"/>
      <c r="I285" s="4"/>
      <c r="J285" s="4"/>
      <c r="K285" s="4"/>
    </row>
    <row r="286" spans="1:11" ht="14.1" customHeight="1">
      <c r="A286" s="4"/>
      <c r="B286" s="4"/>
      <c r="C286" s="11" t="s">
        <v>375</v>
      </c>
      <c r="D286" s="28">
        <v>0</v>
      </c>
      <c r="E286" s="28">
        <v>0</v>
      </c>
      <c r="F286" s="28">
        <v>0</v>
      </c>
      <c r="G286" s="28">
        <v>0</v>
      </c>
      <c r="H286" s="4"/>
      <c r="I286" s="4"/>
      <c r="J286" s="4"/>
      <c r="K286" s="4"/>
    </row>
    <row r="287" spans="1:11" ht="14.1" customHeight="1">
      <c r="A287" s="4"/>
      <c r="B287" s="4"/>
      <c r="C287" s="11" t="s">
        <v>370</v>
      </c>
      <c r="D287" s="28">
        <v>0</v>
      </c>
      <c r="E287" s="28">
        <v>0</v>
      </c>
      <c r="F287" s="28">
        <v>0</v>
      </c>
      <c r="G287" s="28">
        <v>0</v>
      </c>
      <c r="H287" s="4"/>
      <c r="I287" s="4"/>
      <c r="J287" s="4"/>
      <c r="K287" s="4"/>
    </row>
    <row r="288" spans="1:11" ht="14.1" customHeight="1">
      <c r="A288" s="4"/>
      <c r="B288" s="4"/>
      <c r="C288" s="11" t="s">
        <v>374</v>
      </c>
      <c r="D288" s="28">
        <v>0</v>
      </c>
      <c r="E288" s="28">
        <v>0</v>
      </c>
      <c r="F288" s="28">
        <v>0</v>
      </c>
      <c r="G288" s="28">
        <v>0</v>
      </c>
      <c r="H288" s="4"/>
      <c r="I288" s="4"/>
      <c r="J288" s="4"/>
      <c r="K288" s="4"/>
    </row>
    <row r="289" spans="1:11" ht="14.1" customHeight="1">
      <c r="A289" s="4"/>
      <c r="B289" s="4"/>
      <c r="C289" s="11" t="s">
        <v>373</v>
      </c>
      <c r="D289" s="28">
        <v>0</v>
      </c>
      <c r="E289" s="28">
        <v>0</v>
      </c>
      <c r="F289" s="28">
        <v>0</v>
      </c>
      <c r="G289" s="28">
        <v>0</v>
      </c>
      <c r="H289" s="4"/>
      <c r="I289" s="4"/>
      <c r="J289" s="4"/>
      <c r="K289" s="4"/>
    </row>
    <row r="290" spans="1:11" ht="14.1" customHeight="1">
      <c r="A290" s="4"/>
      <c r="B290" s="4"/>
      <c r="C290" s="11" t="s">
        <v>370</v>
      </c>
      <c r="D290" s="28">
        <v>0</v>
      </c>
      <c r="E290" s="28">
        <v>0</v>
      </c>
      <c r="F290" s="28">
        <v>0</v>
      </c>
      <c r="G290" s="28">
        <v>0</v>
      </c>
      <c r="H290" s="4"/>
      <c r="I290" s="4"/>
      <c r="J290" s="4"/>
      <c r="K290" s="4"/>
    </row>
    <row r="291" spans="1:11" ht="14.1" customHeight="1">
      <c r="A291" s="4"/>
      <c r="B291" s="4"/>
      <c r="C291" s="11" t="s">
        <v>369</v>
      </c>
      <c r="D291" s="28">
        <v>0</v>
      </c>
      <c r="E291" s="28">
        <v>0</v>
      </c>
      <c r="F291" s="28">
        <v>0</v>
      </c>
      <c r="G291" s="28">
        <v>0</v>
      </c>
      <c r="H291" s="4"/>
      <c r="I291" s="4"/>
      <c r="J291" s="4"/>
      <c r="K291" s="4"/>
    </row>
    <row r="292" spans="1:11" ht="14.1" customHeight="1">
      <c r="A292" s="4"/>
      <c r="B292" s="4"/>
      <c r="C292" s="11" t="s">
        <v>368</v>
      </c>
      <c r="D292" s="28">
        <v>0</v>
      </c>
      <c r="E292" s="28">
        <v>0</v>
      </c>
      <c r="F292" s="28">
        <v>0</v>
      </c>
      <c r="G292" s="28">
        <v>0</v>
      </c>
      <c r="H292" s="4"/>
      <c r="I292" s="4"/>
      <c r="J292" s="4"/>
      <c r="K292" s="4"/>
    </row>
    <row r="293" spans="1:11" ht="14.1" customHeight="1">
      <c r="A293" s="4"/>
      <c r="B293" s="4"/>
      <c r="C293" s="11" t="s">
        <v>367</v>
      </c>
      <c r="D293" s="28">
        <v>0</v>
      </c>
      <c r="E293" s="28">
        <v>0</v>
      </c>
      <c r="F293" s="28">
        <v>0</v>
      </c>
      <c r="G293" s="28">
        <v>0</v>
      </c>
      <c r="H293" s="4"/>
      <c r="I293" s="4"/>
      <c r="J293" s="4"/>
      <c r="K293" s="4"/>
    </row>
    <row r="294" spans="1:11" ht="14.1" customHeight="1">
      <c r="A294" s="4"/>
      <c r="B294" s="4"/>
      <c r="C294" s="11" t="s">
        <v>366</v>
      </c>
      <c r="D294" s="28">
        <v>0</v>
      </c>
      <c r="E294" s="28">
        <v>0</v>
      </c>
      <c r="F294" s="28">
        <v>0</v>
      </c>
      <c r="G294" s="28">
        <v>0</v>
      </c>
      <c r="H294" s="4"/>
      <c r="I294" s="4"/>
      <c r="J294" s="4"/>
      <c r="K294" s="4"/>
    </row>
    <row r="295" spans="1:11" ht="14.1" customHeight="1">
      <c r="A295" s="4"/>
      <c r="B295" s="4"/>
      <c r="C295" s="11" t="s">
        <v>372</v>
      </c>
      <c r="D295" s="28">
        <v>0</v>
      </c>
      <c r="E295" s="28">
        <v>0</v>
      </c>
      <c r="F295" s="28">
        <v>0</v>
      </c>
      <c r="G295" s="28">
        <v>0</v>
      </c>
      <c r="H295" s="4"/>
      <c r="I295" s="4"/>
      <c r="J295" s="4"/>
      <c r="K295" s="4"/>
    </row>
    <row r="296" spans="1:11" ht="14.1" customHeight="1">
      <c r="A296" s="4"/>
      <c r="B296" s="4"/>
      <c r="C296" s="11" t="s">
        <v>370</v>
      </c>
      <c r="D296" s="28">
        <v>0</v>
      </c>
      <c r="E296" s="28">
        <v>0</v>
      </c>
      <c r="F296" s="28">
        <v>0</v>
      </c>
      <c r="G296" s="28">
        <v>0</v>
      </c>
      <c r="H296" s="4"/>
      <c r="I296" s="4"/>
      <c r="J296" s="4"/>
      <c r="K296" s="4"/>
    </row>
    <row r="297" spans="1:11" ht="14.1" customHeight="1">
      <c r="A297" s="4"/>
      <c r="B297" s="4"/>
      <c r="C297" s="11" t="s">
        <v>369</v>
      </c>
      <c r="D297" s="28">
        <v>0</v>
      </c>
      <c r="E297" s="28">
        <v>0</v>
      </c>
      <c r="F297" s="28">
        <v>0</v>
      </c>
      <c r="G297" s="28">
        <v>0</v>
      </c>
      <c r="H297" s="4"/>
      <c r="I297" s="4"/>
      <c r="J297" s="4"/>
      <c r="K297" s="4"/>
    </row>
    <row r="298" spans="1:11" ht="14.1" customHeight="1">
      <c r="A298" s="4"/>
      <c r="B298" s="4"/>
      <c r="C298" s="11" t="s">
        <v>368</v>
      </c>
      <c r="D298" s="28">
        <v>0</v>
      </c>
      <c r="E298" s="28">
        <v>0</v>
      </c>
      <c r="F298" s="28">
        <v>0</v>
      </c>
      <c r="G298" s="28">
        <v>0</v>
      </c>
      <c r="H298" s="4"/>
      <c r="I298" s="4"/>
      <c r="J298" s="4"/>
      <c r="K298" s="4"/>
    </row>
    <row r="299" spans="1:11" ht="14.1" customHeight="1">
      <c r="A299" s="4"/>
      <c r="B299" s="4"/>
      <c r="C299" s="11" t="s">
        <v>367</v>
      </c>
      <c r="D299" s="28">
        <v>0</v>
      </c>
      <c r="E299" s="28">
        <v>0</v>
      </c>
      <c r="F299" s="28">
        <v>0</v>
      </c>
      <c r="G299" s="28">
        <v>0</v>
      </c>
      <c r="H299" s="4"/>
      <c r="I299" s="4"/>
      <c r="J299" s="4"/>
      <c r="K299" s="4"/>
    </row>
    <row r="300" spans="1:11" ht="14.1" customHeight="1">
      <c r="A300" s="4"/>
      <c r="B300" s="4"/>
      <c r="C300" s="11" t="s">
        <v>366</v>
      </c>
      <c r="D300" s="28">
        <v>0</v>
      </c>
      <c r="E300" s="28">
        <v>0</v>
      </c>
      <c r="F300" s="28">
        <v>0</v>
      </c>
      <c r="G300" s="28">
        <v>0</v>
      </c>
      <c r="H300" s="4"/>
      <c r="I300" s="4"/>
      <c r="J300" s="4"/>
      <c r="K300" s="4"/>
    </row>
    <row r="301" spans="1:11" ht="14.1" customHeight="1">
      <c r="A301" s="4"/>
      <c r="B301" s="4"/>
      <c r="C301" s="11" t="s">
        <v>371</v>
      </c>
      <c r="D301" s="28">
        <v>0</v>
      </c>
      <c r="E301" s="28">
        <v>0</v>
      </c>
      <c r="F301" s="28">
        <v>0</v>
      </c>
      <c r="G301" s="28">
        <v>0</v>
      </c>
      <c r="H301" s="4"/>
      <c r="I301" s="4"/>
      <c r="J301" s="4"/>
      <c r="K301" s="4"/>
    </row>
    <row r="302" spans="1:11" ht="14.1" customHeight="1">
      <c r="A302" s="4"/>
      <c r="B302" s="4"/>
      <c r="C302" s="11" t="s">
        <v>370</v>
      </c>
      <c r="D302" s="28">
        <v>0</v>
      </c>
      <c r="E302" s="28">
        <v>0</v>
      </c>
      <c r="F302" s="28">
        <v>0</v>
      </c>
      <c r="G302" s="28">
        <v>0</v>
      </c>
      <c r="H302" s="4"/>
      <c r="I302" s="4"/>
      <c r="J302" s="4"/>
      <c r="K302" s="4"/>
    </row>
    <row r="303" spans="1:11" ht="14.1" customHeight="1">
      <c r="A303" s="4"/>
      <c r="B303" s="4"/>
      <c r="C303" s="11" t="s">
        <v>369</v>
      </c>
      <c r="D303" s="28">
        <v>0</v>
      </c>
      <c r="E303" s="28">
        <v>0</v>
      </c>
      <c r="F303" s="28">
        <v>0</v>
      </c>
      <c r="G303" s="28">
        <v>0</v>
      </c>
      <c r="H303" s="4"/>
      <c r="I303" s="4"/>
      <c r="J303" s="4"/>
      <c r="K303" s="4"/>
    </row>
    <row r="304" spans="1:11" ht="14.1" customHeight="1">
      <c r="A304" s="4"/>
      <c r="B304" s="4"/>
      <c r="C304" s="11" t="s">
        <v>368</v>
      </c>
      <c r="D304" s="28">
        <v>0</v>
      </c>
      <c r="E304" s="28">
        <v>0</v>
      </c>
      <c r="F304" s="28">
        <v>0</v>
      </c>
      <c r="G304" s="28">
        <v>0</v>
      </c>
      <c r="H304" s="4"/>
      <c r="I304" s="4"/>
      <c r="J304" s="4"/>
      <c r="K304" s="4"/>
    </row>
    <row r="305" spans="1:11" ht="14.1" customHeight="1">
      <c r="A305" s="4"/>
      <c r="B305" s="4"/>
      <c r="C305" s="11" t="s">
        <v>367</v>
      </c>
      <c r="D305" s="28">
        <v>0</v>
      </c>
      <c r="E305" s="28">
        <v>0</v>
      </c>
      <c r="F305" s="28">
        <v>0</v>
      </c>
      <c r="G305" s="28">
        <v>0</v>
      </c>
      <c r="H305" s="4"/>
      <c r="I305" s="4"/>
      <c r="J305" s="4"/>
      <c r="K305" s="4"/>
    </row>
    <row r="306" spans="1:11" ht="14.1" customHeight="1">
      <c r="A306" s="4"/>
      <c r="B306" s="4"/>
      <c r="C306" s="11" t="s">
        <v>366</v>
      </c>
      <c r="D306" s="28">
        <v>0</v>
      </c>
      <c r="E306" s="28">
        <v>0</v>
      </c>
      <c r="F306" s="28">
        <v>0</v>
      </c>
      <c r="G306" s="28">
        <v>0</v>
      </c>
      <c r="H306" s="4"/>
      <c r="I306" s="4"/>
      <c r="J306" s="4"/>
      <c r="K306" s="4"/>
    </row>
    <row r="307" spans="1:11" ht="14.1" customHeight="1">
      <c r="A307" s="4"/>
      <c r="B307" s="4"/>
      <c r="C307" s="11" t="s">
        <v>365</v>
      </c>
      <c r="D307" s="28">
        <v>0</v>
      </c>
      <c r="E307" s="28">
        <v>0</v>
      </c>
      <c r="F307" s="28">
        <v>0</v>
      </c>
      <c r="G307" s="28">
        <v>0</v>
      </c>
      <c r="H307" s="4"/>
      <c r="I307" s="4"/>
      <c r="J307" s="4"/>
      <c r="K307" s="4"/>
    </row>
    <row r="308" spans="1:11" ht="14.1" customHeight="1">
      <c r="A308" s="4"/>
      <c r="B308" s="4"/>
      <c r="C308" s="11" t="s">
        <v>364</v>
      </c>
      <c r="D308" s="28">
        <v>0</v>
      </c>
      <c r="E308" s="28">
        <v>0</v>
      </c>
      <c r="F308" s="28">
        <v>0</v>
      </c>
      <c r="G308" s="28">
        <v>0</v>
      </c>
      <c r="H308" s="4"/>
      <c r="I308" s="4"/>
      <c r="J308" s="4"/>
      <c r="K308" s="4"/>
    </row>
    <row r="309" spans="1:11" ht="14.1" customHeight="1">
      <c r="A309" s="4"/>
      <c r="B309" s="4"/>
      <c r="C309" s="10" t="s">
        <v>147</v>
      </c>
      <c r="D309" s="28">
        <v>45000000</v>
      </c>
      <c r="E309" s="28">
        <v>46500000</v>
      </c>
      <c r="F309" s="28">
        <v>48500000</v>
      </c>
      <c r="G309" s="28">
        <v>48500000</v>
      </c>
      <c r="H309" s="4"/>
      <c r="I309" s="4"/>
      <c r="J309" s="4"/>
      <c r="K309" s="4"/>
    </row>
    <row r="310" spans="1:11" ht="15" customHeight="1">
      <c r="A310" s="4"/>
      <c r="B310" s="4"/>
      <c r="C310" s="9" t="s">
        <v>361</v>
      </c>
      <c r="D310" s="29" t="s">
        <v>361</v>
      </c>
      <c r="E310" s="29" t="s">
        <v>361</v>
      </c>
      <c r="F310" s="29" t="s">
        <v>361</v>
      </c>
      <c r="G310" s="29" t="s">
        <v>361</v>
      </c>
      <c r="H310" s="4"/>
      <c r="I310" s="4"/>
      <c r="J310" s="4"/>
      <c r="K310" s="4"/>
    </row>
    <row r="311" spans="1:11" ht="15" customHeight="1">
      <c r="A311" s="4"/>
      <c r="B311" s="4"/>
      <c r="C311" s="8" t="s">
        <v>382</v>
      </c>
      <c r="D311" s="30">
        <v>249413200</v>
      </c>
      <c r="E311" s="30">
        <v>258920000</v>
      </c>
      <c r="F311" s="30">
        <v>254000000</v>
      </c>
      <c r="G311" s="30">
        <v>254500000</v>
      </c>
      <c r="H311" s="4"/>
      <c r="I311" s="4"/>
      <c r="J311" s="4"/>
      <c r="K311" s="4"/>
    </row>
    <row r="312" spans="1:11" ht="15" customHeight="1">
      <c r="A312" s="4"/>
      <c r="B312" s="4"/>
      <c r="C312" s="7" t="s">
        <v>381</v>
      </c>
      <c r="D312" s="26">
        <v>105300000</v>
      </c>
      <c r="E312" s="26">
        <v>106000000</v>
      </c>
      <c r="F312" s="26">
        <v>106000000</v>
      </c>
      <c r="G312" s="26">
        <v>106000000</v>
      </c>
      <c r="H312" s="4"/>
      <c r="I312" s="48"/>
      <c r="J312" s="4"/>
      <c r="K312" s="4"/>
    </row>
    <row r="313" spans="1:11" ht="15" customHeight="1">
      <c r="A313" s="4"/>
      <c r="B313" s="4"/>
      <c r="C313" s="7" t="s">
        <v>370</v>
      </c>
      <c r="D313" s="26">
        <v>105300000</v>
      </c>
      <c r="E313" s="26">
        <v>106000000</v>
      </c>
      <c r="F313" s="26">
        <v>106000000</v>
      </c>
      <c r="G313" s="26">
        <v>106000000</v>
      </c>
      <c r="H313" s="4"/>
      <c r="I313" s="4"/>
      <c r="J313" s="4"/>
      <c r="K313" s="4"/>
    </row>
    <row r="314" spans="1:11" ht="15" customHeight="1">
      <c r="A314" s="4"/>
      <c r="B314" s="4"/>
      <c r="C314" s="7" t="s">
        <v>374</v>
      </c>
      <c r="D314" s="26">
        <v>0</v>
      </c>
      <c r="E314" s="26">
        <v>0</v>
      </c>
      <c r="F314" s="26">
        <v>0</v>
      </c>
      <c r="G314" s="26">
        <v>0</v>
      </c>
      <c r="H314" s="4"/>
      <c r="I314" s="4"/>
      <c r="J314" s="4"/>
      <c r="K314" s="4"/>
    </row>
    <row r="315" spans="1:11" ht="15" customHeight="1">
      <c r="A315" s="4"/>
      <c r="B315" s="4"/>
      <c r="C315" s="7" t="s">
        <v>380</v>
      </c>
      <c r="D315" s="26">
        <v>16000000</v>
      </c>
      <c r="E315" s="26">
        <v>16000000</v>
      </c>
      <c r="F315" s="26">
        <v>16000000</v>
      </c>
      <c r="G315" s="26">
        <v>16000000</v>
      </c>
      <c r="H315" s="4"/>
      <c r="I315" s="4"/>
      <c r="J315" s="4"/>
      <c r="K315" s="48"/>
    </row>
    <row r="316" spans="1:11" ht="15" customHeight="1">
      <c r="A316" s="4"/>
      <c r="B316" s="4"/>
      <c r="C316" s="7" t="s">
        <v>370</v>
      </c>
      <c r="D316" s="26">
        <v>16000000</v>
      </c>
      <c r="E316" s="26">
        <v>16000000</v>
      </c>
      <c r="F316" s="26">
        <v>16000000</v>
      </c>
      <c r="G316" s="26">
        <v>16000000</v>
      </c>
      <c r="H316" s="4"/>
      <c r="I316" s="4"/>
      <c r="J316" s="4"/>
      <c r="K316" s="4"/>
    </row>
    <row r="317" spans="1:11" ht="15" customHeight="1">
      <c r="A317" s="4"/>
      <c r="B317" s="4"/>
      <c r="C317" s="7" t="s">
        <v>374</v>
      </c>
      <c r="D317" s="26">
        <v>0</v>
      </c>
      <c r="E317" s="26">
        <v>0</v>
      </c>
      <c r="F317" s="26">
        <v>0</v>
      </c>
      <c r="G317" s="26">
        <v>0</v>
      </c>
      <c r="H317" s="4"/>
      <c r="I317" s="4"/>
      <c r="J317" s="4"/>
      <c r="K317" s="4"/>
    </row>
    <row r="318" spans="1:11" ht="15" customHeight="1">
      <c r="A318" s="4"/>
      <c r="B318" s="4"/>
      <c r="C318" s="7" t="s">
        <v>379</v>
      </c>
      <c r="D318" s="26">
        <v>118800000</v>
      </c>
      <c r="E318" s="26">
        <v>120920000</v>
      </c>
      <c r="F318" s="26">
        <v>126000000</v>
      </c>
      <c r="G318" s="26">
        <v>126500000</v>
      </c>
      <c r="H318" s="4"/>
      <c r="I318" s="4"/>
      <c r="J318" s="4"/>
      <c r="K318" s="4"/>
    </row>
    <row r="319" spans="1:11" ht="15" customHeight="1">
      <c r="A319" s="4"/>
      <c r="B319" s="4"/>
      <c r="C319" s="7" t="s">
        <v>370</v>
      </c>
      <c r="D319" s="26">
        <v>118800000</v>
      </c>
      <c r="E319" s="26">
        <v>120920000</v>
      </c>
      <c r="F319" s="26">
        <v>126000000</v>
      </c>
      <c r="G319" s="26">
        <v>126500000</v>
      </c>
      <c r="H319" s="4"/>
      <c r="I319" s="4"/>
      <c r="J319" s="4"/>
      <c r="K319" s="4"/>
    </row>
    <row r="320" spans="1:11" ht="15" customHeight="1">
      <c r="A320" s="4"/>
      <c r="B320" s="4"/>
      <c r="C320" s="7" t="s">
        <v>374</v>
      </c>
      <c r="D320" s="26">
        <v>0</v>
      </c>
      <c r="E320" s="26">
        <v>0</v>
      </c>
      <c r="F320" s="26">
        <v>0</v>
      </c>
      <c r="G320" s="26">
        <v>0</v>
      </c>
      <c r="H320" s="4"/>
      <c r="I320" s="4"/>
      <c r="J320" s="4"/>
      <c r="K320" s="4"/>
    </row>
    <row r="321" spans="1:11" ht="15" customHeight="1">
      <c r="A321" s="4"/>
      <c r="B321" s="4"/>
      <c r="C321" s="7" t="s">
        <v>378</v>
      </c>
      <c r="D321" s="26">
        <v>0</v>
      </c>
      <c r="E321" s="26">
        <v>0</v>
      </c>
      <c r="F321" s="26">
        <v>0</v>
      </c>
      <c r="G321" s="26">
        <v>0</v>
      </c>
      <c r="H321" s="4"/>
      <c r="I321" s="4"/>
      <c r="J321" s="4"/>
      <c r="K321" s="4"/>
    </row>
    <row r="322" spans="1:11" ht="15" customHeight="1">
      <c r="A322" s="4"/>
      <c r="B322" s="4"/>
      <c r="C322" s="7" t="s">
        <v>370</v>
      </c>
      <c r="D322" s="26">
        <v>0</v>
      </c>
      <c r="E322" s="26">
        <v>0</v>
      </c>
      <c r="F322" s="26">
        <v>0</v>
      </c>
      <c r="G322" s="26">
        <v>0</v>
      </c>
      <c r="H322" s="4"/>
      <c r="I322" s="4"/>
      <c r="J322" s="4"/>
      <c r="K322" s="4"/>
    </row>
    <row r="323" spans="1:11" ht="15" customHeight="1">
      <c r="A323" s="4"/>
      <c r="B323" s="4"/>
      <c r="C323" s="7" t="s">
        <v>374</v>
      </c>
      <c r="D323" s="26">
        <v>0</v>
      </c>
      <c r="E323" s="26">
        <v>0</v>
      </c>
      <c r="F323" s="26">
        <v>0</v>
      </c>
      <c r="G323" s="26">
        <v>0</v>
      </c>
      <c r="H323" s="4"/>
      <c r="I323" s="4"/>
      <c r="J323" s="4"/>
      <c r="K323" s="4"/>
    </row>
    <row r="324" spans="1:11" ht="20.100000000000001" customHeight="1">
      <c r="A324" s="4"/>
      <c r="B324" s="4"/>
      <c r="C324" s="7" t="s">
        <v>377</v>
      </c>
      <c r="D324" s="27">
        <v>0</v>
      </c>
      <c r="E324" s="27">
        <v>0</v>
      </c>
      <c r="F324" s="27">
        <v>0</v>
      </c>
      <c r="G324" s="27">
        <v>0</v>
      </c>
      <c r="H324" s="4"/>
      <c r="I324" s="4"/>
      <c r="J324" s="4"/>
      <c r="K324" s="4"/>
    </row>
    <row r="325" spans="1:11" ht="15" customHeight="1">
      <c r="A325" s="4"/>
      <c r="B325" s="4"/>
      <c r="C325" s="7" t="s">
        <v>370</v>
      </c>
      <c r="D325" s="26">
        <v>0</v>
      </c>
      <c r="E325" s="26">
        <v>0</v>
      </c>
      <c r="F325" s="26">
        <v>0</v>
      </c>
      <c r="G325" s="26">
        <v>0</v>
      </c>
      <c r="H325" s="4"/>
      <c r="I325" s="4"/>
      <c r="J325" s="4"/>
      <c r="K325" s="4"/>
    </row>
    <row r="326" spans="1:11" ht="15" customHeight="1">
      <c r="A326" s="4"/>
      <c r="B326" s="4"/>
      <c r="C326" s="7" t="s">
        <v>374</v>
      </c>
      <c r="D326" s="26">
        <v>0</v>
      </c>
      <c r="E326" s="26">
        <v>0</v>
      </c>
      <c r="F326" s="26">
        <v>0</v>
      </c>
      <c r="G326" s="26">
        <v>0</v>
      </c>
      <c r="H326" s="4"/>
      <c r="I326" s="4"/>
      <c r="J326" s="4"/>
      <c r="K326" s="4"/>
    </row>
    <row r="327" spans="1:11" ht="15" customHeight="1">
      <c r="A327" s="4"/>
      <c r="B327" s="4"/>
      <c r="C327" s="7" t="s">
        <v>376</v>
      </c>
      <c r="D327" s="26">
        <v>0</v>
      </c>
      <c r="E327" s="26">
        <v>0</v>
      </c>
      <c r="F327" s="26">
        <v>0</v>
      </c>
      <c r="G327" s="26">
        <v>0</v>
      </c>
      <c r="H327" s="4"/>
      <c r="I327" s="4"/>
      <c r="J327" s="4"/>
      <c r="K327" s="4"/>
    </row>
    <row r="328" spans="1:11" ht="15" customHeight="1">
      <c r="A328" s="4"/>
      <c r="B328" s="4"/>
      <c r="C328" s="7" t="s">
        <v>370</v>
      </c>
      <c r="D328" s="26">
        <v>0</v>
      </c>
      <c r="E328" s="26">
        <v>0</v>
      </c>
      <c r="F328" s="26">
        <v>0</v>
      </c>
      <c r="G328" s="26">
        <v>0</v>
      </c>
      <c r="H328" s="4"/>
      <c r="I328" s="4"/>
      <c r="J328" s="4"/>
      <c r="K328" s="4"/>
    </row>
    <row r="329" spans="1:11" ht="15" customHeight="1">
      <c r="A329" s="4"/>
      <c r="B329" s="4"/>
      <c r="C329" s="7" t="s">
        <v>374</v>
      </c>
      <c r="D329" s="26">
        <v>0</v>
      </c>
      <c r="E329" s="26">
        <v>0</v>
      </c>
      <c r="F329" s="26">
        <v>0</v>
      </c>
      <c r="G329" s="26">
        <v>0</v>
      </c>
      <c r="H329" s="4"/>
      <c r="I329" s="4"/>
      <c r="J329" s="4"/>
      <c r="K329" s="4"/>
    </row>
    <row r="330" spans="1:11" ht="15" customHeight="1">
      <c r="A330" s="4"/>
      <c r="B330" s="4"/>
      <c r="C330" s="7" t="s">
        <v>375</v>
      </c>
      <c r="D330" s="26">
        <v>3313200</v>
      </c>
      <c r="E330" s="26">
        <v>0</v>
      </c>
      <c r="F330" s="26">
        <v>0</v>
      </c>
      <c r="G330" s="26">
        <v>0</v>
      </c>
      <c r="H330" s="4"/>
      <c r="I330" s="4"/>
      <c r="J330" s="4"/>
      <c r="K330" s="4"/>
    </row>
    <row r="331" spans="1:11" ht="15" customHeight="1">
      <c r="A331" s="4"/>
      <c r="B331" s="4"/>
      <c r="C331" s="7" t="s">
        <v>370</v>
      </c>
      <c r="D331" s="26">
        <v>3313200</v>
      </c>
      <c r="E331" s="26">
        <v>0</v>
      </c>
      <c r="F331" s="26">
        <v>0</v>
      </c>
      <c r="G331" s="26">
        <v>0</v>
      </c>
      <c r="H331" s="4"/>
      <c r="I331" s="4"/>
      <c r="J331" s="4"/>
      <c r="K331" s="4"/>
    </row>
    <row r="332" spans="1:11" ht="15" customHeight="1">
      <c r="A332" s="4"/>
      <c r="B332" s="4"/>
      <c r="C332" s="7" t="s">
        <v>374</v>
      </c>
      <c r="D332" s="26">
        <v>0</v>
      </c>
      <c r="E332" s="26">
        <v>0</v>
      </c>
      <c r="F332" s="26">
        <v>0</v>
      </c>
      <c r="G332" s="26">
        <v>0</v>
      </c>
      <c r="H332" s="4"/>
      <c r="I332" s="4"/>
      <c r="J332" s="4"/>
      <c r="K332" s="4"/>
    </row>
    <row r="333" spans="1:11" ht="15" customHeight="1">
      <c r="A333" s="4"/>
      <c r="B333" s="4"/>
      <c r="C333" s="7" t="s">
        <v>373</v>
      </c>
      <c r="D333" s="26">
        <v>0</v>
      </c>
      <c r="E333" s="26">
        <v>10000000</v>
      </c>
      <c r="F333" s="26">
        <v>0</v>
      </c>
      <c r="G333" s="26">
        <v>0</v>
      </c>
      <c r="H333" s="4"/>
      <c r="I333" s="4"/>
      <c r="J333" s="4"/>
      <c r="K333" s="4"/>
    </row>
    <row r="334" spans="1:11" ht="15" customHeight="1">
      <c r="A334" s="4"/>
      <c r="B334" s="4"/>
      <c r="C334" s="7" t="s">
        <v>370</v>
      </c>
      <c r="D334" s="26">
        <v>0</v>
      </c>
      <c r="E334" s="26">
        <v>10000000</v>
      </c>
      <c r="F334" s="26">
        <v>0</v>
      </c>
      <c r="G334" s="26">
        <v>0</v>
      </c>
      <c r="H334" s="4"/>
      <c r="I334" s="4"/>
      <c r="J334" s="4"/>
      <c r="K334" s="4"/>
    </row>
    <row r="335" spans="1:11" ht="15" customHeight="1">
      <c r="A335" s="4"/>
      <c r="B335" s="4"/>
      <c r="C335" s="7" t="s">
        <v>369</v>
      </c>
      <c r="D335" s="26">
        <v>0</v>
      </c>
      <c r="E335" s="26">
        <v>0</v>
      </c>
      <c r="F335" s="26">
        <v>0</v>
      </c>
      <c r="G335" s="26">
        <v>0</v>
      </c>
      <c r="H335" s="4"/>
      <c r="I335" s="4"/>
      <c r="J335" s="4"/>
      <c r="K335" s="4"/>
    </row>
    <row r="336" spans="1:11" ht="15" customHeight="1">
      <c r="A336" s="4"/>
      <c r="B336" s="4"/>
      <c r="C336" s="7" t="s">
        <v>368</v>
      </c>
      <c r="D336" s="26">
        <v>0</v>
      </c>
      <c r="E336" s="26">
        <v>0</v>
      </c>
      <c r="F336" s="26">
        <v>0</v>
      </c>
      <c r="G336" s="26">
        <v>0</v>
      </c>
      <c r="H336" s="4"/>
      <c r="I336" s="4"/>
      <c r="J336" s="4"/>
      <c r="K336" s="4"/>
    </row>
    <row r="337" spans="1:11" ht="15" customHeight="1">
      <c r="A337" s="4"/>
      <c r="B337" s="4"/>
      <c r="C337" s="7" t="s">
        <v>367</v>
      </c>
      <c r="D337" s="26">
        <v>0</v>
      </c>
      <c r="E337" s="26">
        <v>0</v>
      </c>
      <c r="F337" s="26">
        <v>0</v>
      </c>
      <c r="G337" s="26">
        <v>0</v>
      </c>
      <c r="H337" s="4"/>
      <c r="I337" s="4"/>
      <c r="J337" s="4"/>
      <c r="K337" s="4"/>
    </row>
    <row r="338" spans="1:11" ht="15" customHeight="1">
      <c r="A338" s="4"/>
      <c r="B338" s="4"/>
      <c r="C338" s="7" t="s">
        <v>366</v>
      </c>
      <c r="D338" s="26">
        <v>0</v>
      </c>
      <c r="E338" s="26">
        <v>0</v>
      </c>
      <c r="F338" s="26">
        <v>0</v>
      </c>
      <c r="G338" s="26">
        <v>0</v>
      </c>
      <c r="H338" s="4"/>
      <c r="I338" s="4"/>
      <c r="J338" s="4"/>
      <c r="K338" s="4"/>
    </row>
    <row r="339" spans="1:11" ht="15" customHeight="1">
      <c r="A339" s="4"/>
      <c r="B339" s="4"/>
      <c r="C339" s="7" t="s">
        <v>372</v>
      </c>
      <c r="D339" s="26">
        <v>6000000</v>
      </c>
      <c r="E339" s="26">
        <v>6000000</v>
      </c>
      <c r="F339" s="26">
        <v>6000000</v>
      </c>
      <c r="G339" s="26">
        <v>6000000</v>
      </c>
      <c r="H339" s="4"/>
      <c r="I339" s="4"/>
      <c r="J339" s="4"/>
      <c r="K339" s="4"/>
    </row>
    <row r="340" spans="1:11" ht="15" customHeight="1">
      <c r="A340" s="4"/>
      <c r="B340" s="4"/>
      <c r="C340" s="7" t="s">
        <v>370</v>
      </c>
      <c r="D340" s="26">
        <v>6000000</v>
      </c>
      <c r="E340" s="26">
        <v>6000000</v>
      </c>
      <c r="F340" s="26">
        <v>6000000</v>
      </c>
      <c r="G340" s="26">
        <v>6000000</v>
      </c>
      <c r="H340" s="4"/>
      <c r="I340" s="4"/>
      <c r="J340" s="4"/>
      <c r="K340" s="4"/>
    </row>
    <row r="341" spans="1:11" ht="15" customHeight="1">
      <c r="A341" s="4"/>
      <c r="B341" s="4"/>
      <c r="C341" s="7" t="s">
        <v>369</v>
      </c>
      <c r="D341" s="26">
        <v>0</v>
      </c>
      <c r="E341" s="26">
        <v>0</v>
      </c>
      <c r="F341" s="26">
        <v>0</v>
      </c>
      <c r="G341" s="26">
        <v>0</v>
      </c>
      <c r="H341" s="4"/>
      <c r="I341" s="4"/>
      <c r="J341" s="4"/>
      <c r="K341" s="4"/>
    </row>
    <row r="342" spans="1:11" ht="15" customHeight="1">
      <c r="A342" s="4"/>
      <c r="B342" s="4"/>
      <c r="C342" s="7" t="s">
        <v>368</v>
      </c>
      <c r="D342" s="26">
        <v>0</v>
      </c>
      <c r="E342" s="26">
        <v>0</v>
      </c>
      <c r="F342" s="26">
        <v>0</v>
      </c>
      <c r="G342" s="26">
        <v>0</v>
      </c>
      <c r="H342" s="4"/>
      <c r="I342" s="4"/>
      <c r="J342" s="4"/>
      <c r="K342" s="4"/>
    </row>
    <row r="343" spans="1:11" ht="15" customHeight="1">
      <c r="A343" s="4"/>
      <c r="B343" s="4"/>
      <c r="C343" s="7" t="s">
        <v>367</v>
      </c>
      <c r="D343" s="26">
        <v>0</v>
      </c>
      <c r="E343" s="26">
        <v>0</v>
      </c>
      <c r="F343" s="26">
        <v>0</v>
      </c>
      <c r="G343" s="26">
        <v>0</v>
      </c>
      <c r="H343" s="4"/>
      <c r="I343" s="4"/>
      <c r="J343" s="4"/>
      <c r="K343" s="4"/>
    </row>
    <row r="344" spans="1:11" ht="15" customHeight="1">
      <c r="A344" s="4"/>
      <c r="B344" s="4"/>
      <c r="C344" s="7" t="s">
        <v>366</v>
      </c>
      <c r="D344" s="26">
        <v>0</v>
      </c>
      <c r="E344" s="26">
        <v>0</v>
      </c>
      <c r="F344" s="26">
        <v>0</v>
      </c>
      <c r="G344" s="26">
        <v>0</v>
      </c>
      <c r="H344" s="4"/>
      <c r="I344" s="4"/>
      <c r="J344" s="4"/>
      <c r="K344" s="4"/>
    </row>
    <row r="345" spans="1:11" ht="15" customHeight="1">
      <c r="A345" s="4"/>
      <c r="B345" s="4"/>
      <c r="C345" s="7" t="s">
        <v>371</v>
      </c>
      <c r="D345" s="26">
        <v>0</v>
      </c>
      <c r="E345" s="26">
        <v>0</v>
      </c>
      <c r="F345" s="26">
        <v>0</v>
      </c>
      <c r="G345" s="26">
        <v>0</v>
      </c>
      <c r="H345" s="4"/>
      <c r="I345" s="4"/>
      <c r="J345" s="4"/>
      <c r="K345" s="4"/>
    </row>
    <row r="346" spans="1:11" ht="15" customHeight="1">
      <c r="A346" s="4"/>
      <c r="B346" s="4"/>
      <c r="C346" s="7" t="s">
        <v>370</v>
      </c>
      <c r="D346" s="26">
        <v>0</v>
      </c>
      <c r="E346" s="26">
        <v>0</v>
      </c>
      <c r="F346" s="26">
        <v>0</v>
      </c>
      <c r="G346" s="26">
        <v>0</v>
      </c>
      <c r="H346" s="4"/>
      <c r="I346" s="4"/>
      <c r="J346" s="4"/>
      <c r="K346" s="4"/>
    </row>
    <row r="347" spans="1:11" ht="15" customHeight="1">
      <c r="A347" s="4"/>
      <c r="B347" s="4"/>
      <c r="C347" s="7" t="s">
        <v>369</v>
      </c>
      <c r="D347" s="26">
        <v>0</v>
      </c>
      <c r="E347" s="26">
        <v>0</v>
      </c>
      <c r="F347" s="26">
        <v>0</v>
      </c>
      <c r="G347" s="26">
        <v>0</v>
      </c>
      <c r="H347" s="4"/>
      <c r="I347" s="4"/>
      <c r="J347" s="4"/>
      <c r="K347" s="4"/>
    </row>
    <row r="348" spans="1:11" ht="15" customHeight="1">
      <c r="A348" s="4"/>
      <c r="B348" s="4"/>
      <c r="C348" s="7" t="s">
        <v>368</v>
      </c>
      <c r="D348" s="26">
        <v>0</v>
      </c>
      <c r="E348" s="26">
        <v>0</v>
      </c>
      <c r="F348" s="26">
        <v>0</v>
      </c>
      <c r="G348" s="26">
        <v>0</v>
      </c>
      <c r="H348" s="4"/>
      <c r="I348" s="4"/>
      <c r="J348" s="4"/>
      <c r="K348" s="4"/>
    </row>
    <row r="349" spans="1:11" ht="15" customHeight="1">
      <c r="A349" s="4"/>
      <c r="B349" s="4"/>
      <c r="C349" s="7" t="s">
        <v>367</v>
      </c>
      <c r="D349" s="26">
        <v>0</v>
      </c>
      <c r="E349" s="26">
        <v>0</v>
      </c>
      <c r="F349" s="26">
        <v>0</v>
      </c>
      <c r="G349" s="26">
        <v>0</v>
      </c>
      <c r="H349" s="4"/>
      <c r="I349" s="4"/>
      <c r="J349" s="4"/>
      <c r="K349" s="4"/>
    </row>
    <row r="350" spans="1:11" ht="15" customHeight="1">
      <c r="A350" s="4"/>
      <c r="B350" s="4"/>
      <c r="C350" s="7" t="s">
        <v>366</v>
      </c>
      <c r="D350" s="26">
        <v>0</v>
      </c>
      <c r="E350" s="26">
        <v>0</v>
      </c>
      <c r="F350" s="26">
        <v>0</v>
      </c>
      <c r="G350" s="26">
        <v>0</v>
      </c>
      <c r="H350" s="4"/>
      <c r="I350" s="4"/>
      <c r="J350" s="4"/>
      <c r="K350" s="4"/>
    </row>
    <row r="351" spans="1:11" ht="15" customHeight="1">
      <c r="A351" s="4"/>
      <c r="B351" s="4"/>
      <c r="C351" s="7" t="s">
        <v>365</v>
      </c>
      <c r="D351" s="26">
        <v>0</v>
      </c>
      <c r="E351" s="26">
        <v>0</v>
      </c>
      <c r="F351" s="26">
        <v>0</v>
      </c>
      <c r="G351" s="26">
        <v>0</v>
      </c>
      <c r="H351" s="4"/>
      <c r="I351" s="4"/>
      <c r="J351" s="4"/>
      <c r="K351" s="4"/>
    </row>
    <row r="352" spans="1:11" ht="15" customHeight="1">
      <c r="A352" s="4"/>
      <c r="B352" s="4"/>
      <c r="C352" s="7" t="s">
        <v>364</v>
      </c>
      <c r="D352" s="26">
        <v>0</v>
      </c>
      <c r="E352" s="26">
        <v>0</v>
      </c>
      <c r="F352" s="26">
        <v>0</v>
      </c>
      <c r="G352" s="26">
        <v>0</v>
      </c>
      <c r="H352" s="4"/>
      <c r="I352" s="4"/>
      <c r="J352" s="4"/>
      <c r="K352" s="4"/>
    </row>
    <row r="353" spans="1:11" ht="20.100000000000001" customHeight="1">
      <c r="A353" s="4"/>
      <c r="B353" s="4"/>
      <c r="C353" s="6" t="s">
        <v>361</v>
      </c>
      <c r="D353" s="4"/>
      <c r="E353" s="4"/>
      <c r="F353" s="4"/>
      <c r="G353" s="4"/>
      <c r="H353" s="4"/>
      <c r="I353" s="4"/>
      <c r="J353" s="4"/>
      <c r="K353" s="4"/>
    </row>
    <row r="354" spans="1:11" ht="20.100000000000001" customHeight="1">
      <c r="A354" s="17" t="s">
        <v>429</v>
      </c>
      <c r="B354" s="25" t="s">
        <v>269</v>
      </c>
      <c r="C354" s="25" t="s">
        <v>361</v>
      </c>
      <c r="D354" s="4"/>
      <c r="E354" s="3" t="s">
        <v>361</v>
      </c>
      <c r="F354" s="25" t="s">
        <v>269</v>
      </c>
      <c r="G354" s="25" t="s">
        <v>361</v>
      </c>
      <c r="H354" s="5" t="s">
        <v>361</v>
      </c>
      <c r="I354" s="3" t="s">
        <v>361</v>
      </c>
      <c r="J354" s="25" t="s">
        <v>269</v>
      </c>
      <c r="K354" s="25" t="s">
        <v>361</v>
      </c>
    </row>
    <row r="355" spans="1:11" ht="20.100000000000001" customHeight="1">
      <c r="A355" s="2" t="s">
        <v>428</v>
      </c>
      <c r="B355" s="25" t="s">
        <v>362</v>
      </c>
      <c r="C355" s="25" t="s">
        <v>361</v>
      </c>
      <c r="D355" s="4"/>
      <c r="E355" s="2" t="s">
        <v>427</v>
      </c>
      <c r="F355" s="25" t="s">
        <v>362</v>
      </c>
      <c r="G355" s="25" t="s">
        <v>361</v>
      </c>
      <c r="H355" s="4"/>
      <c r="I355" s="2" t="s">
        <v>363</v>
      </c>
      <c r="J355" s="25" t="s">
        <v>362</v>
      </c>
      <c r="K355" s="25" t="s">
        <v>361</v>
      </c>
    </row>
    <row r="356" spans="1:11" ht="20.100000000000001" customHeight="1">
      <c r="A356" s="1" t="s">
        <v>361</v>
      </c>
      <c r="B356" s="25" t="s">
        <v>267</v>
      </c>
      <c r="C356" s="25" t="s">
        <v>361</v>
      </c>
      <c r="D356" s="4"/>
      <c r="E356" s="1" t="s">
        <v>361</v>
      </c>
      <c r="F356" s="25" t="s">
        <v>267</v>
      </c>
      <c r="G356" s="25" t="s">
        <v>361</v>
      </c>
      <c r="H356" s="4"/>
      <c r="I356" s="1" t="s">
        <v>361</v>
      </c>
      <c r="J356" s="25" t="s">
        <v>267</v>
      </c>
      <c r="K356" s="25" t="s">
        <v>361</v>
      </c>
    </row>
  </sheetData>
  <mergeCells count="38">
    <mergeCell ref="D256:G256"/>
    <mergeCell ref="C265:G265"/>
    <mergeCell ref="D198:G198"/>
    <mergeCell ref="D199:G199"/>
    <mergeCell ref="D200:G200"/>
    <mergeCell ref="C209:G209"/>
    <mergeCell ref="D254:G254"/>
    <mergeCell ref="D255:G255"/>
    <mergeCell ref="D197:G197"/>
    <mergeCell ref="D78:G78"/>
    <mergeCell ref="D79:G79"/>
    <mergeCell ref="D80:G80"/>
    <mergeCell ref="D81:G81"/>
    <mergeCell ref="C90:G90"/>
    <mergeCell ref="D135:G135"/>
    <mergeCell ref="D136:G136"/>
    <mergeCell ref="D137:G137"/>
    <mergeCell ref="C146:G146"/>
    <mergeCell ref="D191:G191"/>
    <mergeCell ref="C196:G196"/>
    <mergeCell ref="C77:G77"/>
    <mergeCell ref="D7:G7"/>
    <mergeCell ref="C8:G8"/>
    <mergeCell ref="C9:G9"/>
    <mergeCell ref="D10:G10"/>
    <mergeCell ref="D14:G14"/>
    <mergeCell ref="C19:G19"/>
    <mergeCell ref="D20:G20"/>
    <mergeCell ref="D21:G21"/>
    <mergeCell ref="D22:G22"/>
    <mergeCell ref="D23:G23"/>
    <mergeCell ref="C32:G32"/>
    <mergeCell ref="D6:G6"/>
    <mergeCell ref="C1:G1"/>
    <mergeCell ref="C2:G2"/>
    <mergeCell ref="D3:G3"/>
    <mergeCell ref="D4:G4"/>
    <mergeCell ref="D5:G5"/>
  </mergeCells>
  <pageMargins left="0" right="0" top="0" bottom="0"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819"/>
  <sheetViews>
    <sheetView topLeftCell="A682" workbookViewId="0">
      <selection activeCell="A701" sqref="A701:H819"/>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999</v>
      </c>
      <c r="E3" s="1217"/>
      <c r="F3" s="1217"/>
      <c r="G3" s="1217"/>
      <c r="H3" s="4"/>
      <c r="I3" s="4"/>
      <c r="J3" s="4"/>
      <c r="K3" s="4"/>
    </row>
    <row r="4" spans="1:11" ht="14.1" customHeight="1">
      <c r="A4" s="4"/>
      <c r="B4" s="4"/>
      <c r="C4" s="16" t="s">
        <v>424</v>
      </c>
      <c r="D4" s="1216" t="s">
        <v>998</v>
      </c>
      <c r="E4" s="1217"/>
      <c r="F4" s="1217"/>
      <c r="G4" s="1217"/>
      <c r="H4" s="4"/>
      <c r="I4" s="4"/>
      <c r="J4" s="4"/>
      <c r="K4" s="4"/>
    </row>
    <row r="5" spans="1:11" ht="14.1" customHeight="1">
      <c r="A5" s="4"/>
      <c r="B5" s="4"/>
      <c r="C5" s="16" t="s">
        <v>0</v>
      </c>
      <c r="D5" s="1216" t="s">
        <v>997</v>
      </c>
      <c r="E5" s="1217"/>
      <c r="F5" s="1217"/>
      <c r="G5" s="1217"/>
      <c r="H5" s="4"/>
      <c r="I5" s="4"/>
      <c r="J5" s="4"/>
      <c r="K5" s="4"/>
    </row>
    <row r="6" spans="1:11" ht="14.1" customHeight="1">
      <c r="A6" s="4"/>
      <c r="B6" s="4"/>
      <c r="C6" s="16" t="s">
        <v>1</v>
      </c>
      <c r="D6" s="1216" t="s">
        <v>74</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30.95" customHeight="1">
      <c r="A9" s="4"/>
      <c r="B9" s="4"/>
      <c r="C9" s="1228" t="s">
        <v>996</v>
      </c>
      <c r="D9" s="1229"/>
      <c r="E9" s="1229"/>
      <c r="F9" s="1229"/>
      <c r="G9" s="1229"/>
      <c r="H9" s="4"/>
      <c r="I9" s="4"/>
      <c r="J9" s="4"/>
      <c r="K9" s="4"/>
    </row>
    <row r="10" spans="1:11" ht="65.099999999999994" customHeight="1">
      <c r="A10" s="4"/>
      <c r="B10" s="4"/>
      <c r="C10" s="8" t="s">
        <v>5</v>
      </c>
      <c r="D10" s="1230" t="s">
        <v>995</v>
      </c>
      <c r="E10" s="1231"/>
      <c r="F10" s="1231"/>
      <c r="G10" s="1231"/>
      <c r="H10" s="4"/>
      <c r="I10" s="4"/>
      <c r="J10" s="4"/>
      <c r="K10" s="4"/>
    </row>
    <row r="11" spans="1:11" ht="27.95" customHeight="1">
      <c r="A11" s="4"/>
      <c r="B11" s="4"/>
      <c r="C11" s="7" t="s">
        <v>6</v>
      </c>
      <c r="D11" s="34">
        <v>2021</v>
      </c>
      <c r="E11" s="34">
        <v>2022</v>
      </c>
      <c r="F11" s="34">
        <v>2023</v>
      </c>
      <c r="G11" s="34">
        <v>2024</v>
      </c>
      <c r="H11" s="4"/>
      <c r="I11" s="4"/>
      <c r="J11" s="4"/>
      <c r="K11" s="4"/>
    </row>
    <row r="12" spans="1:11" ht="14.1" customHeight="1">
      <c r="A12" s="4"/>
      <c r="B12" s="4"/>
      <c r="C12" s="15"/>
      <c r="D12" s="35" t="s">
        <v>7</v>
      </c>
      <c r="E12" s="35" t="s">
        <v>8</v>
      </c>
      <c r="F12" s="35" t="s">
        <v>8</v>
      </c>
      <c r="G12" s="35" t="s">
        <v>8</v>
      </c>
      <c r="H12" s="4"/>
      <c r="I12" s="4"/>
      <c r="J12" s="4"/>
      <c r="K12" s="4"/>
    </row>
    <row r="13" spans="1:11" ht="51.95" customHeight="1">
      <c r="A13" s="4"/>
      <c r="B13" s="4"/>
      <c r="C13" s="7" t="s">
        <v>994</v>
      </c>
      <c r="D13" s="33" t="s">
        <v>910</v>
      </c>
      <c r="E13" s="33" t="s">
        <v>993</v>
      </c>
      <c r="F13" s="33" t="s">
        <v>992</v>
      </c>
      <c r="G13" s="33" t="s">
        <v>991</v>
      </c>
      <c r="H13" s="4"/>
      <c r="I13" s="4"/>
      <c r="J13" s="4"/>
      <c r="K13" s="4"/>
    </row>
    <row r="14" spans="1:11" ht="162.94999999999999" customHeight="1">
      <c r="A14" s="4"/>
      <c r="B14" s="4"/>
      <c r="C14" s="8" t="s">
        <v>235</v>
      </c>
      <c r="D14" s="1230" t="s">
        <v>990</v>
      </c>
      <c r="E14" s="1231"/>
      <c r="F14" s="1231"/>
      <c r="G14" s="1231"/>
      <c r="H14" s="4"/>
      <c r="I14" s="4"/>
      <c r="J14" s="4"/>
      <c r="K14" s="4"/>
    </row>
    <row r="15" spans="1:11" ht="27.95" customHeight="1">
      <c r="A15" s="4"/>
      <c r="B15" s="4"/>
      <c r="C15" s="7" t="s">
        <v>405</v>
      </c>
      <c r="D15" s="34">
        <v>2021</v>
      </c>
      <c r="E15" s="34">
        <v>2022</v>
      </c>
      <c r="F15" s="34">
        <v>2023</v>
      </c>
      <c r="G15" s="34">
        <v>2024</v>
      </c>
      <c r="H15" s="4"/>
      <c r="I15" s="4"/>
      <c r="J15" s="4"/>
      <c r="K15" s="4"/>
    </row>
    <row r="16" spans="1:11" ht="14.1" customHeight="1">
      <c r="A16" s="4"/>
      <c r="B16" s="4"/>
      <c r="C16" s="15"/>
      <c r="D16" s="35" t="s">
        <v>7</v>
      </c>
      <c r="E16" s="35" t="s">
        <v>8</v>
      </c>
      <c r="F16" s="35" t="s">
        <v>8</v>
      </c>
      <c r="G16" s="35" t="s">
        <v>8</v>
      </c>
      <c r="H16" s="4"/>
      <c r="I16" s="4"/>
      <c r="J16" s="4"/>
      <c r="K16" s="4"/>
    </row>
    <row r="17" spans="1:11" ht="72.95" customHeight="1">
      <c r="A17" s="4"/>
      <c r="B17" s="4"/>
      <c r="C17" s="7" t="s">
        <v>989</v>
      </c>
      <c r="D17" s="33" t="s">
        <v>933</v>
      </c>
      <c r="E17" s="33" t="s">
        <v>778</v>
      </c>
      <c r="F17" s="33" t="s">
        <v>988</v>
      </c>
      <c r="G17" s="33" t="s">
        <v>783</v>
      </c>
      <c r="H17" s="4"/>
      <c r="I17" s="4"/>
      <c r="J17" s="4"/>
      <c r="K17" s="4"/>
    </row>
    <row r="18" spans="1:11" ht="72.95" customHeight="1">
      <c r="A18" s="4"/>
      <c r="B18" s="4"/>
      <c r="C18" s="7" t="s">
        <v>987</v>
      </c>
      <c r="D18" s="33" t="s">
        <v>986</v>
      </c>
      <c r="E18" s="33" t="s">
        <v>985</v>
      </c>
      <c r="F18" s="33" t="s">
        <v>984</v>
      </c>
      <c r="G18" s="33" t="s">
        <v>776</v>
      </c>
      <c r="H18" s="4"/>
      <c r="I18" s="4"/>
      <c r="J18" s="4"/>
      <c r="K18" s="4"/>
    </row>
    <row r="19" spans="1:11" ht="14.1" customHeight="1">
      <c r="A19" s="4"/>
      <c r="B19" s="4"/>
      <c r="C19" s="1222" t="s">
        <v>273</v>
      </c>
      <c r="D19" s="1223"/>
      <c r="E19" s="1223"/>
      <c r="F19" s="1223"/>
      <c r="G19" s="1223"/>
      <c r="H19" s="4"/>
      <c r="I19" s="4"/>
      <c r="J19" s="4"/>
      <c r="K19" s="4"/>
    </row>
    <row r="20" spans="1:11" ht="14.1" customHeight="1">
      <c r="A20" s="4"/>
      <c r="B20" s="4"/>
      <c r="C20" s="24" t="s">
        <v>983</v>
      </c>
      <c r="D20" s="1222" t="s">
        <v>982</v>
      </c>
      <c r="E20" s="1223"/>
      <c r="F20" s="1223"/>
      <c r="G20" s="1223"/>
      <c r="H20" s="4"/>
      <c r="I20" s="4"/>
      <c r="J20" s="4"/>
      <c r="K20" s="4"/>
    </row>
    <row r="21" spans="1:11" ht="14.1" customHeight="1">
      <c r="A21" s="4"/>
      <c r="B21" s="4"/>
      <c r="C21" s="14" t="s">
        <v>393</v>
      </c>
      <c r="D21" s="1232" t="s">
        <v>981</v>
      </c>
      <c r="E21" s="1233"/>
      <c r="F21" s="1233"/>
      <c r="G21" s="1233"/>
      <c r="H21" s="4"/>
      <c r="I21" s="4"/>
      <c r="J21" s="4"/>
      <c r="K21" s="4"/>
    </row>
    <row r="22" spans="1:11" ht="14.1" customHeight="1">
      <c r="A22" s="4"/>
      <c r="B22" s="4"/>
      <c r="C22" s="25" t="s">
        <v>392</v>
      </c>
      <c r="D22" s="1234" t="s">
        <v>980</v>
      </c>
      <c r="E22" s="1235"/>
      <c r="F22" s="1235"/>
      <c r="G22" s="1235"/>
      <c r="H22" s="4"/>
      <c r="I22" s="4"/>
      <c r="J22" s="4"/>
      <c r="K22" s="4"/>
    </row>
    <row r="23" spans="1:11" ht="14.1" customHeight="1">
      <c r="A23" s="4"/>
      <c r="B23" s="4"/>
      <c r="C23" s="25" t="s">
        <v>15</v>
      </c>
      <c r="D23" s="1234" t="s">
        <v>979</v>
      </c>
      <c r="E23" s="1235"/>
      <c r="F23" s="1235"/>
      <c r="G23" s="1235"/>
      <c r="H23" s="4"/>
      <c r="I23" s="4"/>
      <c r="J23" s="4"/>
      <c r="K23" s="4"/>
    </row>
    <row r="24" spans="1:11" ht="15" customHeight="1">
      <c r="A24" s="4"/>
      <c r="B24" s="4"/>
      <c r="C24" s="13"/>
      <c r="D24" s="31">
        <v>2021</v>
      </c>
      <c r="E24" s="31">
        <v>2022</v>
      </c>
      <c r="F24" s="31">
        <v>2023</v>
      </c>
      <c r="G24" s="31">
        <v>2024</v>
      </c>
      <c r="H24" s="4"/>
      <c r="I24" s="4"/>
      <c r="J24" s="4"/>
      <c r="K24" s="4"/>
    </row>
    <row r="25" spans="1:11" ht="15" customHeight="1">
      <c r="A25" s="4"/>
      <c r="B25" s="4"/>
      <c r="C25" s="12"/>
      <c r="D25" s="32" t="s">
        <v>7</v>
      </c>
      <c r="E25" s="32" t="s">
        <v>8</v>
      </c>
      <c r="F25" s="32" t="s">
        <v>8</v>
      </c>
      <c r="G25" s="32" t="s">
        <v>8</v>
      </c>
      <c r="H25" s="4"/>
      <c r="I25" s="4"/>
      <c r="J25" s="4"/>
      <c r="K25" s="4"/>
    </row>
    <row r="26" spans="1:11" ht="14.1" customHeight="1">
      <c r="A26" s="4"/>
      <c r="B26" s="4"/>
      <c r="C26" s="7" t="s">
        <v>16</v>
      </c>
      <c r="D26" s="33" t="s">
        <v>978</v>
      </c>
      <c r="E26" s="33" t="s">
        <v>977</v>
      </c>
      <c r="F26" s="33" t="s">
        <v>976</v>
      </c>
      <c r="G26" s="33" t="s">
        <v>975</v>
      </c>
      <c r="H26" s="4"/>
      <c r="I26" s="4"/>
      <c r="J26" s="4"/>
      <c r="K26" s="4"/>
    </row>
    <row r="27" spans="1:11" ht="14.1" customHeight="1">
      <c r="A27" s="4"/>
      <c r="B27" s="4"/>
      <c r="C27" s="7" t="s">
        <v>506</v>
      </c>
      <c r="D27" s="33" t="s">
        <v>1924</v>
      </c>
      <c r="E27" s="33" t="s">
        <v>1925</v>
      </c>
      <c r="F27" s="33" t="s">
        <v>1926</v>
      </c>
      <c r="G27" s="33" t="s">
        <v>1927</v>
      </c>
      <c r="H27" s="4"/>
      <c r="I27" s="4"/>
      <c r="J27" s="4"/>
      <c r="K27" s="4"/>
    </row>
    <row r="28" spans="1:11" ht="14.1" customHeight="1">
      <c r="A28" s="4"/>
      <c r="B28" s="4"/>
      <c r="C28" s="7" t="s">
        <v>504</v>
      </c>
      <c r="D28" s="33" t="s">
        <v>1928</v>
      </c>
      <c r="E28" s="33" t="s">
        <v>1929</v>
      </c>
      <c r="F28" s="33" t="s">
        <v>1930</v>
      </c>
      <c r="G28" s="33" t="s">
        <v>1931</v>
      </c>
      <c r="H28" s="4"/>
      <c r="I28" s="4"/>
      <c r="J28" s="4"/>
      <c r="K28" s="4"/>
    </row>
    <row r="29" spans="1:11" ht="14.1" customHeight="1">
      <c r="A29" s="4"/>
      <c r="B29" s="4"/>
      <c r="C29" s="7" t="s">
        <v>388</v>
      </c>
      <c r="D29" s="33" t="s">
        <v>361</v>
      </c>
      <c r="E29" s="33" t="s">
        <v>974</v>
      </c>
      <c r="F29" s="33" t="s">
        <v>973</v>
      </c>
      <c r="G29" s="33" t="s">
        <v>463</v>
      </c>
      <c r="H29" s="4"/>
      <c r="I29" s="4"/>
      <c r="J29" s="4"/>
      <c r="K29" s="4"/>
    </row>
    <row r="30" spans="1:11" ht="14.1" customHeight="1">
      <c r="A30" s="4"/>
      <c r="B30" s="4"/>
      <c r="C30" s="7" t="s">
        <v>387</v>
      </c>
      <c r="D30" s="33" t="s">
        <v>361</v>
      </c>
      <c r="E30" s="33" t="s">
        <v>1932</v>
      </c>
      <c r="F30" s="33" t="s">
        <v>1933</v>
      </c>
      <c r="G30" s="33" t="s">
        <v>973</v>
      </c>
      <c r="H30" s="4"/>
      <c r="I30" s="4"/>
      <c r="J30" s="4"/>
      <c r="K30" s="4"/>
    </row>
    <row r="31" spans="1:11" ht="14.1" customHeight="1">
      <c r="A31" s="4"/>
      <c r="B31" s="4"/>
      <c r="C31" s="7" t="s">
        <v>22</v>
      </c>
      <c r="D31" s="33" t="s">
        <v>361</v>
      </c>
      <c r="E31" s="33" t="s">
        <v>1934</v>
      </c>
      <c r="F31" s="33" t="s">
        <v>1935</v>
      </c>
      <c r="G31" s="33" t="s">
        <v>1936</v>
      </c>
      <c r="H31" s="4"/>
      <c r="I31" s="4"/>
      <c r="J31" s="4"/>
      <c r="K31" s="4"/>
    </row>
    <row r="32" spans="1:11" ht="14.1" customHeight="1">
      <c r="A32" s="4"/>
      <c r="B32" s="4"/>
      <c r="C32" s="1236" t="s">
        <v>384</v>
      </c>
      <c r="D32" s="1237"/>
      <c r="E32" s="1237"/>
      <c r="F32" s="1237"/>
      <c r="G32" s="1237"/>
      <c r="H32" s="4"/>
      <c r="I32" s="4"/>
      <c r="J32" s="4"/>
      <c r="K32" s="4"/>
    </row>
    <row r="33" spans="1:11" ht="14.1" customHeight="1">
      <c r="A33" s="4"/>
      <c r="B33" s="4"/>
      <c r="C33" s="13"/>
      <c r="D33" s="31">
        <v>2021</v>
      </c>
      <c r="E33" s="31">
        <v>2022</v>
      </c>
      <c r="F33" s="31">
        <v>2023</v>
      </c>
      <c r="G33" s="31">
        <v>2024</v>
      </c>
      <c r="H33" s="4"/>
      <c r="I33" s="4"/>
      <c r="J33" s="4"/>
      <c r="K33" s="4"/>
    </row>
    <row r="34" spans="1:11" ht="14.1" customHeight="1">
      <c r="A34" s="4"/>
      <c r="B34" s="4"/>
      <c r="C34" s="12"/>
      <c r="D34" s="32" t="s">
        <v>7</v>
      </c>
      <c r="E34" s="32" t="s">
        <v>8</v>
      </c>
      <c r="F34" s="32" t="s">
        <v>8</v>
      </c>
      <c r="G34" s="32" t="s">
        <v>8</v>
      </c>
      <c r="H34" s="4"/>
      <c r="I34" s="4"/>
      <c r="J34" s="4"/>
      <c r="K34" s="4"/>
    </row>
    <row r="35" spans="1:11" ht="14.1" customHeight="1">
      <c r="A35" s="4"/>
      <c r="B35" s="4"/>
      <c r="C35" s="11" t="s">
        <v>381</v>
      </c>
      <c r="D35" s="28">
        <v>1969000000</v>
      </c>
      <c r="E35" s="28">
        <v>2302760000</v>
      </c>
      <c r="F35" s="28">
        <v>2164000000</v>
      </c>
      <c r="G35" s="28">
        <v>2141000000</v>
      </c>
      <c r="H35" s="4"/>
      <c r="I35" s="4"/>
      <c r="J35" s="4"/>
      <c r="K35" s="4"/>
    </row>
    <row r="36" spans="1:11" ht="14.1" customHeight="1">
      <c r="A36" s="4"/>
      <c r="B36" s="4"/>
      <c r="C36" s="11" t="s">
        <v>370</v>
      </c>
      <c r="D36" s="28">
        <v>1969000000</v>
      </c>
      <c r="E36" s="28">
        <v>2302760000</v>
      </c>
      <c r="F36" s="28">
        <v>2164000000</v>
      </c>
      <c r="G36" s="28">
        <v>2141000000</v>
      </c>
      <c r="H36" s="4"/>
      <c r="I36" s="4"/>
      <c r="J36" s="4"/>
      <c r="K36" s="4"/>
    </row>
    <row r="37" spans="1:11" ht="14.1" customHeight="1">
      <c r="A37" s="4"/>
      <c r="B37" s="4"/>
      <c r="C37" s="11" t="s">
        <v>374</v>
      </c>
      <c r="D37" s="28">
        <v>0</v>
      </c>
      <c r="E37" s="28">
        <v>0</v>
      </c>
      <c r="F37" s="28">
        <v>0</v>
      </c>
      <c r="G37" s="28">
        <v>0</v>
      </c>
      <c r="H37" s="4"/>
      <c r="I37" s="4"/>
      <c r="J37" s="4"/>
      <c r="K37" s="4"/>
    </row>
    <row r="38" spans="1:11" ht="14.1" customHeight="1">
      <c r="A38" s="4"/>
      <c r="B38" s="4"/>
      <c r="C38" s="11" t="s">
        <v>380</v>
      </c>
      <c r="D38" s="28">
        <v>248500000</v>
      </c>
      <c r="E38" s="28">
        <v>280000000</v>
      </c>
      <c r="F38" s="28">
        <v>280000000</v>
      </c>
      <c r="G38" s="28">
        <v>285000000</v>
      </c>
      <c r="H38" s="4"/>
      <c r="I38" s="4"/>
      <c r="J38" s="4"/>
      <c r="K38" s="4"/>
    </row>
    <row r="39" spans="1:11" ht="14.1" customHeight="1">
      <c r="A39" s="4"/>
      <c r="B39" s="4"/>
      <c r="C39" s="11" t="s">
        <v>370</v>
      </c>
      <c r="D39" s="28">
        <v>248500000</v>
      </c>
      <c r="E39" s="28">
        <v>280000000</v>
      </c>
      <c r="F39" s="28">
        <v>280000000</v>
      </c>
      <c r="G39" s="28">
        <v>285000000</v>
      </c>
      <c r="H39" s="4"/>
      <c r="I39" s="4"/>
      <c r="J39" s="4"/>
      <c r="K39" s="4"/>
    </row>
    <row r="40" spans="1:11" ht="14.1" customHeight="1">
      <c r="A40" s="4"/>
      <c r="B40" s="4"/>
      <c r="C40" s="11" t="s">
        <v>374</v>
      </c>
      <c r="D40" s="28">
        <v>0</v>
      </c>
      <c r="E40" s="28">
        <v>0</v>
      </c>
      <c r="F40" s="28">
        <v>0</v>
      </c>
      <c r="G40" s="28">
        <v>0</v>
      </c>
      <c r="H40" s="4"/>
      <c r="I40" s="4"/>
      <c r="J40" s="4"/>
      <c r="K40" s="4"/>
    </row>
    <row r="41" spans="1:11" ht="14.1" customHeight="1">
      <c r="A41" s="4"/>
      <c r="B41" s="4"/>
      <c r="C41" s="11" t="s">
        <v>379</v>
      </c>
      <c r="D41" s="28">
        <v>461350000</v>
      </c>
      <c r="E41" s="28">
        <v>470250000</v>
      </c>
      <c r="F41" s="28">
        <v>525000000</v>
      </c>
      <c r="G41" s="28">
        <v>550000000</v>
      </c>
      <c r="H41" s="4"/>
      <c r="I41" s="4"/>
      <c r="J41" s="4"/>
      <c r="K41" s="4"/>
    </row>
    <row r="42" spans="1:11" ht="14.1" customHeight="1">
      <c r="A42" s="4"/>
      <c r="B42" s="4"/>
      <c r="C42" s="11" t="s">
        <v>370</v>
      </c>
      <c r="D42" s="28">
        <v>461350000</v>
      </c>
      <c r="E42" s="28">
        <v>470250000</v>
      </c>
      <c r="F42" s="28">
        <v>525000000</v>
      </c>
      <c r="G42" s="28">
        <v>550000000</v>
      </c>
      <c r="H42" s="4"/>
      <c r="I42" s="4"/>
      <c r="J42" s="4"/>
      <c r="K42" s="4"/>
    </row>
    <row r="43" spans="1:11" ht="14.1" customHeight="1">
      <c r="A43" s="4"/>
      <c r="B43" s="4"/>
      <c r="C43" s="11" t="s">
        <v>374</v>
      </c>
      <c r="D43" s="28">
        <v>0</v>
      </c>
      <c r="E43" s="28">
        <v>0</v>
      </c>
      <c r="F43" s="28">
        <v>0</v>
      </c>
      <c r="G43" s="28">
        <v>0</v>
      </c>
      <c r="H43" s="4"/>
      <c r="I43" s="4"/>
      <c r="J43" s="4"/>
      <c r="K43" s="4"/>
    </row>
    <row r="44" spans="1:11" ht="14.1" customHeight="1">
      <c r="A44" s="4"/>
      <c r="B44" s="4"/>
      <c r="C44" s="11" t="s">
        <v>378</v>
      </c>
      <c r="D44" s="28">
        <v>0</v>
      </c>
      <c r="E44" s="28">
        <v>0</v>
      </c>
      <c r="F44" s="28">
        <v>0</v>
      </c>
      <c r="G44" s="28">
        <v>0</v>
      </c>
      <c r="H44" s="4"/>
      <c r="I44" s="4"/>
      <c r="J44" s="4"/>
      <c r="K44" s="4"/>
    </row>
    <row r="45" spans="1:11" ht="14.1" customHeight="1">
      <c r="A45" s="4"/>
      <c r="B45" s="4"/>
      <c r="C45" s="11" t="s">
        <v>370</v>
      </c>
      <c r="D45" s="28">
        <v>0</v>
      </c>
      <c r="E45" s="28">
        <v>0</v>
      </c>
      <c r="F45" s="28">
        <v>0</v>
      </c>
      <c r="G45" s="28">
        <v>0</v>
      </c>
      <c r="H45" s="4"/>
      <c r="I45" s="4"/>
      <c r="J45" s="4"/>
      <c r="K45" s="4"/>
    </row>
    <row r="46" spans="1:11" ht="14.1" customHeight="1">
      <c r="A46" s="4"/>
      <c r="B46" s="4"/>
      <c r="C46" s="11" t="s">
        <v>374</v>
      </c>
      <c r="D46" s="28">
        <v>0</v>
      </c>
      <c r="E46" s="28">
        <v>0</v>
      </c>
      <c r="F46" s="28">
        <v>0</v>
      </c>
      <c r="G46" s="28">
        <v>0</v>
      </c>
      <c r="H46" s="4"/>
      <c r="I46" s="4"/>
      <c r="J46" s="4"/>
      <c r="K46" s="4"/>
    </row>
    <row r="47" spans="1:11" ht="14.1" customHeight="1">
      <c r="A47" s="4"/>
      <c r="B47" s="4"/>
      <c r="C47" s="11" t="s">
        <v>383</v>
      </c>
      <c r="D47" s="28">
        <v>0</v>
      </c>
      <c r="E47" s="28">
        <v>0</v>
      </c>
      <c r="F47" s="28">
        <v>0</v>
      </c>
      <c r="G47" s="28">
        <v>0</v>
      </c>
      <c r="H47" s="4"/>
      <c r="I47" s="4"/>
      <c r="J47" s="4"/>
      <c r="K47" s="4"/>
    </row>
    <row r="48" spans="1:11" ht="14.1" customHeight="1">
      <c r="A48" s="4"/>
      <c r="B48" s="4"/>
      <c r="C48" s="11" t="s">
        <v>370</v>
      </c>
      <c r="D48" s="28">
        <v>0</v>
      </c>
      <c r="E48" s="28">
        <v>0</v>
      </c>
      <c r="F48" s="28">
        <v>0</v>
      </c>
      <c r="G48" s="28">
        <v>0</v>
      </c>
      <c r="H48" s="4"/>
      <c r="I48" s="4"/>
      <c r="J48" s="4"/>
      <c r="K48" s="4"/>
    </row>
    <row r="49" spans="1:11" ht="14.1" customHeight="1">
      <c r="A49" s="4"/>
      <c r="B49" s="4"/>
      <c r="C49" s="11" t="s">
        <v>374</v>
      </c>
      <c r="D49" s="28">
        <v>0</v>
      </c>
      <c r="E49" s="28">
        <v>0</v>
      </c>
      <c r="F49" s="28">
        <v>0</v>
      </c>
      <c r="G49" s="28">
        <v>0</v>
      </c>
      <c r="H49" s="4"/>
      <c r="I49" s="4"/>
      <c r="J49" s="4"/>
      <c r="K49" s="4"/>
    </row>
    <row r="50" spans="1:11" ht="14.1" customHeight="1">
      <c r="A50" s="4"/>
      <c r="B50" s="4"/>
      <c r="C50" s="11" t="s">
        <v>376</v>
      </c>
      <c r="D50" s="28">
        <v>0</v>
      </c>
      <c r="E50" s="28">
        <v>0</v>
      </c>
      <c r="F50" s="28">
        <v>0</v>
      </c>
      <c r="G50" s="28">
        <v>0</v>
      </c>
      <c r="H50" s="4"/>
      <c r="I50" s="4"/>
      <c r="J50" s="4"/>
      <c r="K50" s="4"/>
    </row>
    <row r="51" spans="1:11" ht="14.1" customHeight="1">
      <c r="A51" s="4"/>
      <c r="B51" s="4"/>
      <c r="C51" s="11" t="s">
        <v>370</v>
      </c>
      <c r="D51" s="28">
        <v>0</v>
      </c>
      <c r="E51" s="28">
        <v>0</v>
      </c>
      <c r="F51" s="28">
        <v>0</v>
      </c>
      <c r="G51" s="28">
        <v>0</v>
      </c>
      <c r="H51" s="4"/>
      <c r="I51" s="4"/>
      <c r="J51" s="4"/>
      <c r="K51" s="4"/>
    </row>
    <row r="52" spans="1:11" ht="14.1" customHeight="1">
      <c r="A52" s="4"/>
      <c r="B52" s="4"/>
      <c r="C52" s="11" t="s">
        <v>374</v>
      </c>
      <c r="D52" s="28">
        <v>0</v>
      </c>
      <c r="E52" s="28">
        <v>0</v>
      </c>
      <c r="F52" s="28">
        <v>0</v>
      </c>
      <c r="G52" s="28">
        <v>0</v>
      </c>
      <c r="H52" s="4"/>
      <c r="I52" s="4"/>
      <c r="J52" s="4"/>
      <c r="K52" s="4"/>
    </row>
    <row r="53" spans="1:11" ht="14.1" customHeight="1">
      <c r="A53" s="4"/>
      <c r="B53" s="4"/>
      <c r="C53" s="11" t="s">
        <v>375</v>
      </c>
      <c r="D53" s="28">
        <v>4850000</v>
      </c>
      <c r="E53" s="28">
        <v>4750000</v>
      </c>
      <c r="F53" s="28">
        <v>0</v>
      </c>
      <c r="G53" s="28">
        <v>0</v>
      </c>
      <c r="H53" s="4"/>
      <c r="I53" s="4"/>
      <c r="J53" s="4"/>
      <c r="K53" s="4"/>
    </row>
    <row r="54" spans="1:11" ht="14.1" customHeight="1">
      <c r="A54" s="4"/>
      <c r="B54" s="4"/>
      <c r="C54" s="11" t="s">
        <v>370</v>
      </c>
      <c r="D54" s="28">
        <v>4850000</v>
      </c>
      <c r="E54" s="28">
        <v>4750000</v>
      </c>
      <c r="F54" s="28">
        <v>0</v>
      </c>
      <c r="G54" s="28">
        <v>0</v>
      </c>
      <c r="H54" s="4"/>
      <c r="I54" s="4"/>
      <c r="J54" s="4"/>
      <c r="K54" s="4"/>
    </row>
    <row r="55" spans="1:11" ht="14.1" customHeight="1">
      <c r="A55" s="4"/>
      <c r="B55" s="4"/>
      <c r="C55" s="11" t="s">
        <v>374</v>
      </c>
      <c r="D55" s="28">
        <v>0</v>
      </c>
      <c r="E55" s="28">
        <v>0</v>
      </c>
      <c r="F55" s="28">
        <v>0</v>
      </c>
      <c r="G55" s="28">
        <v>0</v>
      </c>
      <c r="H55" s="4"/>
      <c r="I55" s="4"/>
      <c r="J55" s="4"/>
      <c r="K55" s="4"/>
    </row>
    <row r="56" spans="1:11" ht="14.1" customHeight="1">
      <c r="A56" s="4"/>
      <c r="B56" s="4"/>
      <c r="C56" s="11" t="s">
        <v>373</v>
      </c>
      <c r="D56" s="28">
        <v>0</v>
      </c>
      <c r="E56" s="28">
        <v>0</v>
      </c>
      <c r="F56" s="28">
        <v>0</v>
      </c>
      <c r="G56" s="28">
        <v>0</v>
      </c>
      <c r="H56" s="4"/>
      <c r="I56" s="4"/>
      <c r="J56" s="4"/>
      <c r="K56" s="4"/>
    </row>
    <row r="57" spans="1:11" ht="14.1" customHeight="1">
      <c r="A57" s="4"/>
      <c r="B57" s="4"/>
      <c r="C57" s="11" t="s">
        <v>370</v>
      </c>
      <c r="D57" s="28">
        <v>0</v>
      </c>
      <c r="E57" s="28">
        <v>0</v>
      </c>
      <c r="F57" s="28">
        <v>0</v>
      </c>
      <c r="G57" s="28">
        <v>0</v>
      </c>
      <c r="H57" s="4"/>
      <c r="I57" s="4"/>
      <c r="J57" s="4"/>
      <c r="K57" s="4"/>
    </row>
    <row r="58" spans="1:11" ht="14.1" customHeight="1">
      <c r="A58" s="4"/>
      <c r="B58" s="4"/>
      <c r="C58" s="11" t="s">
        <v>369</v>
      </c>
      <c r="D58" s="28">
        <v>0</v>
      </c>
      <c r="E58" s="28">
        <v>0</v>
      </c>
      <c r="F58" s="28">
        <v>0</v>
      </c>
      <c r="G58" s="28">
        <v>0</v>
      </c>
      <c r="H58" s="4"/>
      <c r="I58" s="4"/>
      <c r="J58" s="4"/>
      <c r="K58" s="4"/>
    </row>
    <row r="59" spans="1:11" ht="14.1" customHeight="1">
      <c r="A59" s="4"/>
      <c r="B59" s="4"/>
      <c r="C59" s="11" t="s">
        <v>368</v>
      </c>
      <c r="D59" s="28">
        <v>0</v>
      </c>
      <c r="E59" s="28">
        <v>0</v>
      </c>
      <c r="F59" s="28">
        <v>0</v>
      </c>
      <c r="G59" s="28">
        <v>0</v>
      </c>
      <c r="H59" s="4"/>
      <c r="I59" s="4"/>
      <c r="J59" s="4"/>
      <c r="K59" s="4"/>
    </row>
    <row r="60" spans="1:11" ht="14.1" customHeight="1">
      <c r="A60" s="4"/>
      <c r="B60" s="4"/>
      <c r="C60" s="11" t="s">
        <v>367</v>
      </c>
      <c r="D60" s="28">
        <v>0</v>
      </c>
      <c r="E60" s="28">
        <v>0</v>
      </c>
      <c r="F60" s="28">
        <v>0</v>
      </c>
      <c r="G60" s="28">
        <v>0</v>
      </c>
      <c r="H60" s="4"/>
      <c r="I60" s="4"/>
      <c r="J60" s="4"/>
      <c r="K60" s="4"/>
    </row>
    <row r="61" spans="1:11" ht="14.1" customHeight="1">
      <c r="A61" s="4"/>
      <c r="B61" s="4"/>
      <c r="C61" s="11" t="s">
        <v>366</v>
      </c>
      <c r="D61" s="28">
        <v>0</v>
      </c>
      <c r="E61" s="28">
        <v>0</v>
      </c>
      <c r="F61" s="28">
        <v>0</v>
      </c>
      <c r="G61" s="28">
        <v>0</v>
      </c>
      <c r="H61" s="4"/>
      <c r="I61" s="4"/>
      <c r="J61" s="4"/>
      <c r="K61" s="4"/>
    </row>
    <row r="62" spans="1:11" ht="14.1" customHeight="1">
      <c r="A62" s="4"/>
      <c r="B62" s="4"/>
      <c r="C62" s="11" t="s">
        <v>372</v>
      </c>
      <c r="D62" s="28">
        <v>0</v>
      </c>
      <c r="E62" s="28">
        <v>0</v>
      </c>
      <c r="F62" s="28">
        <v>0</v>
      </c>
      <c r="G62" s="28">
        <v>0</v>
      </c>
      <c r="H62" s="4"/>
      <c r="I62" s="4"/>
      <c r="J62" s="4"/>
      <c r="K62" s="4"/>
    </row>
    <row r="63" spans="1:11" ht="14.1" customHeight="1">
      <c r="A63" s="4"/>
      <c r="B63" s="4"/>
      <c r="C63" s="11" t="s">
        <v>370</v>
      </c>
      <c r="D63" s="28">
        <v>0</v>
      </c>
      <c r="E63" s="28">
        <v>0</v>
      </c>
      <c r="F63" s="28">
        <v>0</v>
      </c>
      <c r="G63" s="28">
        <v>0</v>
      </c>
      <c r="H63" s="4"/>
      <c r="I63" s="4"/>
      <c r="J63" s="4"/>
      <c r="K63" s="4"/>
    </row>
    <row r="64" spans="1:11" ht="14.1" customHeight="1">
      <c r="A64" s="4"/>
      <c r="B64" s="4"/>
      <c r="C64" s="11" t="s">
        <v>369</v>
      </c>
      <c r="D64" s="28">
        <v>0</v>
      </c>
      <c r="E64" s="28">
        <v>0</v>
      </c>
      <c r="F64" s="28">
        <v>0</v>
      </c>
      <c r="G64" s="28">
        <v>0</v>
      </c>
      <c r="H64" s="4"/>
      <c r="I64" s="4"/>
      <c r="J64" s="4"/>
      <c r="K64" s="4"/>
    </row>
    <row r="65" spans="1:11" ht="14.1" customHeight="1">
      <c r="A65" s="4"/>
      <c r="B65" s="4"/>
      <c r="C65" s="11" t="s">
        <v>368</v>
      </c>
      <c r="D65" s="28">
        <v>0</v>
      </c>
      <c r="E65" s="28">
        <v>0</v>
      </c>
      <c r="F65" s="28">
        <v>0</v>
      </c>
      <c r="G65" s="28">
        <v>0</v>
      </c>
      <c r="H65" s="4"/>
      <c r="I65" s="4"/>
      <c r="J65" s="4"/>
      <c r="K65" s="4"/>
    </row>
    <row r="66" spans="1:11" ht="14.1" customHeight="1">
      <c r="A66" s="4"/>
      <c r="B66" s="4"/>
      <c r="C66" s="11" t="s">
        <v>367</v>
      </c>
      <c r="D66" s="28">
        <v>0</v>
      </c>
      <c r="E66" s="28">
        <v>0</v>
      </c>
      <c r="F66" s="28">
        <v>0</v>
      </c>
      <c r="G66" s="28">
        <v>0</v>
      </c>
      <c r="H66" s="4"/>
      <c r="I66" s="4"/>
      <c r="J66" s="4"/>
      <c r="K66" s="4"/>
    </row>
    <row r="67" spans="1:11" ht="14.1" customHeight="1">
      <c r="A67" s="4"/>
      <c r="B67" s="4"/>
      <c r="C67" s="11" t="s">
        <v>366</v>
      </c>
      <c r="D67" s="28">
        <v>0</v>
      </c>
      <c r="E67" s="28">
        <v>0</v>
      </c>
      <c r="F67" s="28">
        <v>0</v>
      </c>
      <c r="G67" s="28">
        <v>0</v>
      </c>
      <c r="H67" s="4"/>
      <c r="I67" s="4"/>
      <c r="J67" s="4"/>
      <c r="K67" s="4"/>
    </row>
    <row r="68" spans="1:11" ht="14.1" customHeight="1">
      <c r="A68" s="4"/>
      <c r="B68" s="4"/>
      <c r="C68" s="11" t="s">
        <v>371</v>
      </c>
      <c r="D68" s="28">
        <v>0</v>
      </c>
      <c r="E68" s="28">
        <v>0</v>
      </c>
      <c r="F68" s="28">
        <v>0</v>
      </c>
      <c r="G68" s="28">
        <v>0</v>
      </c>
      <c r="H68" s="4"/>
      <c r="I68" s="4"/>
      <c r="J68" s="4"/>
      <c r="K68" s="4"/>
    </row>
    <row r="69" spans="1:11" ht="14.1" customHeight="1">
      <c r="A69" s="4"/>
      <c r="B69" s="4"/>
      <c r="C69" s="11" t="s">
        <v>370</v>
      </c>
      <c r="D69" s="28">
        <v>0</v>
      </c>
      <c r="E69" s="28">
        <v>0</v>
      </c>
      <c r="F69" s="28">
        <v>0</v>
      </c>
      <c r="G69" s="28">
        <v>0</v>
      </c>
      <c r="H69" s="4"/>
      <c r="I69" s="4"/>
      <c r="J69" s="4"/>
      <c r="K69" s="4"/>
    </row>
    <row r="70" spans="1:11" ht="14.1" customHeight="1">
      <c r="A70" s="4"/>
      <c r="B70" s="4"/>
      <c r="C70" s="11" t="s">
        <v>369</v>
      </c>
      <c r="D70" s="28">
        <v>0</v>
      </c>
      <c r="E70" s="28">
        <v>0</v>
      </c>
      <c r="F70" s="28">
        <v>0</v>
      </c>
      <c r="G70" s="28">
        <v>0</v>
      </c>
      <c r="H70" s="4"/>
      <c r="I70" s="4"/>
      <c r="J70" s="4"/>
      <c r="K70" s="4"/>
    </row>
    <row r="71" spans="1:11" ht="14.1" customHeight="1">
      <c r="A71" s="4"/>
      <c r="B71" s="4"/>
      <c r="C71" s="11" t="s">
        <v>368</v>
      </c>
      <c r="D71" s="28">
        <v>0</v>
      </c>
      <c r="E71" s="28">
        <v>0</v>
      </c>
      <c r="F71" s="28">
        <v>0</v>
      </c>
      <c r="G71" s="28">
        <v>0</v>
      </c>
      <c r="H71" s="4"/>
      <c r="I71" s="4"/>
      <c r="J71" s="4"/>
      <c r="K71" s="4"/>
    </row>
    <row r="72" spans="1:11" ht="14.1" customHeight="1">
      <c r="A72" s="4"/>
      <c r="B72" s="4"/>
      <c r="C72" s="11" t="s">
        <v>367</v>
      </c>
      <c r="D72" s="28">
        <v>0</v>
      </c>
      <c r="E72" s="28">
        <v>0</v>
      </c>
      <c r="F72" s="28">
        <v>0</v>
      </c>
      <c r="G72" s="28">
        <v>0</v>
      </c>
      <c r="H72" s="4"/>
      <c r="I72" s="4"/>
      <c r="J72" s="4"/>
      <c r="K72" s="4"/>
    </row>
    <row r="73" spans="1:11" ht="14.1" customHeight="1">
      <c r="A73" s="4"/>
      <c r="B73" s="4"/>
      <c r="C73" s="11" t="s">
        <v>366</v>
      </c>
      <c r="D73" s="28">
        <v>0</v>
      </c>
      <c r="E73" s="28">
        <v>0</v>
      </c>
      <c r="F73" s="28">
        <v>0</v>
      </c>
      <c r="G73" s="28">
        <v>0</v>
      </c>
      <c r="H73" s="4"/>
      <c r="I73" s="4"/>
      <c r="J73" s="4"/>
      <c r="K73" s="4"/>
    </row>
    <row r="74" spans="1:11" ht="14.1" customHeight="1">
      <c r="A74" s="4"/>
      <c r="B74" s="4"/>
      <c r="C74" s="11" t="s">
        <v>365</v>
      </c>
      <c r="D74" s="28">
        <v>0</v>
      </c>
      <c r="E74" s="28">
        <v>0</v>
      </c>
      <c r="F74" s="28">
        <v>0</v>
      </c>
      <c r="G74" s="28">
        <v>0</v>
      </c>
      <c r="H74" s="4"/>
      <c r="I74" s="4"/>
      <c r="J74" s="4"/>
      <c r="K74" s="4"/>
    </row>
    <row r="75" spans="1:11" ht="14.1" customHeight="1">
      <c r="A75" s="4"/>
      <c r="B75" s="4"/>
      <c r="C75" s="11" t="s">
        <v>364</v>
      </c>
      <c r="D75" s="28">
        <v>0</v>
      </c>
      <c r="E75" s="28">
        <v>0</v>
      </c>
      <c r="F75" s="28">
        <v>0</v>
      </c>
      <c r="G75" s="28">
        <v>0</v>
      </c>
      <c r="H75" s="4"/>
      <c r="I75" s="4"/>
      <c r="J75" s="4"/>
      <c r="K75" s="4"/>
    </row>
    <row r="76" spans="1:11" ht="14.1" customHeight="1">
      <c r="A76" s="4"/>
      <c r="B76" s="4"/>
      <c r="C76" s="10" t="s">
        <v>147</v>
      </c>
      <c r="D76" s="28">
        <v>2683700000</v>
      </c>
      <c r="E76" s="28">
        <v>3057760000</v>
      </c>
      <c r="F76" s="28">
        <v>2969000000</v>
      </c>
      <c r="G76" s="28">
        <v>2976000000</v>
      </c>
      <c r="H76" s="4"/>
      <c r="I76" s="4"/>
      <c r="J76" s="4"/>
      <c r="K76" s="4"/>
    </row>
    <row r="77" spans="1:11" ht="14.1" customHeight="1">
      <c r="A77" s="4"/>
      <c r="B77" s="4"/>
      <c r="C77" s="1222" t="s">
        <v>44</v>
      </c>
      <c r="D77" s="1223"/>
      <c r="E77" s="1223"/>
      <c r="F77" s="1223"/>
      <c r="G77" s="1223"/>
      <c r="H77" s="4"/>
      <c r="I77" s="4"/>
      <c r="J77" s="4"/>
      <c r="K77" s="4"/>
    </row>
    <row r="78" spans="1:11" ht="14.1" customHeight="1">
      <c r="A78" s="4"/>
      <c r="B78" s="4"/>
      <c r="C78" s="24" t="s">
        <v>972</v>
      </c>
      <c r="D78" s="1222" t="s">
        <v>190</v>
      </c>
      <c r="E78" s="1223"/>
      <c r="F78" s="1223"/>
      <c r="G78" s="1223"/>
      <c r="H78" s="4"/>
      <c r="I78" s="4"/>
      <c r="J78" s="4"/>
      <c r="K78" s="4"/>
    </row>
    <row r="79" spans="1:11" ht="14.1" customHeight="1">
      <c r="A79" s="4"/>
      <c r="B79" s="4"/>
      <c r="C79" s="14" t="s">
        <v>393</v>
      </c>
      <c r="D79" s="1232" t="s">
        <v>971</v>
      </c>
      <c r="E79" s="1233"/>
      <c r="F79" s="1233"/>
      <c r="G79" s="1233"/>
      <c r="H79" s="4"/>
      <c r="I79" s="4"/>
      <c r="J79" s="4"/>
      <c r="K79" s="4"/>
    </row>
    <row r="80" spans="1:11" ht="14.1" customHeight="1">
      <c r="A80" s="4"/>
      <c r="B80" s="4"/>
      <c r="C80" s="25" t="s">
        <v>392</v>
      </c>
      <c r="D80" s="1234" t="s">
        <v>970</v>
      </c>
      <c r="E80" s="1235"/>
      <c r="F80" s="1235"/>
      <c r="G80" s="1235"/>
      <c r="H80" s="4"/>
      <c r="I80" s="4"/>
      <c r="J80" s="4"/>
      <c r="K80" s="4"/>
    </row>
    <row r="81" spans="1:11" ht="14.1" customHeight="1">
      <c r="A81" s="4"/>
      <c r="B81" s="4"/>
      <c r="C81" s="25" t="s">
        <v>15</v>
      </c>
      <c r="D81" s="1234" t="s">
        <v>85</v>
      </c>
      <c r="E81" s="1235"/>
      <c r="F81" s="1235"/>
      <c r="G81" s="1235"/>
      <c r="H81" s="4"/>
      <c r="I81" s="4"/>
      <c r="J81" s="4"/>
      <c r="K81" s="4"/>
    </row>
    <row r="82" spans="1:11" ht="15" customHeight="1">
      <c r="A82" s="4"/>
      <c r="B82" s="4"/>
      <c r="C82" s="13"/>
      <c r="D82" s="31">
        <v>2021</v>
      </c>
      <c r="E82" s="31">
        <v>2022</v>
      </c>
      <c r="F82" s="31">
        <v>2023</v>
      </c>
      <c r="G82" s="31">
        <v>2024</v>
      </c>
      <c r="H82" s="4"/>
      <c r="I82" s="4"/>
      <c r="J82" s="4"/>
      <c r="K82" s="4"/>
    </row>
    <row r="83" spans="1:11" ht="15" customHeight="1">
      <c r="A83" s="4"/>
      <c r="B83" s="4"/>
      <c r="C83" s="12"/>
      <c r="D83" s="32" t="s">
        <v>7</v>
      </c>
      <c r="E83" s="32" t="s">
        <v>8</v>
      </c>
      <c r="F83" s="32" t="s">
        <v>8</v>
      </c>
      <c r="G83" s="32" t="s">
        <v>8</v>
      </c>
      <c r="H83" s="4"/>
      <c r="I83" s="4"/>
      <c r="J83" s="4"/>
      <c r="K83" s="4"/>
    </row>
    <row r="84" spans="1:11" ht="14.1" customHeight="1">
      <c r="A84" s="4"/>
      <c r="B84" s="4"/>
      <c r="C84" s="7" t="s">
        <v>16</v>
      </c>
      <c r="D84" s="33" t="s">
        <v>672</v>
      </c>
      <c r="E84" s="33" t="s">
        <v>798</v>
      </c>
      <c r="F84" s="33" t="s">
        <v>412</v>
      </c>
      <c r="G84" s="33" t="s">
        <v>399</v>
      </c>
      <c r="H84" s="4"/>
      <c r="I84" s="4"/>
      <c r="J84" s="4"/>
      <c r="K84" s="4"/>
    </row>
    <row r="85" spans="1:11" ht="14.1" customHeight="1">
      <c r="A85" s="4"/>
      <c r="B85" s="4"/>
      <c r="C85" s="7" t="s">
        <v>506</v>
      </c>
      <c r="D85" s="33" t="s">
        <v>1937</v>
      </c>
      <c r="E85" s="33" t="s">
        <v>1938</v>
      </c>
      <c r="F85" s="33" t="s">
        <v>969</v>
      </c>
      <c r="G85" s="33" t="s">
        <v>968</v>
      </c>
      <c r="H85" s="4"/>
      <c r="I85" s="4"/>
      <c r="J85" s="4"/>
      <c r="K85" s="4"/>
    </row>
    <row r="86" spans="1:11" ht="14.1" customHeight="1">
      <c r="A86" s="4"/>
      <c r="B86" s="4"/>
      <c r="C86" s="7" t="s">
        <v>504</v>
      </c>
      <c r="D86" s="33" t="s">
        <v>1939</v>
      </c>
      <c r="E86" s="33" t="s">
        <v>1940</v>
      </c>
      <c r="F86" s="33" t="s">
        <v>967</v>
      </c>
      <c r="G86" s="33" t="s">
        <v>966</v>
      </c>
      <c r="H86" s="4"/>
      <c r="I86" s="4"/>
      <c r="J86" s="4"/>
      <c r="K86" s="4"/>
    </row>
    <row r="87" spans="1:11" ht="14.1" customHeight="1">
      <c r="A87" s="4"/>
      <c r="B87" s="4"/>
      <c r="C87" s="7" t="s">
        <v>388</v>
      </c>
      <c r="D87" s="33" t="s">
        <v>361</v>
      </c>
      <c r="E87" s="33" t="s">
        <v>1565</v>
      </c>
      <c r="F87" s="33" t="s">
        <v>964</v>
      </c>
      <c r="G87" s="33" t="s">
        <v>963</v>
      </c>
      <c r="H87" s="4"/>
      <c r="I87" s="4"/>
      <c r="J87" s="4"/>
      <c r="K87" s="4"/>
    </row>
    <row r="88" spans="1:11" ht="14.1" customHeight="1">
      <c r="A88" s="4"/>
      <c r="B88" s="4"/>
      <c r="C88" s="7" t="s">
        <v>387</v>
      </c>
      <c r="D88" s="33" t="s">
        <v>361</v>
      </c>
      <c r="E88" s="33" t="s">
        <v>1941</v>
      </c>
      <c r="F88" s="33" t="s">
        <v>1942</v>
      </c>
      <c r="G88" s="33" t="s">
        <v>962</v>
      </c>
      <c r="H88" s="4"/>
      <c r="I88" s="4"/>
      <c r="J88" s="4"/>
      <c r="K88" s="4"/>
    </row>
    <row r="89" spans="1:11" ht="14.1" customHeight="1">
      <c r="A89" s="4"/>
      <c r="B89" s="4"/>
      <c r="C89" s="7" t="s">
        <v>22</v>
      </c>
      <c r="D89" s="33" t="s">
        <v>361</v>
      </c>
      <c r="E89" s="33" t="s">
        <v>1943</v>
      </c>
      <c r="F89" s="33" t="s">
        <v>1944</v>
      </c>
      <c r="G89" s="33" t="s">
        <v>961</v>
      </c>
      <c r="H89" s="4"/>
      <c r="I89" s="4"/>
      <c r="J89" s="4"/>
      <c r="K89" s="4"/>
    </row>
    <row r="90" spans="1:11" ht="14.1" customHeight="1">
      <c r="A90" s="4"/>
      <c r="B90" s="4"/>
      <c r="C90" s="1236" t="s">
        <v>384</v>
      </c>
      <c r="D90" s="1237"/>
      <c r="E90" s="1237"/>
      <c r="F90" s="1237"/>
      <c r="G90" s="1237"/>
      <c r="H90" s="4"/>
      <c r="I90" s="4"/>
      <c r="J90" s="4"/>
      <c r="K90" s="4"/>
    </row>
    <row r="91" spans="1:11" ht="14.1" customHeight="1">
      <c r="A91" s="4"/>
      <c r="B91" s="4"/>
      <c r="C91" s="13"/>
      <c r="D91" s="31">
        <v>2021</v>
      </c>
      <c r="E91" s="31">
        <v>2022</v>
      </c>
      <c r="F91" s="31">
        <v>2023</v>
      </c>
      <c r="G91" s="31">
        <v>2024</v>
      </c>
      <c r="H91" s="4"/>
      <c r="I91" s="4"/>
      <c r="J91" s="4"/>
      <c r="K91" s="4"/>
    </row>
    <row r="92" spans="1:11" ht="14.1" customHeight="1">
      <c r="A92" s="4"/>
      <c r="B92" s="4"/>
      <c r="C92" s="12"/>
      <c r="D92" s="32" t="s">
        <v>7</v>
      </c>
      <c r="E92" s="32" t="s">
        <v>8</v>
      </c>
      <c r="F92" s="32" t="s">
        <v>8</v>
      </c>
      <c r="G92" s="32" t="s">
        <v>8</v>
      </c>
      <c r="H92" s="4"/>
      <c r="I92" s="4"/>
      <c r="J92" s="4"/>
      <c r="K92" s="4"/>
    </row>
    <row r="93" spans="1:11" ht="14.1" customHeight="1">
      <c r="A93" s="4"/>
      <c r="B93" s="4"/>
      <c r="C93" s="11" t="s">
        <v>381</v>
      </c>
      <c r="D93" s="28">
        <v>0</v>
      </c>
      <c r="E93" s="28">
        <v>0</v>
      </c>
      <c r="F93" s="28">
        <v>0</v>
      </c>
      <c r="G93" s="28">
        <v>0</v>
      </c>
      <c r="H93" s="4"/>
      <c r="I93" s="4"/>
      <c r="J93" s="4"/>
      <c r="K93" s="4"/>
    </row>
    <row r="94" spans="1:11" ht="14.1" customHeight="1">
      <c r="A94" s="4"/>
      <c r="B94" s="4"/>
      <c r="C94" s="11" t="s">
        <v>370</v>
      </c>
      <c r="D94" s="28">
        <v>0</v>
      </c>
      <c r="E94" s="28">
        <v>0</v>
      </c>
      <c r="F94" s="28">
        <v>0</v>
      </c>
      <c r="G94" s="28">
        <v>0</v>
      </c>
      <c r="H94" s="4"/>
      <c r="I94" s="4"/>
      <c r="J94" s="4"/>
      <c r="K94" s="4"/>
    </row>
    <row r="95" spans="1:11" ht="14.1" customHeight="1">
      <c r="A95" s="4"/>
      <c r="B95" s="4"/>
      <c r="C95" s="11" t="s">
        <v>374</v>
      </c>
      <c r="D95" s="28">
        <v>0</v>
      </c>
      <c r="E95" s="28">
        <v>0</v>
      </c>
      <c r="F95" s="28">
        <v>0</v>
      </c>
      <c r="G95" s="28">
        <v>0</v>
      </c>
      <c r="H95" s="4"/>
      <c r="I95" s="4"/>
      <c r="J95" s="4"/>
      <c r="K95" s="4"/>
    </row>
    <row r="96" spans="1:11" ht="14.1" customHeight="1">
      <c r="A96" s="4"/>
      <c r="B96" s="4"/>
      <c r="C96" s="11" t="s">
        <v>380</v>
      </c>
      <c r="D96" s="28">
        <v>0</v>
      </c>
      <c r="E96" s="28">
        <v>0</v>
      </c>
      <c r="F96" s="28">
        <v>0</v>
      </c>
      <c r="G96" s="28">
        <v>0</v>
      </c>
      <c r="H96" s="4"/>
      <c r="I96" s="4"/>
      <c r="J96" s="4"/>
      <c r="K96" s="4"/>
    </row>
    <row r="97" spans="1:11" ht="14.1" customHeight="1">
      <c r="A97" s="4"/>
      <c r="B97" s="4"/>
      <c r="C97" s="11" t="s">
        <v>370</v>
      </c>
      <c r="D97" s="28">
        <v>0</v>
      </c>
      <c r="E97" s="28">
        <v>0</v>
      </c>
      <c r="F97" s="28">
        <v>0</v>
      </c>
      <c r="G97" s="28">
        <v>0</v>
      </c>
      <c r="H97" s="4"/>
      <c r="I97" s="4"/>
      <c r="J97" s="4"/>
      <c r="K97" s="4"/>
    </row>
    <row r="98" spans="1:11" ht="14.1" customHeight="1">
      <c r="A98" s="4"/>
      <c r="B98" s="4"/>
      <c r="C98" s="11" t="s">
        <v>374</v>
      </c>
      <c r="D98" s="28">
        <v>0</v>
      </c>
      <c r="E98" s="28">
        <v>0</v>
      </c>
      <c r="F98" s="28">
        <v>0</v>
      </c>
      <c r="G98" s="28">
        <v>0</v>
      </c>
      <c r="H98" s="4"/>
      <c r="I98" s="4"/>
      <c r="J98" s="4"/>
      <c r="K98" s="4"/>
    </row>
    <row r="99" spans="1:11" ht="14.1" customHeight="1">
      <c r="A99" s="4"/>
      <c r="B99" s="4"/>
      <c r="C99" s="11" t="s">
        <v>379</v>
      </c>
      <c r="D99" s="28">
        <v>0</v>
      </c>
      <c r="E99" s="28">
        <v>0</v>
      </c>
      <c r="F99" s="28">
        <v>0</v>
      </c>
      <c r="G99" s="28">
        <v>0</v>
      </c>
      <c r="H99" s="4"/>
      <c r="I99" s="4"/>
      <c r="J99" s="4"/>
      <c r="K99" s="4"/>
    </row>
    <row r="100" spans="1:11" ht="14.1" customHeight="1">
      <c r="A100" s="4"/>
      <c r="B100" s="4"/>
      <c r="C100" s="11" t="s">
        <v>370</v>
      </c>
      <c r="D100" s="28">
        <v>0</v>
      </c>
      <c r="E100" s="28">
        <v>0</v>
      </c>
      <c r="F100" s="28">
        <v>0</v>
      </c>
      <c r="G100" s="28">
        <v>0</v>
      </c>
      <c r="H100" s="4"/>
      <c r="I100" s="4"/>
      <c r="J100" s="4"/>
      <c r="K100" s="4"/>
    </row>
    <row r="101" spans="1:11" ht="14.1" customHeight="1">
      <c r="A101" s="4"/>
      <c r="B101" s="4"/>
      <c r="C101" s="11" t="s">
        <v>374</v>
      </c>
      <c r="D101" s="28">
        <v>0</v>
      </c>
      <c r="E101" s="28">
        <v>0</v>
      </c>
      <c r="F101" s="28">
        <v>0</v>
      </c>
      <c r="G101" s="28">
        <v>0</v>
      </c>
      <c r="H101" s="4"/>
      <c r="I101" s="4"/>
      <c r="J101" s="4"/>
      <c r="K101" s="4"/>
    </row>
    <row r="102" spans="1:11" ht="14.1" customHeight="1">
      <c r="A102" s="4"/>
      <c r="B102" s="4"/>
      <c r="C102" s="11" t="s">
        <v>378</v>
      </c>
      <c r="D102" s="28">
        <v>0</v>
      </c>
      <c r="E102" s="28">
        <v>0</v>
      </c>
      <c r="F102" s="28">
        <v>0</v>
      </c>
      <c r="G102" s="28">
        <v>0</v>
      </c>
      <c r="H102" s="4"/>
      <c r="I102" s="4"/>
      <c r="J102" s="4"/>
      <c r="K102" s="4"/>
    </row>
    <row r="103" spans="1:11" ht="14.1" customHeight="1">
      <c r="A103" s="4"/>
      <c r="B103" s="4"/>
      <c r="C103" s="11" t="s">
        <v>370</v>
      </c>
      <c r="D103" s="28">
        <v>0</v>
      </c>
      <c r="E103" s="28">
        <v>0</v>
      </c>
      <c r="F103" s="28">
        <v>0</v>
      </c>
      <c r="G103" s="28">
        <v>0</v>
      </c>
      <c r="H103" s="4"/>
      <c r="I103" s="4"/>
      <c r="J103" s="4"/>
      <c r="K103" s="4"/>
    </row>
    <row r="104" spans="1:11" ht="14.1" customHeight="1">
      <c r="A104" s="4"/>
      <c r="B104" s="4"/>
      <c r="C104" s="11" t="s">
        <v>374</v>
      </c>
      <c r="D104" s="28">
        <v>0</v>
      </c>
      <c r="E104" s="28">
        <v>0</v>
      </c>
      <c r="F104" s="28">
        <v>0</v>
      </c>
      <c r="G104" s="28">
        <v>0</v>
      </c>
      <c r="H104" s="4"/>
      <c r="I104" s="4"/>
      <c r="J104" s="4"/>
      <c r="K104" s="4"/>
    </row>
    <row r="105" spans="1:11" ht="14.1" customHeight="1">
      <c r="A105" s="4"/>
      <c r="B105" s="4"/>
      <c r="C105" s="11" t="s">
        <v>383</v>
      </c>
      <c r="D105" s="28">
        <v>0</v>
      </c>
      <c r="E105" s="28">
        <v>0</v>
      </c>
      <c r="F105" s="28">
        <v>0</v>
      </c>
      <c r="G105" s="28">
        <v>0</v>
      </c>
      <c r="H105" s="4"/>
      <c r="I105" s="4"/>
      <c r="J105" s="4"/>
      <c r="K105" s="4"/>
    </row>
    <row r="106" spans="1:11" ht="14.1" customHeight="1">
      <c r="A106" s="4"/>
      <c r="B106" s="4"/>
      <c r="C106" s="11" t="s">
        <v>370</v>
      </c>
      <c r="D106" s="28">
        <v>0</v>
      </c>
      <c r="E106" s="28">
        <v>0</v>
      </c>
      <c r="F106" s="28">
        <v>0</v>
      </c>
      <c r="G106" s="28">
        <v>0</v>
      </c>
      <c r="H106" s="4"/>
      <c r="I106" s="4"/>
      <c r="J106" s="4"/>
      <c r="K106" s="4"/>
    </row>
    <row r="107" spans="1:11" ht="14.1" customHeight="1">
      <c r="A107" s="4"/>
      <c r="B107" s="4"/>
      <c r="C107" s="11" t="s">
        <v>374</v>
      </c>
      <c r="D107" s="28">
        <v>0</v>
      </c>
      <c r="E107" s="28">
        <v>0</v>
      </c>
      <c r="F107" s="28">
        <v>0</v>
      </c>
      <c r="G107" s="28">
        <v>0</v>
      </c>
      <c r="H107" s="4"/>
      <c r="I107" s="4"/>
      <c r="J107" s="4"/>
      <c r="K107" s="4"/>
    </row>
    <row r="108" spans="1:11" ht="14.1" customHeight="1">
      <c r="A108" s="4"/>
      <c r="B108" s="4"/>
      <c r="C108" s="11" t="s">
        <v>376</v>
      </c>
      <c r="D108" s="28">
        <v>0</v>
      </c>
      <c r="E108" s="28">
        <v>0</v>
      </c>
      <c r="F108" s="28">
        <v>0</v>
      </c>
      <c r="G108" s="28">
        <v>0</v>
      </c>
      <c r="H108" s="4"/>
      <c r="I108" s="4"/>
      <c r="J108" s="4"/>
      <c r="K108" s="4"/>
    </row>
    <row r="109" spans="1:11" ht="14.1" customHeight="1">
      <c r="A109" s="4"/>
      <c r="B109" s="4"/>
      <c r="C109" s="11" t="s">
        <v>370</v>
      </c>
      <c r="D109" s="28">
        <v>0</v>
      </c>
      <c r="E109" s="28">
        <v>0</v>
      </c>
      <c r="F109" s="28">
        <v>0</v>
      </c>
      <c r="G109" s="28">
        <v>0</v>
      </c>
      <c r="H109" s="4"/>
      <c r="I109" s="4"/>
      <c r="J109" s="4"/>
      <c r="K109" s="4"/>
    </row>
    <row r="110" spans="1:11" ht="14.1" customHeight="1">
      <c r="A110" s="4"/>
      <c r="B110" s="4"/>
      <c r="C110" s="11" t="s">
        <v>374</v>
      </c>
      <c r="D110" s="28">
        <v>0</v>
      </c>
      <c r="E110" s="28">
        <v>0</v>
      </c>
      <c r="F110" s="28">
        <v>0</v>
      </c>
      <c r="G110" s="28">
        <v>0</v>
      </c>
      <c r="H110" s="4"/>
      <c r="I110" s="4"/>
      <c r="J110" s="4"/>
      <c r="K110" s="4"/>
    </row>
    <row r="111" spans="1:11" ht="14.1" customHeight="1">
      <c r="A111" s="4"/>
      <c r="B111" s="4"/>
      <c r="C111" s="11" t="s">
        <v>375</v>
      </c>
      <c r="D111" s="28">
        <v>0</v>
      </c>
      <c r="E111" s="28">
        <v>0</v>
      </c>
      <c r="F111" s="28">
        <v>0</v>
      </c>
      <c r="G111" s="28">
        <v>0</v>
      </c>
      <c r="H111" s="4"/>
      <c r="I111" s="4"/>
      <c r="J111" s="4"/>
      <c r="K111" s="4"/>
    </row>
    <row r="112" spans="1:11" ht="14.1" customHeight="1">
      <c r="A112" s="4"/>
      <c r="B112" s="4"/>
      <c r="C112" s="11" t="s">
        <v>370</v>
      </c>
      <c r="D112" s="28">
        <v>0</v>
      </c>
      <c r="E112" s="28">
        <v>0</v>
      </c>
      <c r="F112" s="28">
        <v>0</v>
      </c>
      <c r="G112" s="28">
        <v>0</v>
      </c>
      <c r="H112" s="4"/>
      <c r="I112" s="4"/>
      <c r="J112" s="4"/>
      <c r="K112" s="4"/>
    </row>
    <row r="113" spans="1:11" ht="14.1" customHeight="1">
      <c r="A113" s="4"/>
      <c r="B113" s="4"/>
      <c r="C113" s="11" t="s">
        <v>374</v>
      </c>
      <c r="D113" s="28">
        <v>0</v>
      </c>
      <c r="E113" s="28">
        <v>0</v>
      </c>
      <c r="F113" s="28">
        <v>0</v>
      </c>
      <c r="G113" s="28">
        <v>0</v>
      </c>
      <c r="H113" s="4"/>
      <c r="I113" s="4"/>
      <c r="J113" s="4"/>
      <c r="K113" s="4"/>
    </row>
    <row r="114" spans="1:11" ht="14.1" customHeight="1">
      <c r="A114" s="4"/>
      <c r="B114" s="4"/>
      <c r="C114" s="11" t="s">
        <v>373</v>
      </c>
      <c r="D114" s="28">
        <v>0</v>
      </c>
      <c r="E114" s="28">
        <v>0</v>
      </c>
      <c r="F114" s="28">
        <v>0</v>
      </c>
      <c r="G114" s="28">
        <v>0</v>
      </c>
      <c r="H114" s="4"/>
      <c r="I114" s="4"/>
      <c r="J114" s="4"/>
      <c r="K114" s="4"/>
    </row>
    <row r="115" spans="1:11" ht="14.1" customHeight="1">
      <c r="A115" s="4"/>
      <c r="B115" s="4"/>
      <c r="C115" s="11" t="s">
        <v>370</v>
      </c>
      <c r="D115" s="28">
        <v>0</v>
      </c>
      <c r="E115" s="28">
        <v>0</v>
      </c>
      <c r="F115" s="28">
        <v>0</v>
      </c>
      <c r="G115" s="28">
        <v>0</v>
      </c>
      <c r="H115" s="4"/>
      <c r="I115" s="4"/>
      <c r="J115" s="4"/>
      <c r="K115" s="4"/>
    </row>
    <row r="116" spans="1:11" ht="14.1" customHeight="1">
      <c r="A116" s="4"/>
      <c r="B116" s="4"/>
      <c r="C116" s="11" t="s">
        <v>369</v>
      </c>
      <c r="D116" s="28">
        <v>0</v>
      </c>
      <c r="E116" s="28">
        <v>0</v>
      </c>
      <c r="F116" s="28">
        <v>0</v>
      </c>
      <c r="G116" s="28">
        <v>0</v>
      </c>
      <c r="H116" s="4"/>
      <c r="I116" s="4"/>
      <c r="J116" s="4"/>
      <c r="K116" s="4"/>
    </row>
    <row r="117" spans="1:11" ht="14.1" customHeight="1">
      <c r="A117" s="4"/>
      <c r="B117" s="4"/>
      <c r="C117" s="11" t="s">
        <v>368</v>
      </c>
      <c r="D117" s="28">
        <v>0</v>
      </c>
      <c r="E117" s="28">
        <v>0</v>
      </c>
      <c r="F117" s="28">
        <v>0</v>
      </c>
      <c r="G117" s="28">
        <v>0</v>
      </c>
      <c r="H117" s="4"/>
      <c r="I117" s="4"/>
      <c r="J117" s="4"/>
      <c r="K117" s="4"/>
    </row>
    <row r="118" spans="1:11" ht="14.1" customHeight="1">
      <c r="A118" s="4"/>
      <c r="B118" s="4"/>
      <c r="C118" s="11" t="s">
        <v>367</v>
      </c>
      <c r="D118" s="28">
        <v>0</v>
      </c>
      <c r="E118" s="28">
        <v>0</v>
      </c>
      <c r="F118" s="28">
        <v>0</v>
      </c>
      <c r="G118" s="28">
        <v>0</v>
      </c>
      <c r="H118" s="4"/>
      <c r="I118" s="4"/>
      <c r="J118" s="4"/>
      <c r="K118" s="4"/>
    </row>
    <row r="119" spans="1:11" ht="14.1" customHeight="1">
      <c r="A119" s="4"/>
      <c r="B119" s="4"/>
      <c r="C119" s="11" t="s">
        <v>366</v>
      </c>
      <c r="D119" s="28">
        <v>0</v>
      </c>
      <c r="E119" s="28">
        <v>0</v>
      </c>
      <c r="F119" s="28">
        <v>0</v>
      </c>
      <c r="G119" s="28">
        <v>0</v>
      </c>
      <c r="H119" s="4"/>
      <c r="I119" s="4"/>
      <c r="J119" s="4"/>
      <c r="K119" s="4"/>
    </row>
    <row r="120" spans="1:11" ht="14.1" customHeight="1">
      <c r="A120" s="4"/>
      <c r="B120" s="4"/>
      <c r="C120" s="11" t="s">
        <v>372</v>
      </c>
      <c r="D120" s="28">
        <v>30920000</v>
      </c>
      <c r="E120" s="28">
        <v>29500000</v>
      </c>
      <c r="F120" s="28">
        <v>8840000</v>
      </c>
      <c r="G120" s="28">
        <v>3570000</v>
      </c>
      <c r="H120" s="4"/>
      <c r="I120" s="4"/>
      <c r="J120" s="4"/>
      <c r="K120" s="4"/>
    </row>
    <row r="121" spans="1:11" ht="14.1" customHeight="1">
      <c r="A121" s="4"/>
      <c r="B121" s="4"/>
      <c r="C121" s="11" t="s">
        <v>370</v>
      </c>
      <c r="D121" s="28">
        <v>30920000</v>
      </c>
      <c r="E121" s="28">
        <v>29500000</v>
      </c>
      <c r="F121" s="28">
        <v>8840000</v>
      </c>
      <c r="G121" s="28">
        <v>3570000</v>
      </c>
      <c r="H121" s="4"/>
      <c r="I121" s="4"/>
      <c r="J121" s="4"/>
      <c r="K121" s="4"/>
    </row>
    <row r="122" spans="1:11" ht="14.1" customHeight="1">
      <c r="A122" s="4"/>
      <c r="B122" s="4"/>
      <c r="C122" s="11" t="s">
        <v>369</v>
      </c>
      <c r="D122" s="28">
        <v>0</v>
      </c>
      <c r="E122" s="28">
        <v>0</v>
      </c>
      <c r="F122" s="28">
        <v>0</v>
      </c>
      <c r="G122" s="28">
        <v>0</v>
      </c>
      <c r="H122" s="4"/>
      <c r="I122" s="4"/>
      <c r="J122" s="4"/>
      <c r="K122" s="4"/>
    </row>
    <row r="123" spans="1:11" ht="14.1" customHeight="1">
      <c r="A123" s="4"/>
      <c r="B123" s="4"/>
      <c r="C123" s="11" t="s">
        <v>368</v>
      </c>
      <c r="D123" s="28">
        <v>0</v>
      </c>
      <c r="E123" s="28">
        <v>0</v>
      </c>
      <c r="F123" s="28">
        <v>0</v>
      </c>
      <c r="G123" s="28">
        <v>0</v>
      </c>
      <c r="H123" s="4"/>
      <c r="I123" s="4"/>
      <c r="J123" s="4"/>
      <c r="K123" s="4"/>
    </row>
    <row r="124" spans="1:11" ht="14.1" customHeight="1">
      <c r="A124" s="4"/>
      <c r="B124" s="4"/>
      <c r="C124" s="11" t="s">
        <v>367</v>
      </c>
      <c r="D124" s="28">
        <v>0</v>
      </c>
      <c r="E124" s="28">
        <v>0</v>
      </c>
      <c r="F124" s="28">
        <v>0</v>
      </c>
      <c r="G124" s="28">
        <v>0</v>
      </c>
      <c r="H124" s="4"/>
      <c r="I124" s="4"/>
      <c r="J124" s="4"/>
      <c r="K124" s="4"/>
    </row>
    <row r="125" spans="1:11" ht="14.1" customHeight="1">
      <c r="A125" s="4"/>
      <c r="B125" s="4"/>
      <c r="C125" s="11" t="s">
        <v>366</v>
      </c>
      <c r="D125" s="28">
        <v>0</v>
      </c>
      <c r="E125" s="28">
        <v>0</v>
      </c>
      <c r="F125" s="28">
        <v>0</v>
      </c>
      <c r="G125" s="28">
        <v>0</v>
      </c>
      <c r="H125" s="4"/>
      <c r="I125" s="4"/>
      <c r="J125" s="4"/>
      <c r="K125" s="4"/>
    </row>
    <row r="126" spans="1:11" ht="14.1" customHeight="1">
      <c r="A126" s="4"/>
      <c r="B126" s="4"/>
      <c r="C126" s="11" t="s">
        <v>371</v>
      </c>
      <c r="D126" s="28">
        <v>0</v>
      </c>
      <c r="E126" s="28">
        <v>0</v>
      </c>
      <c r="F126" s="28">
        <v>0</v>
      </c>
      <c r="G126" s="28">
        <v>0</v>
      </c>
      <c r="H126" s="4"/>
      <c r="I126" s="4"/>
      <c r="J126" s="4"/>
      <c r="K126" s="4"/>
    </row>
    <row r="127" spans="1:11" ht="14.1" customHeight="1">
      <c r="A127" s="4"/>
      <c r="B127" s="4"/>
      <c r="C127" s="11" t="s">
        <v>370</v>
      </c>
      <c r="D127" s="28">
        <v>0</v>
      </c>
      <c r="E127" s="28">
        <v>0</v>
      </c>
      <c r="F127" s="28">
        <v>0</v>
      </c>
      <c r="G127" s="28">
        <v>0</v>
      </c>
      <c r="H127" s="4"/>
      <c r="I127" s="4"/>
      <c r="J127" s="4"/>
      <c r="K127" s="4"/>
    </row>
    <row r="128" spans="1:11" ht="14.1" customHeight="1">
      <c r="A128" s="4"/>
      <c r="B128" s="4"/>
      <c r="C128" s="11" t="s">
        <v>369</v>
      </c>
      <c r="D128" s="28">
        <v>0</v>
      </c>
      <c r="E128" s="28">
        <v>0</v>
      </c>
      <c r="F128" s="28">
        <v>0</v>
      </c>
      <c r="G128" s="28">
        <v>0</v>
      </c>
      <c r="H128" s="4"/>
      <c r="I128" s="4"/>
      <c r="J128" s="4"/>
      <c r="K128" s="4"/>
    </row>
    <row r="129" spans="1:11" ht="14.1" customHeight="1">
      <c r="A129" s="4"/>
      <c r="B129" s="4"/>
      <c r="C129" s="11" t="s">
        <v>368</v>
      </c>
      <c r="D129" s="28">
        <v>0</v>
      </c>
      <c r="E129" s="28">
        <v>0</v>
      </c>
      <c r="F129" s="28">
        <v>0</v>
      </c>
      <c r="G129" s="28">
        <v>0</v>
      </c>
      <c r="H129" s="4"/>
      <c r="I129" s="4"/>
      <c r="J129" s="4"/>
      <c r="K129" s="4"/>
    </row>
    <row r="130" spans="1:11" ht="14.1" customHeight="1">
      <c r="A130" s="4"/>
      <c r="B130" s="4"/>
      <c r="C130" s="11" t="s">
        <v>367</v>
      </c>
      <c r="D130" s="28">
        <v>0</v>
      </c>
      <c r="E130" s="28">
        <v>0</v>
      </c>
      <c r="F130" s="28">
        <v>0</v>
      </c>
      <c r="G130" s="28">
        <v>0</v>
      </c>
      <c r="H130" s="4"/>
      <c r="I130" s="4"/>
      <c r="J130" s="4"/>
      <c r="K130" s="4"/>
    </row>
    <row r="131" spans="1:11" ht="14.1" customHeight="1">
      <c r="A131" s="4"/>
      <c r="B131" s="4"/>
      <c r="C131" s="11" t="s">
        <v>366</v>
      </c>
      <c r="D131" s="28">
        <v>0</v>
      </c>
      <c r="E131" s="28">
        <v>0</v>
      </c>
      <c r="F131" s="28">
        <v>0</v>
      </c>
      <c r="G131" s="28">
        <v>0</v>
      </c>
      <c r="H131" s="4"/>
      <c r="I131" s="4"/>
      <c r="J131" s="4"/>
      <c r="K131" s="4"/>
    </row>
    <row r="132" spans="1:11" ht="14.1" customHeight="1">
      <c r="A132" s="4"/>
      <c r="B132" s="4"/>
      <c r="C132" s="11" t="s">
        <v>365</v>
      </c>
      <c r="D132" s="28">
        <v>0</v>
      </c>
      <c r="E132" s="28">
        <v>0</v>
      </c>
      <c r="F132" s="28">
        <v>0</v>
      </c>
      <c r="G132" s="28">
        <v>0</v>
      </c>
      <c r="H132" s="4"/>
      <c r="I132" s="4"/>
      <c r="J132" s="4"/>
      <c r="K132" s="4"/>
    </row>
    <row r="133" spans="1:11" ht="14.1" customHeight="1">
      <c r="A133" s="4"/>
      <c r="B133" s="4"/>
      <c r="C133" s="11" t="s">
        <v>364</v>
      </c>
      <c r="D133" s="28">
        <v>0</v>
      </c>
      <c r="E133" s="28">
        <v>0</v>
      </c>
      <c r="F133" s="28">
        <v>0</v>
      </c>
      <c r="G133" s="28">
        <v>0</v>
      </c>
      <c r="H133" s="4"/>
      <c r="I133" s="4"/>
      <c r="J133" s="4"/>
      <c r="K133" s="4"/>
    </row>
    <row r="134" spans="1:11" ht="14.1" customHeight="1">
      <c r="A134" s="4"/>
      <c r="B134" s="4"/>
      <c r="C134" s="10" t="s">
        <v>147</v>
      </c>
      <c r="D134" s="28">
        <v>30920000</v>
      </c>
      <c r="E134" s="28">
        <v>29500000</v>
      </c>
      <c r="F134" s="28">
        <v>8840000</v>
      </c>
      <c r="G134" s="28">
        <v>3570000</v>
      </c>
      <c r="H134" s="4"/>
      <c r="I134" s="4"/>
      <c r="J134" s="4"/>
      <c r="K134" s="4"/>
    </row>
    <row r="135" spans="1:11" ht="14.1" customHeight="1">
      <c r="A135" s="4"/>
      <c r="B135" s="4"/>
      <c r="C135" s="24" t="s">
        <v>960</v>
      </c>
      <c r="D135" s="1222" t="s">
        <v>189</v>
      </c>
      <c r="E135" s="1223"/>
      <c r="F135" s="1223"/>
      <c r="G135" s="1223"/>
      <c r="H135" s="4"/>
      <c r="I135" s="4"/>
      <c r="J135" s="4"/>
      <c r="K135" s="4"/>
    </row>
    <row r="136" spans="1:11" ht="14.1" customHeight="1">
      <c r="A136" s="4"/>
      <c r="B136" s="4"/>
      <c r="C136" s="14" t="s">
        <v>393</v>
      </c>
      <c r="D136" s="1232" t="s">
        <v>959</v>
      </c>
      <c r="E136" s="1233"/>
      <c r="F136" s="1233"/>
      <c r="G136" s="1233"/>
      <c r="H136" s="4"/>
      <c r="I136" s="4"/>
      <c r="J136" s="4"/>
      <c r="K136" s="4"/>
    </row>
    <row r="137" spans="1:11" ht="14.1" customHeight="1">
      <c r="A137" s="4"/>
      <c r="B137" s="4"/>
      <c r="C137" s="25" t="s">
        <v>392</v>
      </c>
      <c r="D137" s="1234" t="s">
        <v>958</v>
      </c>
      <c r="E137" s="1235"/>
      <c r="F137" s="1235"/>
      <c r="G137" s="1235"/>
      <c r="H137" s="4"/>
      <c r="I137" s="4"/>
      <c r="J137" s="4"/>
      <c r="K137" s="4"/>
    </row>
    <row r="138" spans="1:11" ht="14.1" customHeight="1">
      <c r="A138" s="4"/>
      <c r="B138" s="4"/>
      <c r="C138" s="25" t="s">
        <v>15</v>
      </c>
      <c r="D138" s="1234" t="s">
        <v>94</v>
      </c>
      <c r="E138" s="1235"/>
      <c r="F138" s="1235"/>
      <c r="G138" s="1235"/>
      <c r="H138" s="4"/>
      <c r="I138" s="4"/>
      <c r="J138" s="4"/>
      <c r="K138" s="4"/>
    </row>
    <row r="139" spans="1:11" ht="15" customHeight="1">
      <c r="A139" s="4"/>
      <c r="B139" s="4"/>
      <c r="C139" s="13"/>
      <c r="D139" s="31">
        <v>2021</v>
      </c>
      <c r="E139" s="31">
        <v>2022</v>
      </c>
      <c r="F139" s="31">
        <v>2023</v>
      </c>
      <c r="G139" s="31">
        <v>2024</v>
      </c>
      <c r="H139" s="4"/>
      <c r="I139" s="4"/>
      <c r="J139" s="4"/>
      <c r="K139" s="4"/>
    </row>
    <row r="140" spans="1:11" ht="15" customHeight="1">
      <c r="A140" s="4"/>
      <c r="B140" s="4"/>
      <c r="C140" s="12"/>
      <c r="D140" s="32" t="s">
        <v>7</v>
      </c>
      <c r="E140" s="32" t="s">
        <v>8</v>
      </c>
      <c r="F140" s="32" t="s">
        <v>8</v>
      </c>
      <c r="G140" s="32" t="s">
        <v>8</v>
      </c>
      <c r="H140" s="4"/>
      <c r="I140" s="4"/>
      <c r="J140" s="4"/>
      <c r="K140" s="4"/>
    </row>
    <row r="141" spans="1:11" ht="14.1" customHeight="1">
      <c r="A141" s="4"/>
      <c r="B141" s="4"/>
      <c r="C141" s="7" t="s">
        <v>16</v>
      </c>
      <c r="D141" s="33" t="s">
        <v>448</v>
      </c>
      <c r="E141" s="33" t="s">
        <v>412</v>
      </c>
      <c r="F141" s="33" t="s">
        <v>401</v>
      </c>
      <c r="G141" s="33" t="s">
        <v>411</v>
      </c>
      <c r="H141" s="4"/>
      <c r="I141" s="4"/>
      <c r="J141" s="4"/>
      <c r="K141" s="4"/>
    </row>
    <row r="142" spans="1:11" ht="14.1" customHeight="1">
      <c r="A142" s="4"/>
      <c r="B142" s="4"/>
      <c r="C142" s="7" t="s">
        <v>506</v>
      </c>
      <c r="D142" s="33" t="s">
        <v>1945</v>
      </c>
      <c r="E142" s="33" t="s">
        <v>1001</v>
      </c>
      <c r="F142" s="33" t="s">
        <v>917</v>
      </c>
      <c r="G142" s="33" t="s">
        <v>930</v>
      </c>
      <c r="H142" s="4"/>
      <c r="I142" s="4"/>
      <c r="J142" s="4"/>
      <c r="K142" s="4"/>
    </row>
    <row r="143" spans="1:11" ht="14.1" customHeight="1">
      <c r="A143" s="4"/>
      <c r="B143" s="4"/>
      <c r="C143" s="7" t="s">
        <v>504</v>
      </c>
      <c r="D143" s="33" t="s">
        <v>1946</v>
      </c>
      <c r="E143" s="33" t="s">
        <v>1947</v>
      </c>
      <c r="F143" s="33" t="s">
        <v>1246</v>
      </c>
      <c r="G143" s="33" t="s">
        <v>930</v>
      </c>
      <c r="H143" s="4"/>
      <c r="I143" s="4"/>
      <c r="J143" s="4"/>
      <c r="K143" s="4"/>
    </row>
    <row r="144" spans="1:11" ht="14.1" customHeight="1">
      <c r="A144" s="4"/>
      <c r="B144" s="4"/>
      <c r="C144" s="7" t="s">
        <v>388</v>
      </c>
      <c r="D144" s="33" t="s">
        <v>361</v>
      </c>
      <c r="E144" s="33" t="s">
        <v>1948</v>
      </c>
      <c r="F144" s="33" t="s">
        <v>1949</v>
      </c>
      <c r="G144" s="33" t="s">
        <v>956</v>
      </c>
      <c r="H144" s="4"/>
      <c r="I144" s="4"/>
      <c r="J144" s="4"/>
      <c r="K144" s="4"/>
    </row>
    <row r="145" spans="1:11" ht="14.1" customHeight="1">
      <c r="A145" s="4"/>
      <c r="B145" s="4"/>
      <c r="C145" s="7" t="s">
        <v>387</v>
      </c>
      <c r="D145" s="33" t="s">
        <v>361</v>
      </c>
      <c r="E145" s="33" t="s">
        <v>1950</v>
      </c>
      <c r="F145" s="33" t="s">
        <v>465</v>
      </c>
      <c r="G145" s="33" t="s">
        <v>1245</v>
      </c>
      <c r="H145" s="4"/>
      <c r="I145" s="4"/>
      <c r="J145" s="4"/>
      <c r="K145" s="4"/>
    </row>
    <row r="146" spans="1:11" ht="14.1" customHeight="1">
      <c r="A146" s="4"/>
      <c r="B146" s="4"/>
      <c r="C146" s="7" t="s">
        <v>22</v>
      </c>
      <c r="D146" s="33" t="s">
        <v>361</v>
      </c>
      <c r="E146" s="33" t="s">
        <v>1951</v>
      </c>
      <c r="F146" s="33" t="s">
        <v>1952</v>
      </c>
      <c r="G146" s="33" t="s">
        <v>1244</v>
      </c>
      <c r="H146" s="4"/>
      <c r="I146" s="4"/>
      <c r="J146" s="4"/>
      <c r="K146" s="4"/>
    </row>
    <row r="147" spans="1:11" ht="14.1" customHeight="1">
      <c r="A147" s="4"/>
      <c r="B147" s="4"/>
      <c r="C147" s="1236" t="s">
        <v>384</v>
      </c>
      <c r="D147" s="1237"/>
      <c r="E147" s="1237"/>
      <c r="F147" s="1237"/>
      <c r="G147" s="1237"/>
      <c r="H147" s="4"/>
      <c r="I147" s="4"/>
      <c r="J147" s="4"/>
      <c r="K147" s="4"/>
    </row>
    <row r="148" spans="1:11" ht="14.1" customHeight="1">
      <c r="A148" s="4"/>
      <c r="B148" s="4"/>
      <c r="C148" s="13"/>
      <c r="D148" s="31">
        <v>2021</v>
      </c>
      <c r="E148" s="31">
        <v>2022</v>
      </c>
      <c r="F148" s="31">
        <v>2023</v>
      </c>
      <c r="G148" s="31">
        <v>2024</v>
      </c>
      <c r="H148" s="4"/>
      <c r="I148" s="4"/>
      <c r="J148" s="4"/>
      <c r="K148" s="4"/>
    </row>
    <row r="149" spans="1:11" ht="14.1" customHeight="1">
      <c r="A149" s="4"/>
      <c r="B149" s="4"/>
      <c r="C149" s="12"/>
      <c r="D149" s="32" t="s">
        <v>7</v>
      </c>
      <c r="E149" s="32" t="s">
        <v>8</v>
      </c>
      <c r="F149" s="32" t="s">
        <v>8</v>
      </c>
      <c r="G149" s="32" t="s">
        <v>8</v>
      </c>
      <c r="H149" s="4"/>
      <c r="I149" s="4"/>
      <c r="J149" s="4"/>
      <c r="K149" s="4"/>
    </row>
    <row r="150" spans="1:11" ht="14.1" customHeight="1">
      <c r="A150" s="4"/>
      <c r="B150" s="4"/>
      <c r="C150" s="11" t="s">
        <v>381</v>
      </c>
      <c r="D150" s="28">
        <v>0</v>
      </c>
      <c r="E150" s="28">
        <v>0</v>
      </c>
      <c r="F150" s="28">
        <v>0</v>
      </c>
      <c r="G150" s="28">
        <v>0</v>
      </c>
      <c r="H150" s="4"/>
      <c r="I150" s="4"/>
      <c r="J150" s="4"/>
      <c r="K150" s="4"/>
    </row>
    <row r="151" spans="1:11" ht="14.1" customHeight="1">
      <c r="A151" s="4"/>
      <c r="B151" s="4"/>
      <c r="C151" s="11" t="s">
        <v>370</v>
      </c>
      <c r="D151" s="28">
        <v>0</v>
      </c>
      <c r="E151" s="28">
        <v>0</v>
      </c>
      <c r="F151" s="28">
        <v>0</v>
      </c>
      <c r="G151" s="28">
        <v>0</v>
      </c>
      <c r="H151" s="4"/>
      <c r="I151" s="4"/>
      <c r="J151" s="4"/>
      <c r="K151" s="4"/>
    </row>
    <row r="152" spans="1:11" ht="14.1" customHeight="1">
      <c r="A152" s="4"/>
      <c r="B152" s="4"/>
      <c r="C152" s="11" t="s">
        <v>374</v>
      </c>
      <c r="D152" s="28">
        <v>0</v>
      </c>
      <c r="E152" s="28">
        <v>0</v>
      </c>
      <c r="F152" s="28">
        <v>0</v>
      </c>
      <c r="G152" s="28">
        <v>0</v>
      </c>
      <c r="H152" s="4"/>
      <c r="I152" s="4"/>
      <c r="J152" s="4"/>
      <c r="K152" s="4"/>
    </row>
    <row r="153" spans="1:11" ht="14.1" customHeight="1">
      <c r="A153" s="4"/>
      <c r="B153" s="4"/>
      <c r="C153" s="11" t="s">
        <v>380</v>
      </c>
      <c r="D153" s="28">
        <v>0</v>
      </c>
      <c r="E153" s="28">
        <v>0</v>
      </c>
      <c r="F153" s="28">
        <v>0</v>
      </c>
      <c r="G153" s="28">
        <v>0</v>
      </c>
      <c r="H153" s="4"/>
      <c r="I153" s="4"/>
      <c r="J153" s="4"/>
      <c r="K153" s="4"/>
    </row>
    <row r="154" spans="1:11" ht="14.1" customHeight="1">
      <c r="A154" s="4"/>
      <c r="B154" s="4"/>
      <c r="C154" s="11" t="s">
        <v>370</v>
      </c>
      <c r="D154" s="28">
        <v>0</v>
      </c>
      <c r="E154" s="28">
        <v>0</v>
      </c>
      <c r="F154" s="28">
        <v>0</v>
      </c>
      <c r="G154" s="28">
        <v>0</v>
      </c>
      <c r="H154" s="4"/>
      <c r="I154" s="4"/>
      <c r="J154" s="4"/>
      <c r="K154" s="4"/>
    </row>
    <row r="155" spans="1:11" ht="14.1" customHeight="1">
      <c r="A155" s="4"/>
      <c r="B155" s="4"/>
      <c r="C155" s="11" t="s">
        <v>374</v>
      </c>
      <c r="D155" s="28">
        <v>0</v>
      </c>
      <c r="E155" s="28">
        <v>0</v>
      </c>
      <c r="F155" s="28">
        <v>0</v>
      </c>
      <c r="G155" s="28">
        <v>0</v>
      </c>
      <c r="H155" s="4"/>
      <c r="I155" s="4"/>
      <c r="J155" s="4"/>
      <c r="K155" s="4"/>
    </row>
    <row r="156" spans="1:11" ht="14.1" customHeight="1">
      <c r="A156" s="4"/>
      <c r="B156" s="4"/>
      <c r="C156" s="11" t="s">
        <v>379</v>
      </c>
      <c r="D156" s="28">
        <v>0</v>
      </c>
      <c r="E156" s="28">
        <v>0</v>
      </c>
      <c r="F156" s="28">
        <v>0</v>
      </c>
      <c r="G156" s="28">
        <v>0</v>
      </c>
      <c r="H156" s="4"/>
      <c r="I156" s="4"/>
      <c r="J156" s="4"/>
      <c r="K156" s="4"/>
    </row>
    <row r="157" spans="1:11" ht="14.1" customHeight="1">
      <c r="A157" s="4"/>
      <c r="B157" s="4"/>
      <c r="C157" s="11" t="s">
        <v>370</v>
      </c>
      <c r="D157" s="28">
        <v>0</v>
      </c>
      <c r="E157" s="28">
        <v>0</v>
      </c>
      <c r="F157" s="28">
        <v>0</v>
      </c>
      <c r="G157" s="28">
        <v>0</v>
      </c>
      <c r="H157" s="4"/>
      <c r="I157" s="4"/>
      <c r="J157" s="4"/>
      <c r="K157" s="4"/>
    </row>
    <row r="158" spans="1:11" ht="14.1" customHeight="1">
      <c r="A158" s="4"/>
      <c r="B158" s="4"/>
      <c r="C158" s="11" t="s">
        <v>374</v>
      </c>
      <c r="D158" s="28">
        <v>0</v>
      </c>
      <c r="E158" s="28">
        <v>0</v>
      </c>
      <c r="F158" s="28">
        <v>0</v>
      </c>
      <c r="G158" s="28">
        <v>0</v>
      </c>
      <c r="H158" s="4"/>
      <c r="I158" s="4"/>
      <c r="J158" s="4"/>
      <c r="K158" s="4"/>
    </row>
    <row r="159" spans="1:11" ht="14.1" customHeight="1">
      <c r="A159" s="4"/>
      <c r="B159" s="4"/>
      <c r="C159" s="11" t="s">
        <v>378</v>
      </c>
      <c r="D159" s="28">
        <v>0</v>
      </c>
      <c r="E159" s="28">
        <v>0</v>
      </c>
      <c r="F159" s="28">
        <v>0</v>
      </c>
      <c r="G159" s="28">
        <v>0</v>
      </c>
      <c r="H159" s="4"/>
      <c r="I159" s="4"/>
      <c r="J159" s="4"/>
      <c r="K159" s="4"/>
    </row>
    <row r="160" spans="1:11" ht="14.1" customHeight="1">
      <c r="A160" s="4"/>
      <c r="B160" s="4"/>
      <c r="C160" s="11" t="s">
        <v>370</v>
      </c>
      <c r="D160" s="28">
        <v>0</v>
      </c>
      <c r="E160" s="28">
        <v>0</v>
      </c>
      <c r="F160" s="28">
        <v>0</v>
      </c>
      <c r="G160" s="28">
        <v>0</v>
      </c>
      <c r="H160" s="4"/>
      <c r="I160" s="4"/>
      <c r="J160" s="4"/>
      <c r="K160" s="4"/>
    </row>
    <row r="161" spans="1:11" ht="14.1" customHeight="1">
      <c r="A161" s="4"/>
      <c r="B161" s="4"/>
      <c r="C161" s="11" t="s">
        <v>374</v>
      </c>
      <c r="D161" s="28">
        <v>0</v>
      </c>
      <c r="E161" s="28">
        <v>0</v>
      </c>
      <c r="F161" s="28">
        <v>0</v>
      </c>
      <c r="G161" s="28">
        <v>0</v>
      </c>
      <c r="H161" s="4"/>
      <c r="I161" s="4"/>
      <c r="J161" s="4"/>
      <c r="K161" s="4"/>
    </row>
    <row r="162" spans="1:11" ht="14.1" customHeight="1">
      <c r="A162" s="4"/>
      <c r="B162" s="4"/>
      <c r="C162" s="11" t="s">
        <v>383</v>
      </c>
      <c r="D162" s="28">
        <v>0</v>
      </c>
      <c r="E162" s="28">
        <v>0</v>
      </c>
      <c r="F162" s="28">
        <v>0</v>
      </c>
      <c r="G162" s="28">
        <v>0</v>
      </c>
      <c r="H162" s="4"/>
      <c r="I162" s="4"/>
      <c r="J162" s="4"/>
      <c r="K162" s="4"/>
    </row>
    <row r="163" spans="1:11" ht="14.1" customHeight="1">
      <c r="A163" s="4"/>
      <c r="B163" s="4"/>
      <c r="C163" s="11" t="s">
        <v>370</v>
      </c>
      <c r="D163" s="28">
        <v>0</v>
      </c>
      <c r="E163" s="28">
        <v>0</v>
      </c>
      <c r="F163" s="28">
        <v>0</v>
      </c>
      <c r="G163" s="28">
        <v>0</v>
      </c>
      <c r="H163" s="4"/>
      <c r="I163" s="4"/>
      <c r="J163" s="4"/>
      <c r="K163" s="4"/>
    </row>
    <row r="164" spans="1:11" ht="14.1" customHeight="1">
      <c r="A164" s="4"/>
      <c r="B164" s="4"/>
      <c r="C164" s="11" t="s">
        <v>374</v>
      </c>
      <c r="D164" s="28">
        <v>0</v>
      </c>
      <c r="E164" s="28">
        <v>0</v>
      </c>
      <c r="F164" s="28">
        <v>0</v>
      </c>
      <c r="G164" s="28">
        <v>0</v>
      </c>
      <c r="H164" s="4"/>
      <c r="I164" s="4"/>
      <c r="J164" s="4"/>
      <c r="K164" s="4"/>
    </row>
    <row r="165" spans="1:11" ht="14.1" customHeight="1">
      <c r="A165" s="4"/>
      <c r="B165" s="4"/>
      <c r="C165" s="11" t="s">
        <v>376</v>
      </c>
      <c r="D165" s="28">
        <v>0</v>
      </c>
      <c r="E165" s="28">
        <v>0</v>
      </c>
      <c r="F165" s="28">
        <v>0</v>
      </c>
      <c r="G165" s="28">
        <v>0</v>
      </c>
      <c r="H165" s="4"/>
      <c r="I165" s="4"/>
      <c r="J165" s="4"/>
      <c r="K165" s="4"/>
    </row>
    <row r="166" spans="1:11" ht="14.1" customHeight="1">
      <c r="A166" s="4"/>
      <c r="B166" s="4"/>
      <c r="C166" s="11" t="s">
        <v>370</v>
      </c>
      <c r="D166" s="28">
        <v>0</v>
      </c>
      <c r="E166" s="28">
        <v>0</v>
      </c>
      <c r="F166" s="28">
        <v>0</v>
      </c>
      <c r="G166" s="28">
        <v>0</v>
      </c>
      <c r="H166" s="4"/>
      <c r="I166" s="4"/>
      <c r="J166" s="4"/>
      <c r="K166" s="4"/>
    </row>
    <row r="167" spans="1:11" ht="14.1" customHeight="1">
      <c r="A167" s="4"/>
      <c r="B167" s="4"/>
      <c r="C167" s="11" t="s">
        <v>374</v>
      </c>
      <c r="D167" s="28">
        <v>0</v>
      </c>
      <c r="E167" s="28">
        <v>0</v>
      </c>
      <c r="F167" s="28">
        <v>0</v>
      </c>
      <c r="G167" s="28">
        <v>0</v>
      </c>
      <c r="H167" s="4"/>
      <c r="I167" s="4"/>
      <c r="J167" s="4"/>
      <c r="K167" s="4"/>
    </row>
    <row r="168" spans="1:11" ht="14.1" customHeight="1">
      <c r="A168" s="4"/>
      <c r="B168" s="4"/>
      <c r="C168" s="11" t="s">
        <v>375</v>
      </c>
      <c r="D168" s="28">
        <v>0</v>
      </c>
      <c r="E168" s="28">
        <v>0</v>
      </c>
      <c r="F168" s="28">
        <v>0</v>
      </c>
      <c r="G168" s="28">
        <v>0</v>
      </c>
      <c r="H168" s="4"/>
      <c r="I168" s="4"/>
      <c r="J168" s="4"/>
      <c r="K168" s="4"/>
    </row>
    <row r="169" spans="1:11" ht="14.1" customHeight="1">
      <c r="A169" s="4"/>
      <c r="B169" s="4"/>
      <c r="C169" s="11" t="s">
        <v>370</v>
      </c>
      <c r="D169" s="28">
        <v>0</v>
      </c>
      <c r="E169" s="28">
        <v>0</v>
      </c>
      <c r="F169" s="28">
        <v>0</v>
      </c>
      <c r="G169" s="28">
        <v>0</v>
      </c>
      <c r="H169" s="4"/>
      <c r="I169" s="4"/>
      <c r="J169" s="4"/>
      <c r="K169" s="4"/>
    </row>
    <row r="170" spans="1:11" ht="14.1" customHeight="1">
      <c r="A170" s="4"/>
      <c r="B170" s="4"/>
      <c r="C170" s="11" t="s">
        <v>374</v>
      </c>
      <c r="D170" s="28">
        <v>0</v>
      </c>
      <c r="E170" s="28">
        <v>0</v>
      </c>
      <c r="F170" s="28">
        <v>0</v>
      </c>
      <c r="G170" s="28">
        <v>0</v>
      </c>
      <c r="H170" s="4"/>
      <c r="I170" s="4"/>
      <c r="J170" s="4"/>
      <c r="K170" s="4"/>
    </row>
    <row r="171" spans="1:11" ht="14.1" customHeight="1">
      <c r="A171" s="4"/>
      <c r="B171" s="4"/>
      <c r="C171" s="11" t="s">
        <v>373</v>
      </c>
      <c r="D171" s="28">
        <v>0</v>
      </c>
      <c r="E171" s="28">
        <v>0</v>
      </c>
      <c r="F171" s="28">
        <v>0</v>
      </c>
      <c r="G171" s="28">
        <v>0</v>
      </c>
      <c r="H171" s="4"/>
      <c r="I171" s="4"/>
      <c r="J171" s="4"/>
      <c r="K171" s="4"/>
    </row>
    <row r="172" spans="1:11" ht="14.1" customHeight="1">
      <c r="A172" s="4"/>
      <c r="B172" s="4"/>
      <c r="C172" s="11" t="s">
        <v>370</v>
      </c>
      <c r="D172" s="28">
        <v>0</v>
      </c>
      <c r="E172" s="28">
        <v>0</v>
      </c>
      <c r="F172" s="28">
        <v>0</v>
      </c>
      <c r="G172" s="28">
        <v>0</v>
      </c>
      <c r="H172" s="4"/>
      <c r="I172" s="4"/>
      <c r="J172" s="4"/>
      <c r="K172" s="4"/>
    </row>
    <row r="173" spans="1:11" ht="14.1" customHeight="1">
      <c r="A173" s="4"/>
      <c r="B173" s="4"/>
      <c r="C173" s="11" t="s">
        <v>369</v>
      </c>
      <c r="D173" s="28">
        <v>0</v>
      </c>
      <c r="E173" s="28">
        <v>0</v>
      </c>
      <c r="F173" s="28">
        <v>0</v>
      </c>
      <c r="G173" s="28">
        <v>0</v>
      </c>
      <c r="H173" s="4"/>
      <c r="I173" s="4"/>
      <c r="J173" s="4"/>
      <c r="K173" s="4"/>
    </row>
    <row r="174" spans="1:11" ht="14.1" customHeight="1">
      <c r="A174" s="4"/>
      <c r="B174" s="4"/>
      <c r="C174" s="11" t="s">
        <v>368</v>
      </c>
      <c r="D174" s="28">
        <v>0</v>
      </c>
      <c r="E174" s="28">
        <v>0</v>
      </c>
      <c r="F174" s="28">
        <v>0</v>
      </c>
      <c r="G174" s="28">
        <v>0</v>
      </c>
      <c r="H174" s="4"/>
      <c r="I174" s="4"/>
      <c r="J174" s="4"/>
      <c r="K174" s="4"/>
    </row>
    <row r="175" spans="1:11" ht="14.1" customHeight="1">
      <c r="A175" s="4"/>
      <c r="B175" s="4"/>
      <c r="C175" s="11" t="s">
        <v>367</v>
      </c>
      <c r="D175" s="28">
        <v>0</v>
      </c>
      <c r="E175" s="28">
        <v>0</v>
      </c>
      <c r="F175" s="28">
        <v>0</v>
      </c>
      <c r="G175" s="28">
        <v>0</v>
      </c>
      <c r="H175" s="4"/>
      <c r="I175" s="4"/>
      <c r="J175" s="4"/>
      <c r="K175" s="4"/>
    </row>
    <row r="176" spans="1:11" ht="14.1" customHeight="1">
      <c r="A176" s="4"/>
      <c r="B176" s="4"/>
      <c r="C176" s="11" t="s">
        <v>366</v>
      </c>
      <c r="D176" s="28">
        <v>0</v>
      </c>
      <c r="E176" s="28">
        <v>0</v>
      </c>
      <c r="F176" s="28">
        <v>0</v>
      </c>
      <c r="G176" s="28">
        <v>0</v>
      </c>
      <c r="H176" s="4"/>
      <c r="I176" s="4"/>
      <c r="J176" s="4"/>
      <c r="K176" s="4"/>
    </row>
    <row r="177" spans="1:11" ht="14.1" customHeight="1">
      <c r="A177" s="4"/>
      <c r="B177" s="4"/>
      <c r="C177" s="11" t="s">
        <v>372</v>
      </c>
      <c r="D177" s="28">
        <v>15260000</v>
      </c>
      <c r="E177" s="28">
        <v>15000000</v>
      </c>
      <c r="F177" s="28">
        <v>12500000</v>
      </c>
      <c r="G177" s="28">
        <v>2500000</v>
      </c>
      <c r="H177" s="4"/>
      <c r="I177" s="4"/>
      <c r="J177" s="4"/>
      <c r="K177" s="4"/>
    </row>
    <row r="178" spans="1:11" ht="14.1" customHeight="1">
      <c r="A178" s="4"/>
      <c r="B178" s="4"/>
      <c r="C178" s="11" t="s">
        <v>370</v>
      </c>
      <c r="D178" s="28">
        <v>15260000</v>
      </c>
      <c r="E178" s="28">
        <v>15000000</v>
      </c>
      <c r="F178" s="28">
        <v>12500000</v>
      </c>
      <c r="G178" s="28">
        <v>2500000</v>
      </c>
      <c r="H178" s="4"/>
      <c r="I178" s="4"/>
      <c r="J178" s="4"/>
      <c r="K178" s="4"/>
    </row>
    <row r="179" spans="1:11" ht="14.1" customHeight="1">
      <c r="A179" s="4"/>
      <c r="B179" s="4"/>
      <c r="C179" s="11" t="s">
        <v>369</v>
      </c>
      <c r="D179" s="28">
        <v>0</v>
      </c>
      <c r="E179" s="28">
        <v>0</v>
      </c>
      <c r="F179" s="28">
        <v>0</v>
      </c>
      <c r="G179" s="28">
        <v>0</v>
      </c>
      <c r="H179" s="4"/>
      <c r="I179" s="4"/>
      <c r="J179" s="4"/>
      <c r="K179" s="4"/>
    </row>
    <row r="180" spans="1:11" ht="14.1" customHeight="1">
      <c r="A180" s="4"/>
      <c r="B180" s="4"/>
      <c r="C180" s="11" t="s">
        <v>368</v>
      </c>
      <c r="D180" s="28">
        <v>0</v>
      </c>
      <c r="E180" s="28">
        <v>0</v>
      </c>
      <c r="F180" s="28">
        <v>0</v>
      </c>
      <c r="G180" s="28">
        <v>0</v>
      </c>
      <c r="H180" s="4"/>
      <c r="I180" s="4"/>
      <c r="J180" s="4"/>
      <c r="K180" s="4"/>
    </row>
    <row r="181" spans="1:11" ht="14.1" customHeight="1">
      <c r="A181" s="4"/>
      <c r="B181" s="4"/>
      <c r="C181" s="11" t="s">
        <v>367</v>
      </c>
      <c r="D181" s="28">
        <v>0</v>
      </c>
      <c r="E181" s="28">
        <v>0</v>
      </c>
      <c r="F181" s="28">
        <v>0</v>
      </c>
      <c r="G181" s="28">
        <v>0</v>
      </c>
      <c r="H181" s="4"/>
      <c r="I181" s="4"/>
      <c r="J181" s="4"/>
      <c r="K181" s="4"/>
    </row>
    <row r="182" spans="1:11" ht="14.1" customHeight="1">
      <c r="A182" s="4"/>
      <c r="B182" s="4"/>
      <c r="C182" s="11" t="s">
        <v>366</v>
      </c>
      <c r="D182" s="28">
        <v>0</v>
      </c>
      <c r="E182" s="28">
        <v>0</v>
      </c>
      <c r="F182" s="28">
        <v>0</v>
      </c>
      <c r="G182" s="28">
        <v>0</v>
      </c>
      <c r="H182" s="4"/>
      <c r="I182" s="4"/>
      <c r="J182" s="4"/>
      <c r="K182" s="4"/>
    </row>
    <row r="183" spans="1:11" ht="14.1" customHeight="1">
      <c r="A183" s="4"/>
      <c r="B183" s="4"/>
      <c r="C183" s="11" t="s">
        <v>371</v>
      </c>
      <c r="D183" s="28">
        <v>0</v>
      </c>
      <c r="E183" s="28">
        <v>0</v>
      </c>
      <c r="F183" s="28">
        <v>0</v>
      </c>
      <c r="G183" s="28">
        <v>0</v>
      </c>
      <c r="H183" s="4"/>
      <c r="I183" s="4"/>
      <c r="J183" s="4"/>
      <c r="K183" s="4"/>
    </row>
    <row r="184" spans="1:11" ht="14.1" customHeight="1">
      <c r="A184" s="4"/>
      <c r="B184" s="4"/>
      <c r="C184" s="11" t="s">
        <v>370</v>
      </c>
      <c r="D184" s="28">
        <v>0</v>
      </c>
      <c r="E184" s="28">
        <v>0</v>
      </c>
      <c r="F184" s="28">
        <v>0</v>
      </c>
      <c r="G184" s="28">
        <v>0</v>
      </c>
      <c r="H184" s="4"/>
      <c r="I184" s="4"/>
      <c r="J184" s="4"/>
      <c r="K184" s="4"/>
    </row>
    <row r="185" spans="1:11" ht="14.1" customHeight="1">
      <c r="A185" s="4"/>
      <c r="B185" s="4"/>
      <c r="C185" s="11" t="s">
        <v>369</v>
      </c>
      <c r="D185" s="28">
        <v>0</v>
      </c>
      <c r="E185" s="28">
        <v>0</v>
      </c>
      <c r="F185" s="28">
        <v>0</v>
      </c>
      <c r="G185" s="28">
        <v>0</v>
      </c>
      <c r="H185" s="4"/>
      <c r="I185" s="4"/>
      <c r="J185" s="4"/>
      <c r="K185" s="4"/>
    </row>
    <row r="186" spans="1:11" ht="14.1" customHeight="1">
      <c r="A186" s="4"/>
      <c r="B186" s="4"/>
      <c r="C186" s="11" t="s">
        <v>368</v>
      </c>
      <c r="D186" s="28">
        <v>0</v>
      </c>
      <c r="E186" s="28">
        <v>0</v>
      </c>
      <c r="F186" s="28">
        <v>0</v>
      </c>
      <c r="G186" s="28">
        <v>0</v>
      </c>
      <c r="H186" s="4"/>
      <c r="I186" s="4"/>
      <c r="J186" s="4"/>
      <c r="K186" s="4"/>
    </row>
    <row r="187" spans="1:11" ht="14.1" customHeight="1">
      <c r="A187" s="4"/>
      <c r="B187" s="4"/>
      <c r="C187" s="11" t="s">
        <v>367</v>
      </c>
      <c r="D187" s="28">
        <v>0</v>
      </c>
      <c r="E187" s="28">
        <v>0</v>
      </c>
      <c r="F187" s="28">
        <v>0</v>
      </c>
      <c r="G187" s="28">
        <v>0</v>
      </c>
      <c r="H187" s="4"/>
      <c r="I187" s="4"/>
      <c r="J187" s="4"/>
      <c r="K187" s="4"/>
    </row>
    <row r="188" spans="1:11" ht="14.1" customHeight="1">
      <c r="A188" s="4"/>
      <c r="B188" s="4"/>
      <c r="C188" s="11" t="s">
        <v>366</v>
      </c>
      <c r="D188" s="28">
        <v>0</v>
      </c>
      <c r="E188" s="28">
        <v>0</v>
      </c>
      <c r="F188" s="28">
        <v>0</v>
      </c>
      <c r="G188" s="28">
        <v>0</v>
      </c>
      <c r="H188" s="4"/>
      <c r="I188" s="4"/>
      <c r="J188" s="4"/>
      <c r="K188" s="4"/>
    </row>
    <row r="189" spans="1:11" ht="14.1" customHeight="1">
      <c r="A189" s="4"/>
      <c r="B189" s="4"/>
      <c r="C189" s="11" t="s">
        <v>365</v>
      </c>
      <c r="D189" s="28">
        <v>0</v>
      </c>
      <c r="E189" s="28">
        <v>0</v>
      </c>
      <c r="F189" s="28">
        <v>0</v>
      </c>
      <c r="G189" s="28">
        <v>0</v>
      </c>
      <c r="H189" s="4"/>
      <c r="I189" s="4"/>
      <c r="J189" s="4"/>
      <c r="K189" s="4"/>
    </row>
    <row r="190" spans="1:11" ht="14.1" customHeight="1">
      <c r="A190" s="4"/>
      <c r="B190" s="4"/>
      <c r="C190" s="11" t="s">
        <v>364</v>
      </c>
      <c r="D190" s="28">
        <v>0</v>
      </c>
      <c r="E190" s="28">
        <v>0</v>
      </c>
      <c r="F190" s="28">
        <v>0</v>
      </c>
      <c r="G190" s="28">
        <v>0</v>
      </c>
      <c r="H190" s="4"/>
      <c r="I190" s="4"/>
      <c r="J190" s="4"/>
      <c r="K190" s="4"/>
    </row>
    <row r="191" spans="1:11" ht="14.1" customHeight="1">
      <c r="A191" s="4"/>
      <c r="B191" s="4"/>
      <c r="C191" s="10" t="s">
        <v>147</v>
      </c>
      <c r="D191" s="28">
        <v>15260000</v>
      </c>
      <c r="E191" s="28">
        <v>15000000</v>
      </c>
      <c r="F191" s="28">
        <v>12500000</v>
      </c>
      <c r="G191" s="28">
        <v>2500000</v>
      </c>
      <c r="H191" s="4"/>
      <c r="I191" s="4"/>
      <c r="J191" s="4"/>
      <c r="K191" s="4"/>
    </row>
    <row r="192" spans="1:11" ht="14.1" customHeight="1">
      <c r="A192" s="4"/>
      <c r="B192" s="4"/>
      <c r="C192" s="24" t="s">
        <v>955</v>
      </c>
      <c r="D192" s="1222" t="s">
        <v>184</v>
      </c>
      <c r="E192" s="1223"/>
      <c r="F192" s="1223"/>
      <c r="G192" s="1223"/>
      <c r="H192" s="4"/>
      <c r="I192" s="4"/>
      <c r="J192" s="4"/>
      <c r="K192" s="4"/>
    </row>
    <row r="193" spans="1:11" ht="14.1" customHeight="1">
      <c r="A193" s="4"/>
      <c r="B193" s="4"/>
      <c r="C193" s="14" t="s">
        <v>393</v>
      </c>
      <c r="D193" s="1232" t="s">
        <v>954</v>
      </c>
      <c r="E193" s="1233"/>
      <c r="F193" s="1233"/>
      <c r="G193" s="1233"/>
      <c r="H193" s="4"/>
      <c r="I193" s="4"/>
      <c r="J193" s="4"/>
      <c r="K193" s="4"/>
    </row>
    <row r="194" spans="1:11" ht="14.1" customHeight="1">
      <c r="A194" s="4"/>
      <c r="B194" s="4"/>
      <c r="C194" s="25" t="s">
        <v>392</v>
      </c>
      <c r="D194" s="1234" t="s">
        <v>953</v>
      </c>
      <c r="E194" s="1235"/>
      <c r="F194" s="1235"/>
      <c r="G194" s="1235"/>
      <c r="H194" s="4"/>
      <c r="I194" s="4"/>
      <c r="J194" s="4"/>
      <c r="K194" s="4"/>
    </row>
    <row r="195" spans="1:11" ht="14.1" customHeight="1">
      <c r="A195" s="4"/>
      <c r="B195" s="4"/>
      <c r="C195" s="25" t="s">
        <v>15</v>
      </c>
      <c r="D195" s="1234" t="s">
        <v>952</v>
      </c>
      <c r="E195" s="1235"/>
      <c r="F195" s="1235"/>
      <c r="G195" s="1235"/>
      <c r="H195" s="4"/>
      <c r="I195" s="4"/>
      <c r="J195" s="4"/>
      <c r="K195" s="4"/>
    </row>
    <row r="196" spans="1:11" ht="15" customHeight="1">
      <c r="A196" s="4"/>
      <c r="B196" s="4"/>
      <c r="C196" s="13"/>
      <c r="D196" s="31">
        <v>2021</v>
      </c>
      <c r="E196" s="31">
        <v>2022</v>
      </c>
      <c r="F196" s="31">
        <v>2023</v>
      </c>
      <c r="G196" s="31">
        <v>2024</v>
      </c>
      <c r="H196" s="4"/>
      <c r="I196" s="4"/>
      <c r="J196" s="4"/>
      <c r="K196" s="4"/>
    </row>
    <row r="197" spans="1:11" ht="15" customHeight="1">
      <c r="A197" s="4"/>
      <c r="B197" s="4"/>
      <c r="C197" s="12"/>
      <c r="D197" s="32" t="s">
        <v>7</v>
      </c>
      <c r="E197" s="32" t="s">
        <v>8</v>
      </c>
      <c r="F197" s="32" t="s">
        <v>8</v>
      </c>
      <c r="G197" s="32" t="s">
        <v>8</v>
      </c>
      <c r="H197" s="4"/>
      <c r="I197" s="4"/>
      <c r="J197" s="4"/>
      <c r="K197" s="4"/>
    </row>
    <row r="198" spans="1:11" ht="14.1" customHeight="1">
      <c r="A198" s="4"/>
      <c r="B198" s="4"/>
      <c r="C198" s="7" t="s">
        <v>16</v>
      </c>
      <c r="D198" s="33" t="s">
        <v>385</v>
      </c>
      <c r="E198" s="33" t="s">
        <v>411</v>
      </c>
      <c r="F198" s="33" t="s">
        <v>395</v>
      </c>
      <c r="G198" s="33" t="s">
        <v>385</v>
      </c>
      <c r="H198" s="4"/>
      <c r="I198" s="4"/>
      <c r="J198" s="4"/>
      <c r="K198" s="4"/>
    </row>
    <row r="199" spans="1:11" ht="14.1" customHeight="1">
      <c r="A199" s="4"/>
      <c r="B199" s="4"/>
      <c r="C199" s="7" t="s">
        <v>506</v>
      </c>
      <c r="D199" s="33" t="s">
        <v>385</v>
      </c>
      <c r="E199" s="33" t="s">
        <v>805</v>
      </c>
      <c r="F199" s="33" t="s">
        <v>951</v>
      </c>
      <c r="G199" s="33" t="s">
        <v>385</v>
      </c>
      <c r="H199" s="4"/>
      <c r="I199" s="4"/>
      <c r="J199" s="4"/>
      <c r="K199" s="4"/>
    </row>
    <row r="200" spans="1:11" ht="14.1" customHeight="1">
      <c r="A200" s="4"/>
      <c r="B200" s="4"/>
      <c r="C200" s="7" t="s">
        <v>504</v>
      </c>
      <c r="D200" s="33" t="s">
        <v>385</v>
      </c>
      <c r="E200" s="33" t="s">
        <v>805</v>
      </c>
      <c r="F200" s="33" t="s">
        <v>950</v>
      </c>
      <c r="G200" s="33" t="s">
        <v>385</v>
      </c>
      <c r="H200" s="4"/>
      <c r="I200" s="4"/>
      <c r="J200" s="4"/>
      <c r="K200" s="4"/>
    </row>
    <row r="201" spans="1:11" ht="14.1" customHeight="1">
      <c r="A201" s="4"/>
      <c r="B201" s="4"/>
      <c r="C201" s="7" t="s">
        <v>388</v>
      </c>
      <c r="D201" s="33" t="s">
        <v>361</v>
      </c>
      <c r="E201" s="33" t="s">
        <v>361</v>
      </c>
      <c r="F201" s="33" t="s">
        <v>411</v>
      </c>
      <c r="G201" s="33" t="s">
        <v>430</v>
      </c>
      <c r="H201" s="4"/>
      <c r="I201" s="4"/>
      <c r="J201" s="4"/>
      <c r="K201" s="4"/>
    </row>
    <row r="202" spans="1:11" ht="14.1" customHeight="1">
      <c r="A202" s="4"/>
      <c r="B202" s="4"/>
      <c r="C202" s="7" t="s">
        <v>387</v>
      </c>
      <c r="D202" s="33" t="s">
        <v>361</v>
      </c>
      <c r="E202" s="33" t="s">
        <v>361</v>
      </c>
      <c r="F202" s="33" t="s">
        <v>1953</v>
      </c>
      <c r="G202" s="33" t="s">
        <v>430</v>
      </c>
      <c r="H202" s="4"/>
      <c r="I202" s="4"/>
      <c r="J202" s="4"/>
      <c r="K202" s="4"/>
    </row>
    <row r="203" spans="1:11" ht="14.1" customHeight="1">
      <c r="A203" s="4"/>
      <c r="B203" s="4"/>
      <c r="C203" s="7" t="s">
        <v>22</v>
      </c>
      <c r="D203" s="33" t="s">
        <v>361</v>
      </c>
      <c r="E203" s="33" t="s">
        <v>361</v>
      </c>
      <c r="F203" s="33" t="s">
        <v>1954</v>
      </c>
      <c r="G203" s="33" t="s">
        <v>430</v>
      </c>
      <c r="H203" s="4"/>
      <c r="I203" s="4"/>
      <c r="J203" s="4"/>
      <c r="K203" s="4"/>
    </row>
    <row r="204" spans="1:11" ht="14.1" customHeight="1">
      <c r="A204" s="4"/>
      <c r="B204" s="4"/>
      <c r="C204" s="1236" t="s">
        <v>384</v>
      </c>
      <c r="D204" s="1237"/>
      <c r="E204" s="1237"/>
      <c r="F204" s="1237"/>
      <c r="G204" s="1237"/>
      <c r="H204" s="4"/>
      <c r="I204" s="4"/>
      <c r="J204" s="4"/>
      <c r="K204" s="4"/>
    </row>
    <row r="205" spans="1:11" ht="14.1" customHeight="1">
      <c r="A205" s="4"/>
      <c r="B205" s="4"/>
      <c r="C205" s="13"/>
      <c r="D205" s="31">
        <v>2021</v>
      </c>
      <c r="E205" s="31">
        <v>2022</v>
      </c>
      <c r="F205" s="31">
        <v>2023</v>
      </c>
      <c r="G205" s="31">
        <v>2024</v>
      </c>
      <c r="H205" s="4"/>
      <c r="I205" s="4"/>
      <c r="J205" s="4"/>
      <c r="K205" s="4"/>
    </row>
    <row r="206" spans="1:11" ht="14.1" customHeight="1">
      <c r="A206" s="4"/>
      <c r="B206" s="4"/>
      <c r="C206" s="12"/>
      <c r="D206" s="32" t="s">
        <v>7</v>
      </c>
      <c r="E206" s="32" t="s">
        <v>8</v>
      </c>
      <c r="F206" s="32" t="s">
        <v>8</v>
      </c>
      <c r="G206" s="32" t="s">
        <v>8</v>
      </c>
      <c r="H206" s="4"/>
      <c r="I206" s="4"/>
      <c r="J206" s="4"/>
      <c r="K206" s="4"/>
    </row>
    <row r="207" spans="1:11" ht="14.1" customHeight="1">
      <c r="A207" s="4"/>
      <c r="B207" s="4"/>
      <c r="C207" s="11" t="s">
        <v>381</v>
      </c>
      <c r="D207" s="28">
        <v>0</v>
      </c>
      <c r="E207" s="28">
        <v>0</v>
      </c>
      <c r="F207" s="28">
        <v>0</v>
      </c>
      <c r="G207" s="28">
        <v>0</v>
      </c>
      <c r="H207" s="4"/>
      <c r="I207" s="4"/>
      <c r="J207" s="4"/>
      <c r="K207" s="4"/>
    </row>
    <row r="208" spans="1:11" ht="14.1" customHeight="1">
      <c r="A208" s="4"/>
      <c r="B208" s="4"/>
      <c r="C208" s="11" t="s">
        <v>370</v>
      </c>
      <c r="D208" s="28">
        <v>0</v>
      </c>
      <c r="E208" s="28">
        <v>0</v>
      </c>
      <c r="F208" s="28">
        <v>0</v>
      </c>
      <c r="G208" s="28">
        <v>0</v>
      </c>
      <c r="H208" s="4"/>
      <c r="I208" s="4"/>
      <c r="J208" s="4"/>
      <c r="K208" s="4"/>
    </row>
    <row r="209" spans="1:11" ht="14.1" customHeight="1">
      <c r="A209" s="4"/>
      <c r="B209" s="4"/>
      <c r="C209" s="11" t="s">
        <v>374</v>
      </c>
      <c r="D209" s="28">
        <v>0</v>
      </c>
      <c r="E209" s="28">
        <v>0</v>
      </c>
      <c r="F209" s="28">
        <v>0</v>
      </c>
      <c r="G209" s="28">
        <v>0</v>
      </c>
      <c r="H209" s="4"/>
      <c r="I209" s="4"/>
      <c r="J209" s="4"/>
      <c r="K209" s="4"/>
    </row>
    <row r="210" spans="1:11" ht="14.1" customHeight="1">
      <c r="A210" s="4"/>
      <c r="B210" s="4"/>
      <c r="C210" s="11" t="s">
        <v>380</v>
      </c>
      <c r="D210" s="28">
        <v>0</v>
      </c>
      <c r="E210" s="28">
        <v>0</v>
      </c>
      <c r="F210" s="28">
        <v>0</v>
      </c>
      <c r="G210" s="28">
        <v>0</v>
      </c>
      <c r="H210" s="4"/>
      <c r="I210" s="4"/>
      <c r="J210" s="4"/>
      <c r="K210" s="4"/>
    </row>
    <row r="211" spans="1:11" ht="14.1" customHeight="1">
      <c r="A211" s="4"/>
      <c r="B211" s="4"/>
      <c r="C211" s="11" t="s">
        <v>370</v>
      </c>
      <c r="D211" s="28">
        <v>0</v>
      </c>
      <c r="E211" s="28">
        <v>0</v>
      </c>
      <c r="F211" s="28">
        <v>0</v>
      </c>
      <c r="G211" s="28">
        <v>0</v>
      </c>
      <c r="H211" s="4"/>
      <c r="I211" s="4"/>
      <c r="J211" s="4"/>
      <c r="K211" s="4"/>
    </row>
    <row r="212" spans="1:11" ht="14.1" customHeight="1">
      <c r="A212" s="4"/>
      <c r="B212" s="4"/>
      <c r="C212" s="11" t="s">
        <v>374</v>
      </c>
      <c r="D212" s="28">
        <v>0</v>
      </c>
      <c r="E212" s="28">
        <v>0</v>
      </c>
      <c r="F212" s="28">
        <v>0</v>
      </c>
      <c r="G212" s="28">
        <v>0</v>
      </c>
      <c r="H212" s="4"/>
      <c r="I212" s="4"/>
      <c r="J212" s="4"/>
      <c r="K212" s="4"/>
    </row>
    <row r="213" spans="1:11" ht="14.1" customHeight="1">
      <c r="A213" s="4"/>
      <c r="B213" s="4"/>
      <c r="C213" s="11" t="s">
        <v>379</v>
      </c>
      <c r="D213" s="28">
        <v>0</v>
      </c>
      <c r="E213" s="28">
        <v>0</v>
      </c>
      <c r="F213" s="28">
        <v>0</v>
      </c>
      <c r="G213" s="28">
        <v>0</v>
      </c>
      <c r="H213" s="4"/>
      <c r="I213" s="4"/>
      <c r="J213" s="4"/>
      <c r="K213" s="4"/>
    </row>
    <row r="214" spans="1:11" ht="14.1" customHeight="1">
      <c r="A214" s="4"/>
      <c r="B214" s="4"/>
      <c r="C214" s="11" t="s">
        <v>370</v>
      </c>
      <c r="D214" s="28">
        <v>0</v>
      </c>
      <c r="E214" s="28">
        <v>0</v>
      </c>
      <c r="F214" s="28">
        <v>0</v>
      </c>
      <c r="G214" s="28">
        <v>0</v>
      </c>
      <c r="H214" s="4"/>
      <c r="I214" s="4"/>
      <c r="J214" s="4"/>
      <c r="K214" s="4"/>
    </row>
    <row r="215" spans="1:11" ht="14.1" customHeight="1">
      <c r="A215" s="4"/>
      <c r="B215" s="4"/>
      <c r="C215" s="11" t="s">
        <v>374</v>
      </c>
      <c r="D215" s="28">
        <v>0</v>
      </c>
      <c r="E215" s="28">
        <v>0</v>
      </c>
      <c r="F215" s="28">
        <v>0</v>
      </c>
      <c r="G215" s="28">
        <v>0</v>
      </c>
      <c r="H215" s="4"/>
      <c r="I215" s="4"/>
      <c r="J215" s="4"/>
      <c r="K215" s="4"/>
    </row>
    <row r="216" spans="1:11" ht="14.1" customHeight="1">
      <c r="A216" s="4"/>
      <c r="B216" s="4"/>
      <c r="C216" s="11" t="s">
        <v>378</v>
      </c>
      <c r="D216" s="28">
        <v>0</v>
      </c>
      <c r="E216" s="28">
        <v>0</v>
      </c>
      <c r="F216" s="28">
        <v>0</v>
      </c>
      <c r="G216" s="28">
        <v>0</v>
      </c>
      <c r="H216" s="4"/>
      <c r="I216" s="4"/>
      <c r="J216" s="4"/>
      <c r="K216" s="4"/>
    </row>
    <row r="217" spans="1:11" ht="14.1" customHeight="1">
      <c r="A217" s="4"/>
      <c r="B217" s="4"/>
      <c r="C217" s="11" t="s">
        <v>370</v>
      </c>
      <c r="D217" s="28">
        <v>0</v>
      </c>
      <c r="E217" s="28">
        <v>0</v>
      </c>
      <c r="F217" s="28">
        <v>0</v>
      </c>
      <c r="G217" s="28">
        <v>0</v>
      </c>
      <c r="H217" s="4"/>
      <c r="I217" s="4"/>
      <c r="J217" s="4"/>
      <c r="K217" s="4"/>
    </row>
    <row r="218" spans="1:11" ht="14.1" customHeight="1">
      <c r="A218" s="4"/>
      <c r="B218" s="4"/>
      <c r="C218" s="11" t="s">
        <v>374</v>
      </c>
      <c r="D218" s="28">
        <v>0</v>
      </c>
      <c r="E218" s="28">
        <v>0</v>
      </c>
      <c r="F218" s="28">
        <v>0</v>
      </c>
      <c r="G218" s="28">
        <v>0</v>
      </c>
      <c r="H218" s="4"/>
      <c r="I218" s="4"/>
      <c r="J218" s="4"/>
      <c r="K218" s="4"/>
    </row>
    <row r="219" spans="1:11" ht="14.1" customHeight="1">
      <c r="A219" s="4"/>
      <c r="B219" s="4"/>
      <c r="C219" s="11" t="s">
        <v>383</v>
      </c>
      <c r="D219" s="28">
        <v>0</v>
      </c>
      <c r="E219" s="28">
        <v>0</v>
      </c>
      <c r="F219" s="28">
        <v>0</v>
      </c>
      <c r="G219" s="28">
        <v>0</v>
      </c>
      <c r="H219" s="4"/>
      <c r="I219" s="4"/>
      <c r="J219" s="4"/>
      <c r="K219" s="4"/>
    </row>
    <row r="220" spans="1:11" ht="14.1" customHeight="1">
      <c r="A220" s="4"/>
      <c r="B220" s="4"/>
      <c r="C220" s="11" t="s">
        <v>370</v>
      </c>
      <c r="D220" s="28">
        <v>0</v>
      </c>
      <c r="E220" s="28">
        <v>0</v>
      </c>
      <c r="F220" s="28">
        <v>0</v>
      </c>
      <c r="G220" s="28">
        <v>0</v>
      </c>
      <c r="H220" s="4"/>
      <c r="I220" s="4"/>
      <c r="J220" s="4"/>
      <c r="K220" s="4"/>
    </row>
    <row r="221" spans="1:11" ht="14.1" customHeight="1">
      <c r="A221" s="4"/>
      <c r="B221" s="4"/>
      <c r="C221" s="11" t="s">
        <v>374</v>
      </c>
      <c r="D221" s="28">
        <v>0</v>
      </c>
      <c r="E221" s="28">
        <v>0</v>
      </c>
      <c r="F221" s="28">
        <v>0</v>
      </c>
      <c r="G221" s="28">
        <v>0</v>
      </c>
      <c r="H221" s="4"/>
      <c r="I221" s="4"/>
      <c r="J221" s="4"/>
      <c r="K221" s="4"/>
    </row>
    <row r="222" spans="1:11" ht="14.1" customHeight="1">
      <c r="A222" s="4"/>
      <c r="B222" s="4"/>
      <c r="C222" s="11" t="s">
        <v>376</v>
      </c>
      <c r="D222" s="28">
        <v>0</v>
      </c>
      <c r="E222" s="28">
        <v>0</v>
      </c>
      <c r="F222" s="28">
        <v>0</v>
      </c>
      <c r="G222" s="28">
        <v>0</v>
      </c>
      <c r="H222" s="4"/>
      <c r="I222" s="4"/>
      <c r="J222" s="4"/>
      <c r="K222" s="4"/>
    </row>
    <row r="223" spans="1:11" ht="14.1" customHeight="1">
      <c r="A223" s="4"/>
      <c r="B223" s="4"/>
      <c r="C223" s="11" t="s">
        <v>370</v>
      </c>
      <c r="D223" s="28">
        <v>0</v>
      </c>
      <c r="E223" s="28">
        <v>0</v>
      </c>
      <c r="F223" s="28">
        <v>0</v>
      </c>
      <c r="G223" s="28">
        <v>0</v>
      </c>
      <c r="H223" s="4"/>
      <c r="I223" s="4"/>
      <c r="J223" s="4"/>
      <c r="K223" s="4"/>
    </row>
    <row r="224" spans="1:11" ht="14.1" customHeight="1">
      <c r="A224" s="4"/>
      <c r="B224" s="4"/>
      <c r="C224" s="11" t="s">
        <v>374</v>
      </c>
      <c r="D224" s="28">
        <v>0</v>
      </c>
      <c r="E224" s="28">
        <v>0</v>
      </c>
      <c r="F224" s="28">
        <v>0</v>
      </c>
      <c r="G224" s="28">
        <v>0</v>
      </c>
      <c r="H224" s="4"/>
      <c r="I224" s="4"/>
      <c r="J224" s="4"/>
      <c r="K224" s="4"/>
    </row>
    <row r="225" spans="1:11" ht="14.1" customHeight="1">
      <c r="A225" s="4"/>
      <c r="B225" s="4"/>
      <c r="C225" s="11" t="s">
        <v>375</v>
      </c>
      <c r="D225" s="28">
        <v>0</v>
      </c>
      <c r="E225" s="28">
        <v>0</v>
      </c>
      <c r="F225" s="28">
        <v>0</v>
      </c>
      <c r="G225" s="28">
        <v>0</v>
      </c>
      <c r="H225" s="4"/>
      <c r="I225" s="4"/>
      <c r="J225" s="4"/>
      <c r="K225" s="4"/>
    </row>
    <row r="226" spans="1:11" ht="14.1" customHeight="1">
      <c r="A226" s="4"/>
      <c r="B226" s="4"/>
      <c r="C226" s="11" t="s">
        <v>370</v>
      </c>
      <c r="D226" s="28">
        <v>0</v>
      </c>
      <c r="E226" s="28">
        <v>0</v>
      </c>
      <c r="F226" s="28">
        <v>0</v>
      </c>
      <c r="G226" s="28">
        <v>0</v>
      </c>
      <c r="H226" s="4"/>
      <c r="I226" s="4"/>
      <c r="J226" s="4"/>
      <c r="K226" s="4"/>
    </row>
    <row r="227" spans="1:11" ht="14.1" customHeight="1">
      <c r="A227" s="4"/>
      <c r="B227" s="4"/>
      <c r="C227" s="11" t="s">
        <v>374</v>
      </c>
      <c r="D227" s="28">
        <v>0</v>
      </c>
      <c r="E227" s="28">
        <v>0</v>
      </c>
      <c r="F227" s="28">
        <v>0</v>
      </c>
      <c r="G227" s="28">
        <v>0</v>
      </c>
      <c r="H227" s="4"/>
      <c r="I227" s="4"/>
      <c r="J227" s="4"/>
      <c r="K227" s="4"/>
    </row>
    <row r="228" spans="1:11" ht="14.1" customHeight="1">
      <c r="A228" s="4"/>
      <c r="B228" s="4"/>
      <c r="C228" s="11" t="s">
        <v>373</v>
      </c>
      <c r="D228" s="28">
        <v>0</v>
      </c>
      <c r="E228" s="28">
        <v>10000000</v>
      </c>
      <c r="F228" s="28">
        <v>30200000</v>
      </c>
      <c r="G228" s="28">
        <v>0</v>
      </c>
      <c r="H228" s="4"/>
      <c r="I228" s="4"/>
      <c r="J228" s="4"/>
      <c r="K228" s="4"/>
    </row>
    <row r="229" spans="1:11" ht="14.1" customHeight="1">
      <c r="A229" s="4"/>
      <c r="B229" s="4"/>
      <c r="C229" s="11" t="s">
        <v>370</v>
      </c>
      <c r="D229" s="28">
        <v>0</v>
      </c>
      <c r="E229" s="28">
        <v>10000000</v>
      </c>
      <c r="F229" s="28">
        <v>30200000</v>
      </c>
      <c r="G229" s="28">
        <v>0</v>
      </c>
      <c r="H229" s="4"/>
      <c r="I229" s="4"/>
      <c r="J229" s="4"/>
      <c r="K229" s="4"/>
    </row>
    <row r="230" spans="1:11" ht="14.1" customHeight="1">
      <c r="A230" s="4"/>
      <c r="B230" s="4"/>
      <c r="C230" s="11" t="s">
        <v>369</v>
      </c>
      <c r="D230" s="28">
        <v>0</v>
      </c>
      <c r="E230" s="28">
        <v>0</v>
      </c>
      <c r="F230" s="28">
        <v>0</v>
      </c>
      <c r="G230" s="28">
        <v>0</v>
      </c>
      <c r="H230" s="4"/>
      <c r="I230" s="4"/>
      <c r="J230" s="4"/>
      <c r="K230" s="4"/>
    </row>
    <row r="231" spans="1:11" ht="14.1" customHeight="1">
      <c r="A231" s="4"/>
      <c r="B231" s="4"/>
      <c r="C231" s="11" t="s">
        <v>368</v>
      </c>
      <c r="D231" s="28">
        <v>0</v>
      </c>
      <c r="E231" s="28">
        <v>0</v>
      </c>
      <c r="F231" s="28">
        <v>0</v>
      </c>
      <c r="G231" s="28">
        <v>0</v>
      </c>
      <c r="H231" s="4"/>
      <c r="I231" s="4"/>
      <c r="J231" s="4"/>
      <c r="K231" s="4"/>
    </row>
    <row r="232" spans="1:11" ht="14.1" customHeight="1">
      <c r="A232" s="4"/>
      <c r="B232" s="4"/>
      <c r="C232" s="11" t="s">
        <v>367</v>
      </c>
      <c r="D232" s="28">
        <v>0</v>
      </c>
      <c r="E232" s="28">
        <v>0</v>
      </c>
      <c r="F232" s="28">
        <v>0</v>
      </c>
      <c r="G232" s="28">
        <v>0</v>
      </c>
      <c r="H232" s="4"/>
      <c r="I232" s="4"/>
      <c r="J232" s="4"/>
      <c r="K232" s="4"/>
    </row>
    <row r="233" spans="1:11" ht="14.1" customHeight="1">
      <c r="A233" s="4"/>
      <c r="B233" s="4"/>
      <c r="C233" s="11" t="s">
        <v>366</v>
      </c>
      <c r="D233" s="28">
        <v>0</v>
      </c>
      <c r="E233" s="28">
        <v>0</v>
      </c>
      <c r="F233" s="28">
        <v>0</v>
      </c>
      <c r="G233" s="28">
        <v>0</v>
      </c>
      <c r="H233" s="4"/>
      <c r="I233" s="4"/>
      <c r="J233" s="4"/>
      <c r="K233" s="4"/>
    </row>
    <row r="234" spans="1:11" ht="14.1" customHeight="1">
      <c r="A234" s="4"/>
      <c r="B234" s="4"/>
      <c r="C234" s="11" t="s">
        <v>372</v>
      </c>
      <c r="D234" s="28">
        <v>0</v>
      </c>
      <c r="E234" s="28">
        <v>0</v>
      </c>
      <c r="F234" s="28">
        <v>0</v>
      </c>
      <c r="G234" s="28">
        <v>0</v>
      </c>
      <c r="H234" s="4"/>
      <c r="I234" s="4"/>
      <c r="J234" s="4"/>
      <c r="K234" s="4"/>
    </row>
    <row r="235" spans="1:11" ht="14.1" customHeight="1">
      <c r="A235" s="4"/>
      <c r="B235" s="4"/>
      <c r="C235" s="11" t="s">
        <v>370</v>
      </c>
      <c r="D235" s="28">
        <v>0</v>
      </c>
      <c r="E235" s="28">
        <v>0</v>
      </c>
      <c r="F235" s="28">
        <v>0</v>
      </c>
      <c r="G235" s="28">
        <v>0</v>
      </c>
      <c r="H235" s="4"/>
      <c r="I235" s="4"/>
      <c r="J235" s="4"/>
      <c r="K235" s="4"/>
    </row>
    <row r="236" spans="1:11" ht="14.1" customHeight="1">
      <c r="A236" s="4"/>
      <c r="B236" s="4"/>
      <c r="C236" s="11" t="s">
        <v>369</v>
      </c>
      <c r="D236" s="28">
        <v>0</v>
      </c>
      <c r="E236" s="28">
        <v>0</v>
      </c>
      <c r="F236" s="28">
        <v>0</v>
      </c>
      <c r="G236" s="28">
        <v>0</v>
      </c>
      <c r="H236" s="4"/>
      <c r="I236" s="4"/>
      <c r="J236" s="4"/>
      <c r="K236" s="4"/>
    </row>
    <row r="237" spans="1:11" ht="14.1" customHeight="1">
      <c r="A237" s="4"/>
      <c r="B237" s="4"/>
      <c r="C237" s="11" t="s">
        <v>368</v>
      </c>
      <c r="D237" s="28">
        <v>0</v>
      </c>
      <c r="E237" s="28">
        <v>0</v>
      </c>
      <c r="F237" s="28">
        <v>0</v>
      </c>
      <c r="G237" s="28">
        <v>0</v>
      </c>
      <c r="H237" s="4"/>
      <c r="I237" s="4"/>
      <c r="J237" s="4"/>
      <c r="K237" s="4"/>
    </row>
    <row r="238" spans="1:11" ht="14.1" customHeight="1">
      <c r="A238" s="4"/>
      <c r="B238" s="4"/>
      <c r="C238" s="11" t="s">
        <v>367</v>
      </c>
      <c r="D238" s="28">
        <v>0</v>
      </c>
      <c r="E238" s="28">
        <v>0</v>
      </c>
      <c r="F238" s="28">
        <v>0</v>
      </c>
      <c r="G238" s="28">
        <v>0</v>
      </c>
      <c r="H238" s="4"/>
      <c r="I238" s="4"/>
      <c r="J238" s="4"/>
      <c r="K238" s="4"/>
    </row>
    <row r="239" spans="1:11" ht="14.1" customHeight="1">
      <c r="A239" s="4"/>
      <c r="B239" s="4"/>
      <c r="C239" s="11" t="s">
        <v>366</v>
      </c>
      <c r="D239" s="28">
        <v>0</v>
      </c>
      <c r="E239" s="28">
        <v>0</v>
      </c>
      <c r="F239" s="28">
        <v>0</v>
      </c>
      <c r="G239" s="28">
        <v>0</v>
      </c>
      <c r="H239" s="4"/>
      <c r="I239" s="4"/>
      <c r="J239" s="4"/>
      <c r="K239" s="4"/>
    </row>
    <row r="240" spans="1:11" ht="14.1" customHeight="1">
      <c r="A240" s="4"/>
      <c r="B240" s="4"/>
      <c r="C240" s="11" t="s">
        <v>371</v>
      </c>
      <c r="D240" s="28">
        <v>0</v>
      </c>
      <c r="E240" s="28">
        <v>0</v>
      </c>
      <c r="F240" s="28">
        <v>0</v>
      </c>
      <c r="G240" s="28">
        <v>0</v>
      </c>
      <c r="H240" s="4"/>
      <c r="I240" s="4"/>
      <c r="J240" s="4"/>
      <c r="K240" s="4"/>
    </row>
    <row r="241" spans="1:11" ht="14.1" customHeight="1">
      <c r="A241" s="4"/>
      <c r="B241" s="4"/>
      <c r="C241" s="11" t="s">
        <v>370</v>
      </c>
      <c r="D241" s="28">
        <v>0</v>
      </c>
      <c r="E241" s="28">
        <v>0</v>
      </c>
      <c r="F241" s="28">
        <v>0</v>
      </c>
      <c r="G241" s="28">
        <v>0</v>
      </c>
      <c r="H241" s="4"/>
      <c r="I241" s="4"/>
      <c r="J241" s="4"/>
      <c r="K241" s="4"/>
    </row>
    <row r="242" spans="1:11" ht="14.1" customHeight="1">
      <c r="A242" s="4"/>
      <c r="B242" s="4"/>
      <c r="C242" s="11" t="s">
        <v>369</v>
      </c>
      <c r="D242" s="28">
        <v>0</v>
      </c>
      <c r="E242" s="28">
        <v>0</v>
      </c>
      <c r="F242" s="28">
        <v>0</v>
      </c>
      <c r="G242" s="28">
        <v>0</v>
      </c>
      <c r="H242" s="4"/>
      <c r="I242" s="4"/>
      <c r="J242" s="4"/>
      <c r="K242" s="4"/>
    </row>
    <row r="243" spans="1:11" ht="14.1" customHeight="1">
      <c r="A243" s="4"/>
      <c r="B243" s="4"/>
      <c r="C243" s="11" t="s">
        <v>368</v>
      </c>
      <c r="D243" s="28">
        <v>0</v>
      </c>
      <c r="E243" s="28">
        <v>0</v>
      </c>
      <c r="F243" s="28">
        <v>0</v>
      </c>
      <c r="G243" s="28">
        <v>0</v>
      </c>
      <c r="H243" s="4"/>
      <c r="I243" s="4"/>
      <c r="J243" s="4"/>
      <c r="K243" s="4"/>
    </row>
    <row r="244" spans="1:11" ht="14.1" customHeight="1">
      <c r="A244" s="4"/>
      <c r="B244" s="4"/>
      <c r="C244" s="11" t="s">
        <v>367</v>
      </c>
      <c r="D244" s="28">
        <v>0</v>
      </c>
      <c r="E244" s="28">
        <v>0</v>
      </c>
      <c r="F244" s="28">
        <v>0</v>
      </c>
      <c r="G244" s="28">
        <v>0</v>
      </c>
      <c r="H244" s="4"/>
      <c r="I244" s="4"/>
      <c r="J244" s="4"/>
      <c r="K244" s="4"/>
    </row>
    <row r="245" spans="1:11" ht="14.1" customHeight="1">
      <c r="A245" s="4"/>
      <c r="B245" s="4"/>
      <c r="C245" s="11" t="s">
        <v>366</v>
      </c>
      <c r="D245" s="28">
        <v>0</v>
      </c>
      <c r="E245" s="28">
        <v>0</v>
      </c>
      <c r="F245" s="28">
        <v>0</v>
      </c>
      <c r="G245" s="28">
        <v>0</v>
      </c>
      <c r="H245" s="4"/>
      <c r="I245" s="4"/>
      <c r="J245" s="4"/>
      <c r="K245" s="4"/>
    </row>
    <row r="246" spans="1:11" ht="14.1" customHeight="1">
      <c r="A246" s="4"/>
      <c r="B246" s="4"/>
      <c r="C246" s="11" t="s">
        <v>365</v>
      </c>
      <c r="D246" s="28">
        <v>0</v>
      </c>
      <c r="E246" s="28">
        <v>0</v>
      </c>
      <c r="F246" s="28">
        <v>0</v>
      </c>
      <c r="G246" s="28">
        <v>0</v>
      </c>
      <c r="H246" s="4"/>
      <c r="I246" s="4"/>
      <c r="J246" s="4"/>
      <c r="K246" s="4"/>
    </row>
    <row r="247" spans="1:11" ht="14.1" customHeight="1">
      <c r="A247" s="4"/>
      <c r="B247" s="4"/>
      <c r="C247" s="11" t="s">
        <v>364</v>
      </c>
      <c r="D247" s="28">
        <v>0</v>
      </c>
      <c r="E247" s="28">
        <v>0</v>
      </c>
      <c r="F247" s="28">
        <v>0</v>
      </c>
      <c r="G247" s="28">
        <v>0</v>
      </c>
      <c r="H247" s="4"/>
      <c r="I247" s="4"/>
      <c r="J247" s="4"/>
      <c r="K247" s="4"/>
    </row>
    <row r="248" spans="1:11" ht="14.1" customHeight="1">
      <c r="A248" s="4"/>
      <c r="B248" s="4"/>
      <c r="C248" s="10" t="s">
        <v>147</v>
      </c>
      <c r="D248" s="28">
        <v>0</v>
      </c>
      <c r="E248" s="28">
        <v>10000000</v>
      </c>
      <c r="F248" s="28">
        <v>30200000</v>
      </c>
      <c r="G248" s="28">
        <v>0</v>
      </c>
      <c r="H248" s="4"/>
      <c r="I248" s="4"/>
      <c r="J248" s="4"/>
      <c r="K248" s="4"/>
    </row>
    <row r="249" spans="1:11" ht="14.1" customHeight="1">
      <c r="A249" s="4"/>
      <c r="B249" s="4"/>
      <c r="C249" s="14" t="s">
        <v>393</v>
      </c>
      <c r="D249" s="1232" t="s">
        <v>949</v>
      </c>
      <c r="E249" s="1233"/>
      <c r="F249" s="1233"/>
      <c r="G249" s="1233"/>
      <c r="H249" s="4"/>
      <c r="I249" s="4"/>
      <c r="J249" s="4"/>
      <c r="K249" s="4"/>
    </row>
    <row r="250" spans="1:11" ht="14.1" customHeight="1">
      <c r="A250" s="4"/>
      <c r="B250" s="4"/>
      <c r="C250" s="25" t="s">
        <v>392</v>
      </c>
      <c r="D250" s="1234" t="s">
        <v>948</v>
      </c>
      <c r="E250" s="1235"/>
      <c r="F250" s="1235"/>
      <c r="G250" s="1235"/>
      <c r="H250" s="4"/>
      <c r="I250" s="4"/>
      <c r="J250" s="4"/>
      <c r="K250" s="4"/>
    </row>
    <row r="251" spans="1:11" ht="14.1" customHeight="1">
      <c r="A251" s="4"/>
      <c r="B251" s="4"/>
      <c r="C251" s="25" t="s">
        <v>15</v>
      </c>
      <c r="D251" s="1234" t="s">
        <v>947</v>
      </c>
      <c r="E251" s="1235"/>
      <c r="F251" s="1235"/>
      <c r="G251" s="1235"/>
      <c r="H251" s="4"/>
      <c r="I251" s="4"/>
      <c r="J251" s="4"/>
      <c r="K251" s="4"/>
    </row>
    <row r="252" spans="1:11" ht="15" customHeight="1">
      <c r="A252" s="4"/>
      <c r="B252" s="4"/>
      <c r="C252" s="13"/>
      <c r="D252" s="31">
        <v>2021</v>
      </c>
      <c r="E252" s="31">
        <v>2022</v>
      </c>
      <c r="F252" s="31">
        <v>2023</v>
      </c>
      <c r="G252" s="31">
        <v>2024</v>
      </c>
      <c r="H252" s="4"/>
      <c r="I252" s="4"/>
      <c r="J252" s="4"/>
      <c r="K252" s="4"/>
    </row>
    <row r="253" spans="1:11" ht="15" customHeight="1">
      <c r="A253" s="4"/>
      <c r="B253" s="4"/>
      <c r="C253" s="12"/>
      <c r="D253" s="32" t="s">
        <v>7</v>
      </c>
      <c r="E253" s="32" t="s">
        <v>8</v>
      </c>
      <c r="F253" s="32" t="s">
        <v>8</v>
      </c>
      <c r="G253" s="32" t="s">
        <v>8</v>
      </c>
      <c r="H253" s="4"/>
      <c r="I253" s="4"/>
      <c r="J253" s="4"/>
      <c r="K253" s="4"/>
    </row>
    <row r="254" spans="1:11" ht="14.1" customHeight="1">
      <c r="A254" s="4"/>
      <c r="B254" s="4"/>
      <c r="C254" s="7" t="s">
        <v>16</v>
      </c>
      <c r="D254" s="33" t="s">
        <v>1097</v>
      </c>
      <c r="E254" s="33" t="s">
        <v>398</v>
      </c>
      <c r="F254" s="33" t="s">
        <v>385</v>
      </c>
      <c r="G254" s="33" t="s">
        <v>411</v>
      </c>
      <c r="H254" s="4"/>
      <c r="I254" s="4"/>
      <c r="J254" s="4"/>
      <c r="K254" s="4"/>
    </row>
    <row r="255" spans="1:11" ht="14.1" customHeight="1">
      <c r="A255" s="4"/>
      <c r="B255" s="4"/>
      <c r="C255" s="7" t="s">
        <v>506</v>
      </c>
      <c r="D255" s="33" t="s">
        <v>1955</v>
      </c>
      <c r="E255" s="33" t="s">
        <v>1956</v>
      </c>
      <c r="F255" s="33" t="s">
        <v>385</v>
      </c>
      <c r="G255" s="33" t="s">
        <v>946</v>
      </c>
      <c r="H255" s="4"/>
      <c r="I255" s="4"/>
      <c r="J255" s="4"/>
      <c r="K255" s="4"/>
    </row>
    <row r="256" spans="1:11" ht="14.1" customHeight="1">
      <c r="A256" s="4"/>
      <c r="B256" s="4"/>
      <c r="C256" s="7" t="s">
        <v>504</v>
      </c>
      <c r="D256" s="33" t="s">
        <v>1957</v>
      </c>
      <c r="E256" s="33" t="s">
        <v>1958</v>
      </c>
      <c r="F256" s="33" t="s">
        <v>385</v>
      </c>
      <c r="G256" s="33" t="s">
        <v>946</v>
      </c>
      <c r="H256" s="4"/>
      <c r="I256" s="4"/>
      <c r="J256" s="4"/>
      <c r="K256" s="4"/>
    </row>
    <row r="257" spans="1:11" ht="14.1" customHeight="1">
      <c r="A257" s="4"/>
      <c r="B257" s="4"/>
      <c r="C257" s="7" t="s">
        <v>388</v>
      </c>
      <c r="D257" s="33" t="s">
        <v>361</v>
      </c>
      <c r="E257" s="33" t="s">
        <v>668</v>
      </c>
      <c r="F257" s="33" t="s">
        <v>430</v>
      </c>
      <c r="G257" s="33" t="s">
        <v>361</v>
      </c>
      <c r="H257" s="4"/>
      <c r="I257" s="4"/>
      <c r="J257" s="4"/>
      <c r="K257" s="4"/>
    </row>
    <row r="258" spans="1:11" ht="14.1" customHeight="1">
      <c r="A258" s="4"/>
      <c r="B258" s="4"/>
      <c r="C258" s="7" t="s">
        <v>387</v>
      </c>
      <c r="D258" s="33" t="s">
        <v>361</v>
      </c>
      <c r="E258" s="33" t="s">
        <v>1959</v>
      </c>
      <c r="F258" s="33" t="s">
        <v>430</v>
      </c>
      <c r="G258" s="33" t="s">
        <v>361</v>
      </c>
      <c r="H258" s="4"/>
      <c r="I258" s="4"/>
      <c r="J258" s="4"/>
      <c r="K258" s="4"/>
    </row>
    <row r="259" spans="1:11" ht="14.1" customHeight="1">
      <c r="A259" s="4"/>
      <c r="B259" s="4"/>
      <c r="C259" s="7" t="s">
        <v>22</v>
      </c>
      <c r="D259" s="33" t="s">
        <v>361</v>
      </c>
      <c r="E259" s="33" t="s">
        <v>1960</v>
      </c>
      <c r="F259" s="33" t="s">
        <v>430</v>
      </c>
      <c r="G259" s="33" t="s">
        <v>361</v>
      </c>
      <c r="H259" s="4"/>
      <c r="I259" s="4"/>
      <c r="J259" s="4"/>
      <c r="K259" s="4"/>
    </row>
    <row r="260" spans="1:11" ht="14.1" customHeight="1">
      <c r="A260" s="4"/>
      <c r="B260" s="4"/>
      <c r="C260" s="1236" t="s">
        <v>384</v>
      </c>
      <c r="D260" s="1237"/>
      <c r="E260" s="1237"/>
      <c r="F260" s="1237"/>
      <c r="G260" s="1237"/>
      <c r="H260" s="4"/>
      <c r="I260" s="4"/>
      <c r="J260" s="4"/>
      <c r="K260" s="4"/>
    </row>
    <row r="261" spans="1:11" ht="14.1" customHeight="1">
      <c r="A261" s="4"/>
      <c r="B261" s="4"/>
      <c r="C261" s="13"/>
      <c r="D261" s="31">
        <v>2021</v>
      </c>
      <c r="E261" s="31">
        <v>2022</v>
      </c>
      <c r="F261" s="31">
        <v>2023</v>
      </c>
      <c r="G261" s="31">
        <v>2024</v>
      </c>
      <c r="H261" s="4"/>
      <c r="I261" s="4"/>
      <c r="J261" s="4"/>
      <c r="K261" s="4"/>
    </row>
    <row r="262" spans="1:11" ht="14.1" customHeight="1">
      <c r="A262" s="4"/>
      <c r="B262" s="4"/>
      <c r="C262" s="12"/>
      <c r="D262" s="32" t="s">
        <v>7</v>
      </c>
      <c r="E262" s="32" t="s">
        <v>8</v>
      </c>
      <c r="F262" s="32" t="s">
        <v>8</v>
      </c>
      <c r="G262" s="32" t="s">
        <v>8</v>
      </c>
      <c r="H262" s="4"/>
      <c r="I262" s="4"/>
      <c r="J262" s="4"/>
      <c r="K262" s="4"/>
    </row>
    <row r="263" spans="1:11" ht="14.1" customHeight="1">
      <c r="A263" s="4"/>
      <c r="B263" s="4"/>
      <c r="C263" s="11" t="s">
        <v>381</v>
      </c>
      <c r="D263" s="28">
        <v>0</v>
      </c>
      <c r="E263" s="28">
        <v>0</v>
      </c>
      <c r="F263" s="28">
        <v>0</v>
      </c>
      <c r="G263" s="28">
        <v>0</v>
      </c>
      <c r="H263" s="4"/>
      <c r="I263" s="4"/>
      <c r="J263" s="4"/>
      <c r="K263" s="4"/>
    </row>
    <row r="264" spans="1:11" ht="14.1" customHeight="1">
      <c r="A264" s="4"/>
      <c r="B264" s="4"/>
      <c r="C264" s="11" t="s">
        <v>370</v>
      </c>
      <c r="D264" s="28">
        <v>0</v>
      </c>
      <c r="E264" s="28">
        <v>0</v>
      </c>
      <c r="F264" s="28">
        <v>0</v>
      </c>
      <c r="G264" s="28">
        <v>0</v>
      </c>
      <c r="H264" s="4"/>
      <c r="I264" s="4"/>
      <c r="J264" s="4"/>
      <c r="K264" s="4"/>
    </row>
    <row r="265" spans="1:11" ht="14.1" customHeight="1">
      <c r="A265" s="4"/>
      <c r="B265" s="4"/>
      <c r="C265" s="11" t="s">
        <v>374</v>
      </c>
      <c r="D265" s="28">
        <v>0</v>
      </c>
      <c r="E265" s="28">
        <v>0</v>
      </c>
      <c r="F265" s="28">
        <v>0</v>
      </c>
      <c r="G265" s="28">
        <v>0</v>
      </c>
      <c r="H265" s="4"/>
      <c r="I265" s="4"/>
      <c r="J265" s="4"/>
      <c r="K265" s="4"/>
    </row>
    <row r="266" spans="1:11" ht="14.1" customHeight="1">
      <c r="A266" s="4"/>
      <c r="B266" s="4"/>
      <c r="C266" s="11" t="s">
        <v>380</v>
      </c>
      <c r="D266" s="28">
        <v>0</v>
      </c>
      <c r="E266" s="28">
        <v>0</v>
      </c>
      <c r="F266" s="28">
        <v>0</v>
      </c>
      <c r="G266" s="28">
        <v>0</v>
      </c>
      <c r="H266" s="4"/>
      <c r="I266" s="4"/>
      <c r="J266" s="4"/>
      <c r="K266" s="4"/>
    </row>
    <row r="267" spans="1:11" ht="14.1" customHeight="1">
      <c r="A267" s="4"/>
      <c r="B267" s="4"/>
      <c r="C267" s="11" t="s">
        <v>370</v>
      </c>
      <c r="D267" s="28">
        <v>0</v>
      </c>
      <c r="E267" s="28">
        <v>0</v>
      </c>
      <c r="F267" s="28">
        <v>0</v>
      </c>
      <c r="G267" s="28">
        <v>0</v>
      </c>
      <c r="H267" s="4"/>
      <c r="I267" s="4"/>
      <c r="J267" s="4"/>
      <c r="K267" s="4"/>
    </row>
    <row r="268" spans="1:11" ht="14.1" customHeight="1">
      <c r="A268" s="4"/>
      <c r="B268" s="4"/>
      <c r="C268" s="11" t="s">
        <v>374</v>
      </c>
      <c r="D268" s="28">
        <v>0</v>
      </c>
      <c r="E268" s="28">
        <v>0</v>
      </c>
      <c r="F268" s="28">
        <v>0</v>
      </c>
      <c r="G268" s="28">
        <v>0</v>
      </c>
      <c r="H268" s="4"/>
      <c r="I268" s="4"/>
      <c r="J268" s="4"/>
      <c r="K268" s="4"/>
    </row>
    <row r="269" spans="1:11" ht="14.1" customHeight="1">
      <c r="A269" s="4"/>
      <c r="B269" s="4"/>
      <c r="C269" s="11" t="s">
        <v>379</v>
      </c>
      <c r="D269" s="28">
        <v>0</v>
      </c>
      <c r="E269" s="28">
        <v>0</v>
      </c>
      <c r="F269" s="28">
        <v>0</v>
      </c>
      <c r="G269" s="28">
        <v>0</v>
      </c>
      <c r="H269" s="4"/>
      <c r="I269" s="4"/>
      <c r="J269" s="4"/>
      <c r="K269" s="4"/>
    </row>
    <row r="270" spans="1:11" ht="14.1" customHeight="1">
      <c r="A270" s="4"/>
      <c r="B270" s="4"/>
      <c r="C270" s="11" t="s">
        <v>370</v>
      </c>
      <c r="D270" s="28">
        <v>0</v>
      </c>
      <c r="E270" s="28">
        <v>0</v>
      </c>
      <c r="F270" s="28">
        <v>0</v>
      </c>
      <c r="G270" s="28">
        <v>0</v>
      </c>
      <c r="H270" s="4"/>
      <c r="I270" s="4"/>
      <c r="J270" s="4"/>
      <c r="K270" s="4"/>
    </row>
    <row r="271" spans="1:11" ht="14.1" customHeight="1">
      <c r="A271" s="4"/>
      <c r="B271" s="4"/>
      <c r="C271" s="11" t="s">
        <v>374</v>
      </c>
      <c r="D271" s="28">
        <v>0</v>
      </c>
      <c r="E271" s="28">
        <v>0</v>
      </c>
      <c r="F271" s="28">
        <v>0</v>
      </c>
      <c r="G271" s="28">
        <v>0</v>
      </c>
      <c r="H271" s="4"/>
      <c r="I271" s="4"/>
      <c r="J271" s="4"/>
      <c r="K271" s="4"/>
    </row>
    <row r="272" spans="1:11" ht="14.1" customHeight="1">
      <c r="A272" s="4"/>
      <c r="B272" s="4"/>
      <c r="C272" s="11" t="s">
        <v>378</v>
      </c>
      <c r="D272" s="28">
        <v>0</v>
      </c>
      <c r="E272" s="28">
        <v>0</v>
      </c>
      <c r="F272" s="28">
        <v>0</v>
      </c>
      <c r="G272" s="28">
        <v>0</v>
      </c>
      <c r="H272" s="4"/>
      <c r="I272" s="4"/>
      <c r="J272" s="4"/>
      <c r="K272" s="4"/>
    </row>
    <row r="273" spans="1:11" ht="14.1" customHeight="1">
      <c r="A273" s="4"/>
      <c r="B273" s="4"/>
      <c r="C273" s="11" t="s">
        <v>370</v>
      </c>
      <c r="D273" s="28">
        <v>0</v>
      </c>
      <c r="E273" s="28">
        <v>0</v>
      </c>
      <c r="F273" s="28">
        <v>0</v>
      </c>
      <c r="G273" s="28">
        <v>0</v>
      </c>
      <c r="H273" s="4"/>
      <c r="I273" s="4"/>
      <c r="J273" s="4"/>
      <c r="K273" s="4"/>
    </row>
    <row r="274" spans="1:11" ht="14.1" customHeight="1">
      <c r="A274" s="4"/>
      <c r="B274" s="4"/>
      <c r="C274" s="11" t="s">
        <v>374</v>
      </c>
      <c r="D274" s="28">
        <v>0</v>
      </c>
      <c r="E274" s="28">
        <v>0</v>
      </c>
      <c r="F274" s="28">
        <v>0</v>
      </c>
      <c r="G274" s="28">
        <v>0</v>
      </c>
      <c r="H274" s="4"/>
      <c r="I274" s="4"/>
      <c r="J274" s="4"/>
      <c r="K274" s="4"/>
    </row>
    <row r="275" spans="1:11" ht="14.1" customHeight="1">
      <c r="A275" s="4"/>
      <c r="B275" s="4"/>
      <c r="C275" s="11" t="s">
        <v>383</v>
      </c>
      <c r="D275" s="28">
        <v>0</v>
      </c>
      <c r="E275" s="28">
        <v>0</v>
      </c>
      <c r="F275" s="28">
        <v>0</v>
      </c>
      <c r="G275" s="28">
        <v>0</v>
      </c>
      <c r="H275" s="4"/>
      <c r="I275" s="4"/>
      <c r="J275" s="4"/>
      <c r="K275" s="4"/>
    </row>
    <row r="276" spans="1:11" ht="14.1" customHeight="1">
      <c r="A276" s="4"/>
      <c r="B276" s="4"/>
      <c r="C276" s="11" t="s">
        <v>370</v>
      </c>
      <c r="D276" s="28">
        <v>0</v>
      </c>
      <c r="E276" s="28">
        <v>0</v>
      </c>
      <c r="F276" s="28">
        <v>0</v>
      </c>
      <c r="G276" s="28">
        <v>0</v>
      </c>
      <c r="H276" s="4"/>
      <c r="I276" s="4"/>
      <c r="J276" s="4"/>
      <c r="K276" s="4"/>
    </row>
    <row r="277" spans="1:11" ht="14.1" customHeight="1">
      <c r="A277" s="4"/>
      <c r="B277" s="4"/>
      <c r="C277" s="11" t="s">
        <v>374</v>
      </c>
      <c r="D277" s="28">
        <v>0</v>
      </c>
      <c r="E277" s="28">
        <v>0</v>
      </c>
      <c r="F277" s="28">
        <v>0</v>
      </c>
      <c r="G277" s="28">
        <v>0</v>
      </c>
      <c r="H277" s="4"/>
      <c r="I277" s="4"/>
      <c r="J277" s="4"/>
      <c r="K277" s="4"/>
    </row>
    <row r="278" spans="1:11" ht="14.1" customHeight="1">
      <c r="A278" s="4"/>
      <c r="B278" s="4"/>
      <c r="C278" s="11" t="s">
        <v>376</v>
      </c>
      <c r="D278" s="28">
        <v>0</v>
      </c>
      <c r="E278" s="28">
        <v>0</v>
      </c>
      <c r="F278" s="28">
        <v>0</v>
      </c>
      <c r="G278" s="28">
        <v>0</v>
      </c>
      <c r="H278" s="4"/>
      <c r="I278" s="4"/>
      <c r="J278" s="4"/>
      <c r="K278" s="4"/>
    </row>
    <row r="279" spans="1:11" ht="14.1" customHeight="1">
      <c r="A279" s="4"/>
      <c r="B279" s="4"/>
      <c r="C279" s="11" t="s">
        <v>370</v>
      </c>
      <c r="D279" s="28">
        <v>0</v>
      </c>
      <c r="E279" s="28">
        <v>0</v>
      </c>
      <c r="F279" s="28">
        <v>0</v>
      </c>
      <c r="G279" s="28">
        <v>0</v>
      </c>
      <c r="H279" s="4"/>
      <c r="I279" s="4"/>
      <c r="J279" s="4"/>
      <c r="K279" s="4"/>
    </row>
    <row r="280" spans="1:11" ht="14.1" customHeight="1">
      <c r="A280" s="4"/>
      <c r="B280" s="4"/>
      <c r="C280" s="11" t="s">
        <v>374</v>
      </c>
      <c r="D280" s="28">
        <v>0</v>
      </c>
      <c r="E280" s="28">
        <v>0</v>
      </c>
      <c r="F280" s="28">
        <v>0</v>
      </c>
      <c r="G280" s="28">
        <v>0</v>
      </c>
      <c r="H280" s="4"/>
      <c r="I280" s="4"/>
      <c r="J280" s="4"/>
      <c r="K280" s="4"/>
    </row>
    <row r="281" spans="1:11" ht="14.1" customHeight="1">
      <c r="A281" s="4"/>
      <c r="B281" s="4"/>
      <c r="C281" s="11" t="s">
        <v>375</v>
      </c>
      <c r="D281" s="28">
        <v>0</v>
      </c>
      <c r="E281" s="28">
        <v>0</v>
      </c>
      <c r="F281" s="28">
        <v>0</v>
      </c>
      <c r="G281" s="28">
        <v>0</v>
      </c>
      <c r="H281" s="4"/>
      <c r="I281" s="4"/>
      <c r="J281" s="4"/>
      <c r="K281" s="4"/>
    </row>
    <row r="282" spans="1:11" ht="14.1" customHeight="1">
      <c r="A282" s="4"/>
      <c r="B282" s="4"/>
      <c r="C282" s="11" t="s">
        <v>370</v>
      </c>
      <c r="D282" s="28">
        <v>0</v>
      </c>
      <c r="E282" s="28">
        <v>0</v>
      </c>
      <c r="F282" s="28">
        <v>0</v>
      </c>
      <c r="G282" s="28">
        <v>0</v>
      </c>
      <c r="H282" s="4"/>
      <c r="I282" s="4"/>
      <c r="J282" s="4"/>
      <c r="K282" s="4"/>
    </row>
    <row r="283" spans="1:11" ht="14.1" customHeight="1">
      <c r="A283" s="4"/>
      <c r="B283" s="4"/>
      <c r="C283" s="11" t="s">
        <v>374</v>
      </c>
      <c r="D283" s="28">
        <v>0</v>
      </c>
      <c r="E283" s="28">
        <v>0</v>
      </c>
      <c r="F283" s="28">
        <v>0</v>
      </c>
      <c r="G283" s="28">
        <v>0</v>
      </c>
      <c r="H283" s="4"/>
      <c r="I283" s="4"/>
      <c r="J283" s="4"/>
      <c r="K283" s="4"/>
    </row>
    <row r="284" spans="1:11" ht="14.1" customHeight="1">
      <c r="A284" s="4"/>
      <c r="B284" s="4"/>
      <c r="C284" s="11" t="s">
        <v>373</v>
      </c>
      <c r="D284" s="28">
        <v>0</v>
      </c>
      <c r="E284" s="28">
        <v>0</v>
      </c>
      <c r="F284" s="28">
        <v>0</v>
      </c>
      <c r="G284" s="28">
        <v>0</v>
      </c>
      <c r="H284" s="4"/>
      <c r="I284" s="4"/>
      <c r="J284" s="4"/>
      <c r="K284" s="4"/>
    </row>
    <row r="285" spans="1:11" ht="14.1" customHeight="1">
      <c r="A285" s="4"/>
      <c r="B285" s="4"/>
      <c r="C285" s="11" t="s">
        <v>370</v>
      </c>
      <c r="D285" s="28">
        <v>0</v>
      </c>
      <c r="E285" s="28">
        <v>0</v>
      </c>
      <c r="F285" s="28">
        <v>0</v>
      </c>
      <c r="G285" s="28">
        <v>0</v>
      </c>
      <c r="H285" s="4"/>
      <c r="I285" s="4"/>
      <c r="J285" s="4"/>
      <c r="K285" s="4"/>
    </row>
    <row r="286" spans="1:11" ht="14.1" customHeight="1">
      <c r="A286" s="4"/>
      <c r="B286" s="4"/>
      <c r="C286" s="11" t="s">
        <v>369</v>
      </c>
      <c r="D286" s="28">
        <v>0</v>
      </c>
      <c r="E286" s="28">
        <v>0</v>
      </c>
      <c r="F286" s="28">
        <v>0</v>
      </c>
      <c r="G286" s="28">
        <v>0</v>
      </c>
      <c r="H286" s="4"/>
      <c r="I286" s="4"/>
      <c r="J286" s="4"/>
      <c r="K286" s="4"/>
    </row>
    <row r="287" spans="1:11" ht="14.1" customHeight="1">
      <c r="A287" s="4"/>
      <c r="B287" s="4"/>
      <c r="C287" s="11" t="s">
        <v>368</v>
      </c>
      <c r="D287" s="28">
        <v>0</v>
      </c>
      <c r="E287" s="28">
        <v>0</v>
      </c>
      <c r="F287" s="28">
        <v>0</v>
      </c>
      <c r="G287" s="28">
        <v>0</v>
      </c>
      <c r="H287" s="4"/>
      <c r="I287" s="4"/>
      <c r="J287" s="4"/>
      <c r="K287" s="4"/>
    </row>
    <row r="288" spans="1:11" ht="14.1" customHeight="1">
      <c r="A288" s="4"/>
      <c r="B288" s="4"/>
      <c r="C288" s="11" t="s">
        <v>367</v>
      </c>
      <c r="D288" s="28">
        <v>0</v>
      </c>
      <c r="E288" s="28">
        <v>0</v>
      </c>
      <c r="F288" s="28">
        <v>0</v>
      </c>
      <c r="G288" s="28">
        <v>0</v>
      </c>
      <c r="H288" s="4"/>
      <c r="I288" s="4"/>
      <c r="J288" s="4"/>
      <c r="K288" s="4"/>
    </row>
    <row r="289" spans="1:11" ht="14.1" customHeight="1">
      <c r="A289" s="4"/>
      <c r="B289" s="4"/>
      <c r="C289" s="11" t="s">
        <v>366</v>
      </c>
      <c r="D289" s="28">
        <v>0</v>
      </c>
      <c r="E289" s="28">
        <v>0</v>
      </c>
      <c r="F289" s="28">
        <v>0</v>
      </c>
      <c r="G289" s="28">
        <v>0</v>
      </c>
      <c r="H289" s="4"/>
      <c r="I289" s="4"/>
      <c r="J289" s="4"/>
      <c r="K289" s="4"/>
    </row>
    <row r="290" spans="1:11" ht="14.1" customHeight="1">
      <c r="A290" s="4"/>
      <c r="B290" s="4"/>
      <c r="C290" s="11" t="s">
        <v>372</v>
      </c>
      <c r="D290" s="28">
        <v>19370000</v>
      </c>
      <c r="E290" s="28">
        <v>71700000</v>
      </c>
      <c r="F290" s="28">
        <v>0</v>
      </c>
      <c r="G290" s="28">
        <v>29400000</v>
      </c>
      <c r="H290" s="4"/>
      <c r="I290" s="4"/>
      <c r="J290" s="4"/>
      <c r="K290" s="4"/>
    </row>
    <row r="291" spans="1:11" ht="14.1" customHeight="1">
      <c r="A291" s="4"/>
      <c r="B291" s="4"/>
      <c r="C291" s="11" t="s">
        <v>370</v>
      </c>
      <c r="D291" s="28">
        <v>19370000</v>
      </c>
      <c r="E291" s="28">
        <v>71700000</v>
      </c>
      <c r="F291" s="28">
        <v>0</v>
      </c>
      <c r="G291" s="28">
        <v>29400000</v>
      </c>
      <c r="H291" s="4"/>
      <c r="I291" s="4"/>
      <c r="J291" s="4"/>
      <c r="K291" s="4"/>
    </row>
    <row r="292" spans="1:11" ht="14.1" customHeight="1">
      <c r="A292" s="4"/>
      <c r="B292" s="4"/>
      <c r="C292" s="11" t="s">
        <v>369</v>
      </c>
      <c r="D292" s="28">
        <v>0</v>
      </c>
      <c r="E292" s="28">
        <v>0</v>
      </c>
      <c r="F292" s="28">
        <v>0</v>
      </c>
      <c r="G292" s="28">
        <v>0</v>
      </c>
      <c r="H292" s="4"/>
      <c r="I292" s="4"/>
      <c r="J292" s="4"/>
      <c r="K292" s="4"/>
    </row>
    <row r="293" spans="1:11" ht="14.1" customHeight="1">
      <c r="A293" s="4"/>
      <c r="B293" s="4"/>
      <c r="C293" s="11" t="s">
        <v>368</v>
      </c>
      <c r="D293" s="28">
        <v>0</v>
      </c>
      <c r="E293" s="28">
        <v>0</v>
      </c>
      <c r="F293" s="28">
        <v>0</v>
      </c>
      <c r="G293" s="28">
        <v>0</v>
      </c>
      <c r="H293" s="4"/>
      <c r="I293" s="4"/>
      <c r="J293" s="4"/>
      <c r="K293" s="4"/>
    </row>
    <row r="294" spans="1:11" ht="14.1" customHeight="1">
      <c r="A294" s="4"/>
      <c r="B294" s="4"/>
      <c r="C294" s="11" t="s">
        <v>367</v>
      </c>
      <c r="D294" s="28">
        <v>0</v>
      </c>
      <c r="E294" s="28">
        <v>0</v>
      </c>
      <c r="F294" s="28">
        <v>0</v>
      </c>
      <c r="G294" s="28">
        <v>0</v>
      </c>
      <c r="H294" s="4"/>
      <c r="I294" s="4"/>
      <c r="J294" s="4"/>
      <c r="K294" s="4"/>
    </row>
    <row r="295" spans="1:11" ht="14.1" customHeight="1">
      <c r="A295" s="4"/>
      <c r="B295" s="4"/>
      <c r="C295" s="11" t="s">
        <v>366</v>
      </c>
      <c r="D295" s="28">
        <v>0</v>
      </c>
      <c r="E295" s="28">
        <v>0</v>
      </c>
      <c r="F295" s="28">
        <v>0</v>
      </c>
      <c r="G295" s="28">
        <v>0</v>
      </c>
      <c r="H295" s="4"/>
      <c r="I295" s="4"/>
      <c r="J295" s="4"/>
      <c r="K295" s="4"/>
    </row>
    <row r="296" spans="1:11" ht="14.1" customHeight="1">
      <c r="A296" s="4"/>
      <c r="B296" s="4"/>
      <c r="C296" s="11" t="s">
        <v>371</v>
      </c>
      <c r="D296" s="28">
        <v>0</v>
      </c>
      <c r="E296" s="28">
        <v>0</v>
      </c>
      <c r="F296" s="28">
        <v>0</v>
      </c>
      <c r="G296" s="28">
        <v>0</v>
      </c>
      <c r="H296" s="4"/>
      <c r="I296" s="4"/>
      <c r="J296" s="4"/>
      <c r="K296" s="4"/>
    </row>
    <row r="297" spans="1:11" ht="14.1" customHeight="1">
      <c r="A297" s="4"/>
      <c r="B297" s="4"/>
      <c r="C297" s="11" t="s">
        <v>370</v>
      </c>
      <c r="D297" s="28">
        <v>0</v>
      </c>
      <c r="E297" s="28">
        <v>0</v>
      </c>
      <c r="F297" s="28">
        <v>0</v>
      </c>
      <c r="G297" s="28">
        <v>0</v>
      </c>
      <c r="H297" s="4"/>
      <c r="I297" s="4"/>
      <c r="J297" s="4"/>
      <c r="K297" s="4"/>
    </row>
    <row r="298" spans="1:11" ht="14.1" customHeight="1">
      <c r="A298" s="4"/>
      <c r="B298" s="4"/>
      <c r="C298" s="11" t="s">
        <v>369</v>
      </c>
      <c r="D298" s="28">
        <v>0</v>
      </c>
      <c r="E298" s="28">
        <v>0</v>
      </c>
      <c r="F298" s="28">
        <v>0</v>
      </c>
      <c r="G298" s="28">
        <v>0</v>
      </c>
      <c r="H298" s="4"/>
      <c r="I298" s="4"/>
      <c r="J298" s="4"/>
      <c r="K298" s="4"/>
    </row>
    <row r="299" spans="1:11" ht="14.1" customHeight="1">
      <c r="A299" s="4"/>
      <c r="B299" s="4"/>
      <c r="C299" s="11" t="s">
        <v>368</v>
      </c>
      <c r="D299" s="28">
        <v>0</v>
      </c>
      <c r="E299" s="28">
        <v>0</v>
      </c>
      <c r="F299" s="28">
        <v>0</v>
      </c>
      <c r="G299" s="28">
        <v>0</v>
      </c>
      <c r="H299" s="4"/>
      <c r="I299" s="4"/>
      <c r="J299" s="4"/>
      <c r="K299" s="4"/>
    </row>
    <row r="300" spans="1:11" ht="14.1" customHeight="1">
      <c r="A300" s="4"/>
      <c r="B300" s="4"/>
      <c r="C300" s="11" t="s">
        <v>367</v>
      </c>
      <c r="D300" s="28">
        <v>0</v>
      </c>
      <c r="E300" s="28">
        <v>0</v>
      </c>
      <c r="F300" s="28">
        <v>0</v>
      </c>
      <c r="G300" s="28">
        <v>0</v>
      </c>
      <c r="H300" s="4"/>
      <c r="I300" s="4"/>
      <c r="J300" s="4"/>
      <c r="K300" s="4"/>
    </row>
    <row r="301" spans="1:11" ht="14.1" customHeight="1">
      <c r="A301" s="4"/>
      <c r="B301" s="4"/>
      <c r="C301" s="11" t="s">
        <v>366</v>
      </c>
      <c r="D301" s="28">
        <v>0</v>
      </c>
      <c r="E301" s="28">
        <v>0</v>
      </c>
      <c r="F301" s="28">
        <v>0</v>
      </c>
      <c r="G301" s="28">
        <v>0</v>
      </c>
      <c r="H301" s="4"/>
      <c r="I301" s="4"/>
      <c r="J301" s="4"/>
      <c r="K301" s="4"/>
    </row>
    <row r="302" spans="1:11" ht="14.1" customHeight="1">
      <c r="A302" s="4"/>
      <c r="B302" s="4"/>
      <c r="C302" s="11" t="s">
        <v>365</v>
      </c>
      <c r="D302" s="28">
        <v>0</v>
      </c>
      <c r="E302" s="28">
        <v>0</v>
      </c>
      <c r="F302" s="28">
        <v>0</v>
      </c>
      <c r="G302" s="28">
        <v>0</v>
      </c>
      <c r="H302" s="4"/>
      <c r="I302" s="4"/>
      <c r="J302" s="4"/>
      <c r="K302" s="4"/>
    </row>
    <row r="303" spans="1:11" ht="14.1" customHeight="1">
      <c r="A303" s="4"/>
      <c r="B303" s="4"/>
      <c r="C303" s="11" t="s">
        <v>364</v>
      </c>
      <c r="D303" s="28">
        <v>0</v>
      </c>
      <c r="E303" s="28">
        <v>0</v>
      </c>
      <c r="F303" s="28">
        <v>0</v>
      </c>
      <c r="G303" s="28">
        <v>0</v>
      </c>
      <c r="H303" s="4"/>
      <c r="I303" s="4"/>
      <c r="J303" s="4"/>
      <c r="K303" s="4"/>
    </row>
    <row r="304" spans="1:11" ht="14.1" customHeight="1">
      <c r="A304" s="4"/>
      <c r="B304" s="4"/>
      <c r="C304" s="10" t="s">
        <v>147</v>
      </c>
      <c r="D304" s="28">
        <v>19370000</v>
      </c>
      <c r="E304" s="28">
        <v>71700000</v>
      </c>
      <c r="F304" s="28">
        <v>0</v>
      </c>
      <c r="G304" s="28">
        <v>29400000</v>
      </c>
      <c r="H304" s="4"/>
      <c r="I304" s="4"/>
      <c r="J304" s="4"/>
      <c r="K304" s="4"/>
    </row>
    <row r="305" spans="1:11" ht="14.1" customHeight="1">
      <c r="A305" s="4"/>
      <c r="B305" s="4"/>
      <c r="C305" s="24" t="s">
        <v>1961</v>
      </c>
      <c r="D305" s="1222" t="s">
        <v>941</v>
      </c>
      <c r="E305" s="1223"/>
      <c r="F305" s="1223"/>
      <c r="G305" s="1223"/>
      <c r="H305" s="4"/>
      <c r="I305" s="4"/>
      <c r="J305" s="4"/>
      <c r="K305" s="4"/>
    </row>
    <row r="306" spans="1:11" ht="14.1" customHeight="1">
      <c r="A306" s="4"/>
      <c r="B306" s="4"/>
      <c r="C306" s="14" t="s">
        <v>393</v>
      </c>
      <c r="D306" s="1232" t="s">
        <v>1962</v>
      </c>
      <c r="E306" s="1233"/>
      <c r="F306" s="1233"/>
      <c r="G306" s="1233"/>
      <c r="H306" s="4"/>
      <c r="I306" s="4"/>
      <c r="J306" s="4"/>
      <c r="K306" s="4"/>
    </row>
    <row r="307" spans="1:11" ht="14.1" customHeight="1">
      <c r="A307" s="4"/>
      <c r="B307" s="4"/>
      <c r="C307" s="25" t="s">
        <v>392</v>
      </c>
      <c r="D307" s="1234" t="s">
        <v>940</v>
      </c>
      <c r="E307" s="1235"/>
      <c r="F307" s="1235"/>
      <c r="G307" s="1235"/>
      <c r="H307" s="4"/>
      <c r="I307" s="4"/>
      <c r="J307" s="4"/>
      <c r="K307" s="4"/>
    </row>
    <row r="308" spans="1:11" ht="14.1" customHeight="1">
      <c r="A308" s="4"/>
      <c r="B308" s="4"/>
      <c r="C308" s="25" t="s">
        <v>15</v>
      </c>
      <c r="D308" s="1234" t="s">
        <v>939</v>
      </c>
      <c r="E308" s="1235"/>
      <c r="F308" s="1235"/>
      <c r="G308" s="1235"/>
      <c r="H308" s="4"/>
      <c r="I308" s="4"/>
      <c r="J308" s="4"/>
      <c r="K308" s="4"/>
    </row>
    <row r="309" spans="1:11" ht="15" customHeight="1">
      <c r="A309" s="4"/>
      <c r="B309" s="4"/>
      <c r="C309" s="13"/>
      <c r="D309" s="31">
        <v>2021</v>
      </c>
      <c r="E309" s="31">
        <v>2022</v>
      </c>
      <c r="F309" s="31">
        <v>2023</v>
      </c>
      <c r="G309" s="31">
        <v>2024</v>
      </c>
      <c r="H309" s="4"/>
      <c r="I309" s="4"/>
      <c r="J309" s="4"/>
      <c r="K309" s="4"/>
    </row>
    <row r="310" spans="1:11" ht="15" customHeight="1">
      <c r="A310" s="4"/>
      <c r="B310" s="4"/>
      <c r="C310" s="12"/>
      <c r="D310" s="32" t="s">
        <v>7</v>
      </c>
      <c r="E310" s="32" t="s">
        <v>8</v>
      </c>
      <c r="F310" s="32" t="s">
        <v>8</v>
      </c>
      <c r="G310" s="32" t="s">
        <v>8</v>
      </c>
      <c r="H310" s="4"/>
      <c r="I310" s="4"/>
      <c r="J310" s="4"/>
      <c r="K310" s="4"/>
    </row>
    <row r="311" spans="1:11" ht="14.1" customHeight="1">
      <c r="A311" s="4"/>
      <c r="B311" s="4"/>
      <c r="C311" s="7" t="s">
        <v>16</v>
      </c>
      <c r="D311" s="33" t="s">
        <v>361</v>
      </c>
      <c r="E311" s="33" t="s">
        <v>1963</v>
      </c>
      <c r="F311" s="33" t="s">
        <v>420</v>
      </c>
      <c r="G311" s="33" t="s">
        <v>420</v>
      </c>
      <c r="H311" s="4"/>
      <c r="I311" s="4"/>
      <c r="J311" s="4"/>
      <c r="K311" s="4"/>
    </row>
    <row r="312" spans="1:11" ht="14.1" customHeight="1">
      <c r="A312" s="4"/>
      <c r="B312" s="4"/>
      <c r="C312" s="7" t="s">
        <v>506</v>
      </c>
      <c r="D312" s="33" t="s">
        <v>385</v>
      </c>
      <c r="E312" s="33" t="s">
        <v>1964</v>
      </c>
      <c r="F312" s="33" t="s">
        <v>938</v>
      </c>
      <c r="G312" s="33" t="s">
        <v>937</v>
      </c>
      <c r="H312" s="4"/>
      <c r="I312" s="4"/>
      <c r="J312" s="4"/>
      <c r="K312" s="4"/>
    </row>
    <row r="313" spans="1:11" ht="14.1" customHeight="1">
      <c r="A313" s="4"/>
      <c r="B313" s="4"/>
      <c r="C313" s="7" t="s">
        <v>504</v>
      </c>
      <c r="D313" s="33" t="s">
        <v>385</v>
      </c>
      <c r="E313" s="33" t="s">
        <v>1965</v>
      </c>
      <c r="F313" s="33" t="s">
        <v>936</v>
      </c>
      <c r="G313" s="33" t="s">
        <v>935</v>
      </c>
      <c r="H313" s="4"/>
      <c r="I313" s="4"/>
      <c r="J313" s="4"/>
      <c r="K313" s="4"/>
    </row>
    <row r="314" spans="1:11" ht="14.1" customHeight="1">
      <c r="A314" s="4"/>
      <c r="B314" s="4"/>
      <c r="C314" s="7" t="s">
        <v>388</v>
      </c>
      <c r="D314" s="33" t="s">
        <v>361</v>
      </c>
      <c r="E314" s="33" t="s">
        <v>361</v>
      </c>
      <c r="F314" s="33" t="s">
        <v>1966</v>
      </c>
      <c r="G314" s="33" t="s">
        <v>385</v>
      </c>
      <c r="H314" s="4"/>
      <c r="I314" s="4"/>
      <c r="J314" s="4"/>
      <c r="K314" s="4"/>
    </row>
    <row r="315" spans="1:11" ht="14.1" customHeight="1">
      <c r="A315" s="4"/>
      <c r="B315" s="4"/>
      <c r="C315" s="7" t="s">
        <v>387</v>
      </c>
      <c r="D315" s="33" t="s">
        <v>361</v>
      </c>
      <c r="E315" s="33" t="s">
        <v>361</v>
      </c>
      <c r="F315" s="33" t="s">
        <v>1967</v>
      </c>
      <c r="G315" s="33" t="s">
        <v>934</v>
      </c>
      <c r="H315" s="4"/>
      <c r="I315" s="4"/>
      <c r="J315" s="4"/>
      <c r="K315" s="4"/>
    </row>
    <row r="316" spans="1:11" ht="14.1" customHeight="1">
      <c r="A316" s="4"/>
      <c r="B316" s="4"/>
      <c r="C316" s="7" t="s">
        <v>22</v>
      </c>
      <c r="D316" s="33" t="s">
        <v>361</v>
      </c>
      <c r="E316" s="33" t="s">
        <v>361</v>
      </c>
      <c r="F316" s="33" t="s">
        <v>1968</v>
      </c>
      <c r="G316" s="33" t="s">
        <v>934</v>
      </c>
      <c r="H316" s="4"/>
      <c r="I316" s="4"/>
      <c r="J316" s="4"/>
      <c r="K316" s="4"/>
    </row>
    <row r="317" spans="1:11" ht="14.1" customHeight="1">
      <c r="A317" s="4"/>
      <c r="B317" s="4"/>
      <c r="C317" s="1236" t="s">
        <v>384</v>
      </c>
      <c r="D317" s="1237"/>
      <c r="E317" s="1237"/>
      <c r="F317" s="1237"/>
      <c r="G317" s="1237"/>
      <c r="H317" s="4"/>
      <c r="I317" s="4"/>
      <c r="J317" s="4"/>
      <c r="K317" s="4"/>
    </row>
    <row r="318" spans="1:11" ht="14.1" customHeight="1">
      <c r="A318" s="4"/>
      <c r="B318" s="4"/>
      <c r="C318" s="13"/>
      <c r="D318" s="31">
        <v>2021</v>
      </c>
      <c r="E318" s="31">
        <v>2022</v>
      </c>
      <c r="F318" s="31">
        <v>2023</v>
      </c>
      <c r="G318" s="31">
        <v>2024</v>
      </c>
      <c r="H318" s="4"/>
      <c r="I318" s="4"/>
      <c r="J318" s="4"/>
      <c r="K318" s="4"/>
    </row>
    <row r="319" spans="1:11" ht="14.1" customHeight="1">
      <c r="A319" s="4"/>
      <c r="B319" s="4"/>
      <c r="C319" s="12"/>
      <c r="D319" s="32" t="s">
        <v>7</v>
      </c>
      <c r="E319" s="32" t="s">
        <v>8</v>
      </c>
      <c r="F319" s="32" t="s">
        <v>8</v>
      </c>
      <c r="G319" s="32" t="s">
        <v>8</v>
      </c>
      <c r="H319" s="4"/>
      <c r="I319" s="4"/>
      <c r="J319" s="4"/>
      <c r="K319" s="4"/>
    </row>
    <row r="320" spans="1:11" ht="14.1" customHeight="1">
      <c r="A320" s="4"/>
      <c r="B320" s="4"/>
      <c r="C320" s="11" t="s">
        <v>381</v>
      </c>
      <c r="D320" s="28">
        <v>0</v>
      </c>
      <c r="E320" s="28">
        <v>0</v>
      </c>
      <c r="F320" s="28">
        <v>0</v>
      </c>
      <c r="G320" s="28">
        <v>0</v>
      </c>
      <c r="H320" s="4"/>
      <c r="I320" s="4"/>
      <c r="J320" s="4"/>
      <c r="K320" s="4"/>
    </row>
    <row r="321" spans="1:11" ht="14.1" customHeight="1">
      <c r="A321" s="4"/>
      <c r="B321" s="4"/>
      <c r="C321" s="11" t="s">
        <v>370</v>
      </c>
      <c r="D321" s="28">
        <v>0</v>
      </c>
      <c r="E321" s="28">
        <v>0</v>
      </c>
      <c r="F321" s="28">
        <v>0</v>
      </c>
      <c r="G321" s="28">
        <v>0</v>
      </c>
      <c r="H321" s="4"/>
      <c r="I321" s="4"/>
      <c r="J321" s="4"/>
      <c r="K321" s="4"/>
    </row>
    <row r="322" spans="1:11" ht="14.1" customHeight="1">
      <c r="A322" s="4"/>
      <c r="B322" s="4"/>
      <c r="C322" s="11" t="s">
        <v>374</v>
      </c>
      <c r="D322" s="28">
        <v>0</v>
      </c>
      <c r="E322" s="28">
        <v>0</v>
      </c>
      <c r="F322" s="28">
        <v>0</v>
      </c>
      <c r="G322" s="28">
        <v>0</v>
      </c>
      <c r="H322" s="4"/>
      <c r="I322" s="4"/>
      <c r="J322" s="4"/>
      <c r="K322" s="4"/>
    </row>
    <row r="323" spans="1:11" ht="14.1" customHeight="1">
      <c r="A323" s="4"/>
      <c r="B323" s="4"/>
      <c r="C323" s="11" t="s">
        <v>380</v>
      </c>
      <c r="D323" s="28">
        <v>0</v>
      </c>
      <c r="E323" s="28">
        <v>0</v>
      </c>
      <c r="F323" s="28">
        <v>0</v>
      </c>
      <c r="G323" s="28">
        <v>0</v>
      </c>
      <c r="H323" s="4"/>
      <c r="I323" s="4"/>
      <c r="J323" s="4"/>
      <c r="K323" s="4"/>
    </row>
    <row r="324" spans="1:11" ht="14.1" customHeight="1">
      <c r="A324" s="4"/>
      <c r="B324" s="4"/>
      <c r="C324" s="11" t="s">
        <v>370</v>
      </c>
      <c r="D324" s="28">
        <v>0</v>
      </c>
      <c r="E324" s="28">
        <v>0</v>
      </c>
      <c r="F324" s="28">
        <v>0</v>
      </c>
      <c r="G324" s="28">
        <v>0</v>
      </c>
      <c r="H324" s="4"/>
      <c r="I324" s="4"/>
      <c r="J324" s="4"/>
      <c r="K324" s="4"/>
    </row>
    <row r="325" spans="1:11" ht="14.1" customHeight="1">
      <c r="A325" s="4"/>
      <c r="B325" s="4"/>
      <c r="C325" s="11" t="s">
        <v>374</v>
      </c>
      <c r="D325" s="28">
        <v>0</v>
      </c>
      <c r="E325" s="28">
        <v>0</v>
      </c>
      <c r="F325" s="28">
        <v>0</v>
      </c>
      <c r="G325" s="28">
        <v>0</v>
      </c>
      <c r="H325" s="4"/>
      <c r="I325" s="4"/>
      <c r="J325" s="4"/>
      <c r="K325" s="4"/>
    </row>
    <row r="326" spans="1:11" ht="14.1" customHeight="1">
      <c r="A326" s="4"/>
      <c r="B326" s="4"/>
      <c r="C326" s="11" t="s">
        <v>379</v>
      </c>
      <c r="D326" s="28">
        <v>0</v>
      </c>
      <c r="E326" s="28">
        <v>0</v>
      </c>
      <c r="F326" s="28">
        <v>0</v>
      </c>
      <c r="G326" s="28">
        <v>0</v>
      </c>
      <c r="H326" s="4"/>
      <c r="I326" s="4"/>
      <c r="J326" s="4"/>
      <c r="K326" s="4"/>
    </row>
    <row r="327" spans="1:11" ht="14.1" customHeight="1">
      <c r="A327" s="4"/>
      <c r="B327" s="4"/>
      <c r="C327" s="11" t="s">
        <v>370</v>
      </c>
      <c r="D327" s="28">
        <v>0</v>
      </c>
      <c r="E327" s="28">
        <v>0</v>
      </c>
      <c r="F327" s="28">
        <v>0</v>
      </c>
      <c r="G327" s="28">
        <v>0</v>
      </c>
      <c r="H327" s="4"/>
      <c r="I327" s="4"/>
      <c r="J327" s="4"/>
      <c r="K327" s="4"/>
    </row>
    <row r="328" spans="1:11" ht="14.1" customHeight="1">
      <c r="A328" s="4"/>
      <c r="B328" s="4"/>
      <c r="C328" s="11" t="s">
        <v>374</v>
      </c>
      <c r="D328" s="28">
        <v>0</v>
      </c>
      <c r="E328" s="28">
        <v>0</v>
      </c>
      <c r="F328" s="28">
        <v>0</v>
      </c>
      <c r="G328" s="28">
        <v>0</v>
      </c>
      <c r="H328" s="4"/>
      <c r="I328" s="4"/>
      <c r="J328" s="4"/>
      <c r="K328" s="4"/>
    </row>
    <row r="329" spans="1:11" ht="14.1" customHeight="1">
      <c r="A329" s="4"/>
      <c r="B329" s="4"/>
      <c r="C329" s="11" t="s">
        <v>378</v>
      </c>
      <c r="D329" s="28">
        <v>0</v>
      </c>
      <c r="E329" s="28">
        <v>0</v>
      </c>
      <c r="F329" s="28">
        <v>0</v>
      </c>
      <c r="G329" s="28">
        <v>0</v>
      </c>
      <c r="H329" s="4"/>
      <c r="I329" s="4"/>
      <c r="J329" s="4"/>
      <c r="K329" s="4"/>
    </row>
    <row r="330" spans="1:11" ht="14.1" customHeight="1">
      <c r="A330" s="4"/>
      <c r="B330" s="4"/>
      <c r="C330" s="11" t="s">
        <v>370</v>
      </c>
      <c r="D330" s="28">
        <v>0</v>
      </c>
      <c r="E330" s="28">
        <v>0</v>
      </c>
      <c r="F330" s="28">
        <v>0</v>
      </c>
      <c r="G330" s="28">
        <v>0</v>
      </c>
      <c r="H330" s="4"/>
      <c r="I330" s="4"/>
      <c r="J330" s="4"/>
      <c r="K330" s="4"/>
    </row>
    <row r="331" spans="1:11" ht="14.1" customHeight="1">
      <c r="A331" s="4"/>
      <c r="B331" s="4"/>
      <c r="C331" s="11" t="s">
        <v>374</v>
      </c>
      <c r="D331" s="28">
        <v>0</v>
      </c>
      <c r="E331" s="28">
        <v>0</v>
      </c>
      <c r="F331" s="28">
        <v>0</v>
      </c>
      <c r="G331" s="28">
        <v>0</v>
      </c>
      <c r="H331" s="4"/>
      <c r="I331" s="4"/>
      <c r="J331" s="4"/>
      <c r="K331" s="4"/>
    </row>
    <row r="332" spans="1:11" ht="14.1" customHeight="1">
      <c r="A332" s="4"/>
      <c r="B332" s="4"/>
      <c r="C332" s="11" t="s">
        <v>383</v>
      </c>
      <c r="D332" s="28">
        <v>0</v>
      </c>
      <c r="E332" s="28">
        <v>0</v>
      </c>
      <c r="F332" s="28">
        <v>0</v>
      </c>
      <c r="G332" s="28">
        <v>0</v>
      </c>
      <c r="H332" s="4"/>
      <c r="I332" s="4"/>
      <c r="J332" s="4"/>
      <c r="K332" s="4"/>
    </row>
    <row r="333" spans="1:11" ht="14.1" customHeight="1">
      <c r="A333" s="4"/>
      <c r="B333" s="4"/>
      <c r="C333" s="11" t="s">
        <v>370</v>
      </c>
      <c r="D333" s="28">
        <v>0</v>
      </c>
      <c r="E333" s="28">
        <v>0</v>
      </c>
      <c r="F333" s="28">
        <v>0</v>
      </c>
      <c r="G333" s="28">
        <v>0</v>
      </c>
      <c r="H333" s="4"/>
      <c r="I333" s="4"/>
      <c r="J333" s="4"/>
      <c r="K333" s="4"/>
    </row>
    <row r="334" spans="1:11" ht="14.1" customHeight="1">
      <c r="A334" s="4"/>
      <c r="B334" s="4"/>
      <c r="C334" s="11" t="s">
        <v>374</v>
      </c>
      <c r="D334" s="28">
        <v>0</v>
      </c>
      <c r="E334" s="28">
        <v>0</v>
      </c>
      <c r="F334" s="28">
        <v>0</v>
      </c>
      <c r="G334" s="28">
        <v>0</v>
      </c>
      <c r="H334" s="4"/>
      <c r="I334" s="4"/>
      <c r="J334" s="4"/>
      <c r="K334" s="4"/>
    </row>
    <row r="335" spans="1:11" ht="14.1" customHeight="1">
      <c r="A335" s="4"/>
      <c r="B335" s="4"/>
      <c r="C335" s="11" t="s">
        <v>376</v>
      </c>
      <c r="D335" s="28">
        <v>0</v>
      </c>
      <c r="E335" s="28">
        <v>0</v>
      </c>
      <c r="F335" s="28">
        <v>0</v>
      </c>
      <c r="G335" s="28">
        <v>0</v>
      </c>
      <c r="H335" s="4"/>
      <c r="I335" s="4"/>
      <c r="J335" s="4"/>
      <c r="K335" s="4"/>
    </row>
    <row r="336" spans="1:11" ht="14.1" customHeight="1">
      <c r="A336" s="4"/>
      <c r="B336" s="4"/>
      <c r="C336" s="11" t="s">
        <v>370</v>
      </c>
      <c r="D336" s="28">
        <v>0</v>
      </c>
      <c r="E336" s="28">
        <v>0</v>
      </c>
      <c r="F336" s="28">
        <v>0</v>
      </c>
      <c r="G336" s="28">
        <v>0</v>
      </c>
      <c r="H336" s="4"/>
      <c r="I336" s="4"/>
      <c r="J336" s="4"/>
      <c r="K336" s="4"/>
    </row>
    <row r="337" spans="1:11" ht="14.1" customHeight="1">
      <c r="A337" s="4"/>
      <c r="B337" s="4"/>
      <c r="C337" s="11" t="s">
        <v>374</v>
      </c>
      <c r="D337" s="28">
        <v>0</v>
      </c>
      <c r="E337" s="28">
        <v>0</v>
      </c>
      <c r="F337" s="28">
        <v>0</v>
      </c>
      <c r="G337" s="28">
        <v>0</v>
      </c>
      <c r="H337" s="4"/>
      <c r="I337" s="4"/>
      <c r="J337" s="4"/>
      <c r="K337" s="4"/>
    </row>
    <row r="338" spans="1:11" ht="14.1" customHeight="1">
      <c r="A338" s="4"/>
      <c r="B338" s="4"/>
      <c r="C338" s="11" t="s">
        <v>375</v>
      </c>
      <c r="D338" s="28">
        <v>0</v>
      </c>
      <c r="E338" s="28">
        <v>0</v>
      </c>
      <c r="F338" s="28">
        <v>0</v>
      </c>
      <c r="G338" s="28">
        <v>0</v>
      </c>
      <c r="H338" s="4"/>
      <c r="I338" s="4"/>
      <c r="J338" s="4"/>
      <c r="K338" s="4"/>
    </row>
    <row r="339" spans="1:11" ht="14.1" customHeight="1">
      <c r="A339" s="4"/>
      <c r="B339" s="4"/>
      <c r="C339" s="11" t="s">
        <v>370</v>
      </c>
      <c r="D339" s="28">
        <v>0</v>
      </c>
      <c r="E339" s="28">
        <v>0</v>
      </c>
      <c r="F339" s="28">
        <v>0</v>
      </c>
      <c r="G339" s="28">
        <v>0</v>
      </c>
      <c r="H339" s="4"/>
      <c r="I339" s="4"/>
      <c r="J339" s="4"/>
      <c r="K339" s="4"/>
    </row>
    <row r="340" spans="1:11" ht="14.1" customHeight="1">
      <c r="A340" s="4"/>
      <c r="B340" s="4"/>
      <c r="C340" s="11" t="s">
        <v>374</v>
      </c>
      <c r="D340" s="28">
        <v>0</v>
      </c>
      <c r="E340" s="28">
        <v>0</v>
      </c>
      <c r="F340" s="28">
        <v>0</v>
      </c>
      <c r="G340" s="28">
        <v>0</v>
      </c>
      <c r="H340" s="4"/>
      <c r="I340" s="4"/>
      <c r="J340" s="4"/>
      <c r="K340" s="4"/>
    </row>
    <row r="341" spans="1:11" ht="14.1" customHeight="1">
      <c r="A341" s="4"/>
      <c r="B341" s="4"/>
      <c r="C341" s="11" t="s">
        <v>373</v>
      </c>
      <c r="D341" s="28">
        <v>0</v>
      </c>
      <c r="E341" s="28">
        <v>0</v>
      </c>
      <c r="F341" s="28">
        <v>0</v>
      </c>
      <c r="G341" s="28">
        <v>0</v>
      </c>
      <c r="H341" s="4"/>
      <c r="I341" s="4"/>
      <c r="J341" s="4"/>
      <c r="K341" s="4"/>
    </row>
    <row r="342" spans="1:11" ht="14.1" customHeight="1">
      <c r="A342" s="4"/>
      <c r="B342" s="4"/>
      <c r="C342" s="11" t="s">
        <v>370</v>
      </c>
      <c r="D342" s="28">
        <v>0</v>
      </c>
      <c r="E342" s="28">
        <v>0</v>
      </c>
      <c r="F342" s="28">
        <v>0</v>
      </c>
      <c r="G342" s="28">
        <v>0</v>
      </c>
      <c r="H342" s="4"/>
      <c r="I342" s="4"/>
      <c r="J342" s="4"/>
      <c r="K342" s="4"/>
    </row>
    <row r="343" spans="1:11" ht="14.1" customHeight="1">
      <c r="A343" s="4"/>
      <c r="B343" s="4"/>
      <c r="C343" s="11" t="s">
        <v>369</v>
      </c>
      <c r="D343" s="28">
        <v>0</v>
      </c>
      <c r="E343" s="28">
        <v>0</v>
      </c>
      <c r="F343" s="28">
        <v>0</v>
      </c>
      <c r="G343" s="28">
        <v>0</v>
      </c>
      <c r="H343" s="4"/>
      <c r="I343" s="4"/>
      <c r="J343" s="4"/>
      <c r="K343" s="4"/>
    </row>
    <row r="344" spans="1:11" ht="14.1" customHeight="1">
      <c r="A344" s="4"/>
      <c r="B344" s="4"/>
      <c r="C344" s="11" t="s">
        <v>368</v>
      </c>
      <c r="D344" s="28">
        <v>0</v>
      </c>
      <c r="E344" s="28">
        <v>0</v>
      </c>
      <c r="F344" s="28">
        <v>0</v>
      </c>
      <c r="G344" s="28">
        <v>0</v>
      </c>
      <c r="H344" s="4"/>
      <c r="I344" s="4"/>
      <c r="J344" s="4"/>
      <c r="K344" s="4"/>
    </row>
    <row r="345" spans="1:11" ht="14.1" customHeight="1">
      <c r="A345" s="4"/>
      <c r="B345" s="4"/>
      <c r="C345" s="11" t="s">
        <v>367</v>
      </c>
      <c r="D345" s="28">
        <v>0</v>
      </c>
      <c r="E345" s="28">
        <v>0</v>
      </c>
      <c r="F345" s="28">
        <v>0</v>
      </c>
      <c r="G345" s="28">
        <v>0</v>
      </c>
      <c r="H345" s="4"/>
      <c r="I345" s="4"/>
      <c r="J345" s="4"/>
      <c r="K345" s="4"/>
    </row>
    <row r="346" spans="1:11" ht="14.1" customHeight="1">
      <c r="A346" s="4"/>
      <c r="B346" s="4"/>
      <c r="C346" s="11" t="s">
        <v>366</v>
      </c>
      <c r="D346" s="28">
        <v>0</v>
      </c>
      <c r="E346" s="28">
        <v>0</v>
      </c>
      <c r="F346" s="28">
        <v>0</v>
      </c>
      <c r="G346" s="28">
        <v>0</v>
      </c>
      <c r="H346" s="4"/>
      <c r="I346" s="4"/>
      <c r="J346" s="4"/>
      <c r="K346" s="4"/>
    </row>
    <row r="347" spans="1:11" ht="14.1" customHeight="1">
      <c r="A347" s="4"/>
      <c r="B347" s="4"/>
      <c r="C347" s="11" t="s">
        <v>372</v>
      </c>
      <c r="D347" s="28">
        <v>0</v>
      </c>
      <c r="E347" s="28">
        <v>39200000</v>
      </c>
      <c r="F347" s="28">
        <v>9890000</v>
      </c>
      <c r="G347" s="28">
        <v>10930000</v>
      </c>
      <c r="H347" s="4"/>
      <c r="I347" s="4"/>
      <c r="J347" s="4"/>
      <c r="K347" s="4"/>
    </row>
    <row r="348" spans="1:11" ht="14.1" customHeight="1">
      <c r="A348" s="4"/>
      <c r="B348" s="4"/>
      <c r="C348" s="11" t="s">
        <v>370</v>
      </c>
      <c r="D348" s="28">
        <v>0</v>
      </c>
      <c r="E348" s="28">
        <v>39200000</v>
      </c>
      <c r="F348" s="28">
        <v>9890000</v>
      </c>
      <c r="G348" s="28">
        <v>10930000</v>
      </c>
      <c r="H348" s="4"/>
      <c r="I348" s="4"/>
      <c r="J348" s="4"/>
      <c r="K348" s="4"/>
    </row>
    <row r="349" spans="1:11" ht="14.1" customHeight="1">
      <c r="A349" s="4"/>
      <c r="B349" s="4"/>
      <c r="C349" s="11" t="s">
        <v>369</v>
      </c>
      <c r="D349" s="28">
        <v>0</v>
      </c>
      <c r="E349" s="28">
        <v>0</v>
      </c>
      <c r="F349" s="28">
        <v>0</v>
      </c>
      <c r="G349" s="28">
        <v>0</v>
      </c>
      <c r="H349" s="4"/>
      <c r="I349" s="4"/>
      <c r="J349" s="4"/>
      <c r="K349" s="4"/>
    </row>
    <row r="350" spans="1:11" ht="14.1" customHeight="1">
      <c r="A350" s="4"/>
      <c r="B350" s="4"/>
      <c r="C350" s="11" t="s">
        <v>368</v>
      </c>
      <c r="D350" s="28">
        <v>0</v>
      </c>
      <c r="E350" s="28">
        <v>0</v>
      </c>
      <c r="F350" s="28">
        <v>0</v>
      </c>
      <c r="G350" s="28">
        <v>0</v>
      </c>
      <c r="H350" s="4"/>
      <c r="I350" s="4"/>
      <c r="J350" s="4"/>
      <c r="K350" s="4"/>
    </row>
    <row r="351" spans="1:11" ht="14.1" customHeight="1">
      <c r="A351" s="4"/>
      <c r="B351" s="4"/>
      <c r="C351" s="11" t="s">
        <v>367</v>
      </c>
      <c r="D351" s="28">
        <v>0</v>
      </c>
      <c r="E351" s="28">
        <v>0</v>
      </c>
      <c r="F351" s="28">
        <v>0</v>
      </c>
      <c r="G351" s="28">
        <v>0</v>
      </c>
      <c r="H351" s="4"/>
      <c r="I351" s="4"/>
      <c r="J351" s="4"/>
      <c r="K351" s="4"/>
    </row>
    <row r="352" spans="1:11" ht="14.1" customHeight="1">
      <c r="A352" s="4"/>
      <c r="B352" s="4"/>
      <c r="C352" s="11" t="s">
        <v>366</v>
      </c>
      <c r="D352" s="28">
        <v>0</v>
      </c>
      <c r="E352" s="28">
        <v>0</v>
      </c>
      <c r="F352" s="28">
        <v>0</v>
      </c>
      <c r="G352" s="28">
        <v>0</v>
      </c>
      <c r="H352" s="4"/>
      <c r="I352" s="4"/>
      <c r="J352" s="4"/>
      <c r="K352" s="4"/>
    </row>
    <row r="353" spans="1:11" ht="14.1" customHeight="1">
      <c r="A353" s="4"/>
      <c r="B353" s="4"/>
      <c r="C353" s="11" t="s">
        <v>371</v>
      </c>
      <c r="D353" s="28">
        <v>0</v>
      </c>
      <c r="E353" s="28">
        <v>0</v>
      </c>
      <c r="F353" s="28">
        <v>0</v>
      </c>
      <c r="G353" s="28">
        <v>0</v>
      </c>
      <c r="H353" s="4"/>
      <c r="I353" s="4"/>
      <c r="J353" s="4"/>
      <c r="K353" s="4"/>
    </row>
    <row r="354" spans="1:11" ht="14.1" customHeight="1">
      <c r="A354" s="4"/>
      <c r="B354" s="4"/>
      <c r="C354" s="11" t="s">
        <v>370</v>
      </c>
      <c r="D354" s="28">
        <v>0</v>
      </c>
      <c r="E354" s="28">
        <v>0</v>
      </c>
      <c r="F354" s="28">
        <v>0</v>
      </c>
      <c r="G354" s="28">
        <v>0</v>
      </c>
      <c r="H354" s="4"/>
      <c r="I354" s="4"/>
      <c r="J354" s="4"/>
      <c r="K354" s="4"/>
    </row>
    <row r="355" spans="1:11" ht="14.1" customHeight="1">
      <c r="A355" s="4"/>
      <c r="B355" s="4"/>
      <c r="C355" s="11" t="s">
        <v>369</v>
      </c>
      <c r="D355" s="28">
        <v>0</v>
      </c>
      <c r="E355" s="28">
        <v>0</v>
      </c>
      <c r="F355" s="28">
        <v>0</v>
      </c>
      <c r="G355" s="28">
        <v>0</v>
      </c>
      <c r="H355" s="4"/>
      <c r="I355" s="4"/>
      <c r="J355" s="4"/>
      <c r="K355" s="4"/>
    </row>
    <row r="356" spans="1:11" ht="14.1" customHeight="1">
      <c r="A356" s="4"/>
      <c r="B356" s="4"/>
      <c r="C356" s="11" t="s">
        <v>368</v>
      </c>
      <c r="D356" s="28">
        <v>0</v>
      </c>
      <c r="E356" s="28">
        <v>0</v>
      </c>
      <c r="F356" s="28">
        <v>0</v>
      </c>
      <c r="G356" s="28">
        <v>0</v>
      </c>
      <c r="H356" s="4"/>
      <c r="I356" s="4"/>
      <c r="J356" s="4"/>
      <c r="K356" s="4"/>
    </row>
    <row r="357" spans="1:11" ht="14.1" customHeight="1">
      <c r="A357" s="4"/>
      <c r="B357" s="4"/>
      <c r="C357" s="11" t="s">
        <v>367</v>
      </c>
      <c r="D357" s="28">
        <v>0</v>
      </c>
      <c r="E357" s="28">
        <v>0</v>
      </c>
      <c r="F357" s="28">
        <v>0</v>
      </c>
      <c r="G357" s="28">
        <v>0</v>
      </c>
      <c r="H357" s="4"/>
      <c r="I357" s="4"/>
      <c r="J357" s="4"/>
      <c r="K357" s="4"/>
    </row>
    <row r="358" spans="1:11" ht="14.1" customHeight="1">
      <c r="A358" s="4"/>
      <c r="B358" s="4"/>
      <c r="C358" s="11" t="s">
        <v>366</v>
      </c>
      <c r="D358" s="28">
        <v>0</v>
      </c>
      <c r="E358" s="28">
        <v>0</v>
      </c>
      <c r="F358" s="28">
        <v>0</v>
      </c>
      <c r="G358" s="28">
        <v>0</v>
      </c>
      <c r="H358" s="4"/>
      <c r="I358" s="4"/>
      <c r="J358" s="4"/>
      <c r="K358" s="4"/>
    </row>
    <row r="359" spans="1:11" ht="14.1" customHeight="1">
      <c r="A359" s="4"/>
      <c r="B359" s="4"/>
      <c r="C359" s="11" t="s">
        <v>365</v>
      </c>
      <c r="D359" s="28">
        <v>0</v>
      </c>
      <c r="E359" s="28">
        <v>0</v>
      </c>
      <c r="F359" s="28">
        <v>0</v>
      </c>
      <c r="G359" s="28">
        <v>0</v>
      </c>
      <c r="H359" s="4"/>
      <c r="I359" s="4"/>
      <c r="J359" s="4"/>
      <c r="K359" s="4"/>
    </row>
    <row r="360" spans="1:11" ht="14.1" customHeight="1">
      <c r="A360" s="4"/>
      <c r="B360" s="4"/>
      <c r="C360" s="11" t="s">
        <v>364</v>
      </c>
      <c r="D360" s="28">
        <v>0</v>
      </c>
      <c r="E360" s="28">
        <v>0</v>
      </c>
      <c r="F360" s="28">
        <v>0</v>
      </c>
      <c r="G360" s="28">
        <v>0</v>
      </c>
      <c r="H360" s="4"/>
      <c r="I360" s="4"/>
      <c r="J360" s="4"/>
      <c r="K360" s="4"/>
    </row>
    <row r="361" spans="1:11" ht="14.1" customHeight="1">
      <c r="A361" s="4"/>
      <c r="B361" s="4"/>
      <c r="C361" s="10" t="s">
        <v>147</v>
      </c>
      <c r="D361" s="28">
        <v>0</v>
      </c>
      <c r="E361" s="28">
        <v>39200000</v>
      </c>
      <c r="F361" s="28">
        <v>9890000</v>
      </c>
      <c r="G361" s="28">
        <v>10930000</v>
      </c>
      <c r="H361" s="4"/>
      <c r="I361" s="4"/>
      <c r="J361" s="4"/>
      <c r="K361" s="4"/>
    </row>
    <row r="362" spans="1:11" ht="14.1" customHeight="1">
      <c r="A362" s="4"/>
      <c r="B362" s="4"/>
      <c r="C362" s="24" t="s">
        <v>1969</v>
      </c>
      <c r="D362" s="1222" t="s">
        <v>1970</v>
      </c>
      <c r="E362" s="1223"/>
      <c r="F362" s="1223"/>
      <c r="G362" s="1223"/>
      <c r="H362" s="4"/>
      <c r="I362" s="4"/>
      <c r="J362" s="4"/>
      <c r="K362" s="4"/>
    </row>
    <row r="363" spans="1:11" ht="14.1" customHeight="1">
      <c r="A363" s="4"/>
      <c r="B363" s="4"/>
      <c r="C363" s="14" t="s">
        <v>393</v>
      </c>
      <c r="D363" s="1232" t="s">
        <v>1971</v>
      </c>
      <c r="E363" s="1233"/>
      <c r="F363" s="1233"/>
      <c r="G363" s="1233"/>
      <c r="H363" s="4"/>
      <c r="I363" s="4"/>
      <c r="J363" s="4"/>
      <c r="K363" s="4"/>
    </row>
    <row r="364" spans="1:11" ht="14.1" customHeight="1">
      <c r="A364" s="4"/>
      <c r="B364" s="4"/>
      <c r="C364" s="25" t="s">
        <v>392</v>
      </c>
      <c r="D364" s="1234" t="s">
        <v>945</v>
      </c>
      <c r="E364" s="1235"/>
      <c r="F364" s="1235"/>
      <c r="G364" s="1235"/>
      <c r="H364" s="4"/>
      <c r="I364" s="4"/>
      <c r="J364" s="4"/>
      <c r="K364" s="4"/>
    </row>
    <row r="365" spans="1:11" ht="14.1" customHeight="1">
      <c r="A365" s="4"/>
      <c r="B365" s="4"/>
      <c r="C365" s="25" t="s">
        <v>15</v>
      </c>
      <c r="D365" s="1234" t="s">
        <v>944</v>
      </c>
      <c r="E365" s="1235"/>
      <c r="F365" s="1235"/>
      <c r="G365" s="1235"/>
      <c r="H365" s="4"/>
      <c r="I365" s="4"/>
      <c r="J365" s="4"/>
      <c r="K365" s="4"/>
    </row>
    <row r="366" spans="1:11" ht="15" customHeight="1">
      <c r="A366" s="4"/>
      <c r="B366" s="4"/>
      <c r="C366" s="13"/>
      <c r="D366" s="31">
        <v>2021</v>
      </c>
      <c r="E366" s="31">
        <v>2022</v>
      </c>
      <c r="F366" s="31">
        <v>2023</v>
      </c>
      <c r="G366" s="31">
        <v>2024</v>
      </c>
      <c r="H366" s="4"/>
      <c r="I366" s="4"/>
      <c r="J366" s="4"/>
      <c r="K366" s="4"/>
    </row>
    <row r="367" spans="1:11" ht="15" customHeight="1">
      <c r="A367" s="4"/>
      <c r="B367" s="4"/>
      <c r="C367" s="12"/>
      <c r="D367" s="32" t="s">
        <v>7</v>
      </c>
      <c r="E367" s="32" t="s">
        <v>8</v>
      </c>
      <c r="F367" s="32" t="s">
        <v>8</v>
      </c>
      <c r="G367" s="32" t="s">
        <v>8</v>
      </c>
      <c r="H367" s="4"/>
      <c r="I367" s="4"/>
      <c r="J367" s="4"/>
      <c r="K367" s="4"/>
    </row>
    <row r="368" spans="1:11" ht="14.1" customHeight="1">
      <c r="A368" s="4"/>
      <c r="B368" s="4"/>
      <c r="C368" s="7" t="s">
        <v>16</v>
      </c>
      <c r="D368" s="33" t="s">
        <v>361</v>
      </c>
      <c r="E368" s="33" t="s">
        <v>1097</v>
      </c>
      <c r="F368" s="33" t="s">
        <v>395</v>
      </c>
      <c r="G368" s="33" t="s">
        <v>395</v>
      </c>
      <c r="H368" s="4"/>
      <c r="I368" s="4"/>
      <c r="J368" s="4"/>
      <c r="K368" s="4"/>
    </row>
    <row r="369" spans="1:11" ht="14.1" customHeight="1">
      <c r="A369" s="4"/>
      <c r="B369" s="4"/>
      <c r="C369" s="7" t="s">
        <v>506</v>
      </c>
      <c r="D369" s="33" t="s">
        <v>385</v>
      </c>
      <c r="E369" s="33" t="s">
        <v>1972</v>
      </c>
      <c r="F369" s="33" t="s">
        <v>1243</v>
      </c>
      <c r="G369" s="33" t="s">
        <v>943</v>
      </c>
      <c r="H369" s="4"/>
      <c r="I369" s="4"/>
      <c r="J369" s="4"/>
      <c r="K369" s="4"/>
    </row>
    <row r="370" spans="1:11" ht="14.1" customHeight="1">
      <c r="A370" s="4"/>
      <c r="B370" s="4"/>
      <c r="C370" s="7" t="s">
        <v>504</v>
      </c>
      <c r="D370" s="33" t="s">
        <v>385</v>
      </c>
      <c r="E370" s="33" t="s">
        <v>1973</v>
      </c>
      <c r="F370" s="33" t="s">
        <v>1242</v>
      </c>
      <c r="G370" s="33" t="s">
        <v>942</v>
      </c>
      <c r="H370" s="4"/>
      <c r="I370" s="4"/>
      <c r="J370" s="4"/>
      <c r="K370" s="4"/>
    </row>
    <row r="371" spans="1:11" ht="14.1" customHeight="1">
      <c r="A371" s="4"/>
      <c r="B371" s="4"/>
      <c r="C371" s="7" t="s">
        <v>388</v>
      </c>
      <c r="D371" s="33" t="s">
        <v>361</v>
      </c>
      <c r="E371" s="33" t="s">
        <v>361</v>
      </c>
      <c r="F371" s="33" t="s">
        <v>1007</v>
      </c>
      <c r="G371" s="33" t="s">
        <v>385</v>
      </c>
      <c r="H371" s="4"/>
      <c r="I371" s="4"/>
      <c r="J371" s="4"/>
      <c r="K371" s="4"/>
    </row>
    <row r="372" spans="1:11" ht="14.1" customHeight="1">
      <c r="A372" s="4"/>
      <c r="B372" s="4"/>
      <c r="C372" s="7" t="s">
        <v>387</v>
      </c>
      <c r="D372" s="33" t="s">
        <v>361</v>
      </c>
      <c r="E372" s="33" t="s">
        <v>361</v>
      </c>
      <c r="F372" s="33" t="s">
        <v>1974</v>
      </c>
      <c r="G372" s="33" t="s">
        <v>1241</v>
      </c>
      <c r="H372" s="4"/>
      <c r="I372" s="4"/>
      <c r="J372" s="4"/>
      <c r="K372" s="4"/>
    </row>
    <row r="373" spans="1:11" ht="14.1" customHeight="1">
      <c r="A373" s="4"/>
      <c r="B373" s="4"/>
      <c r="C373" s="7" t="s">
        <v>22</v>
      </c>
      <c r="D373" s="33" t="s">
        <v>361</v>
      </c>
      <c r="E373" s="33" t="s">
        <v>361</v>
      </c>
      <c r="F373" s="33" t="s">
        <v>1742</v>
      </c>
      <c r="G373" s="33" t="s">
        <v>1241</v>
      </c>
      <c r="H373" s="4"/>
      <c r="I373" s="4"/>
      <c r="J373" s="4"/>
      <c r="K373" s="4"/>
    </row>
    <row r="374" spans="1:11" ht="14.1" customHeight="1">
      <c r="A374" s="4"/>
      <c r="B374" s="4"/>
      <c r="C374" s="1236" t="s">
        <v>384</v>
      </c>
      <c r="D374" s="1237"/>
      <c r="E374" s="1237"/>
      <c r="F374" s="1237"/>
      <c r="G374" s="1237"/>
      <c r="H374" s="4"/>
      <c r="I374" s="4"/>
      <c r="J374" s="4"/>
      <c r="K374" s="4"/>
    </row>
    <row r="375" spans="1:11" ht="14.1" customHeight="1">
      <c r="A375" s="4"/>
      <c r="B375" s="4"/>
      <c r="C375" s="13"/>
      <c r="D375" s="31">
        <v>2021</v>
      </c>
      <c r="E375" s="31">
        <v>2022</v>
      </c>
      <c r="F375" s="31">
        <v>2023</v>
      </c>
      <c r="G375" s="31">
        <v>2024</v>
      </c>
      <c r="H375" s="4"/>
      <c r="I375" s="4"/>
      <c r="J375" s="4"/>
      <c r="K375" s="4"/>
    </row>
    <row r="376" spans="1:11" ht="14.1" customHeight="1">
      <c r="A376" s="4"/>
      <c r="B376" s="4"/>
      <c r="C376" s="12"/>
      <c r="D376" s="32" t="s">
        <v>7</v>
      </c>
      <c r="E376" s="32" t="s">
        <v>8</v>
      </c>
      <c r="F376" s="32" t="s">
        <v>8</v>
      </c>
      <c r="G376" s="32" t="s">
        <v>8</v>
      </c>
      <c r="H376" s="4"/>
      <c r="I376" s="4"/>
      <c r="J376" s="4"/>
      <c r="K376" s="4"/>
    </row>
    <row r="377" spans="1:11" ht="14.1" customHeight="1">
      <c r="A377" s="4"/>
      <c r="B377" s="4"/>
      <c r="C377" s="11" t="s">
        <v>381</v>
      </c>
      <c r="D377" s="28">
        <v>0</v>
      </c>
      <c r="E377" s="28">
        <v>0</v>
      </c>
      <c r="F377" s="28">
        <v>0</v>
      </c>
      <c r="G377" s="28">
        <v>0</v>
      </c>
      <c r="H377" s="4"/>
      <c r="I377" s="4"/>
      <c r="J377" s="4"/>
      <c r="K377" s="4"/>
    </row>
    <row r="378" spans="1:11" ht="14.1" customHeight="1">
      <c r="A378" s="4"/>
      <c r="B378" s="4"/>
      <c r="C378" s="11" t="s">
        <v>370</v>
      </c>
      <c r="D378" s="28">
        <v>0</v>
      </c>
      <c r="E378" s="28">
        <v>0</v>
      </c>
      <c r="F378" s="28">
        <v>0</v>
      </c>
      <c r="G378" s="28">
        <v>0</v>
      </c>
      <c r="H378" s="4"/>
      <c r="I378" s="4"/>
      <c r="J378" s="4"/>
      <c r="K378" s="4"/>
    </row>
    <row r="379" spans="1:11" ht="14.1" customHeight="1">
      <c r="A379" s="4"/>
      <c r="B379" s="4"/>
      <c r="C379" s="11" t="s">
        <v>374</v>
      </c>
      <c r="D379" s="28">
        <v>0</v>
      </c>
      <c r="E379" s="28">
        <v>0</v>
      </c>
      <c r="F379" s="28">
        <v>0</v>
      </c>
      <c r="G379" s="28">
        <v>0</v>
      </c>
      <c r="H379" s="4"/>
      <c r="I379" s="4"/>
      <c r="J379" s="4"/>
      <c r="K379" s="4"/>
    </row>
    <row r="380" spans="1:11" ht="14.1" customHeight="1">
      <c r="A380" s="4"/>
      <c r="B380" s="4"/>
      <c r="C380" s="11" t="s">
        <v>380</v>
      </c>
      <c r="D380" s="28">
        <v>0</v>
      </c>
      <c r="E380" s="28">
        <v>0</v>
      </c>
      <c r="F380" s="28">
        <v>0</v>
      </c>
      <c r="G380" s="28">
        <v>0</v>
      </c>
      <c r="H380" s="4"/>
      <c r="I380" s="4"/>
      <c r="J380" s="4"/>
      <c r="K380" s="4"/>
    </row>
    <row r="381" spans="1:11" ht="14.1" customHeight="1">
      <c r="A381" s="4"/>
      <c r="B381" s="4"/>
      <c r="C381" s="11" t="s">
        <v>370</v>
      </c>
      <c r="D381" s="28">
        <v>0</v>
      </c>
      <c r="E381" s="28">
        <v>0</v>
      </c>
      <c r="F381" s="28">
        <v>0</v>
      </c>
      <c r="G381" s="28">
        <v>0</v>
      </c>
      <c r="H381" s="4"/>
      <c r="I381" s="4"/>
      <c r="J381" s="4"/>
      <c r="K381" s="4"/>
    </row>
    <row r="382" spans="1:11" ht="14.1" customHeight="1">
      <c r="A382" s="4"/>
      <c r="B382" s="4"/>
      <c r="C382" s="11" t="s">
        <v>374</v>
      </c>
      <c r="D382" s="28">
        <v>0</v>
      </c>
      <c r="E382" s="28">
        <v>0</v>
      </c>
      <c r="F382" s="28">
        <v>0</v>
      </c>
      <c r="G382" s="28">
        <v>0</v>
      </c>
      <c r="H382" s="4"/>
      <c r="I382" s="4"/>
      <c r="J382" s="4"/>
      <c r="K382" s="4"/>
    </row>
    <row r="383" spans="1:11" ht="14.1" customHeight="1">
      <c r="A383" s="4"/>
      <c r="B383" s="4"/>
      <c r="C383" s="11" t="s">
        <v>379</v>
      </c>
      <c r="D383" s="28">
        <v>0</v>
      </c>
      <c r="E383" s="28">
        <v>0</v>
      </c>
      <c r="F383" s="28">
        <v>0</v>
      </c>
      <c r="G383" s="28">
        <v>0</v>
      </c>
      <c r="H383" s="4"/>
      <c r="I383" s="4"/>
      <c r="J383" s="4"/>
      <c r="K383" s="4"/>
    </row>
    <row r="384" spans="1:11" ht="14.1" customHeight="1">
      <c r="A384" s="4"/>
      <c r="B384" s="4"/>
      <c r="C384" s="11" t="s">
        <v>370</v>
      </c>
      <c r="D384" s="28">
        <v>0</v>
      </c>
      <c r="E384" s="28">
        <v>0</v>
      </c>
      <c r="F384" s="28">
        <v>0</v>
      </c>
      <c r="G384" s="28">
        <v>0</v>
      </c>
      <c r="H384" s="4"/>
      <c r="I384" s="4"/>
      <c r="J384" s="4"/>
      <c r="K384" s="4"/>
    </row>
    <row r="385" spans="1:11" ht="14.1" customHeight="1">
      <c r="A385" s="4"/>
      <c r="B385" s="4"/>
      <c r="C385" s="11" t="s">
        <v>374</v>
      </c>
      <c r="D385" s="28">
        <v>0</v>
      </c>
      <c r="E385" s="28">
        <v>0</v>
      </c>
      <c r="F385" s="28">
        <v>0</v>
      </c>
      <c r="G385" s="28">
        <v>0</v>
      </c>
      <c r="H385" s="4"/>
      <c r="I385" s="4"/>
      <c r="J385" s="4"/>
      <c r="K385" s="4"/>
    </row>
    <row r="386" spans="1:11" ht="14.1" customHeight="1">
      <c r="A386" s="4"/>
      <c r="B386" s="4"/>
      <c r="C386" s="11" t="s">
        <v>378</v>
      </c>
      <c r="D386" s="28">
        <v>0</v>
      </c>
      <c r="E386" s="28">
        <v>0</v>
      </c>
      <c r="F386" s="28">
        <v>0</v>
      </c>
      <c r="G386" s="28">
        <v>0</v>
      </c>
      <c r="H386" s="4"/>
      <c r="I386" s="4"/>
      <c r="J386" s="4"/>
      <c r="K386" s="4"/>
    </row>
    <row r="387" spans="1:11" ht="14.1" customHeight="1">
      <c r="A387" s="4"/>
      <c r="B387" s="4"/>
      <c r="C387" s="11" t="s">
        <v>370</v>
      </c>
      <c r="D387" s="28">
        <v>0</v>
      </c>
      <c r="E387" s="28">
        <v>0</v>
      </c>
      <c r="F387" s="28">
        <v>0</v>
      </c>
      <c r="G387" s="28">
        <v>0</v>
      </c>
      <c r="H387" s="4"/>
      <c r="I387" s="4"/>
      <c r="J387" s="4"/>
      <c r="K387" s="4"/>
    </row>
    <row r="388" spans="1:11" ht="14.1" customHeight="1">
      <c r="A388" s="4"/>
      <c r="B388" s="4"/>
      <c r="C388" s="11" t="s">
        <v>374</v>
      </c>
      <c r="D388" s="28">
        <v>0</v>
      </c>
      <c r="E388" s="28">
        <v>0</v>
      </c>
      <c r="F388" s="28">
        <v>0</v>
      </c>
      <c r="G388" s="28">
        <v>0</v>
      </c>
      <c r="H388" s="4"/>
      <c r="I388" s="4"/>
      <c r="J388" s="4"/>
      <c r="K388" s="4"/>
    </row>
    <row r="389" spans="1:11" ht="14.1" customHeight="1">
      <c r="A389" s="4"/>
      <c r="B389" s="4"/>
      <c r="C389" s="11" t="s">
        <v>383</v>
      </c>
      <c r="D389" s="28">
        <v>0</v>
      </c>
      <c r="E389" s="28">
        <v>0</v>
      </c>
      <c r="F389" s="28">
        <v>0</v>
      </c>
      <c r="G389" s="28">
        <v>0</v>
      </c>
      <c r="H389" s="4"/>
      <c r="I389" s="4"/>
      <c r="J389" s="4"/>
      <c r="K389" s="4"/>
    </row>
    <row r="390" spans="1:11" ht="14.1" customHeight="1">
      <c r="A390" s="4"/>
      <c r="B390" s="4"/>
      <c r="C390" s="11" t="s">
        <v>370</v>
      </c>
      <c r="D390" s="28">
        <v>0</v>
      </c>
      <c r="E390" s="28">
        <v>0</v>
      </c>
      <c r="F390" s="28">
        <v>0</v>
      </c>
      <c r="G390" s="28">
        <v>0</v>
      </c>
      <c r="H390" s="4"/>
      <c r="I390" s="4"/>
      <c r="J390" s="4"/>
      <c r="K390" s="4"/>
    </row>
    <row r="391" spans="1:11" ht="14.1" customHeight="1">
      <c r="A391" s="4"/>
      <c r="B391" s="4"/>
      <c r="C391" s="11" t="s">
        <v>374</v>
      </c>
      <c r="D391" s="28">
        <v>0</v>
      </c>
      <c r="E391" s="28">
        <v>0</v>
      </c>
      <c r="F391" s="28">
        <v>0</v>
      </c>
      <c r="G391" s="28">
        <v>0</v>
      </c>
      <c r="H391" s="4"/>
      <c r="I391" s="4"/>
      <c r="J391" s="4"/>
      <c r="K391" s="4"/>
    </row>
    <row r="392" spans="1:11" ht="14.1" customHeight="1">
      <c r="A392" s="4"/>
      <c r="B392" s="4"/>
      <c r="C392" s="11" t="s">
        <v>376</v>
      </c>
      <c r="D392" s="28">
        <v>0</v>
      </c>
      <c r="E392" s="28">
        <v>0</v>
      </c>
      <c r="F392" s="28">
        <v>0</v>
      </c>
      <c r="G392" s="28">
        <v>0</v>
      </c>
      <c r="H392" s="4"/>
      <c r="I392" s="4"/>
      <c r="J392" s="4"/>
      <c r="K392" s="4"/>
    </row>
    <row r="393" spans="1:11" ht="14.1" customHeight="1">
      <c r="A393" s="4"/>
      <c r="B393" s="4"/>
      <c r="C393" s="11" t="s">
        <v>370</v>
      </c>
      <c r="D393" s="28">
        <v>0</v>
      </c>
      <c r="E393" s="28">
        <v>0</v>
      </c>
      <c r="F393" s="28">
        <v>0</v>
      </c>
      <c r="G393" s="28">
        <v>0</v>
      </c>
      <c r="H393" s="4"/>
      <c r="I393" s="4"/>
      <c r="J393" s="4"/>
      <c r="K393" s="4"/>
    </row>
    <row r="394" spans="1:11" ht="14.1" customHeight="1">
      <c r="A394" s="4"/>
      <c r="B394" s="4"/>
      <c r="C394" s="11" t="s">
        <v>374</v>
      </c>
      <c r="D394" s="28">
        <v>0</v>
      </c>
      <c r="E394" s="28">
        <v>0</v>
      </c>
      <c r="F394" s="28">
        <v>0</v>
      </c>
      <c r="G394" s="28">
        <v>0</v>
      </c>
      <c r="H394" s="4"/>
      <c r="I394" s="4"/>
      <c r="J394" s="4"/>
      <c r="K394" s="4"/>
    </row>
    <row r="395" spans="1:11" ht="14.1" customHeight="1">
      <c r="A395" s="4"/>
      <c r="B395" s="4"/>
      <c r="C395" s="11" t="s">
        <v>375</v>
      </c>
      <c r="D395" s="28">
        <v>0</v>
      </c>
      <c r="E395" s="28">
        <v>0</v>
      </c>
      <c r="F395" s="28">
        <v>0</v>
      </c>
      <c r="G395" s="28">
        <v>0</v>
      </c>
      <c r="H395" s="4"/>
      <c r="I395" s="4"/>
      <c r="J395" s="4"/>
      <c r="K395" s="4"/>
    </row>
    <row r="396" spans="1:11" ht="14.1" customHeight="1">
      <c r="A396" s="4"/>
      <c r="B396" s="4"/>
      <c r="C396" s="11" t="s">
        <v>370</v>
      </c>
      <c r="D396" s="28">
        <v>0</v>
      </c>
      <c r="E396" s="28">
        <v>0</v>
      </c>
      <c r="F396" s="28">
        <v>0</v>
      </c>
      <c r="G396" s="28">
        <v>0</v>
      </c>
      <c r="H396" s="4"/>
      <c r="I396" s="4"/>
      <c r="J396" s="4"/>
      <c r="K396" s="4"/>
    </row>
    <row r="397" spans="1:11" ht="14.1" customHeight="1">
      <c r="A397" s="4"/>
      <c r="B397" s="4"/>
      <c r="C397" s="11" t="s">
        <v>374</v>
      </c>
      <c r="D397" s="28">
        <v>0</v>
      </c>
      <c r="E397" s="28">
        <v>0</v>
      </c>
      <c r="F397" s="28">
        <v>0</v>
      </c>
      <c r="G397" s="28">
        <v>0</v>
      </c>
      <c r="H397" s="4"/>
      <c r="I397" s="4"/>
      <c r="J397" s="4"/>
      <c r="K397" s="4"/>
    </row>
    <row r="398" spans="1:11" ht="14.1" customHeight="1">
      <c r="A398" s="4"/>
      <c r="B398" s="4"/>
      <c r="C398" s="11" t="s">
        <v>373</v>
      </c>
      <c r="D398" s="28">
        <v>0</v>
      </c>
      <c r="E398" s="28">
        <v>0</v>
      </c>
      <c r="F398" s="28">
        <v>0</v>
      </c>
      <c r="G398" s="28">
        <v>0</v>
      </c>
      <c r="H398" s="4"/>
      <c r="I398" s="4"/>
      <c r="J398" s="4"/>
      <c r="K398" s="4"/>
    </row>
    <row r="399" spans="1:11" ht="14.1" customHeight="1">
      <c r="A399" s="4"/>
      <c r="B399" s="4"/>
      <c r="C399" s="11" t="s">
        <v>370</v>
      </c>
      <c r="D399" s="28">
        <v>0</v>
      </c>
      <c r="E399" s="28">
        <v>0</v>
      </c>
      <c r="F399" s="28">
        <v>0</v>
      </c>
      <c r="G399" s="28">
        <v>0</v>
      </c>
      <c r="H399" s="4"/>
      <c r="I399" s="4"/>
      <c r="J399" s="4"/>
      <c r="K399" s="4"/>
    </row>
    <row r="400" spans="1:11" ht="14.1" customHeight="1">
      <c r="A400" s="4"/>
      <c r="B400" s="4"/>
      <c r="C400" s="11" t="s">
        <v>369</v>
      </c>
      <c r="D400" s="28">
        <v>0</v>
      </c>
      <c r="E400" s="28">
        <v>0</v>
      </c>
      <c r="F400" s="28">
        <v>0</v>
      </c>
      <c r="G400" s="28">
        <v>0</v>
      </c>
      <c r="H400" s="4"/>
      <c r="I400" s="4"/>
      <c r="J400" s="4"/>
      <c r="K400" s="4"/>
    </row>
    <row r="401" spans="1:11" ht="14.1" customHeight="1">
      <c r="A401" s="4"/>
      <c r="B401" s="4"/>
      <c r="C401" s="11" t="s">
        <v>368</v>
      </c>
      <c r="D401" s="28">
        <v>0</v>
      </c>
      <c r="E401" s="28">
        <v>0</v>
      </c>
      <c r="F401" s="28">
        <v>0</v>
      </c>
      <c r="G401" s="28">
        <v>0</v>
      </c>
      <c r="H401" s="4"/>
      <c r="I401" s="4"/>
      <c r="J401" s="4"/>
      <c r="K401" s="4"/>
    </row>
    <row r="402" spans="1:11" ht="14.1" customHeight="1">
      <c r="A402" s="4"/>
      <c r="B402" s="4"/>
      <c r="C402" s="11" t="s">
        <v>367</v>
      </c>
      <c r="D402" s="28">
        <v>0</v>
      </c>
      <c r="E402" s="28">
        <v>0</v>
      </c>
      <c r="F402" s="28">
        <v>0</v>
      </c>
      <c r="G402" s="28">
        <v>0</v>
      </c>
      <c r="H402" s="4"/>
      <c r="I402" s="4"/>
      <c r="J402" s="4"/>
      <c r="K402" s="4"/>
    </row>
    <row r="403" spans="1:11" ht="14.1" customHeight="1">
      <c r="A403" s="4"/>
      <c r="B403" s="4"/>
      <c r="C403" s="11" t="s">
        <v>366</v>
      </c>
      <c r="D403" s="28">
        <v>0</v>
      </c>
      <c r="E403" s="28">
        <v>0</v>
      </c>
      <c r="F403" s="28">
        <v>0</v>
      </c>
      <c r="G403" s="28">
        <v>0</v>
      </c>
      <c r="H403" s="4"/>
      <c r="I403" s="4"/>
      <c r="J403" s="4"/>
      <c r="K403" s="4"/>
    </row>
    <row r="404" spans="1:11" ht="14.1" customHeight="1">
      <c r="A404" s="4"/>
      <c r="B404" s="4"/>
      <c r="C404" s="11" t="s">
        <v>372</v>
      </c>
      <c r="D404" s="28">
        <v>0</v>
      </c>
      <c r="E404" s="28">
        <v>231600000</v>
      </c>
      <c r="F404" s="28">
        <v>123570000</v>
      </c>
      <c r="G404" s="28">
        <v>138600000</v>
      </c>
      <c r="H404" s="4"/>
      <c r="I404" s="4"/>
      <c r="J404" s="4"/>
      <c r="K404" s="4"/>
    </row>
    <row r="405" spans="1:11" ht="14.1" customHeight="1">
      <c r="A405" s="4"/>
      <c r="B405" s="4"/>
      <c r="C405" s="11" t="s">
        <v>370</v>
      </c>
      <c r="D405" s="28">
        <v>0</v>
      </c>
      <c r="E405" s="28">
        <v>231600000</v>
      </c>
      <c r="F405" s="28">
        <v>123570000</v>
      </c>
      <c r="G405" s="28">
        <v>138600000</v>
      </c>
      <c r="H405" s="4"/>
      <c r="I405" s="4"/>
      <c r="J405" s="4"/>
      <c r="K405" s="4"/>
    </row>
    <row r="406" spans="1:11" ht="14.1" customHeight="1">
      <c r="A406" s="4"/>
      <c r="B406" s="4"/>
      <c r="C406" s="11" t="s">
        <v>369</v>
      </c>
      <c r="D406" s="28">
        <v>0</v>
      </c>
      <c r="E406" s="28">
        <v>0</v>
      </c>
      <c r="F406" s="28">
        <v>0</v>
      </c>
      <c r="G406" s="28">
        <v>0</v>
      </c>
      <c r="H406" s="4"/>
      <c r="I406" s="4"/>
      <c r="J406" s="4"/>
      <c r="K406" s="4"/>
    </row>
    <row r="407" spans="1:11" ht="14.1" customHeight="1">
      <c r="A407" s="4"/>
      <c r="B407" s="4"/>
      <c r="C407" s="11" t="s">
        <v>368</v>
      </c>
      <c r="D407" s="28">
        <v>0</v>
      </c>
      <c r="E407" s="28">
        <v>0</v>
      </c>
      <c r="F407" s="28">
        <v>0</v>
      </c>
      <c r="G407" s="28">
        <v>0</v>
      </c>
      <c r="H407" s="4"/>
      <c r="I407" s="4"/>
      <c r="J407" s="4"/>
      <c r="K407" s="4"/>
    </row>
    <row r="408" spans="1:11" ht="14.1" customHeight="1">
      <c r="A408" s="4"/>
      <c r="B408" s="4"/>
      <c r="C408" s="11" t="s">
        <v>367</v>
      </c>
      <c r="D408" s="28">
        <v>0</v>
      </c>
      <c r="E408" s="28">
        <v>0</v>
      </c>
      <c r="F408" s="28">
        <v>0</v>
      </c>
      <c r="G408" s="28">
        <v>0</v>
      </c>
      <c r="H408" s="4"/>
      <c r="I408" s="4"/>
      <c r="J408" s="4"/>
      <c r="K408" s="4"/>
    </row>
    <row r="409" spans="1:11" ht="14.1" customHeight="1">
      <c r="A409" s="4"/>
      <c r="B409" s="4"/>
      <c r="C409" s="11" t="s">
        <v>366</v>
      </c>
      <c r="D409" s="28">
        <v>0</v>
      </c>
      <c r="E409" s="28">
        <v>0</v>
      </c>
      <c r="F409" s="28">
        <v>0</v>
      </c>
      <c r="G409" s="28">
        <v>0</v>
      </c>
      <c r="H409" s="4"/>
      <c r="I409" s="4"/>
      <c r="J409" s="4"/>
      <c r="K409" s="4"/>
    </row>
    <row r="410" spans="1:11" ht="14.1" customHeight="1">
      <c r="A410" s="4"/>
      <c r="B410" s="4"/>
      <c r="C410" s="11" t="s">
        <v>371</v>
      </c>
      <c r="D410" s="28">
        <v>0</v>
      </c>
      <c r="E410" s="28">
        <v>0</v>
      </c>
      <c r="F410" s="28">
        <v>0</v>
      </c>
      <c r="G410" s="28">
        <v>0</v>
      </c>
      <c r="H410" s="4"/>
      <c r="I410" s="4"/>
      <c r="J410" s="4"/>
      <c r="K410" s="4"/>
    </row>
    <row r="411" spans="1:11" ht="14.1" customHeight="1">
      <c r="A411" s="4"/>
      <c r="B411" s="4"/>
      <c r="C411" s="11" t="s">
        <v>370</v>
      </c>
      <c r="D411" s="28">
        <v>0</v>
      </c>
      <c r="E411" s="28">
        <v>0</v>
      </c>
      <c r="F411" s="28">
        <v>0</v>
      </c>
      <c r="G411" s="28">
        <v>0</v>
      </c>
      <c r="H411" s="4"/>
      <c r="I411" s="4"/>
      <c r="J411" s="4"/>
      <c r="K411" s="4"/>
    </row>
    <row r="412" spans="1:11" ht="14.1" customHeight="1">
      <c r="A412" s="4"/>
      <c r="B412" s="4"/>
      <c r="C412" s="11" t="s">
        <v>369</v>
      </c>
      <c r="D412" s="28">
        <v>0</v>
      </c>
      <c r="E412" s="28">
        <v>0</v>
      </c>
      <c r="F412" s="28">
        <v>0</v>
      </c>
      <c r="G412" s="28">
        <v>0</v>
      </c>
      <c r="H412" s="4"/>
      <c r="I412" s="4"/>
      <c r="J412" s="4"/>
      <c r="K412" s="4"/>
    </row>
    <row r="413" spans="1:11" ht="14.1" customHeight="1">
      <c r="A413" s="4"/>
      <c r="B413" s="4"/>
      <c r="C413" s="11" t="s">
        <v>368</v>
      </c>
      <c r="D413" s="28">
        <v>0</v>
      </c>
      <c r="E413" s="28">
        <v>0</v>
      </c>
      <c r="F413" s="28">
        <v>0</v>
      </c>
      <c r="G413" s="28">
        <v>0</v>
      </c>
      <c r="H413" s="4"/>
      <c r="I413" s="4"/>
      <c r="J413" s="4"/>
      <c r="K413" s="4"/>
    </row>
    <row r="414" spans="1:11" ht="14.1" customHeight="1">
      <c r="A414" s="4"/>
      <c r="B414" s="4"/>
      <c r="C414" s="11" t="s">
        <v>367</v>
      </c>
      <c r="D414" s="28">
        <v>0</v>
      </c>
      <c r="E414" s="28">
        <v>0</v>
      </c>
      <c r="F414" s="28">
        <v>0</v>
      </c>
      <c r="G414" s="28">
        <v>0</v>
      </c>
      <c r="H414" s="4"/>
      <c r="I414" s="4"/>
      <c r="J414" s="4"/>
      <c r="K414" s="4"/>
    </row>
    <row r="415" spans="1:11" ht="14.1" customHeight="1">
      <c r="A415" s="4"/>
      <c r="B415" s="4"/>
      <c r="C415" s="11" t="s">
        <v>366</v>
      </c>
      <c r="D415" s="28">
        <v>0</v>
      </c>
      <c r="E415" s="28">
        <v>0</v>
      </c>
      <c r="F415" s="28">
        <v>0</v>
      </c>
      <c r="G415" s="28">
        <v>0</v>
      </c>
      <c r="H415" s="4"/>
      <c r="I415" s="4"/>
      <c r="J415" s="4"/>
      <c r="K415" s="4"/>
    </row>
    <row r="416" spans="1:11" ht="14.1" customHeight="1">
      <c r="A416" s="4"/>
      <c r="B416" s="4"/>
      <c r="C416" s="11" t="s">
        <v>365</v>
      </c>
      <c r="D416" s="28">
        <v>0</v>
      </c>
      <c r="E416" s="28">
        <v>0</v>
      </c>
      <c r="F416" s="28">
        <v>0</v>
      </c>
      <c r="G416" s="28">
        <v>0</v>
      </c>
      <c r="H416" s="4"/>
      <c r="I416" s="4"/>
      <c r="J416" s="4"/>
      <c r="K416" s="4"/>
    </row>
    <row r="417" spans="1:11" ht="14.1" customHeight="1">
      <c r="A417" s="4"/>
      <c r="B417" s="4"/>
      <c r="C417" s="11" t="s">
        <v>364</v>
      </c>
      <c r="D417" s="28">
        <v>0</v>
      </c>
      <c r="E417" s="28">
        <v>0</v>
      </c>
      <c r="F417" s="28">
        <v>0</v>
      </c>
      <c r="G417" s="28">
        <v>0</v>
      </c>
      <c r="H417" s="4"/>
      <c r="I417" s="4"/>
      <c r="J417" s="4"/>
      <c r="K417" s="4"/>
    </row>
    <row r="418" spans="1:11" ht="14.1" customHeight="1">
      <c r="A418" s="4"/>
      <c r="B418" s="4"/>
      <c r="C418" s="10" t="s">
        <v>147</v>
      </c>
      <c r="D418" s="28">
        <v>0</v>
      </c>
      <c r="E418" s="28">
        <v>231600000</v>
      </c>
      <c r="F418" s="28">
        <v>123570000</v>
      </c>
      <c r="G418" s="28">
        <v>138600000</v>
      </c>
      <c r="H418" s="4"/>
      <c r="I418" s="4"/>
      <c r="J418" s="4"/>
      <c r="K418" s="4"/>
    </row>
    <row r="419" spans="1:11" ht="15" customHeight="1">
      <c r="A419" s="4"/>
      <c r="B419" s="4"/>
      <c r="C419" s="9" t="s">
        <v>361</v>
      </c>
      <c r="D419" s="29" t="s">
        <v>361</v>
      </c>
      <c r="E419" s="29" t="s">
        <v>361</v>
      </c>
      <c r="F419" s="29" t="s">
        <v>361</v>
      </c>
      <c r="G419" s="29" t="s">
        <v>361</v>
      </c>
      <c r="H419" s="4"/>
      <c r="I419" s="4"/>
      <c r="J419" s="4"/>
      <c r="K419" s="4"/>
    </row>
    <row r="420" spans="1:11" ht="15" customHeight="1">
      <c r="A420" s="4"/>
      <c r="B420" s="4"/>
      <c r="C420" s="8" t="s">
        <v>382</v>
      </c>
      <c r="D420" s="30">
        <v>2806690000</v>
      </c>
      <c r="E420" s="30">
        <v>3454760000</v>
      </c>
      <c r="F420" s="30">
        <v>3154000000</v>
      </c>
      <c r="G420" s="30">
        <v>3161000000</v>
      </c>
      <c r="H420" s="4"/>
      <c r="I420" s="4"/>
      <c r="J420" s="4"/>
      <c r="K420" s="4"/>
    </row>
    <row r="421" spans="1:11" ht="15" customHeight="1">
      <c r="A421" s="4"/>
      <c r="B421" s="4"/>
      <c r="C421" s="7" t="s">
        <v>381</v>
      </c>
      <c r="D421" s="26">
        <v>1969000000</v>
      </c>
      <c r="E421" s="26">
        <v>2302760000</v>
      </c>
      <c r="F421" s="26">
        <v>2164000000</v>
      </c>
      <c r="G421" s="26">
        <v>2141000000</v>
      </c>
      <c r="H421" s="4"/>
      <c r="I421" s="4"/>
      <c r="J421" s="4"/>
      <c r="K421" s="4"/>
    </row>
    <row r="422" spans="1:11" ht="15" customHeight="1">
      <c r="A422" s="4"/>
      <c r="B422" s="4"/>
      <c r="C422" s="7" t="s">
        <v>370</v>
      </c>
      <c r="D422" s="26">
        <v>1969000000</v>
      </c>
      <c r="E422" s="26">
        <v>2302760000</v>
      </c>
      <c r="F422" s="26">
        <v>2164000000</v>
      </c>
      <c r="G422" s="26">
        <v>2141000000</v>
      </c>
      <c r="H422" s="4"/>
      <c r="I422" s="4"/>
      <c r="J422" s="4"/>
      <c r="K422" s="4"/>
    </row>
    <row r="423" spans="1:11" ht="15" customHeight="1">
      <c r="A423" s="4"/>
      <c r="B423" s="4"/>
      <c r="C423" s="7" t="s">
        <v>374</v>
      </c>
      <c r="D423" s="26">
        <v>0</v>
      </c>
      <c r="E423" s="26">
        <v>0</v>
      </c>
      <c r="F423" s="26">
        <v>0</v>
      </c>
      <c r="G423" s="26">
        <v>0</v>
      </c>
      <c r="H423" s="4"/>
      <c r="I423" s="4"/>
      <c r="J423" s="4"/>
      <c r="K423" s="4"/>
    </row>
    <row r="424" spans="1:11" ht="15" customHeight="1">
      <c r="A424" s="4"/>
      <c r="B424" s="4"/>
      <c r="C424" s="7" t="s">
        <v>380</v>
      </c>
      <c r="D424" s="26">
        <v>248500000</v>
      </c>
      <c r="E424" s="26">
        <v>280000000</v>
      </c>
      <c r="F424" s="26">
        <v>280000000</v>
      </c>
      <c r="G424" s="26">
        <v>285000000</v>
      </c>
      <c r="H424" s="4"/>
      <c r="I424" s="4"/>
      <c r="J424" s="4"/>
      <c r="K424" s="4"/>
    </row>
    <row r="425" spans="1:11" ht="15" customHeight="1">
      <c r="A425" s="4"/>
      <c r="B425" s="4"/>
      <c r="C425" s="7" t="s">
        <v>370</v>
      </c>
      <c r="D425" s="26">
        <v>248500000</v>
      </c>
      <c r="E425" s="26">
        <v>280000000</v>
      </c>
      <c r="F425" s="26">
        <v>280000000</v>
      </c>
      <c r="G425" s="26">
        <v>285000000</v>
      </c>
      <c r="H425" s="4"/>
      <c r="I425" s="4"/>
      <c r="J425" s="4"/>
      <c r="K425" s="4"/>
    </row>
    <row r="426" spans="1:11" ht="15" customHeight="1">
      <c r="A426" s="4"/>
      <c r="B426" s="4"/>
      <c r="C426" s="7" t="s">
        <v>374</v>
      </c>
      <c r="D426" s="26">
        <v>0</v>
      </c>
      <c r="E426" s="26">
        <v>0</v>
      </c>
      <c r="F426" s="26">
        <v>0</v>
      </c>
      <c r="G426" s="26">
        <v>0</v>
      </c>
      <c r="H426" s="4"/>
      <c r="I426" s="4"/>
      <c r="J426" s="4"/>
      <c r="K426" s="4"/>
    </row>
    <row r="427" spans="1:11" ht="15" customHeight="1">
      <c r="A427" s="4"/>
      <c r="B427" s="4"/>
      <c r="C427" s="7" t="s">
        <v>379</v>
      </c>
      <c r="D427" s="26">
        <v>461350000</v>
      </c>
      <c r="E427" s="26">
        <v>470250000</v>
      </c>
      <c r="F427" s="26">
        <v>525000000</v>
      </c>
      <c r="G427" s="26">
        <v>550000000</v>
      </c>
      <c r="H427" s="4"/>
      <c r="I427" s="4"/>
      <c r="J427" s="4"/>
      <c r="K427" s="4"/>
    </row>
    <row r="428" spans="1:11" ht="15" customHeight="1">
      <c r="A428" s="4"/>
      <c r="B428" s="4"/>
      <c r="C428" s="7" t="s">
        <v>370</v>
      </c>
      <c r="D428" s="26">
        <v>461350000</v>
      </c>
      <c r="E428" s="26">
        <v>470250000</v>
      </c>
      <c r="F428" s="26">
        <v>525000000</v>
      </c>
      <c r="G428" s="26">
        <v>550000000</v>
      </c>
      <c r="H428" s="4"/>
      <c r="I428" s="4"/>
      <c r="J428" s="4"/>
      <c r="K428" s="4"/>
    </row>
    <row r="429" spans="1:11" ht="15" customHeight="1">
      <c r="A429" s="4"/>
      <c r="B429" s="4"/>
      <c r="C429" s="7" t="s">
        <v>374</v>
      </c>
      <c r="D429" s="26">
        <v>0</v>
      </c>
      <c r="E429" s="26">
        <v>0</v>
      </c>
      <c r="F429" s="26">
        <v>0</v>
      </c>
      <c r="G429" s="26">
        <v>0</v>
      </c>
      <c r="H429" s="4"/>
      <c r="I429" s="4"/>
      <c r="J429" s="4"/>
      <c r="K429" s="4"/>
    </row>
    <row r="430" spans="1:11" ht="15" customHeight="1">
      <c r="A430" s="4"/>
      <c r="B430" s="4"/>
      <c r="C430" s="7" t="s">
        <v>378</v>
      </c>
      <c r="D430" s="26">
        <v>0</v>
      </c>
      <c r="E430" s="26">
        <v>0</v>
      </c>
      <c r="F430" s="26">
        <v>0</v>
      </c>
      <c r="G430" s="26">
        <v>0</v>
      </c>
      <c r="H430" s="4"/>
      <c r="I430" s="4"/>
      <c r="J430" s="4"/>
      <c r="K430" s="4"/>
    </row>
    <row r="431" spans="1:11" ht="15" customHeight="1">
      <c r="A431" s="4"/>
      <c r="B431" s="4"/>
      <c r="C431" s="7" t="s">
        <v>370</v>
      </c>
      <c r="D431" s="26">
        <v>0</v>
      </c>
      <c r="E431" s="26">
        <v>0</v>
      </c>
      <c r="F431" s="26">
        <v>0</v>
      </c>
      <c r="G431" s="26">
        <v>0</v>
      </c>
      <c r="H431" s="4"/>
      <c r="I431" s="4"/>
      <c r="J431" s="4"/>
      <c r="K431" s="4"/>
    </row>
    <row r="432" spans="1:11" ht="15" customHeight="1">
      <c r="A432" s="4"/>
      <c r="B432" s="4"/>
      <c r="C432" s="7" t="s">
        <v>374</v>
      </c>
      <c r="D432" s="26">
        <v>0</v>
      </c>
      <c r="E432" s="26">
        <v>0</v>
      </c>
      <c r="F432" s="26">
        <v>0</v>
      </c>
      <c r="G432" s="26">
        <v>0</v>
      </c>
      <c r="H432" s="4"/>
      <c r="I432" s="4"/>
      <c r="J432" s="4"/>
      <c r="K432" s="4"/>
    </row>
    <row r="433" spans="1:11" ht="20.100000000000001" customHeight="1">
      <c r="A433" s="4"/>
      <c r="B433" s="4"/>
      <c r="C433" s="7" t="s">
        <v>377</v>
      </c>
      <c r="D433" s="27">
        <v>0</v>
      </c>
      <c r="E433" s="27">
        <v>0</v>
      </c>
      <c r="F433" s="27">
        <v>0</v>
      </c>
      <c r="G433" s="27">
        <v>0</v>
      </c>
      <c r="H433" s="4"/>
      <c r="I433" s="4"/>
      <c r="J433" s="4"/>
      <c r="K433" s="4"/>
    </row>
    <row r="434" spans="1:11" ht="15" customHeight="1">
      <c r="A434" s="4"/>
      <c r="B434" s="4"/>
      <c r="C434" s="7" t="s">
        <v>370</v>
      </c>
      <c r="D434" s="26">
        <v>0</v>
      </c>
      <c r="E434" s="26">
        <v>0</v>
      </c>
      <c r="F434" s="26">
        <v>0</v>
      </c>
      <c r="G434" s="26">
        <v>0</v>
      </c>
      <c r="H434" s="4"/>
      <c r="I434" s="4"/>
      <c r="J434" s="4"/>
      <c r="K434" s="4"/>
    </row>
    <row r="435" spans="1:11" ht="15" customHeight="1">
      <c r="A435" s="4"/>
      <c r="B435" s="4"/>
      <c r="C435" s="7" t="s">
        <v>374</v>
      </c>
      <c r="D435" s="26">
        <v>0</v>
      </c>
      <c r="E435" s="26">
        <v>0</v>
      </c>
      <c r="F435" s="26">
        <v>0</v>
      </c>
      <c r="G435" s="26">
        <v>0</v>
      </c>
      <c r="H435" s="4"/>
      <c r="I435" s="4"/>
      <c r="J435" s="4"/>
      <c r="K435" s="4"/>
    </row>
    <row r="436" spans="1:11" ht="15" customHeight="1">
      <c r="A436" s="4"/>
      <c r="B436" s="4"/>
      <c r="C436" s="7" t="s">
        <v>376</v>
      </c>
      <c r="D436" s="26">
        <v>0</v>
      </c>
      <c r="E436" s="26">
        <v>0</v>
      </c>
      <c r="F436" s="26">
        <v>0</v>
      </c>
      <c r="G436" s="26">
        <v>0</v>
      </c>
      <c r="H436" s="4"/>
      <c r="I436" s="4"/>
      <c r="J436" s="4"/>
      <c r="K436" s="4"/>
    </row>
    <row r="437" spans="1:11" ht="15" customHeight="1">
      <c r="A437" s="4"/>
      <c r="B437" s="4"/>
      <c r="C437" s="7" t="s">
        <v>370</v>
      </c>
      <c r="D437" s="26">
        <v>0</v>
      </c>
      <c r="E437" s="26">
        <v>0</v>
      </c>
      <c r="F437" s="26">
        <v>0</v>
      </c>
      <c r="G437" s="26">
        <v>0</v>
      </c>
      <c r="H437" s="4"/>
      <c r="I437" s="4"/>
      <c r="J437" s="4"/>
      <c r="K437" s="4"/>
    </row>
    <row r="438" spans="1:11" ht="15" customHeight="1">
      <c r="A438" s="4"/>
      <c r="B438" s="4"/>
      <c r="C438" s="7" t="s">
        <v>374</v>
      </c>
      <c r="D438" s="26">
        <v>0</v>
      </c>
      <c r="E438" s="26">
        <v>0</v>
      </c>
      <c r="F438" s="26">
        <v>0</v>
      </c>
      <c r="G438" s="26">
        <v>0</v>
      </c>
      <c r="H438" s="4"/>
      <c r="I438" s="4"/>
      <c r="J438" s="4"/>
      <c r="K438" s="4"/>
    </row>
    <row r="439" spans="1:11" ht="15" customHeight="1">
      <c r="A439" s="4"/>
      <c r="B439" s="4"/>
      <c r="C439" s="7" t="s">
        <v>375</v>
      </c>
      <c r="D439" s="26">
        <v>4850000</v>
      </c>
      <c r="E439" s="26">
        <v>4750000</v>
      </c>
      <c r="F439" s="26">
        <v>0</v>
      </c>
      <c r="G439" s="26">
        <v>0</v>
      </c>
      <c r="H439" s="4"/>
      <c r="I439" s="4"/>
      <c r="J439" s="4"/>
      <c r="K439" s="4"/>
    </row>
    <row r="440" spans="1:11" ht="15" customHeight="1">
      <c r="A440" s="4"/>
      <c r="B440" s="4"/>
      <c r="C440" s="7" t="s">
        <v>370</v>
      </c>
      <c r="D440" s="26">
        <v>4850000</v>
      </c>
      <c r="E440" s="26">
        <v>4750000</v>
      </c>
      <c r="F440" s="26">
        <v>0</v>
      </c>
      <c r="G440" s="26">
        <v>0</v>
      </c>
      <c r="H440" s="4"/>
      <c r="I440" s="4"/>
      <c r="J440" s="4"/>
      <c r="K440" s="4"/>
    </row>
    <row r="441" spans="1:11" ht="15" customHeight="1">
      <c r="A441" s="4"/>
      <c r="B441" s="4"/>
      <c r="C441" s="7" t="s">
        <v>374</v>
      </c>
      <c r="D441" s="26">
        <v>0</v>
      </c>
      <c r="E441" s="26">
        <v>0</v>
      </c>
      <c r="F441" s="26">
        <v>0</v>
      </c>
      <c r="G441" s="26">
        <v>0</v>
      </c>
      <c r="H441" s="4"/>
      <c r="I441" s="4"/>
      <c r="J441" s="4"/>
      <c r="K441" s="4"/>
    </row>
    <row r="442" spans="1:11" ht="15" customHeight="1">
      <c r="A442" s="4"/>
      <c r="B442" s="4"/>
      <c r="C442" s="7" t="s">
        <v>373</v>
      </c>
      <c r="D442" s="26">
        <v>0</v>
      </c>
      <c r="E442" s="26">
        <v>10000000</v>
      </c>
      <c r="F442" s="26">
        <v>30200000</v>
      </c>
      <c r="G442" s="26">
        <v>0</v>
      </c>
      <c r="H442" s="4"/>
      <c r="I442" s="4"/>
      <c r="J442" s="4"/>
      <c r="K442" s="4"/>
    </row>
    <row r="443" spans="1:11" ht="15" customHeight="1">
      <c r="A443" s="4"/>
      <c r="B443" s="4"/>
      <c r="C443" s="7" t="s">
        <v>370</v>
      </c>
      <c r="D443" s="26">
        <v>0</v>
      </c>
      <c r="E443" s="26">
        <v>10000000</v>
      </c>
      <c r="F443" s="26">
        <v>30200000</v>
      </c>
      <c r="G443" s="26">
        <v>0</v>
      </c>
      <c r="H443" s="4"/>
      <c r="I443" s="4"/>
      <c r="J443" s="4"/>
      <c r="K443" s="4"/>
    </row>
    <row r="444" spans="1:11" ht="15" customHeight="1">
      <c r="A444" s="4"/>
      <c r="B444" s="4"/>
      <c r="C444" s="7" t="s">
        <v>369</v>
      </c>
      <c r="D444" s="26">
        <v>0</v>
      </c>
      <c r="E444" s="26">
        <v>0</v>
      </c>
      <c r="F444" s="26">
        <v>0</v>
      </c>
      <c r="G444" s="26">
        <v>0</v>
      </c>
      <c r="H444" s="4"/>
      <c r="I444" s="4"/>
      <c r="J444" s="4"/>
      <c r="K444" s="4"/>
    </row>
    <row r="445" spans="1:11" ht="15" customHeight="1">
      <c r="A445" s="4"/>
      <c r="B445" s="4"/>
      <c r="C445" s="7" t="s">
        <v>368</v>
      </c>
      <c r="D445" s="26">
        <v>0</v>
      </c>
      <c r="E445" s="26">
        <v>0</v>
      </c>
      <c r="F445" s="26">
        <v>0</v>
      </c>
      <c r="G445" s="26">
        <v>0</v>
      </c>
      <c r="H445" s="4"/>
      <c r="I445" s="4"/>
      <c r="J445" s="4"/>
      <c r="K445" s="4"/>
    </row>
    <row r="446" spans="1:11" ht="15" customHeight="1">
      <c r="A446" s="4"/>
      <c r="B446" s="4"/>
      <c r="C446" s="7" t="s">
        <v>367</v>
      </c>
      <c r="D446" s="26">
        <v>0</v>
      </c>
      <c r="E446" s="26">
        <v>0</v>
      </c>
      <c r="F446" s="26">
        <v>0</v>
      </c>
      <c r="G446" s="26">
        <v>0</v>
      </c>
      <c r="H446" s="4"/>
      <c r="I446" s="4"/>
      <c r="J446" s="4"/>
      <c r="K446" s="4"/>
    </row>
    <row r="447" spans="1:11" ht="15" customHeight="1">
      <c r="A447" s="4"/>
      <c r="B447" s="4"/>
      <c r="C447" s="7" t="s">
        <v>366</v>
      </c>
      <c r="D447" s="26">
        <v>0</v>
      </c>
      <c r="E447" s="26">
        <v>0</v>
      </c>
      <c r="F447" s="26">
        <v>0</v>
      </c>
      <c r="G447" s="26">
        <v>0</v>
      </c>
      <c r="H447" s="4"/>
      <c r="I447" s="4"/>
      <c r="J447" s="4"/>
      <c r="K447" s="4"/>
    </row>
    <row r="448" spans="1:11" ht="15" customHeight="1">
      <c r="A448" s="4"/>
      <c r="B448" s="4"/>
      <c r="C448" s="7" t="s">
        <v>372</v>
      </c>
      <c r="D448" s="26">
        <v>122990000</v>
      </c>
      <c r="E448" s="26">
        <v>387000000</v>
      </c>
      <c r="F448" s="26">
        <v>154800000</v>
      </c>
      <c r="G448" s="26">
        <v>185000000</v>
      </c>
      <c r="H448" s="4"/>
      <c r="I448" s="4"/>
      <c r="J448" s="4"/>
      <c r="K448" s="4"/>
    </row>
    <row r="449" spans="1:11" ht="15" customHeight="1">
      <c r="A449" s="4"/>
      <c r="B449" s="4"/>
      <c r="C449" s="7" t="s">
        <v>370</v>
      </c>
      <c r="D449" s="26">
        <v>122990000</v>
      </c>
      <c r="E449" s="26">
        <v>387000000</v>
      </c>
      <c r="F449" s="26">
        <v>154800000</v>
      </c>
      <c r="G449" s="26">
        <v>185000000</v>
      </c>
      <c r="H449" s="4"/>
      <c r="I449" s="4"/>
      <c r="J449" s="4"/>
      <c r="K449" s="4"/>
    </row>
    <row r="450" spans="1:11" ht="15" customHeight="1">
      <c r="A450" s="4"/>
      <c r="B450" s="4"/>
      <c r="C450" s="7" t="s">
        <v>369</v>
      </c>
      <c r="D450" s="26">
        <v>0</v>
      </c>
      <c r="E450" s="26">
        <v>0</v>
      </c>
      <c r="F450" s="26">
        <v>0</v>
      </c>
      <c r="G450" s="26">
        <v>0</v>
      </c>
      <c r="H450" s="4"/>
      <c r="I450" s="4"/>
      <c r="J450" s="4"/>
      <c r="K450" s="4"/>
    </row>
    <row r="451" spans="1:11" ht="15" customHeight="1">
      <c r="A451" s="4"/>
      <c r="B451" s="4"/>
      <c r="C451" s="7" t="s">
        <v>368</v>
      </c>
      <c r="D451" s="26">
        <v>0</v>
      </c>
      <c r="E451" s="26">
        <v>0</v>
      </c>
      <c r="F451" s="26">
        <v>0</v>
      </c>
      <c r="G451" s="26">
        <v>0</v>
      </c>
      <c r="H451" s="4"/>
      <c r="I451" s="4"/>
      <c r="J451" s="4"/>
      <c r="K451" s="4"/>
    </row>
    <row r="452" spans="1:11" ht="15" customHeight="1">
      <c r="A452" s="4"/>
      <c r="B452" s="4"/>
      <c r="C452" s="7" t="s">
        <v>367</v>
      </c>
      <c r="D452" s="26">
        <v>0</v>
      </c>
      <c r="E452" s="26">
        <v>0</v>
      </c>
      <c r="F452" s="26">
        <v>0</v>
      </c>
      <c r="G452" s="26">
        <v>0</v>
      </c>
      <c r="H452" s="4"/>
      <c r="I452" s="4"/>
      <c r="J452" s="4"/>
      <c r="K452" s="4"/>
    </row>
    <row r="453" spans="1:11" ht="15" customHeight="1">
      <c r="A453" s="4"/>
      <c r="B453" s="4"/>
      <c r="C453" s="7" t="s">
        <v>366</v>
      </c>
      <c r="D453" s="26">
        <v>0</v>
      </c>
      <c r="E453" s="26">
        <v>0</v>
      </c>
      <c r="F453" s="26">
        <v>0</v>
      </c>
      <c r="G453" s="26">
        <v>0</v>
      </c>
      <c r="H453" s="4"/>
      <c r="I453" s="4"/>
      <c r="J453" s="4"/>
      <c r="K453" s="4"/>
    </row>
    <row r="454" spans="1:11" ht="15" customHeight="1">
      <c r="A454" s="4"/>
      <c r="B454" s="4"/>
      <c r="C454" s="7" t="s">
        <v>371</v>
      </c>
      <c r="D454" s="26">
        <v>0</v>
      </c>
      <c r="E454" s="26">
        <v>0</v>
      </c>
      <c r="F454" s="26">
        <v>0</v>
      </c>
      <c r="G454" s="26">
        <v>0</v>
      </c>
      <c r="H454" s="4"/>
      <c r="I454" s="4"/>
      <c r="J454" s="4"/>
      <c r="K454" s="4"/>
    </row>
    <row r="455" spans="1:11" ht="15" customHeight="1">
      <c r="A455" s="4"/>
      <c r="B455" s="4"/>
      <c r="C455" s="7" t="s">
        <v>370</v>
      </c>
      <c r="D455" s="26">
        <v>0</v>
      </c>
      <c r="E455" s="26">
        <v>0</v>
      </c>
      <c r="F455" s="26">
        <v>0</v>
      </c>
      <c r="G455" s="26">
        <v>0</v>
      </c>
      <c r="H455" s="4"/>
      <c r="I455" s="4"/>
      <c r="J455" s="4"/>
      <c r="K455" s="4"/>
    </row>
    <row r="456" spans="1:11" ht="15" customHeight="1">
      <c r="A456" s="4"/>
      <c r="B456" s="4"/>
      <c r="C456" s="7" t="s">
        <v>369</v>
      </c>
      <c r="D456" s="26">
        <v>0</v>
      </c>
      <c r="E456" s="26">
        <v>0</v>
      </c>
      <c r="F456" s="26">
        <v>0</v>
      </c>
      <c r="G456" s="26">
        <v>0</v>
      </c>
      <c r="H456" s="4"/>
      <c r="I456" s="4"/>
      <c r="J456" s="4"/>
      <c r="K456" s="4"/>
    </row>
    <row r="457" spans="1:11" ht="15" customHeight="1">
      <c r="A457" s="4"/>
      <c r="B457" s="4"/>
      <c r="C457" s="7" t="s">
        <v>368</v>
      </c>
      <c r="D457" s="26">
        <v>0</v>
      </c>
      <c r="E457" s="26">
        <v>0</v>
      </c>
      <c r="F457" s="26">
        <v>0</v>
      </c>
      <c r="G457" s="26">
        <v>0</v>
      </c>
      <c r="H457" s="4"/>
      <c r="I457" s="4"/>
      <c r="J457" s="4"/>
      <c r="K457" s="4"/>
    </row>
    <row r="458" spans="1:11" ht="15" customHeight="1">
      <c r="A458" s="4"/>
      <c r="B458" s="4"/>
      <c r="C458" s="7" t="s">
        <v>367</v>
      </c>
      <c r="D458" s="26">
        <v>0</v>
      </c>
      <c r="E458" s="26">
        <v>0</v>
      </c>
      <c r="F458" s="26">
        <v>0</v>
      </c>
      <c r="G458" s="26">
        <v>0</v>
      </c>
      <c r="H458" s="4"/>
      <c r="I458" s="4"/>
      <c r="J458" s="4"/>
      <c r="K458" s="4"/>
    </row>
    <row r="459" spans="1:11" ht="15" customHeight="1">
      <c r="A459" s="4"/>
      <c r="B459" s="4"/>
      <c r="C459" s="7" t="s">
        <v>366</v>
      </c>
      <c r="D459" s="26">
        <v>0</v>
      </c>
      <c r="E459" s="26">
        <v>0</v>
      </c>
      <c r="F459" s="26">
        <v>0</v>
      </c>
      <c r="G459" s="26">
        <v>0</v>
      </c>
      <c r="H459" s="4"/>
      <c r="I459" s="4"/>
      <c r="J459" s="4"/>
      <c r="K459" s="4"/>
    </row>
    <row r="460" spans="1:11" ht="15" customHeight="1">
      <c r="A460" s="4"/>
      <c r="B460" s="4"/>
      <c r="C460" s="7" t="s">
        <v>365</v>
      </c>
      <c r="D460" s="26">
        <v>0</v>
      </c>
      <c r="E460" s="26">
        <v>0</v>
      </c>
      <c r="F460" s="26">
        <v>0</v>
      </c>
      <c r="G460" s="26">
        <v>0</v>
      </c>
      <c r="H460" s="4"/>
      <c r="I460" s="4"/>
      <c r="J460" s="4"/>
      <c r="K460" s="4"/>
    </row>
    <row r="461" spans="1:11" ht="15" customHeight="1">
      <c r="A461" s="4"/>
      <c r="B461" s="4"/>
      <c r="C461" s="7" t="s">
        <v>364</v>
      </c>
      <c r="D461" s="26">
        <v>0</v>
      </c>
      <c r="E461" s="26">
        <v>0</v>
      </c>
      <c r="F461" s="26">
        <v>0</v>
      </c>
      <c r="G461" s="26">
        <v>0</v>
      </c>
      <c r="H461" s="4"/>
      <c r="I461" s="4"/>
      <c r="J461" s="4"/>
      <c r="K461" s="4"/>
    </row>
    <row r="463" spans="1:11" ht="20.100000000000001" customHeight="1">
      <c r="A463" s="4"/>
      <c r="B463" s="4"/>
      <c r="C463" s="1218" t="s">
        <v>426</v>
      </c>
      <c r="D463" s="1219"/>
      <c r="E463" s="1219"/>
      <c r="F463" s="1219"/>
      <c r="G463" s="1219"/>
      <c r="H463" s="4"/>
      <c r="I463" s="4"/>
      <c r="J463" s="4"/>
      <c r="K463" s="4"/>
    </row>
    <row r="464" spans="1:11" ht="24.95" customHeight="1">
      <c r="A464" s="4"/>
      <c r="B464" s="4"/>
      <c r="C464" s="1220" t="s">
        <v>272</v>
      </c>
      <c r="D464" s="1221"/>
      <c r="E464" s="1221"/>
      <c r="F464" s="1221"/>
      <c r="G464" s="1221"/>
      <c r="H464" s="4"/>
      <c r="I464" s="4"/>
      <c r="J464" s="4"/>
      <c r="K464" s="4"/>
    </row>
    <row r="465" spans="1:11" ht="14.1" customHeight="1">
      <c r="A465" s="4"/>
      <c r="B465" s="4"/>
      <c r="C465" s="16" t="s">
        <v>425</v>
      </c>
      <c r="D465" s="1216" t="s">
        <v>999</v>
      </c>
      <c r="E465" s="1217"/>
      <c r="F465" s="1217"/>
      <c r="G465" s="1217"/>
      <c r="H465" s="4"/>
      <c r="I465" s="4"/>
      <c r="J465" s="4"/>
      <c r="K465" s="4"/>
    </row>
    <row r="466" spans="1:11" ht="14.1" customHeight="1">
      <c r="A466" s="4"/>
      <c r="B466" s="4"/>
      <c r="C466" s="16" t="s">
        <v>424</v>
      </c>
      <c r="D466" s="1216" t="s">
        <v>998</v>
      </c>
      <c r="E466" s="1217"/>
      <c r="F466" s="1217"/>
      <c r="G466" s="1217"/>
      <c r="H466" s="4"/>
      <c r="I466" s="4"/>
      <c r="J466" s="4"/>
      <c r="K466" s="4"/>
    </row>
    <row r="467" spans="1:11" ht="14.1" customHeight="1">
      <c r="A467" s="4"/>
      <c r="B467" s="4"/>
      <c r="C467" s="16" t="s">
        <v>0</v>
      </c>
      <c r="D467" s="1216" t="s">
        <v>65</v>
      </c>
      <c r="E467" s="1217"/>
      <c r="F467" s="1217"/>
      <c r="G467" s="1217"/>
      <c r="H467" s="4"/>
      <c r="I467" s="4"/>
      <c r="J467" s="4"/>
      <c r="K467" s="4"/>
    </row>
    <row r="468" spans="1:11" ht="14.1" customHeight="1">
      <c r="A468" s="4"/>
      <c r="B468" s="4"/>
      <c r="C468" s="16" t="s">
        <v>1</v>
      </c>
      <c r="D468" s="1216" t="s">
        <v>2</v>
      </c>
      <c r="E468" s="1217"/>
      <c r="F468" s="1217"/>
      <c r="G468" s="1217"/>
      <c r="H468" s="4"/>
      <c r="I468" s="4"/>
      <c r="J468" s="4"/>
      <c r="K468" s="4"/>
    </row>
    <row r="469" spans="1:11" ht="14.1" customHeight="1">
      <c r="A469" s="4"/>
      <c r="B469" s="4"/>
      <c r="C469" s="16" t="s">
        <v>3</v>
      </c>
      <c r="D469" s="1224" t="s">
        <v>423</v>
      </c>
      <c r="E469" s="1225"/>
      <c r="F469" s="1225"/>
      <c r="G469" s="1225"/>
      <c r="H469" s="4"/>
      <c r="I469" s="4"/>
      <c r="J469" s="4"/>
      <c r="K469" s="4"/>
    </row>
    <row r="470" spans="1:11" ht="14.1" customHeight="1">
      <c r="A470" s="4"/>
      <c r="B470" s="4"/>
      <c r="C470" s="1226" t="s">
        <v>4</v>
      </c>
      <c r="D470" s="1227"/>
      <c r="E470" s="1227"/>
      <c r="F470" s="1227"/>
      <c r="G470" s="1227"/>
      <c r="H470" s="4"/>
      <c r="I470" s="4"/>
      <c r="J470" s="4"/>
      <c r="K470" s="4"/>
    </row>
    <row r="471" spans="1:11" ht="20.100000000000001" customHeight="1">
      <c r="A471" s="4"/>
      <c r="B471" s="4"/>
      <c r="C471" s="1228" t="s">
        <v>2515</v>
      </c>
      <c r="D471" s="1229"/>
      <c r="E471" s="1229"/>
      <c r="F471" s="1229"/>
      <c r="G471" s="1229"/>
      <c r="H471" s="4"/>
      <c r="I471" s="4"/>
      <c r="J471" s="4"/>
      <c r="K471" s="4"/>
    </row>
    <row r="472" spans="1:11" ht="78.95" customHeight="1">
      <c r="A472" s="4"/>
      <c r="B472" s="4"/>
      <c r="C472" s="8" t="s">
        <v>5</v>
      </c>
      <c r="D472" s="1230" t="s">
        <v>2516</v>
      </c>
      <c r="E472" s="1231"/>
      <c r="F472" s="1231"/>
      <c r="G472" s="1231"/>
      <c r="H472" s="4"/>
      <c r="I472" s="4"/>
      <c r="J472" s="4"/>
      <c r="K472" s="4"/>
    </row>
    <row r="473" spans="1:11" ht="27.95" customHeight="1">
      <c r="A473" s="4"/>
      <c r="B473" s="4"/>
      <c r="C473" s="7" t="s">
        <v>6</v>
      </c>
      <c r="D473" s="37">
        <v>2021</v>
      </c>
      <c r="E473" s="37">
        <v>2022</v>
      </c>
      <c r="F473" s="37">
        <v>2023</v>
      </c>
      <c r="G473" s="37">
        <v>2024</v>
      </c>
      <c r="H473" s="4"/>
      <c r="I473" s="4"/>
      <c r="J473" s="4"/>
      <c r="K473" s="4"/>
    </row>
    <row r="474" spans="1:11" ht="14.1" customHeight="1">
      <c r="A474" s="4"/>
      <c r="B474" s="4"/>
      <c r="C474" s="15"/>
      <c r="D474" s="38" t="s">
        <v>7</v>
      </c>
      <c r="E474" s="38" t="s">
        <v>8</v>
      </c>
      <c r="F474" s="38" t="s">
        <v>8</v>
      </c>
      <c r="G474" s="38" t="s">
        <v>8</v>
      </c>
      <c r="H474" s="4"/>
      <c r="I474" s="4"/>
      <c r="J474" s="4"/>
      <c r="K474" s="4"/>
    </row>
    <row r="475" spans="1:11" ht="62.1" customHeight="1">
      <c r="A475" s="4"/>
      <c r="B475" s="4"/>
      <c r="C475" s="7" t="s">
        <v>2517</v>
      </c>
      <c r="D475" s="142" t="s">
        <v>723</v>
      </c>
      <c r="E475" s="142" t="s">
        <v>1003</v>
      </c>
      <c r="F475" s="142" t="s">
        <v>2518</v>
      </c>
      <c r="G475" s="142" t="s">
        <v>1002</v>
      </c>
      <c r="H475" s="4"/>
      <c r="I475" s="4"/>
      <c r="J475" s="4"/>
      <c r="K475" s="4"/>
    </row>
    <row r="476" spans="1:11" ht="162.94999999999999" customHeight="1">
      <c r="A476" s="4"/>
      <c r="B476" s="4"/>
      <c r="C476" s="8" t="s">
        <v>235</v>
      </c>
      <c r="D476" s="1230" t="s">
        <v>2519</v>
      </c>
      <c r="E476" s="1231"/>
      <c r="F476" s="1231"/>
      <c r="G476" s="1231"/>
      <c r="H476" s="4"/>
      <c r="I476" s="4"/>
      <c r="J476" s="4"/>
      <c r="K476" s="4"/>
    </row>
    <row r="477" spans="1:11" ht="27.95" customHeight="1">
      <c r="A477" s="4"/>
      <c r="B477" s="4"/>
      <c r="C477" s="7" t="s">
        <v>405</v>
      </c>
      <c r="D477" s="37">
        <v>2021</v>
      </c>
      <c r="E477" s="37">
        <v>2022</v>
      </c>
      <c r="F477" s="37">
        <v>2023</v>
      </c>
      <c r="G477" s="37">
        <v>2024</v>
      </c>
      <c r="H477" s="4"/>
      <c r="I477" s="4"/>
      <c r="J477" s="4"/>
      <c r="K477" s="4"/>
    </row>
    <row r="478" spans="1:11" ht="14.1" customHeight="1">
      <c r="A478" s="4"/>
      <c r="B478" s="4"/>
      <c r="C478" s="15"/>
      <c r="D478" s="38" t="s">
        <v>7</v>
      </c>
      <c r="E478" s="38" t="s">
        <v>8</v>
      </c>
      <c r="F478" s="38" t="s">
        <v>8</v>
      </c>
      <c r="G478" s="38" t="s">
        <v>8</v>
      </c>
      <c r="H478" s="4"/>
      <c r="I478" s="4"/>
      <c r="J478" s="4"/>
      <c r="K478" s="4"/>
    </row>
    <row r="479" spans="1:11" ht="30.95" customHeight="1">
      <c r="A479" s="4"/>
      <c r="B479" s="4"/>
      <c r="C479" s="7" t="s">
        <v>2520</v>
      </c>
      <c r="D479" s="142" t="s">
        <v>2521</v>
      </c>
      <c r="E479" s="142" t="s">
        <v>2521</v>
      </c>
      <c r="F479" s="142" t="s">
        <v>419</v>
      </c>
      <c r="G479" s="142" t="s">
        <v>1002</v>
      </c>
      <c r="H479" s="4"/>
      <c r="I479" s="4"/>
      <c r="J479" s="4"/>
      <c r="K479" s="4"/>
    </row>
    <row r="480" spans="1:11" ht="20.100000000000001" customHeight="1">
      <c r="A480" s="4"/>
      <c r="B480" s="4"/>
      <c r="C480" s="7" t="s">
        <v>2522</v>
      </c>
      <c r="D480" s="142" t="s">
        <v>404</v>
      </c>
      <c r="E480" s="142" t="s">
        <v>402</v>
      </c>
      <c r="F480" s="142" t="s">
        <v>904</v>
      </c>
      <c r="G480" s="142" t="s">
        <v>905</v>
      </c>
      <c r="H480" s="4"/>
      <c r="I480" s="4"/>
      <c r="J480" s="4"/>
      <c r="K480" s="4"/>
    </row>
    <row r="481" spans="1:11" ht="20.100000000000001" customHeight="1">
      <c r="A481" s="4"/>
      <c r="B481" s="4"/>
      <c r="C481" s="7" t="s">
        <v>2523</v>
      </c>
      <c r="D481" s="142" t="s">
        <v>404</v>
      </c>
      <c r="E481" s="142" t="s">
        <v>419</v>
      </c>
      <c r="F481" s="142" t="s">
        <v>410</v>
      </c>
      <c r="G481" s="142" t="s">
        <v>422</v>
      </c>
      <c r="H481" s="4"/>
      <c r="I481" s="4"/>
      <c r="J481" s="4"/>
      <c r="K481" s="4"/>
    </row>
    <row r="482" spans="1:11" ht="20.100000000000001" customHeight="1">
      <c r="A482" s="4"/>
      <c r="B482" s="4"/>
      <c r="C482" s="7" t="s">
        <v>2524</v>
      </c>
      <c r="D482" s="142" t="s">
        <v>793</v>
      </c>
      <c r="E482" s="142" t="s">
        <v>905</v>
      </c>
      <c r="F482" s="142" t="s">
        <v>419</v>
      </c>
      <c r="G482" s="142" t="s">
        <v>410</v>
      </c>
      <c r="H482" s="4"/>
      <c r="I482" s="4"/>
      <c r="J482" s="4"/>
      <c r="K482" s="4"/>
    </row>
    <row r="483" spans="1:11" ht="41.1" customHeight="1">
      <c r="A483" s="4"/>
      <c r="B483" s="4"/>
      <c r="C483" s="7" t="s">
        <v>2525</v>
      </c>
      <c r="D483" s="142" t="s">
        <v>671</v>
      </c>
      <c r="E483" s="142" t="s">
        <v>402</v>
      </c>
      <c r="F483" s="142" t="s">
        <v>419</v>
      </c>
      <c r="G483" s="142" t="s">
        <v>410</v>
      </c>
      <c r="H483" s="4"/>
      <c r="I483" s="4"/>
      <c r="J483" s="4"/>
      <c r="K483" s="4"/>
    </row>
    <row r="484" spans="1:11" ht="14.1" customHeight="1">
      <c r="A484" s="4"/>
      <c r="B484" s="4"/>
      <c r="C484" s="7" t="s">
        <v>2526</v>
      </c>
      <c r="D484" s="142" t="s">
        <v>841</v>
      </c>
      <c r="E484" s="142" t="s">
        <v>419</v>
      </c>
      <c r="F484" s="142" t="s">
        <v>410</v>
      </c>
      <c r="G484" s="142" t="s">
        <v>422</v>
      </c>
      <c r="H484" s="4"/>
      <c r="I484" s="4"/>
      <c r="J484" s="4"/>
      <c r="K484" s="4"/>
    </row>
    <row r="485" spans="1:11" ht="14.1" customHeight="1">
      <c r="A485" s="4"/>
      <c r="B485" s="4"/>
      <c r="C485" s="1222" t="s">
        <v>273</v>
      </c>
      <c r="D485" s="1223"/>
      <c r="E485" s="1223"/>
      <c r="F485" s="1223"/>
      <c r="G485" s="1223"/>
      <c r="H485" s="4"/>
      <c r="I485" s="4"/>
      <c r="J485" s="4"/>
      <c r="K485" s="4"/>
    </row>
    <row r="486" spans="1:11" ht="14.1" customHeight="1">
      <c r="A486" s="4"/>
      <c r="B486" s="4"/>
      <c r="C486" s="154" t="s">
        <v>2527</v>
      </c>
      <c r="D486" s="1222" t="s">
        <v>2528</v>
      </c>
      <c r="E486" s="1223"/>
      <c r="F486" s="1223"/>
      <c r="G486" s="1223"/>
      <c r="H486" s="4"/>
      <c r="I486" s="4"/>
      <c r="J486" s="4"/>
      <c r="K486" s="4"/>
    </row>
    <row r="487" spans="1:11" ht="18" customHeight="1">
      <c r="A487" s="4"/>
      <c r="B487" s="4"/>
      <c r="C487" s="14" t="s">
        <v>393</v>
      </c>
      <c r="D487" s="1232" t="s">
        <v>2529</v>
      </c>
      <c r="E487" s="1233"/>
      <c r="F487" s="1233"/>
      <c r="G487" s="1233"/>
      <c r="H487" s="4"/>
      <c r="I487" s="4"/>
      <c r="J487" s="4"/>
      <c r="K487" s="4"/>
    </row>
    <row r="488" spans="1:11" ht="18" customHeight="1">
      <c r="A488" s="4"/>
      <c r="B488" s="4"/>
      <c r="C488" s="150" t="s">
        <v>392</v>
      </c>
      <c r="D488" s="1234" t="s">
        <v>2530</v>
      </c>
      <c r="E488" s="1235"/>
      <c r="F488" s="1235"/>
      <c r="G488" s="1235"/>
      <c r="H488" s="4"/>
      <c r="I488" s="4"/>
      <c r="J488" s="4"/>
      <c r="K488" s="4"/>
    </row>
    <row r="489" spans="1:11" ht="18" customHeight="1">
      <c r="A489" s="4"/>
      <c r="B489" s="4"/>
      <c r="C489" s="150" t="s">
        <v>15</v>
      </c>
      <c r="D489" s="1234" t="s">
        <v>40</v>
      </c>
      <c r="E489" s="1235"/>
      <c r="F489" s="1235"/>
      <c r="G489" s="1235"/>
      <c r="H489" s="4"/>
      <c r="I489" s="4"/>
      <c r="J489" s="4"/>
      <c r="K489" s="4"/>
    </row>
    <row r="490" spans="1:11" ht="15" customHeight="1">
      <c r="A490" s="4"/>
      <c r="B490" s="4"/>
      <c r="C490" s="13"/>
      <c r="D490" s="143">
        <v>2021</v>
      </c>
      <c r="E490" s="143">
        <v>2022</v>
      </c>
      <c r="F490" s="143">
        <v>2023</v>
      </c>
      <c r="G490" s="143">
        <v>2024</v>
      </c>
      <c r="H490" s="4"/>
      <c r="I490" s="4"/>
      <c r="J490" s="4"/>
      <c r="K490" s="4"/>
    </row>
    <row r="491" spans="1:11" ht="15" customHeight="1">
      <c r="A491" s="4"/>
      <c r="B491" s="4"/>
      <c r="C491" s="12"/>
      <c r="D491" s="144" t="s">
        <v>7</v>
      </c>
      <c r="E491" s="144" t="s">
        <v>8</v>
      </c>
      <c r="F491" s="144" t="s">
        <v>8</v>
      </c>
      <c r="G491" s="144" t="s">
        <v>8</v>
      </c>
      <c r="H491" s="4"/>
      <c r="I491" s="4"/>
      <c r="J491" s="4"/>
      <c r="K491" s="4"/>
    </row>
    <row r="492" spans="1:11" ht="14.1" customHeight="1">
      <c r="A492" s="4"/>
      <c r="B492" s="4"/>
      <c r="C492" s="7" t="s">
        <v>16</v>
      </c>
      <c r="D492" s="142" t="s">
        <v>898</v>
      </c>
      <c r="E492" s="142" t="s">
        <v>2531</v>
      </c>
      <c r="F492" s="142" t="s">
        <v>2531</v>
      </c>
      <c r="G492" s="142" t="s">
        <v>2531</v>
      </c>
      <c r="H492" s="4"/>
      <c r="I492" s="4"/>
      <c r="J492" s="4"/>
      <c r="K492" s="4"/>
    </row>
    <row r="493" spans="1:11" ht="14.1" customHeight="1">
      <c r="A493" s="4"/>
      <c r="B493" s="4"/>
      <c r="C493" s="7" t="s">
        <v>506</v>
      </c>
      <c r="D493" s="142" t="s">
        <v>2532</v>
      </c>
      <c r="E493" s="142" t="s">
        <v>2533</v>
      </c>
      <c r="F493" s="142" t="s">
        <v>2534</v>
      </c>
      <c r="G493" s="142" t="s">
        <v>2535</v>
      </c>
      <c r="H493" s="4"/>
      <c r="I493" s="4"/>
      <c r="J493" s="4"/>
      <c r="K493" s="4"/>
    </row>
    <row r="494" spans="1:11" ht="14.1" customHeight="1">
      <c r="A494" s="4"/>
      <c r="B494" s="4"/>
      <c r="C494" s="7" t="s">
        <v>504</v>
      </c>
      <c r="D494" s="142" t="s">
        <v>2536</v>
      </c>
      <c r="E494" s="142" t="s">
        <v>2537</v>
      </c>
      <c r="F494" s="142" t="s">
        <v>2538</v>
      </c>
      <c r="G494" s="142" t="s">
        <v>2539</v>
      </c>
      <c r="H494" s="4"/>
      <c r="I494" s="4"/>
      <c r="J494" s="4"/>
      <c r="K494" s="4"/>
    </row>
    <row r="495" spans="1:11" ht="14.1" customHeight="1">
      <c r="A495" s="4"/>
      <c r="B495" s="4"/>
      <c r="C495" s="7" t="s">
        <v>388</v>
      </c>
      <c r="D495" s="142" t="s">
        <v>361</v>
      </c>
      <c r="E495" s="142" t="s">
        <v>2540</v>
      </c>
      <c r="F495" s="142" t="s">
        <v>385</v>
      </c>
      <c r="G495" s="142" t="s">
        <v>385</v>
      </c>
      <c r="H495" s="4"/>
      <c r="I495" s="4"/>
      <c r="J495" s="4"/>
      <c r="K495" s="4"/>
    </row>
    <row r="496" spans="1:11" ht="14.1" customHeight="1">
      <c r="A496" s="4"/>
      <c r="B496" s="4"/>
      <c r="C496" s="7" t="s">
        <v>387</v>
      </c>
      <c r="D496" s="142" t="s">
        <v>361</v>
      </c>
      <c r="E496" s="142" t="s">
        <v>2541</v>
      </c>
      <c r="F496" s="142" t="s">
        <v>2542</v>
      </c>
      <c r="G496" s="142" t="s">
        <v>2543</v>
      </c>
      <c r="H496" s="4"/>
      <c r="I496" s="4"/>
      <c r="J496" s="4"/>
      <c r="K496" s="4"/>
    </row>
    <row r="497" spans="1:11" ht="14.1" customHeight="1">
      <c r="A497" s="4"/>
      <c r="B497" s="4"/>
      <c r="C497" s="7" t="s">
        <v>22</v>
      </c>
      <c r="D497" s="142" t="s">
        <v>361</v>
      </c>
      <c r="E497" s="142" t="s">
        <v>2544</v>
      </c>
      <c r="F497" s="142" t="s">
        <v>2542</v>
      </c>
      <c r="G497" s="142" t="s">
        <v>2543</v>
      </c>
      <c r="H497" s="4"/>
      <c r="I497" s="4"/>
      <c r="J497" s="4"/>
      <c r="K497" s="4"/>
    </row>
    <row r="498" spans="1:11" ht="14.1" customHeight="1">
      <c r="A498" s="4"/>
      <c r="B498" s="4"/>
      <c r="C498" s="1236" t="s">
        <v>384</v>
      </c>
      <c r="D498" s="1237"/>
      <c r="E498" s="1237"/>
      <c r="F498" s="1237"/>
      <c r="G498" s="1237"/>
      <c r="H498" s="4"/>
      <c r="I498" s="4"/>
      <c r="J498" s="4"/>
      <c r="K498" s="4"/>
    </row>
    <row r="499" spans="1:11" ht="14.1" customHeight="1">
      <c r="A499" s="4"/>
      <c r="B499" s="4"/>
      <c r="C499" s="13"/>
      <c r="D499" s="143">
        <v>2021</v>
      </c>
      <c r="E499" s="143">
        <v>2022</v>
      </c>
      <c r="F499" s="143">
        <v>2023</v>
      </c>
      <c r="G499" s="143">
        <v>2024</v>
      </c>
      <c r="H499" s="4"/>
      <c r="I499" s="4"/>
      <c r="J499" s="4"/>
      <c r="K499" s="4"/>
    </row>
    <row r="500" spans="1:11" ht="14.1" customHeight="1">
      <c r="A500" s="4"/>
      <c r="B500" s="4"/>
      <c r="C500" s="12"/>
      <c r="D500" s="144" t="s">
        <v>7</v>
      </c>
      <c r="E500" s="144" t="s">
        <v>8</v>
      </c>
      <c r="F500" s="144" t="s">
        <v>8</v>
      </c>
      <c r="G500" s="144" t="s">
        <v>8</v>
      </c>
      <c r="H500" s="4"/>
      <c r="I500" s="4"/>
      <c r="J500" s="4"/>
      <c r="K500" s="4"/>
    </row>
    <row r="501" spans="1:11" ht="14.1" customHeight="1">
      <c r="A501" s="4"/>
      <c r="B501" s="4"/>
      <c r="C501" s="11" t="s">
        <v>381</v>
      </c>
      <c r="D501" s="145">
        <v>188000000</v>
      </c>
      <c r="E501" s="145">
        <v>191000000</v>
      </c>
      <c r="F501" s="145">
        <v>175164000</v>
      </c>
      <c r="G501" s="145">
        <v>173214000</v>
      </c>
      <c r="H501" s="4"/>
      <c r="I501" s="4"/>
      <c r="J501" s="4"/>
      <c r="K501" s="4"/>
    </row>
    <row r="502" spans="1:11" ht="14.1" customHeight="1">
      <c r="A502" s="4"/>
      <c r="B502" s="4"/>
      <c r="C502" s="11" t="s">
        <v>370</v>
      </c>
      <c r="D502" s="145">
        <v>188000000</v>
      </c>
      <c r="E502" s="145">
        <v>191000000</v>
      </c>
      <c r="F502" s="145">
        <v>175164000</v>
      </c>
      <c r="G502" s="145">
        <v>173214000</v>
      </c>
      <c r="H502" s="4"/>
      <c r="I502" s="4"/>
      <c r="J502" s="4"/>
      <c r="K502" s="4"/>
    </row>
    <row r="503" spans="1:11" ht="14.1" customHeight="1">
      <c r="A503" s="4"/>
      <c r="B503" s="4"/>
      <c r="C503" s="11" t="s">
        <v>374</v>
      </c>
      <c r="D503" s="145">
        <v>0</v>
      </c>
      <c r="E503" s="145">
        <v>0</v>
      </c>
      <c r="F503" s="145">
        <v>0</v>
      </c>
      <c r="G503" s="145">
        <v>0</v>
      </c>
      <c r="H503" s="4"/>
      <c r="I503" s="4"/>
      <c r="J503" s="4"/>
      <c r="K503" s="4"/>
    </row>
    <row r="504" spans="1:11" ht="14.1" customHeight="1">
      <c r="A504" s="4"/>
      <c r="B504" s="4"/>
      <c r="C504" s="11" t="s">
        <v>380</v>
      </c>
      <c r="D504" s="145">
        <v>27000000</v>
      </c>
      <c r="E504" s="145">
        <v>25000000</v>
      </c>
      <c r="F504" s="145">
        <v>25000000</v>
      </c>
      <c r="G504" s="145">
        <v>28500000</v>
      </c>
      <c r="H504" s="4"/>
      <c r="I504" s="4"/>
      <c r="J504" s="4"/>
      <c r="K504" s="4"/>
    </row>
    <row r="505" spans="1:11" ht="14.1" customHeight="1">
      <c r="A505" s="4"/>
      <c r="B505" s="4"/>
      <c r="C505" s="11" t="s">
        <v>370</v>
      </c>
      <c r="D505" s="145">
        <v>27000000</v>
      </c>
      <c r="E505" s="145">
        <v>25000000</v>
      </c>
      <c r="F505" s="145">
        <v>25000000</v>
      </c>
      <c r="G505" s="145">
        <v>28500000</v>
      </c>
      <c r="H505" s="4"/>
      <c r="I505" s="4"/>
      <c r="J505" s="4"/>
      <c r="K505" s="4"/>
    </row>
    <row r="506" spans="1:11" ht="14.1" customHeight="1">
      <c r="A506" s="4"/>
      <c r="B506" s="4"/>
      <c r="C506" s="11" t="s">
        <v>374</v>
      </c>
      <c r="D506" s="145">
        <v>0</v>
      </c>
      <c r="E506" s="145">
        <v>0</v>
      </c>
      <c r="F506" s="145">
        <v>0</v>
      </c>
      <c r="G506" s="145">
        <v>0</v>
      </c>
      <c r="H506" s="4"/>
      <c r="I506" s="4"/>
      <c r="J506" s="4"/>
      <c r="K506" s="4"/>
    </row>
    <row r="507" spans="1:11" ht="14.1" customHeight="1">
      <c r="A507" s="4"/>
      <c r="B507" s="4"/>
      <c r="C507" s="11" t="s">
        <v>379</v>
      </c>
      <c r="D507" s="145">
        <v>59000000</v>
      </c>
      <c r="E507" s="145">
        <v>63808000</v>
      </c>
      <c r="F507" s="145">
        <v>73636000</v>
      </c>
      <c r="G507" s="145">
        <v>94036000</v>
      </c>
      <c r="H507" s="4"/>
      <c r="I507" s="4"/>
      <c r="J507" s="4"/>
      <c r="K507" s="4"/>
    </row>
    <row r="508" spans="1:11" ht="14.1" customHeight="1">
      <c r="A508" s="4"/>
      <c r="B508" s="4"/>
      <c r="C508" s="11" t="s">
        <v>370</v>
      </c>
      <c r="D508" s="145">
        <v>59000000</v>
      </c>
      <c r="E508" s="145">
        <v>63808000</v>
      </c>
      <c r="F508" s="145">
        <v>73636000</v>
      </c>
      <c r="G508" s="145">
        <v>94036000</v>
      </c>
      <c r="H508" s="4"/>
      <c r="I508" s="4"/>
      <c r="J508" s="4"/>
      <c r="K508" s="4"/>
    </row>
    <row r="509" spans="1:11" ht="14.1" customHeight="1">
      <c r="A509" s="4"/>
      <c r="B509" s="4"/>
      <c r="C509" s="11" t="s">
        <v>374</v>
      </c>
      <c r="D509" s="145">
        <v>0</v>
      </c>
      <c r="E509" s="145">
        <v>0</v>
      </c>
      <c r="F509" s="145">
        <v>0</v>
      </c>
      <c r="G509" s="145">
        <v>0</v>
      </c>
      <c r="H509" s="4"/>
      <c r="I509" s="4"/>
      <c r="J509" s="4"/>
      <c r="K509" s="4"/>
    </row>
    <row r="510" spans="1:11" ht="14.1" customHeight="1">
      <c r="A510" s="4"/>
      <c r="B510" s="4"/>
      <c r="C510" s="11" t="s">
        <v>378</v>
      </c>
      <c r="D510" s="145">
        <v>0</v>
      </c>
      <c r="E510" s="145">
        <v>0</v>
      </c>
      <c r="F510" s="145">
        <v>0</v>
      </c>
      <c r="G510" s="145">
        <v>0</v>
      </c>
      <c r="H510" s="4"/>
      <c r="I510" s="4"/>
      <c r="J510" s="4"/>
      <c r="K510" s="4"/>
    </row>
    <row r="511" spans="1:11" ht="14.1" customHeight="1">
      <c r="A511" s="4"/>
      <c r="B511" s="4"/>
      <c r="C511" s="11" t="s">
        <v>370</v>
      </c>
      <c r="D511" s="145">
        <v>0</v>
      </c>
      <c r="E511" s="145">
        <v>0</v>
      </c>
      <c r="F511" s="145">
        <v>0</v>
      </c>
      <c r="G511" s="145">
        <v>0</v>
      </c>
      <c r="H511" s="4"/>
      <c r="I511" s="4"/>
      <c r="J511" s="4"/>
      <c r="K511" s="4"/>
    </row>
    <row r="512" spans="1:11" ht="14.1" customHeight="1">
      <c r="A512" s="4"/>
      <c r="B512" s="4"/>
      <c r="C512" s="11" t="s">
        <v>374</v>
      </c>
      <c r="D512" s="145">
        <v>0</v>
      </c>
      <c r="E512" s="145">
        <v>0</v>
      </c>
      <c r="F512" s="145">
        <v>0</v>
      </c>
      <c r="G512" s="145">
        <v>0</v>
      </c>
      <c r="H512" s="4"/>
      <c r="I512" s="4"/>
      <c r="J512" s="4"/>
      <c r="K512" s="4"/>
    </row>
    <row r="513" spans="1:11" ht="14.1" customHeight="1">
      <c r="A513" s="4"/>
      <c r="B513" s="4"/>
      <c r="C513" s="11" t="s">
        <v>383</v>
      </c>
      <c r="D513" s="145">
        <v>0</v>
      </c>
      <c r="E513" s="145">
        <v>0</v>
      </c>
      <c r="F513" s="145">
        <v>0</v>
      </c>
      <c r="G513" s="145">
        <v>0</v>
      </c>
      <c r="H513" s="4"/>
      <c r="I513" s="4"/>
      <c r="J513" s="4"/>
      <c r="K513" s="4"/>
    </row>
    <row r="514" spans="1:11" ht="14.1" customHeight="1">
      <c r="A514" s="4"/>
      <c r="B514" s="4"/>
      <c r="C514" s="11" t="s">
        <v>370</v>
      </c>
      <c r="D514" s="145">
        <v>0</v>
      </c>
      <c r="E514" s="145">
        <v>0</v>
      </c>
      <c r="F514" s="145">
        <v>0</v>
      </c>
      <c r="G514" s="145">
        <v>0</v>
      </c>
      <c r="H514" s="4"/>
      <c r="I514" s="4"/>
      <c r="J514" s="4"/>
      <c r="K514" s="4"/>
    </row>
    <row r="515" spans="1:11" ht="14.1" customHeight="1">
      <c r="A515" s="4"/>
      <c r="B515" s="4"/>
      <c r="C515" s="11" t="s">
        <v>374</v>
      </c>
      <c r="D515" s="145">
        <v>0</v>
      </c>
      <c r="E515" s="145">
        <v>0</v>
      </c>
      <c r="F515" s="145">
        <v>0</v>
      </c>
      <c r="G515" s="145">
        <v>0</v>
      </c>
      <c r="H515" s="4"/>
      <c r="I515" s="4"/>
      <c r="J515" s="4"/>
      <c r="K515" s="4"/>
    </row>
    <row r="516" spans="1:11" ht="14.1" customHeight="1">
      <c r="A516" s="4"/>
      <c r="B516" s="4"/>
      <c r="C516" s="11" t="s">
        <v>376</v>
      </c>
      <c r="D516" s="145">
        <v>0</v>
      </c>
      <c r="E516" s="145">
        <v>0</v>
      </c>
      <c r="F516" s="145">
        <v>0</v>
      </c>
      <c r="G516" s="145">
        <v>0</v>
      </c>
      <c r="H516" s="4"/>
      <c r="I516" s="4"/>
      <c r="J516" s="4"/>
      <c r="K516" s="4"/>
    </row>
    <row r="517" spans="1:11" ht="14.1" customHeight="1">
      <c r="A517" s="4"/>
      <c r="B517" s="4"/>
      <c r="C517" s="11" t="s">
        <v>370</v>
      </c>
      <c r="D517" s="145">
        <v>0</v>
      </c>
      <c r="E517" s="145">
        <v>0</v>
      </c>
      <c r="F517" s="145">
        <v>0</v>
      </c>
      <c r="G517" s="145">
        <v>0</v>
      </c>
      <c r="H517" s="4"/>
      <c r="I517" s="4"/>
      <c r="J517" s="4"/>
      <c r="K517" s="4"/>
    </row>
    <row r="518" spans="1:11" ht="14.1" customHeight="1">
      <c r="A518" s="4"/>
      <c r="B518" s="4"/>
      <c r="C518" s="11" t="s">
        <v>374</v>
      </c>
      <c r="D518" s="145">
        <v>0</v>
      </c>
      <c r="E518" s="145">
        <v>0</v>
      </c>
      <c r="F518" s="145">
        <v>0</v>
      </c>
      <c r="G518" s="145">
        <v>0</v>
      </c>
      <c r="H518" s="4"/>
      <c r="I518" s="4"/>
      <c r="J518" s="4"/>
      <c r="K518" s="4"/>
    </row>
    <row r="519" spans="1:11" ht="14.1" customHeight="1">
      <c r="A519" s="4"/>
      <c r="B519" s="4"/>
      <c r="C519" s="11" t="s">
        <v>375</v>
      </c>
      <c r="D519" s="145">
        <v>2400000</v>
      </c>
      <c r="E519" s="145">
        <v>1400000</v>
      </c>
      <c r="F519" s="145">
        <v>1400000</v>
      </c>
      <c r="G519" s="145">
        <v>1400000</v>
      </c>
      <c r="H519" s="4"/>
      <c r="I519" s="4"/>
      <c r="J519" s="4"/>
      <c r="K519" s="4"/>
    </row>
    <row r="520" spans="1:11" ht="14.1" customHeight="1">
      <c r="A520" s="4"/>
      <c r="B520" s="4"/>
      <c r="C520" s="11" t="s">
        <v>370</v>
      </c>
      <c r="D520" s="145">
        <v>2400000</v>
      </c>
      <c r="E520" s="145">
        <v>1400000</v>
      </c>
      <c r="F520" s="145">
        <v>1400000</v>
      </c>
      <c r="G520" s="145">
        <v>1400000</v>
      </c>
      <c r="H520" s="4"/>
      <c r="I520" s="4"/>
      <c r="J520" s="4"/>
      <c r="K520" s="4"/>
    </row>
    <row r="521" spans="1:11" ht="14.1" customHeight="1">
      <c r="A521" s="4"/>
      <c r="B521" s="4"/>
      <c r="C521" s="11" t="s">
        <v>374</v>
      </c>
      <c r="D521" s="145">
        <v>0</v>
      </c>
      <c r="E521" s="145">
        <v>0</v>
      </c>
      <c r="F521" s="145">
        <v>0</v>
      </c>
      <c r="G521" s="145">
        <v>0</v>
      </c>
      <c r="H521" s="4"/>
      <c r="I521" s="4"/>
      <c r="J521" s="4"/>
      <c r="K521" s="4"/>
    </row>
    <row r="522" spans="1:11" ht="14.1" customHeight="1">
      <c r="A522" s="4"/>
      <c r="B522" s="4"/>
      <c r="C522" s="11" t="s">
        <v>373</v>
      </c>
      <c r="D522" s="145">
        <v>0</v>
      </c>
      <c r="E522" s="145">
        <v>0</v>
      </c>
      <c r="F522" s="145">
        <v>0</v>
      </c>
      <c r="G522" s="145">
        <v>0</v>
      </c>
      <c r="H522" s="4"/>
      <c r="I522" s="4"/>
      <c r="J522" s="4"/>
      <c r="K522" s="4"/>
    </row>
    <row r="523" spans="1:11" ht="14.1" customHeight="1">
      <c r="A523" s="4"/>
      <c r="B523" s="4"/>
      <c r="C523" s="11" t="s">
        <v>370</v>
      </c>
      <c r="D523" s="145">
        <v>0</v>
      </c>
      <c r="E523" s="145">
        <v>0</v>
      </c>
      <c r="F523" s="145">
        <v>0</v>
      </c>
      <c r="G523" s="145">
        <v>0</v>
      </c>
      <c r="H523" s="4"/>
      <c r="I523" s="4"/>
      <c r="J523" s="4"/>
      <c r="K523" s="4"/>
    </row>
    <row r="524" spans="1:11" ht="14.1" customHeight="1">
      <c r="A524" s="4"/>
      <c r="B524" s="4"/>
      <c r="C524" s="11" t="s">
        <v>369</v>
      </c>
      <c r="D524" s="145">
        <v>0</v>
      </c>
      <c r="E524" s="145">
        <v>0</v>
      </c>
      <c r="F524" s="145">
        <v>0</v>
      </c>
      <c r="G524" s="145">
        <v>0</v>
      </c>
      <c r="H524" s="4"/>
      <c r="I524" s="4"/>
      <c r="J524" s="4"/>
      <c r="K524" s="4"/>
    </row>
    <row r="525" spans="1:11" ht="14.1" customHeight="1">
      <c r="A525" s="4"/>
      <c r="B525" s="4"/>
      <c r="C525" s="11" t="s">
        <v>368</v>
      </c>
      <c r="D525" s="145">
        <v>0</v>
      </c>
      <c r="E525" s="145">
        <v>0</v>
      </c>
      <c r="F525" s="145">
        <v>0</v>
      </c>
      <c r="G525" s="145">
        <v>0</v>
      </c>
      <c r="H525" s="4"/>
      <c r="I525" s="4"/>
      <c r="J525" s="4"/>
      <c r="K525" s="4"/>
    </row>
    <row r="526" spans="1:11" ht="14.1" customHeight="1">
      <c r="A526" s="4"/>
      <c r="B526" s="4"/>
      <c r="C526" s="11" t="s">
        <v>367</v>
      </c>
      <c r="D526" s="145">
        <v>0</v>
      </c>
      <c r="E526" s="145">
        <v>0</v>
      </c>
      <c r="F526" s="145">
        <v>0</v>
      </c>
      <c r="G526" s="145">
        <v>0</v>
      </c>
      <c r="H526" s="4"/>
      <c r="I526" s="4"/>
      <c r="J526" s="4"/>
      <c r="K526" s="4"/>
    </row>
    <row r="527" spans="1:11" ht="14.1" customHeight="1">
      <c r="A527" s="4"/>
      <c r="B527" s="4"/>
      <c r="C527" s="11" t="s">
        <v>366</v>
      </c>
      <c r="D527" s="145">
        <v>0</v>
      </c>
      <c r="E527" s="145">
        <v>0</v>
      </c>
      <c r="F527" s="145">
        <v>0</v>
      </c>
      <c r="G527" s="145">
        <v>0</v>
      </c>
      <c r="H527" s="4"/>
      <c r="I527" s="4"/>
      <c r="J527" s="4"/>
      <c r="K527" s="4"/>
    </row>
    <row r="528" spans="1:11" ht="14.1" customHeight="1">
      <c r="A528" s="4"/>
      <c r="B528" s="4"/>
      <c r="C528" s="11" t="s">
        <v>372</v>
      </c>
      <c r="D528" s="145">
        <v>0</v>
      </c>
      <c r="E528" s="145">
        <v>0</v>
      </c>
      <c r="F528" s="145">
        <v>0</v>
      </c>
      <c r="G528" s="145">
        <v>0</v>
      </c>
      <c r="H528" s="4"/>
      <c r="I528" s="4"/>
      <c r="J528" s="4"/>
      <c r="K528" s="4"/>
    </row>
    <row r="529" spans="1:11" ht="14.1" customHeight="1">
      <c r="A529" s="4"/>
      <c r="B529" s="4"/>
      <c r="C529" s="11" t="s">
        <v>370</v>
      </c>
      <c r="D529" s="145">
        <v>0</v>
      </c>
      <c r="E529" s="145">
        <v>0</v>
      </c>
      <c r="F529" s="145">
        <v>0</v>
      </c>
      <c r="G529" s="145">
        <v>0</v>
      </c>
      <c r="H529" s="4"/>
      <c r="I529" s="4"/>
      <c r="J529" s="4"/>
      <c r="K529" s="4"/>
    </row>
    <row r="530" spans="1:11" ht="14.1" customHeight="1">
      <c r="A530" s="4"/>
      <c r="B530" s="4"/>
      <c r="C530" s="11" t="s">
        <v>369</v>
      </c>
      <c r="D530" s="145">
        <v>0</v>
      </c>
      <c r="E530" s="145">
        <v>0</v>
      </c>
      <c r="F530" s="145">
        <v>0</v>
      </c>
      <c r="G530" s="145">
        <v>0</v>
      </c>
      <c r="H530" s="4"/>
      <c r="I530" s="4"/>
      <c r="J530" s="4"/>
      <c r="K530" s="4"/>
    </row>
    <row r="531" spans="1:11" ht="14.1" customHeight="1">
      <c r="A531" s="4"/>
      <c r="B531" s="4"/>
      <c r="C531" s="11" t="s">
        <v>368</v>
      </c>
      <c r="D531" s="145">
        <v>0</v>
      </c>
      <c r="E531" s="145">
        <v>0</v>
      </c>
      <c r="F531" s="145">
        <v>0</v>
      </c>
      <c r="G531" s="145">
        <v>0</v>
      </c>
      <c r="H531" s="4"/>
      <c r="I531" s="4"/>
      <c r="J531" s="4"/>
      <c r="K531" s="4"/>
    </row>
    <row r="532" spans="1:11" ht="14.1" customHeight="1">
      <c r="A532" s="4"/>
      <c r="B532" s="4"/>
      <c r="C532" s="11" t="s">
        <v>367</v>
      </c>
      <c r="D532" s="145">
        <v>0</v>
      </c>
      <c r="E532" s="145">
        <v>0</v>
      </c>
      <c r="F532" s="145">
        <v>0</v>
      </c>
      <c r="G532" s="145">
        <v>0</v>
      </c>
      <c r="H532" s="4"/>
      <c r="I532" s="4"/>
      <c r="J532" s="4"/>
      <c r="K532" s="4"/>
    </row>
    <row r="533" spans="1:11" ht="14.1" customHeight="1">
      <c r="A533" s="4"/>
      <c r="B533" s="4"/>
      <c r="C533" s="11" t="s">
        <v>366</v>
      </c>
      <c r="D533" s="145">
        <v>0</v>
      </c>
      <c r="E533" s="145">
        <v>0</v>
      </c>
      <c r="F533" s="145">
        <v>0</v>
      </c>
      <c r="G533" s="145">
        <v>0</v>
      </c>
      <c r="H533" s="4"/>
      <c r="I533" s="4"/>
      <c r="J533" s="4"/>
      <c r="K533" s="4"/>
    </row>
    <row r="534" spans="1:11" ht="14.1" customHeight="1">
      <c r="A534" s="4"/>
      <c r="B534" s="4"/>
      <c r="C534" s="11" t="s">
        <v>371</v>
      </c>
      <c r="D534" s="145">
        <v>0</v>
      </c>
      <c r="E534" s="145">
        <v>0</v>
      </c>
      <c r="F534" s="145">
        <v>0</v>
      </c>
      <c r="G534" s="145">
        <v>0</v>
      </c>
      <c r="H534" s="4"/>
      <c r="I534" s="4"/>
      <c r="J534" s="4"/>
      <c r="K534" s="4"/>
    </row>
    <row r="535" spans="1:11" ht="14.1" customHeight="1">
      <c r="A535" s="4"/>
      <c r="B535" s="4"/>
      <c r="C535" s="11" t="s">
        <v>370</v>
      </c>
      <c r="D535" s="145">
        <v>0</v>
      </c>
      <c r="E535" s="145">
        <v>0</v>
      </c>
      <c r="F535" s="145">
        <v>0</v>
      </c>
      <c r="G535" s="145">
        <v>0</v>
      </c>
      <c r="H535" s="4"/>
      <c r="I535" s="4"/>
      <c r="J535" s="4"/>
      <c r="K535" s="4"/>
    </row>
    <row r="536" spans="1:11" ht="14.1" customHeight="1">
      <c r="A536" s="4"/>
      <c r="B536" s="4"/>
      <c r="C536" s="11" t="s">
        <v>369</v>
      </c>
      <c r="D536" s="145">
        <v>0</v>
      </c>
      <c r="E536" s="145">
        <v>0</v>
      </c>
      <c r="F536" s="145">
        <v>0</v>
      </c>
      <c r="G536" s="145">
        <v>0</v>
      </c>
      <c r="H536" s="4"/>
      <c r="I536" s="4"/>
      <c r="J536" s="4"/>
      <c r="K536" s="4"/>
    </row>
    <row r="537" spans="1:11" ht="14.1" customHeight="1">
      <c r="A537" s="4"/>
      <c r="B537" s="4"/>
      <c r="C537" s="11" t="s">
        <v>368</v>
      </c>
      <c r="D537" s="145">
        <v>0</v>
      </c>
      <c r="E537" s="145">
        <v>0</v>
      </c>
      <c r="F537" s="145">
        <v>0</v>
      </c>
      <c r="G537" s="145">
        <v>0</v>
      </c>
      <c r="H537" s="4"/>
      <c r="I537" s="4"/>
      <c r="J537" s="4"/>
      <c r="K537" s="4"/>
    </row>
    <row r="538" spans="1:11" ht="14.1" customHeight="1">
      <c r="A538" s="4"/>
      <c r="B538" s="4"/>
      <c r="C538" s="11" t="s">
        <v>367</v>
      </c>
      <c r="D538" s="145">
        <v>0</v>
      </c>
      <c r="E538" s="145">
        <v>0</v>
      </c>
      <c r="F538" s="145">
        <v>0</v>
      </c>
      <c r="G538" s="145">
        <v>0</v>
      </c>
      <c r="H538" s="4"/>
      <c r="I538" s="4"/>
      <c r="J538" s="4"/>
      <c r="K538" s="4"/>
    </row>
    <row r="539" spans="1:11" ht="14.1" customHeight="1">
      <c r="A539" s="4"/>
      <c r="B539" s="4"/>
      <c r="C539" s="11" t="s">
        <v>366</v>
      </c>
      <c r="D539" s="145">
        <v>0</v>
      </c>
      <c r="E539" s="145">
        <v>0</v>
      </c>
      <c r="F539" s="145">
        <v>0</v>
      </c>
      <c r="G539" s="145">
        <v>0</v>
      </c>
      <c r="H539" s="4"/>
      <c r="I539" s="4"/>
      <c r="J539" s="4"/>
      <c r="K539" s="4"/>
    </row>
    <row r="540" spans="1:11" ht="14.1" customHeight="1">
      <c r="A540" s="4"/>
      <c r="B540" s="4"/>
      <c r="C540" s="11" t="s">
        <v>365</v>
      </c>
      <c r="D540" s="145">
        <v>0</v>
      </c>
      <c r="E540" s="145">
        <v>0</v>
      </c>
      <c r="F540" s="145">
        <v>0</v>
      </c>
      <c r="G540" s="145">
        <v>0</v>
      </c>
      <c r="H540" s="4"/>
      <c r="I540" s="4"/>
      <c r="J540" s="4"/>
      <c r="K540" s="4"/>
    </row>
    <row r="541" spans="1:11" ht="14.1" customHeight="1">
      <c r="A541" s="4"/>
      <c r="B541" s="4"/>
      <c r="C541" s="11" t="s">
        <v>364</v>
      </c>
      <c r="D541" s="145">
        <v>0</v>
      </c>
      <c r="E541" s="145">
        <v>0</v>
      </c>
      <c r="F541" s="145">
        <v>0</v>
      </c>
      <c r="G541" s="145">
        <v>0</v>
      </c>
      <c r="H541" s="4"/>
      <c r="I541" s="4"/>
      <c r="J541" s="4"/>
      <c r="K541" s="4"/>
    </row>
    <row r="542" spans="1:11" ht="14.1" customHeight="1">
      <c r="A542" s="4"/>
      <c r="B542" s="4"/>
      <c r="C542" s="10" t="s">
        <v>147</v>
      </c>
      <c r="D542" s="145">
        <v>276400000</v>
      </c>
      <c r="E542" s="145">
        <v>281208000</v>
      </c>
      <c r="F542" s="145">
        <v>275200000</v>
      </c>
      <c r="G542" s="145">
        <v>297150000</v>
      </c>
      <c r="H542" s="4"/>
      <c r="I542" s="4"/>
      <c r="J542" s="4"/>
      <c r="K542" s="4"/>
    </row>
    <row r="543" spans="1:11" ht="14.1" customHeight="1">
      <c r="A543" s="4"/>
      <c r="B543" s="4"/>
      <c r="C543" s="1222" t="s">
        <v>44</v>
      </c>
      <c r="D543" s="1223"/>
      <c r="E543" s="1223"/>
      <c r="F543" s="1223"/>
      <c r="G543" s="1223"/>
      <c r="H543" s="4"/>
      <c r="I543" s="4"/>
      <c r="J543" s="4"/>
      <c r="K543" s="4"/>
    </row>
    <row r="544" spans="1:11" ht="14.1" customHeight="1">
      <c r="A544" s="4"/>
      <c r="B544" s="4"/>
      <c r="C544" s="154" t="s">
        <v>2545</v>
      </c>
      <c r="D544" s="1222" t="s">
        <v>2546</v>
      </c>
      <c r="E544" s="1223"/>
      <c r="F544" s="1223"/>
      <c r="G544" s="1223"/>
      <c r="H544" s="4"/>
      <c r="I544" s="4"/>
      <c r="J544" s="4"/>
      <c r="K544" s="4"/>
    </row>
    <row r="545" spans="1:11" ht="14.1" customHeight="1">
      <c r="A545" s="4"/>
      <c r="B545" s="4"/>
      <c r="C545" s="14" t="s">
        <v>393</v>
      </c>
      <c r="D545" s="1232" t="s">
        <v>2547</v>
      </c>
      <c r="E545" s="1233"/>
      <c r="F545" s="1233"/>
      <c r="G545" s="1233"/>
      <c r="H545" s="4"/>
      <c r="I545" s="4"/>
      <c r="J545" s="4"/>
      <c r="K545" s="4"/>
    </row>
    <row r="546" spans="1:11" ht="14.1" customHeight="1">
      <c r="A546" s="4"/>
      <c r="B546" s="4"/>
      <c r="C546" s="150" t="s">
        <v>392</v>
      </c>
      <c r="D546" s="1234" t="s">
        <v>2548</v>
      </c>
      <c r="E546" s="1235"/>
      <c r="F546" s="1235"/>
      <c r="G546" s="1235"/>
      <c r="H546" s="4"/>
      <c r="I546" s="4"/>
      <c r="J546" s="4"/>
      <c r="K546" s="4"/>
    </row>
    <row r="547" spans="1:11" ht="14.1" customHeight="1">
      <c r="A547" s="4"/>
      <c r="B547" s="4"/>
      <c r="C547" s="150" t="s">
        <v>15</v>
      </c>
      <c r="D547" s="1234" t="s">
        <v>2549</v>
      </c>
      <c r="E547" s="1235"/>
      <c r="F547" s="1235"/>
      <c r="G547" s="1235"/>
      <c r="H547" s="4"/>
      <c r="I547" s="4"/>
      <c r="J547" s="4"/>
      <c r="K547" s="4"/>
    </row>
    <row r="548" spans="1:11" ht="15" customHeight="1">
      <c r="A548" s="4"/>
      <c r="B548" s="4"/>
      <c r="C548" s="13"/>
      <c r="D548" s="143">
        <v>2021</v>
      </c>
      <c r="E548" s="143">
        <v>2022</v>
      </c>
      <c r="F548" s="143">
        <v>2023</v>
      </c>
      <c r="G548" s="143">
        <v>2024</v>
      </c>
      <c r="H548" s="4"/>
      <c r="I548" s="4"/>
      <c r="J548" s="4"/>
      <c r="K548" s="4"/>
    </row>
    <row r="549" spans="1:11" ht="15" customHeight="1">
      <c r="A549" s="4"/>
      <c r="B549" s="4"/>
      <c r="C549" s="12"/>
      <c r="D549" s="144" t="s">
        <v>7</v>
      </c>
      <c r="E549" s="144" t="s">
        <v>8</v>
      </c>
      <c r="F549" s="144" t="s">
        <v>8</v>
      </c>
      <c r="G549" s="144" t="s">
        <v>8</v>
      </c>
      <c r="H549" s="4"/>
      <c r="I549" s="4"/>
      <c r="J549" s="4"/>
      <c r="K549" s="4"/>
    </row>
    <row r="550" spans="1:11" ht="14.1" customHeight="1">
      <c r="A550" s="4"/>
      <c r="B550" s="4"/>
      <c r="C550" s="7" t="s">
        <v>16</v>
      </c>
      <c r="D550" s="142" t="s">
        <v>411</v>
      </c>
      <c r="E550" s="142" t="s">
        <v>411</v>
      </c>
      <c r="F550" s="142" t="s">
        <v>411</v>
      </c>
      <c r="G550" s="142" t="s">
        <v>411</v>
      </c>
      <c r="H550" s="4"/>
      <c r="I550" s="4"/>
      <c r="J550" s="4"/>
      <c r="K550" s="4"/>
    </row>
    <row r="551" spans="1:11" ht="14.1" customHeight="1">
      <c r="A551" s="4"/>
      <c r="B551" s="4"/>
      <c r="C551" s="7" t="s">
        <v>506</v>
      </c>
      <c r="D551" s="142" t="s">
        <v>2550</v>
      </c>
      <c r="E551" s="142" t="s">
        <v>2551</v>
      </c>
      <c r="F551" s="142" t="s">
        <v>1001</v>
      </c>
      <c r="G551" s="142" t="s">
        <v>1001</v>
      </c>
      <c r="H551" s="4"/>
      <c r="I551" s="4"/>
      <c r="J551" s="4"/>
      <c r="K551" s="4"/>
    </row>
    <row r="552" spans="1:11" ht="14.1" customHeight="1">
      <c r="A552" s="4"/>
      <c r="B552" s="4"/>
      <c r="C552" s="7" t="s">
        <v>504</v>
      </c>
      <c r="D552" s="142" t="s">
        <v>2550</v>
      </c>
      <c r="E552" s="142" t="s">
        <v>2551</v>
      </c>
      <c r="F552" s="142" t="s">
        <v>1001</v>
      </c>
      <c r="G552" s="142" t="s">
        <v>1001</v>
      </c>
      <c r="H552" s="4"/>
      <c r="I552" s="4"/>
      <c r="J552" s="4"/>
      <c r="K552" s="4"/>
    </row>
    <row r="553" spans="1:11" ht="14.1" customHeight="1">
      <c r="A553" s="4"/>
      <c r="B553" s="4"/>
      <c r="C553" s="7" t="s">
        <v>388</v>
      </c>
      <c r="D553" s="142" t="s">
        <v>361</v>
      </c>
      <c r="E553" s="142" t="s">
        <v>385</v>
      </c>
      <c r="F553" s="142" t="s">
        <v>385</v>
      </c>
      <c r="G553" s="142" t="s">
        <v>385</v>
      </c>
      <c r="H553" s="4"/>
      <c r="I553" s="4"/>
      <c r="J553" s="4"/>
      <c r="K553" s="4"/>
    </row>
    <row r="554" spans="1:11" ht="14.1" customHeight="1">
      <c r="A554" s="4"/>
      <c r="B554" s="4"/>
      <c r="C554" s="7" t="s">
        <v>387</v>
      </c>
      <c r="D554" s="142" t="s">
        <v>361</v>
      </c>
      <c r="E554" s="142" t="s">
        <v>2552</v>
      </c>
      <c r="F554" s="142" t="s">
        <v>2553</v>
      </c>
      <c r="G554" s="142" t="s">
        <v>385</v>
      </c>
      <c r="H554" s="4"/>
      <c r="I554" s="4"/>
      <c r="J554" s="4"/>
      <c r="K554" s="4"/>
    </row>
    <row r="555" spans="1:11" ht="14.1" customHeight="1">
      <c r="A555" s="4"/>
      <c r="B555" s="4"/>
      <c r="C555" s="7" t="s">
        <v>22</v>
      </c>
      <c r="D555" s="142" t="s">
        <v>361</v>
      </c>
      <c r="E555" s="142" t="s">
        <v>2552</v>
      </c>
      <c r="F555" s="142" t="s">
        <v>2553</v>
      </c>
      <c r="G555" s="142" t="s">
        <v>385</v>
      </c>
      <c r="H555" s="4"/>
      <c r="I555" s="4"/>
      <c r="J555" s="4"/>
      <c r="K555" s="4"/>
    </row>
    <row r="556" spans="1:11" ht="14.1" customHeight="1">
      <c r="A556" s="4"/>
      <c r="B556" s="4"/>
      <c r="C556" s="1236" t="s">
        <v>384</v>
      </c>
      <c r="D556" s="1237"/>
      <c r="E556" s="1237"/>
      <c r="F556" s="1237"/>
      <c r="G556" s="1237"/>
      <c r="H556" s="4"/>
      <c r="I556" s="4"/>
      <c r="J556" s="4"/>
      <c r="K556" s="4"/>
    </row>
    <row r="557" spans="1:11" ht="14.1" customHeight="1">
      <c r="A557" s="4"/>
      <c r="B557" s="4"/>
      <c r="C557" s="13"/>
      <c r="D557" s="143">
        <v>2021</v>
      </c>
      <c r="E557" s="143">
        <v>2022</v>
      </c>
      <c r="F557" s="143">
        <v>2023</v>
      </c>
      <c r="G557" s="143">
        <v>2024</v>
      </c>
      <c r="H557" s="4"/>
      <c r="I557" s="4"/>
      <c r="J557" s="4"/>
      <c r="K557" s="4"/>
    </row>
    <row r="558" spans="1:11" ht="14.1" customHeight="1">
      <c r="A558" s="4"/>
      <c r="B558" s="4"/>
      <c r="C558" s="12"/>
      <c r="D558" s="144" t="s">
        <v>7</v>
      </c>
      <c r="E558" s="144" t="s">
        <v>8</v>
      </c>
      <c r="F558" s="144" t="s">
        <v>8</v>
      </c>
      <c r="G558" s="144" t="s">
        <v>8</v>
      </c>
      <c r="H558" s="4"/>
      <c r="I558" s="4"/>
      <c r="J558" s="4"/>
      <c r="K558" s="4"/>
    </row>
    <row r="559" spans="1:11" ht="14.1" customHeight="1">
      <c r="A559" s="4"/>
      <c r="B559" s="4"/>
      <c r="C559" s="11" t="s">
        <v>381</v>
      </c>
      <c r="D559" s="145">
        <v>0</v>
      </c>
      <c r="E559" s="145">
        <v>0</v>
      </c>
      <c r="F559" s="145">
        <v>0</v>
      </c>
      <c r="G559" s="145">
        <v>0</v>
      </c>
      <c r="H559" s="4"/>
      <c r="I559" s="4"/>
      <c r="J559" s="4"/>
      <c r="K559" s="4"/>
    </row>
    <row r="560" spans="1:11" ht="14.1" customHeight="1">
      <c r="A560" s="4"/>
      <c r="B560" s="4"/>
      <c r="C560" s="11" t="s">
        <v>370</v>
      </c>
      <c r="D560" s="145">
        <v>0</v>
      </c>
      <c r="E560" s="145">
        <v>0</v>
      </c>
      <c r="F560" s="145">
        <v>0</v>
      </c>
      <c r="G560" s="145">
        <v>0</v>
      </c>
      <c r="H560" s="4"/>
      <c r="I560" s="4"/>
      <c r="J560" s="4"/>
      <c r="K560" s="4"/>
    </row>
    <row r="561" spans="1:11" ht="14.1" customHeight="1">
      <c r="A561" s="4"/>
      <c r="B561" s="4"/>
      <c r="C561" s="11" t="s">
        <v>374</v>
      </c>
      <c r="D561" s="145">
        <v>0</v>
      </c>
      <c r="E561" s="145">
        <v>0</v>
      </c>
      <c r="F561" s="145">
        <v>0</v>
      </c>
      <c r="G561" s="145">
        <v>0</v>
      </c>
      <c r="H561" s="4"/>
      <c r="I561" s="4"/>
      <c r="J561" s="4"/>
      <c r="K561" s="4"/>
    </row>
    <row r="562" spans="1:11" ht="14.1" customHeight="1">
      <c r="A562" s="4"/>
      <c r="B562" s="4"/>
      <c r="C562" s="11" t="s">
        <v>380</v>
      </c>
      <c r="D562" s="145">
        <v>0</v>
      </c>
      <c r="E562" s="145">
        <v>0</v>
      </c>
      <c r="F562" s="145">
        <v>0</v>
      </c>
      <c r="G562" s="145">
        <v>0</v>
      </c>
      <c r="H562" s="4"/>
      <c r="I562" s="4"/>
      <c r="J562" s="4"/>
      <c r="K562" s="4"/>
    </row>
    <row r="563" spans="1:11" ht="14.1" customHeight="1">
      <c r="A563" s="4"/>
      <c r="B563" s="4"/>
      <c r="C563" s="11" t="s">
        <v>370</v>
      </c>
      <c r="D563" s="145">
        <v>0</v>
      </c>
      <c r="E563" s="145">
        <v>0</v>
      </c>
      <c r="F563" s="145">
        <v>0</v>
      </c>
      <c r="G563" s="145">
        <v>0</v>
      </c>
      <c r="H563" s="4"/>
      <c r="I563" s="4"/>
      <c r="J563" s="4"/>
      <c r="K563" s="4"/>
    </row>
    <row r="564" spans="1:11" ht="14.1" customHeight="1">
      <c r="A564" s="4"/>
      <c r="B564" s="4"/>
      <c r="C564" s="11" t="s">
        <v>374</v>
      </c>
      <c r="D564" s="145">
        <v>0</v>
      </c>
      <c r="E564" s="145">
        <v>0</v>
      </c>
      <c r="F564" s="145">
        <v>0</v>
      </c>
      <c r="G564" s="145">
        <v>0</v>
      </c>
      <c r="H564" s="4"/>
      <c r="I564" s="4"/>
      <c r="J564" s="4"/>
      <c r="K564" s="4"/>
    </row>
    <row r="565" spans="1:11" ht="14.1" customHeight="1">
      <c r="A565" s="4"/>
      <c r="B565" s="4"/>
      <c r="C565" s="11" t="s">
        <v>379</v>
      </c>
      <c r="D565" s="145">
        <v>0</v>
      </c>
      <c r="E565" s="145">
        <v>0</v>
      </c>
      <c r="F565" s="145">
        <v>0</v>
      </c>
      <c r="G565" s="145">
        <v>0</v>
      </c>
      <c r="H565" s="4"/>
      <c r="I565" s="4"/>
      <c r="J565" s="4"/>
      <c r="K565" s="4"/>
    </row>
    <row r="566" spans="1:11" ht="14.1" customHeight="1">
      <c r="A566" s="4"/>
      <c r="B566" s="4"/>
      <c r="C566" s="11" t="s">
        <v>370</v>
      </c>
      <c r="D566" s="145">
        <v>0</v>
      </c>
      <c r="E566" s="145">
        <v>0</v>
      </c>
      <c r="F566" s="145">
        <v>0</v>
      </c>
      <c r="G566" s="145">
        <v>0</v>
      </c>
      <c r="H566" s="4"/>
      <c r="I566" s="4"/>
      <c r="J566" s="4"/>
      <c r="K566" s="4"/>
    </row>
    <row r="567" spans="1:11" ht="14.1" customHeight="1">
      <c r="A567" s="4"/>
      <c r="B567" s="4"/>
      <c r="C567" s="11" t="s">
        <v>374</v>
      </c>
      <c r="D567" s="145">
        <v>0</v>
      </c>
      <c r="E567" s="145">
        <v>0</v>
      </c>
      <c r="F567" s="145">
        <v>0</v>
      </c>
      <c r="G567" s="145">
        <v>0</v>
      </c>
      <c r="H567" s="4"/>
      <c r="I567" s="4"/>
      <c r="J567" s="4"/>
      <c r="K567" s="4"/>
    </row>
    <row r="568" spans="1:11" ht="14.1" customHeight="1">
      <c r="A568" s="4"/>
      <c r="B568" s="4"/>
      <c r="C568" s="11" t="s">
        <v>378</v>
      </c>
      <c r="D568" s="145">
        <v>0</v>
      </c>
      <c r="E568" s="145">
        <v>0</v>
      </c>
      <c r="F568" s="145">
        <v>0</v>
      </c>
      <c r="G568" s="145">
        <v>0</v>
      </c>
      <c r="H568" s="4"/>
      <c r="I568" s="4"/>
      <c r="J568" s="4"/>
      <c r="K568" s="4"/>
    </row>
    <row r="569" spans="1:11" ht="14.1" customHeight="1">
      <c r="A569" s="4"/>
      <c r="B569" s="4"/>
      <c r="C569" s="11" t="s">
        <v>370</v>
      </c>
      <c r="D569" s="145">
        <v>0</v>
      </c>
      <c r="E569" s="145">
        <v>0</v>
      </c>
      <c r="F569" s="145">
        <v>0</v>
      </c>
      <c r="G569" s="145">
        <v>0</v>
      </c>
      <c r="H569" s="4"/>
      <c r="I569" s="4"/>
      <c r="J569" s="4"/>
      <c r="K569" s="4"/>
    </row>
    <row r="570" spans="1:11" ht="14.1" customHeight="1">
      <c r="A570" s="4"/>
      <c r="B570" s="4"/>
      <c r="C570" s="11" t="s">
        <v>374</v>
      </c>
      <c r="D570" s="145">
        <v>0</v>
      </c>
      <c r="E570" s="145">
        <v>0</v>
      </c>
      <c r="F570" s="145">
        <v>0</v>
      </c>
      <c r="G570" s="145">
        <v>0</v>
      </c>
      <c r="H570" s="4"/>
      <c r="I570" s="4"/>
      <c r="J570" s="4"/>
      <c r="K570" s="4"/>
    </row>
    <row r="571" spans="1:11" ht="14.1" customHeight="1">
      <c r="A571" s="4"/>
      <c r="B571" s="4"/>
      <c r="C571" s="11" t="s">
        <v>383</v>
      </c>
      <c r="D571" s="145">
        <v>0</v>
      </c>
      <c r="E571" s="145">
        <v>0</v>
      </c>
      <c r="F571" s="145">
        <v>0</v>
      </c>
      <c r="G571" s="145">
        <v>0</v>
      </c>
      <c r="H571" s="4"/>
      <c r="I571" s="4"/>
      <c r="J571" s="4"/>
      <c r="K571" s="4"/>
    </row>
    <row r="572" spans="1:11" ht="14.1" customHeight="1">
      <c r="A572" s="4"/>
      <c r="B572" s="4"/>
      <c r="C572" s="11" t="s">
        <v>370</v>
      </c>
      <c r="D572" s="145">
        <v>0</v>
      </c>
      <c r="E572" s="145">
        <v>0</v>
      </c>
      <c r="F572" s="145">
        <v>0</v>
      </c>
      <c r="G572" s="145">
        <v>0</v>
      </c>
      <c r="H572" s="4"/>
      <c r="I572" s="4"/>
      <c r="J572" s="4"/>
      <c r="K572" s="4"/>
    </row>
    <row r="573" spans="1:11" ht="14.1" customHeight="1">
      <c r="A573" s="4"/>
      <c r="B573" s="4"/>
      <c r="C573" s="11" t="s">
        <v>374</v>
      </c>
      <c r="D573" s="145">
        <v>0</v>
      </c>
      <c r="E573" s="145">
        <v>0</v>
      </c>
      <c r="F573" s="145">
        <v>0</v>
      </c>
      <c r="G573" s="145">
        <v>0</v>
      </c>
      <c r="H573" s="4"/>
      <c r="I573" s="4"/>
      <c r="J573" s="4"/>
      <c r="K573" s="4"/>
    </row>
    <row r="574" spans="1:11" ht="14.1" customHeight="1">
      <c r="A574" s="4"/>
      <c r="B574" s="4"/>
      <c r="C574" s="11" t="s">
        <v>376</v>
      </c>
      <c r="D574" s="145">
        <v>0</v>
      </c>
      <c r="E574" s="145">
        <v>0</v>
      </c>
      <c r="F574" s="145">
        <v>0</v>
      </c>
      <c r="G574" s="145">
        <v>0</v>
      </c>
      <c r="H574" s="4"/>
      <c r="I574" s="4"/>
      <c r="J574" s="4"/>
      <c r="K574" s="4"/>
    </row>
    <row r="575" spans="1:11" ht="14.1" customHeight="1">
      <c r="A575" s="4"/>
      <c r="B575" s="4"/>
      <c r="C575" s="11" t="s">
        <v>370</v>
      </c>
      <c r="D575" s="145">
        <v>0</v>
      </c>
      <c r="E575" s="145">
        <v>0</v>
      </c>
      <c r="F575" s="145">
        <v>0</v>
      </c>
      <c r="G575" s="145">
        <v>0</v>
      </c>
      <c r="H575" s="4"/>
      <c r="I575" s="4"/>
      <c r="J575" s="4"/>
      <c r="K575" s="4"/>
    </row>
    <row r="576" spans="1:11" ht="14.1" customHeight="1">
      <c r="A576" s="4"/>
      <c r="B576" s="4"/>
      <c r="C576" s="11" t="s">
        <v>374</v>
      </c>
      <c r="D576" s="145">
        <v>0</v>
      </c>
      <c r="E576" s="145">
        <v>0</v>
      </c>
      <c r="F576" s="145">
        <v>0</v>
      </c>
      <c r="G576" s="145">
        <v>0</v>
      </c>
      <c r="H576" s="4"/>
      <c r="I576" s="4"/>
      <c r="J576" s="4"/>
      <c r="K576" s="4"/>
    </row>
    <row r="577" spans="1:11" ht="14.1" customHeight="1">
      <c r="A577" s="4"/>
      <c r="B577" s="4"/>
      <c r="C577" s="11" t="s">
        <v>375</v>
      </c>
      <c r="D577" s="145">
        <v>0</v>
      </c>
      <c r="E577" s="145">
        <v>0</v>
      </c>
      <c r="F577" s="145">
        <v>0</v>
      </c>
      <c r="G577" s="145">
        <v>0</v>
      </c>
      <c r="H577" s="4"/>
      <c r="I577" s="4"/>
      <c r="J577" s="4"/>
      <c r="K577" s="4"/>
    </row>
    <row r="578" spans="1:11" ht="14.1" customHeight="1">
      <c r="A578" s="4"/>
      <c r="B578" s="4"/>
      <c r="C578" s="11" t="s">
        <v>370</v>
      </c>
      <c r="D578" s="145">
        <v>0</v>
      </c>
      <c r="E578" s="145">
        <v>0</v>
      </c>
      <c r="F578" s="145">
        <v>0</v>
      </c>
      <c r="G578" s="145">
        <v>0</v>
      </c>
      <c r="H578" s="4"/>
      <c r="I578" s="4"/>
      <c r="J578" s="4"/>
      <c r="K578" s="4"/>
    </row>
    <row r="579" spans="1:11" ht="14.1" customHeight="1">
      <c r="A579" s="4"/>
      <c r="B579" s="4"/>
      <c r="C579" s="11" t="s">
        <v>374</v>
      </c>
      <c r="D579" s="145">
        <v>0</v>
      </c>
      <c r="E579" s="145">
        <v>0</v>
      </c>
      <c r="F579" s="145">
        <v>0</v>
      </c>
      <c r="G579" s="145">
        <v>0</v>
      </c>
      <c r="H579" s="4"/>
      <c r="I579" s="4"/>
      <c r="J579" s="4"/>
      <c r="K579" s="4"/>
    </row>
    <row r="580" spans="1:11" ht="14.1" customHeight="1">
      <c r="A580" s="4"/>
      <c r="B580" s="4"/>
      <c r="C580" s="11" t="s">
        <v>373</v>
      </c>
      <c r="D580" s="145">
        <v>0</v>
      </c>
      <c r="E580" s="145">
        <v>0</v>
      </c>
      <c r="F580" s="145">
        <v>0</v>
      </c>
      <c r="G580" s="145">
        <v>0</v>
      </c>
      <c r="H580" s="4"/>
      <c r="I580" s="4"/>
      <c r="J580" s="4"/>
      <c r="K580" s="4"/>
    </row>
    <row r="581" spans="1:11" ht="14.1" customHeight="1">
      <c r="A581" s="4"/>
      <c r="B581" s="4"/>
      <c r="C581" s="11" t="s">
        <v>370</v>
      </c>
      <c r="D581" s="145">
        <v>0</v>
      </c>
      <c r="E581" s="145">
        <v>0</v>
      </c>
      <c r="F581" s="145">
        <v>0</v>
      </c>
      <c r="G581" s="145">
        <v>0</v>
      </c>
      <c r="H581" s="4"/>
      <c r="I581" s="4"/>
      <c r="J581" s="4"/>
      <c r="K581" s="4"/>
    </row>
    <row r="582" spans="1:11" ht="14.1" customHeight="1">
      <c r="A582" s="4"/>
      <c r="B582" s="4"/>
      <c r="C582" s="11" t="s">
        <v>369</v>
      </c>
      <c r="D582" s="145">
        <v>0</v>
      </c>
      <c r="E582" s="145">
        <v>0</v>
      </c>
      <c r="F582" s="145">
        <v>0</v>
      </c>
      <c r="G582" s="145">
        <v>0</v>
      </c>
      <c r="H582" s="4"/>
      <c r="I582" s="4"/>
      <c r="J582" s="4"/>
      <c r="K582" s="4"/>
    </row>
    <row r="583" spans="1:11" ht="14.1" customHeight="1">
      <c r="A583" s="4"/>
      <c r="B583" s="4"/>
      <c r="C583" s="11" t="s">
        <v>368</v>
      </c>
      <c r="D583" s="145">
        <v>0</v>
      </c>
      <c r="E583" s="145">
        <v>0</v>
      </c>
      <c r="F583" s="145">
        <v>0</v>
      </c>
      <c r="G583" s="145">
        <v>0</v>
      </c>
      <c r="H583" s="4"/>
      <c r="I583" s="4"/>
      <c r="J583" s="4"/>
      <c r="K583" s="4"/>
    </row>
    <row r="584" spans="1:11" ht="14.1" customHeight="1">
      <c r="A584" s="4"/>
      <c r="B584" s="4"/>
      <c r="C584" s="11" t="s">
        <v>367</v>
      </c>
      <c r="D584" s="145">
        <v>0</v>
      </c>
      <c r="E584" s="145">
        <v>0</v>
      </c>
      <c r="F584" s="145">
        <v>0</v>
      </c>
      <c r="G584" s="145">
        <v>0</v>
      </c>
      <c r="H584" s="4"/>
      <c r="I584" s="4"/>
      <c r="J584" s="4"/>
      <c r="K584" s="4"/>
    </row>
    <row r="585" spans="1:11" ht="14.1" customHeight="1">
      <c r="A585" s="4"/>
      <c r="B585" s="4"/>
      <c r="C585" s="11" t="s">
        <v>366</v>
      </c>
      <c r="D585" s="145">
        <v>0</v>
      </c>
      <c r="E585" s="145">
        <v>0</v>
      </c>
      <c r="F585" s="145">
        <v>0</v>
      </c>
      <c r="G585" s="145">
        <v>0</v>
      </c>
      <c r="H585" s="4"/>
      <c r="I585" s="4"/>
      <c r="J585" s="4"/>
      <c r="K585" s="4"/>
    </row>
    <row r="586" spans="1:11" ht="14.1" customHeight="1">
      <c r="A586" s="4"/>
      <c r="B586" s="4"/>
      <c r="C586" s="11" t="s">
        <v>372</v>
      </c>
      <c r="D586" s="145">
        <v>19000000</v>
      </c>
      <c r="E586" s="145">
        <v>14160000</v>
      </c>
      <c r="F586" s="145">
        <v>15000000</v>
      </c>
      <c r="G586" s="145">
        <v>15000000</v>
      </c>
      <c r="H586" s="4"/>
      <c r="I586" s="4"/>
      <c r="J586" s="4"/>
      <c r="K586" s="4"/>
    </row>
    <row r="587" spans="1:11" ht="14.1" customHeight="1">
      <c r="A587" s="4"/>
      <c r="B587" s="4"/>
      <c r="C587" s="11" t="s">
        <v>370</v>
      </c>
      <c r="D587" s="145">
        <v>19000000</v>
      </c>
      <c r="E587" s="145">
        <v>14160000</v>
      </c>
      <c r="F587" s="145">
        <v>15000000</v>
      </c>
      <c r="G587" s="145">
        <v>15000000</v>
      </c>
      <c r="H587" s="4"/>
      <c r="I587" s="4"/>
      <c r="J587" s="4"/>
      <c r="K587" s="4"/>
    </row>
    <row r="588" spans="1:11" ht="14.1" customHeight="1">
      <c r="A588" s="4"/>
      <c r="B588" s="4"/>
      <c r="C588" s="11" t="s">
        <v>369</v>
      </c>
      <c r="D588" s="145">
        <v>0</v>
      </c>
      <c r="E588" s="145">
        <v>0</v>
      </c>
      <c r="F588" s="145">
        <v>0</v>
      </c>
      <c r="G588" s="145">
        <v>0</v>
      </c>
      <c r="H588" s="4"/>
      <c r="I588" s="4"/>
      <c r="J588" s="4"/>
      <c r="K588" s="4"/>
    </row>
    <row r="589" spans="1:11" ht="14.1" customHeight="1">
      <c r="A589" s="4"/>
      <c r="B589" s="4"/>
      <c r="C589" s="11" t="s">
        <v>368</v>
      </c>
      <c r="D589" s="145">
        <v>0</v>
      </c>
      <c r="E589" s="145">
        <v>0</v>
      </c>
      <c r="F589" s="145">
        <v>0</v>
      </c>
      <c r="G589" s="145">
        <v>0</v>
      </c>
      <c r="H589" s="4"/>
      <c r="I589" s="4"/>
      <c r="J589" s="4"/>
      <c r="K589" s="4"/>
    </row>
    <row r="590" spans="1:11" ht="14.1" customHeight="1">
      <c r="A590" s="4"/>
      <c r="B590" s="4"/>
      <c r="C590" s="11" t="s">
        <v>367</v>
      </c>
      <c r="D590" s="145">
        <v>0</v>
      </c>
      <c r="E590" s="145">
        <v>0</v>
      </c>
      <c r="F590" s="145">
        <v>0</v>
      </c>
      <c r="G590" s="145">
        <v>0</v>
      </c>
      <c r="H590" s="4"/>
      <c r="I590" s="4"/>
      <c r="J590" s="4"/>
      <c r="K590" s="4"/>
    </row>
    <row r="591" spans="1:11" ht="14.1" customHeight="1">
      <c r="A591" s="4"/>
      <c r="B591" s="4"/>
      <c r="C591" s="11" t="s">
        <v>366</v>
      </c>
      <c r="D591" s="145">
        <v>0</v>
      </c>
      <c r="E591" s="145">
        <v>0</v>
      </c>
      <c r="F591" s="145">
        <v>0</v>
      </c>
      <c r="G591" s="145">
        <v>0</v>
      </c>
      <c r="H591" s="4"/>
      <c r="I591" s="4"/>
      <c r="J591" s="4"/>
      <c r="K591" s="4"/>
    </row>
    <row r="592" spans="1:11" ht="14.1" customHeight="1">
      <c r="A592" s="4"/>
      <c r="B592" s="4"/>
      <c r="C592" s="11" t="s">
        <v>371</v>
      </c>
      <c r="D592" s="145">
        <v>0</v>
      </c>
      <c r="E592" s="145">
        <v>0</v>
      </c>
      <c r="F592" s="145">
        <v>0</v>
      </c>
      <c r="G592" s="145">
        <v>0</v>
      </c>
      <c r="H592" s="4"/>
      <c r="I592" s="4"/>
      <c r="J592" s="4"/>
      <c r="K592" s="4"/>
    </row>
    <row r="593" spans="1:11" ht="14.1" customHeight="1">
      <c r="A593" s="4"/>
      <c r="B593" s="4"/>
      <c r="C593" s="11" t="s">
        <v>370</v>
      </c>
      <c r="D593" s="145">
        <v>0</v>
      </c>
      <c r="E593" s="145">
        <v>0</v>
      </c>
      <c r="F593" s="145">
        <v>0</v>
      </c>
      <c r="G593" s="145">
        <v>0</v>
      </c>
      <c r="H593" s="4"/>
      <c r="I593" s="4"/>
      <c r="J593" s="4"/>
      <c r="K593" s="4"/>
    </row>
    <row r="594" spans="1:11" ht="14.1" customHeight="1">
      <c r="A594" s="4"/>
      <c r="B594" s="4"/>
      <c r="C594" s="11" t="s">
        <v>369</v>
      </c>
      <c r="D594" s="145">
        <v>0</v>
      </c>
      <c r="E594" s="145">
        <v>0</v>
      </c>
      <c r="F594" s="145">
        <v>0</v>
      </c>
      <c r="G594" s="145">
        <v>0</v>
      </c>
      <c r="H594" s="4"/>
      <c r="I594" s="4"/>
      <c r="J594" s="4"/>
      <c r="K594" s="4"/>
    </row>
    <row r="595" spans="1:11" ht="14.1" customHeight="1">
      <c r="A595" s="4"/>
      <c r="B595" s="4"/>
      <c r="C595" s="11" t="s">
        <v>368</v>
      </c>
      <c r="D595" s="145">
        <v>0</v>
      </c>
      <c r="E595" s="145">
        <v>0</v>
      </c>
      <c r="F595" s="145">
        <v>0</v>
      </c>
      <c r="G595" s="145">
        <v>0</v>
      </c>
      <c r="H595" s="4"/>
      <c r="I595" s="4"/>
      <c r="J595" s="4"/>
      <c r="K595" s="4"/>
    </row>
    <row r="596" spans="1:11" ht="14.1" customHeight="1">
      <c r="A596" s="4"/>
      <c r="B596" s="4"/>
      <c r="C596" s="11" t="s">
        <v>367</v>
      </c>
      <c r="D596" s="145">
        <v>0</v>
      </c>
      <c r="E596" s="145">
        <v>0</v>
      </c>
      <c r="F596" s="145">
        <v>0</v>
      </c>
      <c r="G596" s="145">
        <v>0</v>
      </c>
      <c r="H596" s="4"/>
      <c r="I596" s="4"/>
      <c r="J596" s="4"/>
      <c r="K596" s="4"/>
    </row>
    <row r="597" spans="1:11" ht="14.1" customHeight="1">
      <c r="A597" s="4"/>
      <c r="B597" s="4"/>
      <c r="C597" s="11" t="s">
        <v>366</v>
      </c>
      <c r="D597" s="145">
        <v>0</v>
      </c>
      <c r="E597" s="145">
        <v>0</v>
      </c>
      <c r="F597" s="145">
        <v>0</v>
      </c>
      <c r="G597" s="145">
        <v>0</v>
      </c>
      <c r="H597" s="4"/>
      <c r="I597" s="4"/>
      <c r="J597" s="4"/>
      <c r="K597" s="4"/>
    </row>
    <row r="598" spans="1:11" ht="14.1" customHeight="1">
      <c r="A598" s="4"/>
      <c r="B598" s="4"/>
      <c r="C598" s="11" t="s">
        <v>365</v>
      </c>
      <c r="D598" s="145">
        <v>0</v>
      </c>
      <c r="E598" s="145">
        <v>0</v>
      </c>
      <c r="F598" s="145">
        <v>0</v>
      </c>
      <c r="G598" s="145">
        <v>0</v>
      </c>
      <c r="H598" s="4"/>
      <c r="I598" s="4"/>
      <c r="J598" s="4"/>
      <c r="K598" s="4"/>
    </row>
    <row r="599" spans="1:11" ht="14.1" customHeight="1">
      <c r="A599" s="4"/>
      <c r="B599" s="4"/>
      <c r="C599" s="11" t="s">
        <v>364</v>
      </c>
      <c r="D599" s="145">
        <v>0</v>
      </c>
      <c r="E599" s="145">
        <v>0</v>
      </c>
      <c r="F599" s="145">
        <v>0</v>
      </c>
      <c r="G599" s="145">
        <v>0</v>
      </c>
      <c r="H599" s="4"/>
      <c r="I599" s="4"/>
      <c r="J599" s="4"/>
      <c r="K599" s="4"/>
    </row>
    <row r="600" spans="1:11" ht="14.1" customHeight="1">
      <c r="A600" s="4"/>
      <c r="B600" s="4"/>
      <c r="C600" s="10" t="s">
        <v>147</v>
      </c>
      <c r="D600" s="145">
        <v>19000000</v>
      </c>
      <c r="E600" s="145">
        <v>14160000</v>
      </c>
      <c r="F600" s="145">
        <v>15000000</v>
      </c>
      <c r="G600" s="145">
        <v>15000000</v>
      </c>
      <c r="H600" s="4"/>
      <c r="I600" s="4"/>
      <c r="J600" s="4"/>
      <c r="K600" s="4"/>
    </row>
    <row r="601" spans="1:11" ht="14.1" customHeight="1">
      <c r="A601" s="4"/>
      <c r="B601" s="4"/>
      <c r="C601" s="154" t="s">
        <v>361</v>
      </c>
      <c r="D601" s="1222" t="s">
        <v>2554</v>
      </c>
      <c r="E601" s="1223"/>
      <c r="F601" s="1223"/>
      <c r="G601" s="1223"/>
      <c r="H601" s="4"/>
      <c r="I601" s="4"/>
      <c r="J601" s="4"/>
      <c r="K601" s="4"/>
    </row>
    <row r="602" spans="1:11" ht="14.1" customHeight="1">
      <c r="A602" s="4"/>
      <c r="B602" s="4"/>
      <c r="C602" s="14" t="s">
        <v>393</v>
      </c>
      <c r="D602" s="1232" t="s">
        <v>2555</v>
      </c>
      <c r="E602" s="1233"/>
      <c r="F602" s="1233"/>
      <c r="G602" s="1233"/>
      <c r="H602" s="4"/>
      <c r="I602" s="4"/>
      <c r="J602" s="4"/>
      <c r="K602" s="4"/>
    </row>
    <row r="603" spans="1:11" ht="14.1" customHeight="1">
      <c r="A603" s="4"/>
      <c r="B603" s="4"/>
      <c r="C603" s="150" t="s">
        <v>392</v>
      </c>
      <c r="D603" s="1234" t="s">
        <v>945</v>
      </c>
      <c r="E603" s="1235"/>
      <c r="F603" s="1235"/>
      <c r="G603" s="1235"/>
      <c r="H603" s="4"/>
      <c r="I603" s="4"/>
      <c r="J603" s="4"/>
      <c r="K603" s="4"/>
    </row>
    <row r="604" spans="1:11" ht="14.1" customHeight="1">
      <c r="A604" s="4"/>
      <c r="B604" s="4"/>
      <c r="C604" s="150" t="s">
        <v>15</v>
      </c>
      <c r="D604" s="1234" t="s">
        <v>2556</v>
      </c>
      <c r="E604" s="1235"/>
      <c r="F604" s="1235"/>
      <c r="G604" s="1235"/>
      <c r="H604" s="4"/>
      <c r="I604" s="4"/>
      <c r="J604" s="4"/>
      <c r="K604" s="4"/>
    </row>
    <row r="605" spans="1:11" ht="15" customHeight="1">
      <c r="A605" s="4"/>
      <c r="B605" s="4"/>
      <c r="C605" s="13"/>
      <c r="D605" s="143">
        <v>2021</v>
      </c>
      <c r="E605" s="143">
        <v>2022</v>
      </c>
      <c r="F605" s="143">
        <v>2023</v>
      </c>
      <c r="G605" s="143">
        <v>2024</v>
      </c>
      <c r="H605" s="4"/>
      <c r="I605" s="4"/>
      <c r="J605" s="4"/>
      <c r="K605" s="4"/>
    </row>
    <row r="606" spans="1:11" ht="15" customHeight="1">
      <c r="A606" s="4"/>
      <c r="B606" s="4"/>
      <c r="C606" s="12"/>
      <c r="D606" s="144" t="s">
        <v>7</v>
      </c>
      <c r="E606" s="144" t="s">
        <v>8</v>
      </c>
      <c r="F606" s="144" t="s">
        <v>8</v>
      </c>
      <c r="G606" s="144" t="s">
        <v>8</v>
      </c>
      <c r="H606" s="4"/>
      <c r="I606" s="4"/>
      <c r="J606" s="4"/>
      <c r="K606" s="4"/>
    </row>
    <row r="607" spans="1:11" ht="14.1" customHeight="1">
      <c r="A607" s="4"/>
      <c r="B607" s="4"/>
      <c r="C607" s="7" t="s">
        <v>16</v>
      </c>
      <c r="D607" s="142" t="s">
        <v>361</v>
      </c>
      <c r="E607" s="142" t="s">
        <v>411</v>
      </c>
      <c r="F607" s="142" t="s">
        <v>385</v>
      </c>
      <c r="G607" s="142" t="s">
        <v>385</v>
      </c>
      <c r="H607" s="4"/>
      <c r="I607" s="4"/>
      <c r="J607" s="4"/>
      <c r="K607" s="4"/>
    </row>
    <row r="608" spans="1:11" ht="14.1" customHeight="1">
      <c r="A608" s="4"/>
      <c r="B608" s="4"/>
      <c r="C608" s="7" t="s">
        <v>506</v>
      </c>
      <c r="D608" s="142" t="s">
        <v>361</v>
      </c>
      <c r="E608" s="142" t="s">
        <v>2557</v>
      </c>
      <c r="F608" s="142" t="s">
        <v>385</v>
      </c>
      <c r="G608" s="142" t="s">
        <v>385</v>
      </c>
      <c r="H608" s="4"/>
      <c r="I608" s="4"/>
      <c r="J608" s="4"/>
      <c r="K608" s="4"/>
    </row>
    <row r="609" spans="1:11" ht="14.1" customHeight="1">
      <c r="A609" s="4"/>
      <c r="B609" s="4"/>
      <c r="C609" s="7" t="s">
        <v>504</v>
      </c>
      <c r="D609" s="142" t="s">
        <v>385</v>
      </c>
      <c r="E609" s="142" t="s">
        <v>2557</v>
      </c>
      <c r="F609" s="142" t="s">
        <v>385</v>
      </c>
      <c r="G609" s="142" t="s">
        <v>385</v>
      </c>
      <c r="H609" s="4"/>
      <c r="I609" s="4"/>
      <c r="J609" s="4"/>
      <c r="K609" s="4"/>
    </row>
    <row r="610" spans="1:11" ht="14.1" customHeight="1">
      <c r="A610" s="4"/>
      <c r="B610" s="4"/>
      <c r="C610" s="7" t="s">
        <v>388</v>
      </c>
      <c r="D610" s="142" t="s">
        <v>361</v>
      </c>
      <c r="E610" s="142" t="s">
        <v>361</v>
      </c>
      <c r="F610" s="142" t="s">
        <v>430</v>
      </c>
      <c r="G610" s="142" t="s">
        <v>361</v>
      </c>
      <c r="H610" s="4"/>
      <c r="I610" s="4"/>
      <c r="J610" s="4"/>
      <c r="K610" s="4"/>
    </row>
    <row r="611" spans="1:11" ht="14.1" customHeight="1">
      <c r="A611" s="4"/>
      <c r="B611" s="4"/>
      <c r="C611" s="7" t="s">
        <v>387</v>
      </c>
      <c r="D611" s="142" t="s">
        <v>361</v>
      </c>
      <c r="E611" s="142" t="s">
        <v>361</v>
      </c>
      <c r="F611" s="142" t="s">
        <v>430</v>
      </c>
      <c r="G611" s="142" t="s">
        <v>361</v>
      </c>
      <c r="H611" s="4"/>
      <c r="I611" s="4"/>
      <c r="J611" s="4"/>
      <c r="K611" s="4"/>
    </row>
    <row r="612" spans="1:11" ht="14.1" customHeight="1">
      <c r="A612" s="4"/>
      <c r="B612" s="4"/>
      <c r="C612" s="7" t="s">
        <v>22</v>
      </c>
      <c r="D612" s="142" t="s">
        <v>361</v>
      </c>
      <c r="E612" s="142" t="s">
        <v>361</v>
      </c>
      <c r="F612" s="142" t="s">
        <v>430</v>
      </c>
      <c r="G612" s="142" t="s">
        <v>361</v>
      </c>
      <c r="H612" s="4"/>
      <c r="I612" s="4"/>
      <c r="J612" s="4"/>
      <c r="K612" s="4"/>
    </row>
    <row r="613" spans="1:11" ht="14.1" customHeight="1">
      <c r="A613" s="4"/>
      <c r="B613" s="4"/>
      <c r="C613" s="1236" t="s">
        <v>384</v>
      </c>
      <c r="D613" s="1237"/>
      <c r="E613" s="1237"/>
      <c r="F613" s="1237"/>
      <c r="G613" s="1237"/>
      <c r="H613" s="4"/>
      <c r="I613" s="4"/>
      <c r="J613" s="4"/>
      <c r="K613" s="4"/>
    </row>
    <row r="614" spans="1:11" ht="14.1" customHeight="1">
      <c r="A614" s="4"/>
      <c r="B614" s="4"/>
      <c r="C614" s="13"/>
      <c r="D614" s="143">
        <v>2021</v>
      </c>
      <c r="E614" s="143">
        <v>2022</v>
      </c>
      <c r="F614" s="143">
        <v>2023</v>
      </c>
      <c r="G614" s="143">
        <v>2024</v>
      </c>
      <c r="H614" s="4"/>
      <c r="I614" s="4"/>
      <c r="J614" s="4"/>
      <c r="K614" s="4"/>
    </row>
    <row r="615" spans="1:11" ht="14.1" customHeight="1">
      <c r="A615" s="4"/>
      <c r="B615" s="4"/>
      <c r="C615" s="12"/>
      <c r="D615" s="144" t="s">
        <v>7</v>
      </c>
      <c r="E615" s="144" t="s">
        <v>8</v>
      </c>
      <c r="F615" s="144" t="s">
        <v>8</v>
      </c>
      <c r="G615" s="144" t="s">
        <v>8</v>
      </c>
      <c r="H615" s="4"/>
      <c r="I615" s="4"/>
      <c r="J615" s="4"/>
      <c r="K615" s="4"/>
    </row>
    <row r="616" spans="1:11" ht="14.1" customHeight="1">
      <c r="A616" s="4"/>
      <c r="B616" s="4"/>
      <c r="C616" s="11" t="s">
        <v>381</v>
      </c>
      <c r="D616" s="21" t="s">
        <v>361</v>
      </c>
      <c r="E616" s="145">
        <v>0</v>
      </c>
      <c r="F616" s="145">
        <v>0</v>
      </c>
      <c r="G616" s="145">
        <v>0</v>
      </c>
      <c r="H616" s="4"/>
      <c r="I616" s="4"/>
      <c r="J616" s="4"/>
      <c r="K616" s="4"/>
    </row>
    <row r="617" spans="1:11" ht="14.1" customHeight="1">
      <c r="A617" s="4"/>
      <c r="B617" s="4"/>
      <c r="C617" s="11" t="s">
        <v>370</v>
      </c>
      <c r="D617" s="21" t="s">
        <v>361</v>
      </c>
      <c r="E617" s="145">
        <v>0</v>
      </c>
      <c r="F617" s="145">
        <v>0</v>
      </c>
      <c r="G617" s="145">
        <v>0</v>
      </c>
      <c r="H617" s="4"/>
      <c r="I617" s="4"/>
      <c r="J617" s="4"/>
      <c r="K617" s="4"/>
    </row>
    <row r="618" spans="1:11" ht="14.1" customHeight="1">
      <c r="A618" s="4"/>
      <c r="B618" s="4"/>
      <c r="C618" s="11" t="s">
        <v>374</v>
      </c>
      <c r="D618" s="21" t="s">
        <v>361</v>
      </c>
      <c r="E618" s="145">
        <v>0</v>
      </c>
      <c r="F618" s="145">
        <v>0</v>
      </c>
      <c r="G618" s="145">
        <v>0</v>
      </c>
      <c r="H618" s="4"/>
      <c r="I618" s="4"/>
      <c r="J618" s="4"/>
      <c r="K618" s="4"/>
    </row>
    <row r="619" spans="1:11" ht="14.1" customHeight="1">
      <c r="A619" s="4"/>
      <c r="B619" s="4"/>
      <c r="C619" s="11" t="s">
        <v>380</v>
      </c>
      <c r="D619" s="21" t="s">
        <v>361</v>
      </c>
      <c r="E619" s="145">
        <v>0</v>
      </c>
      <c r="F619" s="145">
        <v>0</v>
      </c>
      <c r="G619" s="145">
        <v>0</v>
      </c>
      <c r="H619" s="4"/>
      <c r="I619" s="4"/>
      <c r="J619" s="4"/>
      <c r="K619" s="4"/>
    </row>
    <row r="620" spans="1:11" ht="14.1" customHeight="1">
      <c r="A620" s="4"/>
      <c r="B620" s="4"/>
      <c r="C620" s="11" t="s">
        <v>370</v>
      </c>
      <c r="D620" s="21" t="s">
        <v>361</v>
      </c>
      <c r="E620" s="145">
        <v>0</v>
      </c>
      <c r="F620" s="145">
        <v>0</v>
      </c>
      <c r="G620" s="145">
        <v>0</v>
      </c>
      <c r="H620" s="4"/>
      <c r="I620" s="4"/>
      <c r="J620" s="4"/>
      <c r="K620" s="4"/>
    </row>
    <row r="621" spans="1:11" ht="14.1" customHeight="1">
      <c r="A621" s="4"/>
      <c r="B621" s="4"/>
      <c r="C621" s="11" t="s">
        <v>374</v>
      </c>
      <c r="D621" s="21" t="s">
        <v>361</v>
      </c>
      <c r="E621" s="145">
        <v>0</v>
      </c>
      <c r="F621" s="145">
        <v>0</v>
      </c>
      <c r="G621" s="145">
        <v>0</v>
      </c>
      <c r="H621" s="4"/>
      <c r="I621" s="4"/>
      <c r="J621" s="4"/>
      <c r="K621" s="4"/>
    </row>
    <row r="622" spans="1:11" ht="14.1" customHeight="1">
      <c r="A622" s="4"/>
      <c r="B622" s="4"/>
      <c r="C622" s="11" t="s">
        <v>379</v>
      </c>
      <c r="D622" s="21" t="s">
        <v>361</v>
      </c>
      <c r="E622" s="145">
        <v>0</v>
      </c>
      <c r="F622" s="145">
        <v>0</v>
      </c>
      <c r="G622" s="145">
        <v>0</v>
      </c>
      <c r="H622" s="4"/>
      <c r="I622" s="4"/>
      <c r="J622" s="4"/>
      <c r="K622" s="4"/>
    </row>
    <row r="623" spans="1:11" ht="14.1" customHeight="1">
      <c r="A623" s="4"/>
      <c r="B623" s="4"/>
      <c r="C623" s="11" t="s">
        <v>370</v>
      </c>
      <c r="D623" s="21" t="s">
        <v>361</v>
      </c>
      <c r="E623" s="145">
        <v>0</v>
      </c>
      <c r="F623" s="145">
        <v>0</v>
      </c>
      <c r="G623" s="145">
        <v>0</v>
      </c>
      <c r="H623" s="4"/>
      <c r="I623" s="4"/>
      <c r="J623" s="4"/>
      <c r="K623" s="4"/>
    </row>
    <row r="624" spans="1:11" ht="14.1" customHeight="1">
      <c r="A624" s="4"/>
      <c r="B624" s="4"/>
      <c r="C624" s="11" t="s">
        <v>374</v>
      </c>
      <c r="D624" s="21" t="s">
        <v>361</v>
      </c>
      <c r="E624" s="145">
        <v>0</v>
      </c>
      <c r="F624" s="145">
        <v>0</v>
      </c>
      <c r="G624" s="145">
        <v>0</v>
      </c>
      <c r="H624" s="4"/>
      <c r="I624" s="4"/>
      <c r="J624" s="4"/>
      <c r="K624" s="4"/>
    </row>
    <row r="625" spans="1:11" ht="14.1" customHeight="1">
      <c r="A625" s="4"/>
      <c r="B625" s="4"/>
      <c r="C625" s="11" t="s">
        <v>378</v>
      </c>
      <c r="D625" s="21" t="s">
        <v>361</v>
      </c>
      <c r="E625" s="145">
        <v>0</v>
      </c>
      <c r="F625" s="145">
        <v>0</v>
      </c>
      <c r="G625" s="145">
        <v>0</v>
      </c>
      <c r="H625" s="4"/>
      <c r="I625" s="4"/>
      <c r="J625" s="4"/>
      <c r="K625" s="4"/>
    </row>
    <row r="626" spans="1:11" ht="14.1" customHeight="1">
      <c r="A626" s="4"/>
      <c r="B626" s="4"/>
      <c r="C626" s="11" t="s">
        <v>370</v>
      </c>
      <c r="D626" s="21" t="s">
        <v>361</v>
      </c>
      <c r="E626" s="145">
        <v>0</v>
      </c>
      <c r="F626" s="145">
        <v>0</v>
      </c>
      <c r="G626" s="145">
        <v>0</v>
      </c>
      <c r="H626" s="4"/>
      <c r="I626" s="4"/>
      <c r="J626" s="4"/>
      <c r="K626" s="4"/>
    </row>
    <row r="627" spans="1:11" ht="14.1" customHeight="1">
      <c r="A627" s="4"/>
      <c r="B627" s="4"/>
      <c r="C627" s="11" t="s">
        <v>374</v>
      </c>
      <c r="D627" s="21" t="s">
        <v>361</v>
      </c>
      <c r="E627" s="145">
        <v>0</v>
      </c>
      <c r="F627" s="145">
        <v>0</v>
      </c>
      <c r="G627" s="145">
        <v>0</v>
      </c>
      <c r="H627" s="4"/>
      <c r="I627" s="4"/>
      <c r="J627" s="4"/>
      <c r="K627" s="4"/>
    </row>
    <row r="628" spans="1:11" ht="14.1" customHeight="1">
      <c r="A628" s="4"/>
      <c r="B628" s="4"/>
      <c r="C628" s="11" t="s">
        <v>383</v>
      </c>
      <c r="D628" s="21" t="s">
        <v>361</v>
      </c>
      <c r="E628" s="145">
        <v>0</v>
      </c>
      <c r="F628" s="145">
        <v>0</v>
      </c>
      <c r="G628" s="145">
        <v>0</v>
      </c>
      <c r="H628" s="4"/>
      <c r="I628" s="4"/>
      <c r="J628" s="4"/>
      <c r="K628" s="4"/>
    </row>
    <row r="629" spans="1:11" ht="14.1" customHeight="1">
      <c r="A629" s="4"/>
      <c r="B629" s="4"/>
      <c r="C629" s="11" t="s">
        <v>370</v>
      </c>
      <c r="D629" s="21" t="s">
        <v>361</v>
      </c>
      <c r="E629" s="145">
        <v>0</v>
      </c>
      <c r="F629" s="145">
        <v>0</v>
      </c>
      <c r="G629" s="145">
        <v>0</v>
      </c>
      <c r="H629" s="4"/>
      <c r="I629" s="4"/>
      <c r="J629" s="4"/>
      <c r="K629" s="4"/>
    </row>
    <row r="630" spans="1:11" ht="14.1" customHeight="1">
      <c r="A630" s="4"/>
      <c r="B630" s="4"/>
      <c r="C630" s="11" t="s">
        <v>374</v>
      </c>
      <c r="D630" s="21" t="s">
        <v>361</v>
      </c>
      <c r="E630" s="145">
        <v>0</v>
      </c>
      <c r="F630" s="145">
        <v>0</v>
      </c>
      <c r="G630" s="145">
        <v>0</v>
      </c>
      <c r="H630" s="4"/>
      <c r="I630" s="4"/>
      <c r="J630" s="4"/>
      <c r="K630" s="4"/>
    </row>
    <row r="631" spans="1:11" ht="14.1" customHeight="1">
      <c r="A631" s="4"/>
      <c r="B631" s="4"/>
      <c r="C631" s="11" t="s">
        <v>376</v>
      </c>
      <c r="D631" s="21" t="s">
        <v>361</v>
      </c>
      <c r="E631" s="145">
        <v>0</v>
      </c>
      <c r="F631" s="145">
        <v>0</v>
      </c>
      <c r="G631" s="145">
        <v>0</v>
      </c>
      <c r="H631" s="4"/>
      <c r="I631" s="4"/>
      <c r="J631" s="4"/>
      <c r="K631" s="4"/>
    </row>
    <row r="632" spans="1:11" ht="14.1" customHeight="1">
      <c r="A632" s="4"/>
      <c r="B632" s="4"/>
      <c r="C632" s="11" t="s">
        <v>370</v>
      </c>
      <c r="D632" s="21" t="s">
        <v>361</v>
      </c>
      <c r="E632" s="145">
        <v>0</v>
      </c>
      <c r="F632" s="145">
        <v>0</v>
      </c>
      <c r="G632" s="145">
        <v>0</v>
      </c>
      <c r="H632" s="4"/>
      <c r="I632" s="4"/>
      <c r="J632" s="4"/>
      <c r="K632" s="4"/>
    </row>
    <row r="633" spans="1:11" ht="14.1" customHeight="1">
      <c r="A633" s="4"/>
      <c r="B633" s="4"/>
      <c r="C633" s="11" t="s">
        <v>374</v>
      </c>
      <c r="D633" s="21" t="s">
        <v>361</v>
      </c>
      <c r="E633" s="145">
        <v>0</v>
      </c>
      <c r="F633" s="145">
        <v>0</v>
      </c>
      <c r="G633" s="145">
        <v>0</v>
      </c>
      <c r="H633" s="4"/>
      <c r="I633" s="4"/>
      <c r="J633" s="4"/>
      <c r="K633" s="4"/>
    </row>
    <row r="634" spans="1:11" ht="14.1" customHeight="1">
      <c r="A634" s="4"/>
      <c r="B634" s="4"/>
      <c r="C634" s="11" t="s">
        <v>375</v>
      </c>
      <c r="D634" s="21" t="s">
        <v>361</v>
      </c>
      <c r="E634" s="145">
        <v>0</v>
      </c>
      <c r="F634" s="145">
        <v>0</v>
      </c>
      <c r="G634" s="145">
        <v>0</v>
      </c>
      <c r="H634" s="4"/>
      <c r="I634" s="4"/>
      <c r="J634" s="4"/>
      <c r="K634" s="4"/>
    </row>
    <row r="635" spans="1:11" ht="14.1" customHeight="1">
      <c r="A635" s="4"/>
      <c r="B635" s="4"/>
      <c r="C635" s="11" t="s">
        <v>370</v>
      </c>
      <c r="D635" s="21" t="s">
        <v>361</v>
      </c>
      <c r="E635" s="145">
        <v>0</v>
      </c>
      <c r="F635" s="145">
        <v>0</v>
      </c>
      <c r="G635" s="145">
        <v>0</v>
      </c>
      <c r="H635" s="4"/>
      <c r="I635" s="4"/>
      <c r="J635" s="4"/>
      <c r="K635" s="4"/>
    </row>
    <row r="636" spans="1:11" ht="14.1" customHeight="1">
      <c r="A636" s="4"/>
      <c r="B636" s="4"/>
      <c r="C636" s="11" t="s">
        <v>374</v>
      </c>
      <c r="D636" s="21" t="s">
        <v>361</v>
      </c>
      <c r="E636" s="145">
        <v>0</v>
      </c>
      <c r="F636" s="145">
        <v>0</v>
      </c>
      <c r="G636" s="145">
        <v>0</v>
      </c>
      <c r="H636" s="4"/>
      <c r="I636" s="4"/>
      <c r="J636" s="4"/>
      <c r="K636" s="4"/>
    </row>
    <row r="637" spans="1:11" ht="14.1" customHeight="1">
      <c r="A637" s="4"/>
      <c r="B637" s="4"/>
      <c r="C637" s="11" t="s">
        <v>373</v>
      </c>
      <c r="D637" s="21" t="s">
        <v>361</v>
      </c>
      <c r="E637" s="145">
        <v>0</v>
      </c>
      <c r="F637" s="145">
        <v>0</v>
      </c>
      <c r="G637" s="145">
        <v>0</v>
      </c>
      <c r="H637" s="4"/>
      <c r="I637" s="4"/>
      <c r="J637" s="4"/>
      <c r="K637" s="4"/>
    </row>
    <row r="638" spans="1:11" ht="14.1" customHeight="1">
      <c r="A638" s="4"/>
      <c r="B638" s="4"/>
      <c r="C638" s="11" t="s">
        <v>370</v>
      </c>
      <c r="D638" s="21" t="s">
        <v>361</v>
      </c>
      <c r="E638" s="145">
        <v>0</v>
      </c>
      <c r="F638" s="145">
        <v>0</v>
      </c>
      <c r="G638" s="145">
        <v>0</v>
      </c>
      <c r="H638" s="4"/>
      <c r="I638" s="4"/>
      <c r="J638" s="4"/>
      <c r="K638" s="4"/>
    </row>
    <row r="639" spans="1:11" ht="14.1" customHeight="1">
      <c r="A639" s="4"/>
      <c r="B639" s="4"/>
      <c r="C639" s="11" t="s">
        <v>369</v>
      </c>
      <c r="D639" s="21" t="s">
        <v>361</v>
      </c>
      <c r="E639" s="145">
        <v>0</v>
      </c>
      <c r="F639" s="145">
        <v>0</v>
      </c>
      <c r="G639" s="145">
        <v>0</v>
      </c>
      <c r="H639" s="4"/>
      <c r="I639" s="4"/>
      <c r="J639" s="4"/>
      <c r="K639" s="4"/>
    </row>
    <row r="640" spans="1:11" ht="14.1" customHeight="1">
      <c r="A640" s="4"/>
      <c r="B640" s="4"/>
      <c r="C640" s="11" t="s">
        <v>368</v>
      </c>
      <c r="D640" s="21" t="s">
        <v>361</v>
      </c>
      <c r="E640" s="145">
        <v>0</v>
      </c>
      <c r="F640" s="145">
        <v>0</v>
      </c>
      <c r="G640" s="145">
        <v>0</v>
      </c>
      <c r="H640" s="4"/>
      <c r="I640" s="4"/>
      <c r="J640" s="4"/>
      <c r="K640" s="4"/>
    </row>
    <row r="641" spans="1:11" ht="14.1" customHeight="1">
      <c r="A641" s="4"/>
      <c r="B641" s="4"/>
      <c r="C641" s="11" t="s">
        <v>367</v>
      </c>
      <c r="D641" s="21" t="s">
        <v>361</v>
      </c>
      <c r="E641" s="145">
        <v>0</v>
      </c>
      <c r="F641" s="145">
        <v>0</v>
      </c>
      <c r="G641" s="145">
        <v>0</v>
      </c>
      <c r="H641" s="4"/>
      <c r="I641" s="4"/>
      <c r="J641" s="4"/>
      <c r="K641" s="4"/>
    </row>
    <row r="642" spans="1:11" ht="14.1" customHeight="1">
      <c r="A642" s="4"/>
      <c r="B642" s="4"/>
      <c r="C642" s="11" t="s">
        <v>366</v>
      </c>
      <c r="D642" s="21" t="s">
        <v>361</v>
      </c>
      <c r="E642" s="145">
        <v>0</v>
      </c>
      <c r="F642" s="145">
        <v>0</v>
      </c>
      <c r="G642" s="145">
        <v>0</v>
      </c>
      <c r="H642" s="4"/>
      <c r="I642" s="4"/>
      <c r="J642" s="4"/>
      <c r="K642" s="4"/>
    </row>
    <row r="643" spans="1:11" ht="14.1" customHeight="1">
      <c r="A643" s="4"/>
      <c r="B643" s="4"/>
      <c r="C643" s="11" t="s">
        <v>372</v>
      </c>
      <c r="D643" s="21" t="s">
        <v>361</v>
      </c>
      <c r="E643" s="145">
        <v>840000</v>
      </c>
      <c r="F643" s="145">
        <v>0</v>
      </c>
      <c r="G643" s="145">
        <v>0</v>
      </c>
      <c r="H643" s="4"/>
      <c r="I643" s="4"/>
      <c r="J643" s="4"/>
      <c r="K643" s="4"/>
    </row>
    <row r="644" spans="1:11" ht="14.1" customHeight="1">
      <c r="A644" s="4"/>
      <c r="B644" s="4"/>
      <c r="C644" s="11" t="s">
        <v>370</v>
      </c>
      <c r="D644" s="21" t="s">
        <v>361</v>
      </c>
      <c r="E644" s="145">
        <v>840000</v>
      </c>
      <c r="F644" s="145">
        <v>0</v>
      </c>
      <c r="G644" s="145">
        <v>0</v>
      </c>
      <c r="H644" s="4"/>
      <c r="I644" s="4"/>
      <c r="J644" s="4"/>
      <c r="K644" s="4"/>
    </row>
    <row r="645" spans="1:11" ht="14.1" customHeight="1">
      <c r="A645" s="4"/>
      <c r="B645" s="4"/>
      <c r="C645" s="11" t="s">
        <v>369</v>
      </c>
      <c r="D645" s="21" t="s">
        <v>361</v>
      </c>
      <c r="E645" s="145">
        <v>0</v>
      </c>
      <c r="F645" s="145">
        <v>0</v>
      </c>
      <c r="G645" s="145">
        <v>0</v>
      </c>
      <c r="H645" s="4"/>
      <c r="I645" s="4"/>
      <c r="J645" s="4"/>
      <c r="K645" s="4"/>
    </row>
    <row r="646" spans="1:11" ht="14.1" customHeight="1">
      <c r="A646" s="4"/>
      <c r="B646" s="4"/>
      <c r="C646" s="11" t="s">
        <v>368</v>
      </c>
      <c r="D646" s="21" t="s">
        <v>361</v>
      </c>
      <c r="E646" s="145">
        <v>0</v>
      </c>
      <c r="F646" s="145">
        <v>0</v>
      </c>
      <c r="G646" s="145">
        <v>0</v>
      </c>
      <c r="H646" s="4"/>
      <c r="I646" s="4"/>
      <c r="J646" s="4"/>
      <c r="K646" s="4"/>
    </row>
    <row r="647" spans="1:11" ht="14.1" customHeight="1">
      <c r="A647" s="4"/>
      <c r="B647" s="4"/>
      <c r="C647" s="11" t="s">
        <v>367</v>
      </c>
      <c r="D647" s="21" t="s">
        <v>361</v>
      </c>
      <c r="E647" s="145">
        <v>0</v>
      </c>
      <c r="F647" s="145">
        <v>0</v>
      </c>
      <c r="G647" s="145">
        <v>0</v>
      </c>
      <c r="H647" s="4"/>
      <c r="I647" s="4"/>
      <c r="J647" s="4"/>
      <c r="K647" s="4"/>
    </row>
    <row r="648" spans="1:11" ht="14.1" customHeight="1">
      <c r="A648" s="4"/>
      <c r="B648" s="4"/>
      <c r="C648" s="11" t="s">
        <v>366</v>
      </c>
      <c r="D648" s="21" t="s">
        <v>361</v>
      </c>
      <c r="E648" s="145">
        <v>0</v>
      </c>
      <c r="F648" s="145">
        <v>0</v>
      </c>
      <c r="G648" s="145">
        <v>0</v>
      </c>
      <c r="H648" s="4"/>
      <c r="I648" s="4"/>
      <c r="J648" s="4"/>
      <c r="K648" s="4"/>
    </row>
    <row r="649" spans="1:11" ht="14.1" customHeight="1">
      <c r="A649" s="4"/>
      <c r="B649" s="4"/>
      <c r="C649" s="11" t="s">
        <v>371</v>
      </c>
      <c r="D649" s="21" t="s">
        <v>361</v>
      </c>
      <c r="E649" s="145">
        <v>0</v>
      </c>
      <c r="F649" s="145">
        <v>0</v>
      </c>
      <c r="G649" s="145">
        <v>0</v>
      </c>
      <c r="H649" s="4"/>
      <c r="I649" s="4"/>
      <c r="J649" s="4"/>
      <c r="K649" s="4"/>
    </row>
    <row r="650" spans="1:11" ht="14.1" customHeight="1">
      <c r="A650" s="4"/>
      <c r="B650" s="4"/>
      <c r="C650" s="11" t="s">
        <v>370</v>
      </c>
      <c r="D650" s="21" t="s">
        <v>361</v>
      </c>
      <c r="E650" s="145">
        <v>0</v>
      </c>
      <c r="F650" s="145">
        <v>0</v>
      </c>
      <c r="G650" s="145">
        <v>0</v>
      </c>
      <c r="H650" s="4"/>
      <c r="I650" s="4"/>
      <c r="J650" s="4"/>
      <c r="K650" s="4"/>
    </row>
    <row r="651" spans="1:11" ht="14.1" customHeight="1">
      <c r="A651" s="4"/>
      <c r="B651" s="4"/>
      <c r="C651" s="11" t="s">
        <v>369</v>
      </c>
      <c r="D651" s="21" t="s">
        <v>361</v>
      </c>
      <c r="E651" s="145">
        <v>0</v>
      </c>
      <c r="F651" s="145">
        <v>0</v>
      </c>
      <c r="G651" s="145">
        <v>0</v>
      </c>
      <c r="H651" s="4"/>
      <c r="I651" s="4"/>
      <c r="J651" s="4"/>
      <c r="K651" s="4"/>
    </row>
    <row r="652" spans="1:11" ht="14.1" customHeight="1">
      <c r="A652" s="4"/>
      <c r="B652" s="4"/>
      <c r="C652" s="11" t="s">
        <v>368</v>
      </c>
      <c r="D652" s="21" t="s">
        <v>361</v>
      </c>
      <c r="E652" s="145">
        <v>0</v>
      </c>
      <c r="F652" s="145">
        <v>0</v>
      </c>
      <c r="G652" s="145">
        <v>0</v>
      </c>
      <c r="H652" s="4"/>
      <c r="I652" s="4"/>
      <c r="J652" s="4"/>
      <c r="K652" s="4"/>
    </row>
    <row r="653" spans="1:11" ht="14.1" customHeight="1">
      <c r="A653" s="4"/>
      <c r="B653" s="4"/>
      <c r="C653" s="11" t="s">
        <v>367</v>
      </c>
      <c r="D653" s="21" t="s">
        <v>361</v>
      </c>
      <c r="E653" s="145">
        <v>0</v>
      </c>
      <c r="F653" s="145">
        <v>0</v>
      </c>
      <c r="G653" s="145">
        <v>0</v>
      </c>
      <c r="H653" s="4"/>
      <c r="I653" s="4"/>
      <c r="J653" s="4"/>
      <c r="K653" s="4"/>
    </row>
    <row r="654" spans="1:11" ht="14.1" customHeight="1">
      <c r="A654" s="4"/>
      <c r="B654" s="4"/>
      <c r="C654" s="11" t="s">
        <v>366</v>
      </c>
      <c r="D654" s="21" t="s">
        <v>361</v>
      </c>
      <c r="E654" s="145">
        <v>0</v>
      </c>
      <c r="F654" s="145">
        <v>0</v>
      </c>
      <c r="G654" s="145">
        <v>0</v>
      </c>
      <c r="H654" s="4"/>
      <c r="I654" s="4"/>
      <c r="J654" s="4"/>
      <c r="K654" s="4"/>
    </row>
    <row r="655" spans="1:11" ht="14.1" customHeight="1">
      <c r="A655" s="4"/>
      <c r="B655" s="4"/>
      <c r="C655" s="11" t="s">
        <v>365</v>
      </c>
      <c r="D655" s="21" t="s">
        <v>361</v>
      </c>
      <c r="E655" s="145">
        <v>0</v>
      </c>
      <c r="F655" s="145">
        <v>0</v>
      </c>
      <c r="G655" s="145">
        <v>0</v>
      </c>
      <c r="H655" s="4"/>
      <c r="I655" s="4"/>
      <c r="J655" s="4"/>
      <c r="K655" s="4"/>
    </row>
    <row r="656" spans="1:11" ht="14.1" customHeight="1">
      <c r="A656" s="4"/>
      <c r="B656" s="4"/>
      <c r="C656" s="11" t="s">
        <v>364</v>
      </c>
      <c r="D656" s="21" t="s">
        <v>361</v>
      </c>
      <c r="E656" s="145">
        <v>0</v>
      </c>
      <c r="F656" s="145">
        <v>0</v>
      </c>
      <c r="G656" s="145">
        <v>0</v>
      </c>
      <c r="H656" s="4"/>
      <c r="I656" s="4"/>
      <c r="J656" s="4"/>
      <c r="K656" s="4"/>
    </row>
    <row r="657" spans="1:11" ht="14.1" customHeight="1">
      <c r="A657" s="4"/>
      <c r="B657" s="4"/>
      <c r="C657" s="10" t="s">
        <v>147</v>
      </c>
      <c r="D657" s="145">
        <v>0</v>
      </c>
      <c r="E657" s="145">
        <v>840000</v>
      </c>
      <c r="F657" s="145">
        <v>0</v>
      </c>
      <c r="G657" s="145">
        <v>0</v>
      </c>
      <c r="H657" s="4"/>
      <c r="I657" s="4"/>
      <c r="J657" s="4"/>
      <c r="K657" s="4"/>
    </row>
    <row r="658" spans="1:11" ht="15" customHeight="1">
      <c r="A658" s="4"/>
      <c r="B658" s="4"/>
      <c r="C658" s="9" t="s">
        <v>361</v>
      </c>
      <c r="D658" s="147" t="s">
        <v>361</v>
      </c>
      <c r="E658" s="147" t="s">
        <v>361</v>
      </c>
      <c r="F658" s="147" t="s">
        <v>361</v>
      </c>
      <c r="G658" s="147" t="s">
        <v>361</v>
      </c>
      <c r="H658" s="4"/>
      <c r="I658" s="4"/>
      <c r="J658" s="4"/>
      <c r="K658" s="4"/>
    </row>
    <row r="659" spans="1:11" ht="15" customHeight="1">
      <c r="A659" s="4"/>
      <c r="B659" s="4"/>
      <c r="C659" s="8" t="s">
        <v>382</v>
      </c>
      <c r="D659" s="148">
        <v>298400000</v>
      </c>
      <c r="E659" s="148">
        <v>296208000</v>
      </c>
      <c r="F659" s="148">
        <v>290200000</v>
      </c>
      <c r="G659" s="148">
        <v>312150000</v>
      </c>
      <c r="H659" s="4"/>
      <c r="I659" s="4"/>
      <c r="J659" s="4"/>
      <c r="K659" s="4"/>
    </row>
    <row r="660" spans="1:11" ht="15" customHeight="1">
      <c r="A660" s="4"/>
      <c r="B660" s="4"/>
      <c r="C660" s="7" t="s">
        <v>381</v>
      </c>
      <c r="D660" s="146">
        <v>188000000</v>
      </c>
      <c r="E660" s="146">
        <v>191000000</v>
      </c>
      <c r="F660" s="146">
        <v>175164000</v>
      </c>
      <c r="G660" s="146">
        <v>173214000</v>
      </c>
      <c r="H660" s="4"/>
      <c r="I660" s="4"/>
      <c r="J660" s="4"/>
      <c r="K660" s="4"/>
    </row>
    <row r="661" spans="1:11" ht="15" customHeight="1">
      <c r="A661" s="4"/>
      <c r="B661" s="4"/>
      <c r="C661" s="7" t="s">
        <v>370</v>
      </c>
      <c r="D661" s="146">
        <v>188000000</v>
      </c>
      <c r="E661" s="146">
        <v>191000000</v>
      </c>
      <c r="F661" s="146">
        <v>175164000</v>
      </c>
      <c r="G661" s="146">
        <v>173214000</v>
      </c>
      <c r="H661" s="4"/>
      <c r="I661" s="4"/>
      <c r="J661" s="4"/>
      <c r="K661" s="4"/>
    </row>
    <row r="662" spans="1:11" ht="15" customHeight="1">
      <c r="A662" s="4"/>
      <c r="B662" s="4"/>
      <c r="C662" s="7" t="s">
        <v>374</v>
      </c>
      <c r="D662" s="146">
        <v>0</v>
      </c>
      <c r="E662" s="146">
        <v>0</v>
      </c>
      <c r="F662" s="146">
        <v>0</v>
      </c>
      <c r="G662" s="146">
        <v>0</v>
      </c>
      <c r="H662" s="4"/>
      <c r="I662" s="4"/>
      <c r="J662" s="4"/>
      <c r="K662" s="4"/>
    </row>
    <row r="663" spans="1:11" ht="15" customHeight="1">
      <c r="A663" s="4"/>
      <c r="B663" s="4"/>
      <c r="C663" s="7" t="s">
        <v>380</v>
      </c>
      <c r="D663" s="146">
        <v>27000000</v>
      </c>
      <c r="E663" s="146">
        <v>25000000</v>
      </c>
      <c r="F663" s="146">
        <v>25000000</v>
      </c>
      <c r="G663" s="146">
        <v>28500000</v>
      </c>
      <c r="H663" s="4"/>
      <c r="I663" s="4"/>
      <c r="J663" s="4"/>
      <c r="K663" s="4"/>
    </row>
    <row r="664" spans="1:11" ht="15" customHeight="1">
      <c r="A664" s="4"/>
      <c r="B664" s="4"/>
      <c r="C664" s="7" t="s">
        <v>370</v>
      </c>
      <c r="D664" s="146">
        <v>27000000</v>
      </c>
      <c r="E664" s="146">
        <v>25000000</v>
      </c>
      <c r="F664" s="146">
        <v>25000000</v>
      </c>
      <c r="G664" s="146">
        <v>28500000</v>
      </c>
      <c r="H664" s="4"/>
      <c r="I664" s="4"/>
      <c r="J664" s="4"/>
      <c r="K664" s="4"/>
    </row>
    <row r="665" spans="1:11" ht="15" customHeight="1">
      <c r="A665" s="4"/>
      <c r="B665" s="4"/>
      <c r="C665" s="7" t="s">
        <v>374</v>
      </c>
      <c r="D665" s="146">
        <v>0</v>
      </c>
      <c r="E665" s="146">
        <v>0</v>
      </c>
      <c r="F665" s="146">
        <v>0</v>
      </c>
      <c r="G665" s="146">
        <v>0</v>
      </c>
      <c r="H665" s="4"/>
      <c r="I665" s="4"/>
      <c r="J665" s="4"/>
      <c r="K665" s="4"/>
    </row>
    <row r="666" spans="1:11" ht="15" customHeight="1">
      <c r="A666" s="4"/>
      <c r="B666" s="4"/>
      <c r="C666" s="7" t="s">
        <v>379</v>
      </c>
      <c r="D666" s="146">
        <v>59000000</v>
      </c>
      <c r="E666" s="146">
        <v>63808000</v>
      </c>
      <c r="F666" s="146">
        <v>73636000</v>
      </c>
      <c r="G666" s="146">
        <v>94036000</v>
      </c>
      <c r="H666" s="4"/>
      <c r="I666" s="4"/>
      <c r="J666" s="4"/>
      <c r="K666" s="4"/>
    </row>
    <row r="667" spans="1:11" ht="15" customHeight="1">
      <c r="A667" s="4"/>
      <c r="B667" s="4"/>
      <c r="C667" s="7" t="s">
        <v>370</v>
      </c>
      <c r="D667" s="146">
        <v>59000000</v>
      </c>
      <c r="E667" s="146">
        <v>63808000</v>
      </c>
      <c r="F667" s="146">
        <v>73636000</v>
      </c>
      <c r="G667" s="146">
        <v>94036000</v>
      </c>
      <c r="H667" s="4"/>
      <c r="I667" s="4"/>
      <c r="J667" s="4"/>
      <c r="K667" s="4"/>
    </row>
    <row r="668" spans="1:11" ht="15" customHeight="1">
      <c r="A668" s="4"/>
      <c r="B668" s="4"/>
      <c r="C668" s="7" t="s">
        <v>374</v>
      </c>
      <c r="D668" s="146">
        <v>0</v>
      </c>
      <c r="E668" s="146">
        <v>0</v>
      </c>
      <c r="F668" s="146">
        <v>0</v>
      </c>
      <c r="G668" s="146">
        <v>0</v>
      </c>
      <c r="H668" s="4"/>
      <c r="I668" s="4"/>
      <c r="J668" s="4"/>
      <c r="K668" s="4"/>
    </row>
    <row r="669" spans="1:11" ht="15" customHeight="1">
      <c r="A669" s="4"/>
      <c r="B669" s="4"/>
      <c r="C669" s="7" t="s">
        <v>378</v>
      </c>
      <c r="D669" s="146">
        <v>0</v>
      </c>
      <c r="E669" s="146">
        <v>0</v>
      </c>
      <c r="F669" s="146">
        <v>0</v>
      </c>
      <c r="G669" s="146">
        <v>0</v>
      </c>
      <c r="H669" s="4"/>
      <c r="I669" s="4"/>
      <c r="J669" s="4"/>
      <c r="K669" s="4"/>
    </row>
    <row r="670" spans="1:11" ht="15" customHeight="1">
      <c r="A670" s="4"/>
      <c r="B670" s="4"/>
      <c r="C670" s="7" t="s">
        <v>370</v>
      </c>
      <c r="D670" s="146">
        <v>0</v>
      </c>
      <c r="E670" s="146">
        <v>0</v>
      </c>
      <c r="F670" s="146">
        <v>0</v>
      </c>
      <c r="G670" s="146">
        <v>0</v>
      </c>
      <c r="H670" s="4"/>
      <c r="I670" s="4"/>
      <c r="J670" s="4"/>
      <c r="K670" s="4"/>
    </row>
    <row r="671" spans="1:11" ht="15" customHeight="1">
      <c r="A671" s="4"/>
      <c r="B671" s="4"/>
      <c r="C671" s="7" t="s">
        <v>374</v>
      </c>
      <c r="D671" s="146">
        <v>0</v>
      </c>
      <c r="E671" s="146">
        <v>0</v>
      </c>
      <c r="F671" s="146">
        <v>0</v>
      </c>
      <c r="G671" s="146">
        <v>0</v>
      </c>
      <c r="H671" s="4"/>
      <c r="I671" s="4"/>
      <c r="J671" s="4"/>
      <c r="K671" s="4"/>
    </row>
    <row r="672" spans="1:11" ht="20.100000000000001" customHeight="1">
      <c r="A672" s="4"/>
      <c r="B672" s="4"/>
      <c r="C672" s="7" t="s">
        <v>377</v>
      </c>
      <c r="D672" s="149">
        <v>0</v>
      </c>
      <c r="E672" s="149">
        <v>0</v>
      </c>
      <c r="F672" s="149">
        <v>0</v>
      </c>
      <c r="G672" s="149">
        <v>0</v>
      </c>
      <c r="H672" s="4"/>
      <c r="I672" s="4"/>
      <c r="J672" s="4"/>
      <c r="K672" s="4"/>
    </row>
    <row r="673" spans="1:11" ht="15" customHeight="1">
      <c r="A673" s="4"/>
      <c r="B673" s="4"/>
      <c r="C673" s="7" t="s">
        <v>370</v>
      </c>
      <c r="D673" s="146">
        <v>0</v>
      </c>
      <c r="E673" s="146">
        <v>0</v>
      </c>
      <c r="F673" s="146">
        <v>0</v>
      </c>
      <c r="G673" s="146">
        <v>0</v>
      </c>
      <c r="H673" s="4"/>
      <c r="I673" s="4"/>
      <c r="J673" s="4"/>
      <c r="K673" s="4"/>
    </row>
    <row r="674" spans="1:11" ht="15" customHeight="1">
      <c r="A674" s="4"/>
      <c r="B674" s="4"/>
      <c r="C674" s="7" t="s">
        <v>374</v>
      </c>
      <c r="D674" s="146">
        <v>0</v>
      </c>
      <c r="E674" s="146">
        <v>0</v>
      </c>
      <c r="F674" s="146">
        <v>0</v>
      </c>
      <c r="G674" s="146">
        <v>0</v>
      </c>
      <c r="H674" s="4"/>
      <c r="I674" s="4"/>
      <c r="J674" s="4"/>
      <c r="K674" s="4"/>
    </row>
    <row r="675" spans="1:11" ht="15" customHeight="1">
      <c r="A675" s="4"/>
      <c r="B675" s="4"/>
      <c r="C675" s="7" t="s">
        <v>376</v>
      </c>
      <c r="D675" s="146">
        <v>0</v>
      </c>
      <c r="E675" s="146">
        <v>0</v>
      </c>
      <c r="F675" s="146">
        <v>0</v>
      </c>
      <c r="G675" s="146">
        <v>0</v>
      </c>
      <c r="H675" s="4"/>
      <c r="I675" s="4"/>
      <c r="J675" s="4"/>
      <c r="K675" s="4"/>
    </row>
    <row r="676" spans="1:11" ht="15" customHeight="1">
      <c r="A676" s="4"/>
      <c r="B676" s="4"/>
      <c r="C676" s="7" t="s">
        <v>370</v>
      </c>
      <c r="D676" s="146">
        <v>0</v>
      </c>
      <c r="E676" s="146">
        <v>0</v>
      </c>
      <c r="F676" s="146">
        <v>0</v>
      </c>
      <c r="G676" s="146">
        <v>0</v>
      </c>
      <c r="H676" s="4"/>
      <c r="I676" s="4"/>
      <c r="J676" s="4"/>
      <c r="K676" s="4"/>
    </row>
    <row r="677" spans="1:11" ht="15" customHeight="1">
      <c r="A677" s="4"/>
      <c r="B677" s="4"/>
      <c r="C677" s="7" t="s">
        <v>374</v>
      </c>
      <c r="D677" s="146">
        <v>0</v>
      </c>
      <c r="E677" s="146">
        <v>0</v>
      </c>
      <c r="F677" s="146">
        <v>0</v>
      </c>
      <c r="G677" s="146">
        <v>0</v>
      </c>
      <c r="H677" s="4"/>
      <c r="I677" s="4"/>
      <c r="J677" s="4"/>
      <c r="K677" s="4"/>
    </row>
    <row r="678" spans="1:11" ht="15" customHeight="1">
      <c r="A678" s="4"/>
      <c r="B678" s="4"/>
      <c r="C678" s="7" t="s">
        <v>375</v>
      </c>
      <c r="D678" s="146">
        <v>2400000</v>
      </c>
      <c r="E678" s="146">
        <v>1400000</v>
      </c>
      <c r="F678" s="146">
        <v>1400000</v>
      </c>
      <c r="G678" s="146">
        <v>1400000</v>
      </c>
      <c r="H678" s="4"/>
      <c r="I678" s="4"/>
      <c r="J678" s="4"/>
      <c r="K678" s="4"/>
    </row>
    <row r="679" spans="1:11" ht="15" customHeight="1">
      <c r="A679" s="4"/>
      <c r="B679" s="4"/>
      <c r="C679" s="7" t="s">
        <v>370</v>
      </c>
      <c r="D679" s="146">
        <v>2400000</v>
      </c>
      <c r="E679" s="146">
        <v>1400000</v>
      </c>
      <c r="F679" s="146">
        <v>1400000</v>
      </c>
      <c r="G679" s="146">
        <v>1400000</v>
      </c>
      <c r="H679" s="4"/>
      <c r="I679" s="4"/>
      <c r="J679" s="4"/>
      <c r="K679" s="4"/>
    </row>
    <row r="680" spans="1:11" ht="15" customHeight="1">
      <c r="A680" s="4"/>
      <c r="B680" s="4"/>
      <c r="C680" s="7" t="s">
        <v>374</v>
      </c>
      <c r="D680" s="146">
        <v>0</v>
      </c>
      <c r="E680" s="146">
        <v>0</v>
      </c>
      <c r="F680" s="146">
        <v>0</v>
      </c>
      <c r="G680" s="146">
        <v>0</v>
      </c>
      <c r="H680" s="4"/>
      <c r="I680" s="4"/>
      <c r="J680" s="4"/>
      <c r="K680" s="4"/>
    </row>
    <row r="681" spans="1:11" ht="15" customHeight="1">
      <c r="A681" s="4"/>
      <c r="B681" s="4"/>
      <c r="C681" s="7" t="s">
        <v>373</v>
      </c>
      <c r="D681" s="146">
        <v>0</v>
      </c>
      <c r="E681" s="146">
        <v>0</v>
      </c>
      <c r="F681" s="146">
        <v>0</v>
      </c>
      <c r="G681" s="146">
        <v>0</v>
      </c>
      <c r="H681" s="4"/>
      <c r="I681" s="4"/>
      <c r="J681" s="4"/>
      <c r="K681" s="4"/>
    </row>
    <row r="682" spans="1:11" ht="15" customHeight="1">
      <c r="A682" s="4"/>
      <c r="B682" s="4"/>
      <c r="C682" s="7" t="s">
        <v>370</v>
      </c>
      <c r="D682" s="146">
        <v>0</v>
      </c>
      <c r="E682" s="146">
        <v>0</v>
      </c>
      <c r="F682" s="146">
        <v>0</v>
      </c>
      <c r="G682" s="146">
        <v>0</v>
      </c>
      <c r="H682" s="4"/>
      <c r="I682" s="4"/>
      <c r="J682" s="4"/>
      <c r="K682" s="4"/>
    </row>
    <row r="683" spans="1:11" ht="15" customHeight="1">
      <c r="A683" s="4"/>
      <c r="B683" s="4"/>
      <c r="C683" s="7" t="s">
        <v>369</v>
      </c>
      <c r="D683" s="146">
        <v>0</v>
      </c>
      <c r="E683" s="146">
        <v>0</v>
      </c>
      <c r="F683" s="146">
        <v>0</v>
      </c>
      <c r="G683" s="146">
        <v>0</v>
      </c>
      <c r="H683" s="4"/>
      <c r="I683" s="4"/>
      <c r="J683" s="4"/>
      <c r="K683" s="4"/>
    </row>
    <row r="684" spans="1:11" ht="15" customHeight="1">
      <c r="A684" s="4"/>
      <c r="B684" s="4"/>
      <c r="C684" s="7" t="s">
        <v>368</v>
      </c>
      <c r="D684" s="146">
        <v>0</v>
      </c>
      <c r="E684" s="146">
        <v>0</v>
      </c>
      <c r="F684" s="146">
        <v>0</v>
      </c>
      <c r="G684" s="146">
        <v>0</v>
      </c>
      <c r="H684" s="4"/>
      <c r="I684" s="4"/>
      <c r="J684" s="4"/>
      <c r="K684" s="4"/>
    </row>
    <row r="685" spans="1:11" ht="15" customHeight="1">
      <c r="A685" s="4"/>
      <c r="B685" s="4"/>
      <c r="C685" s="7" t="s">
        <v>367</v>
      </c>
      <c r="D685" s="146">
        <v>0</v>
      </c>
      <c r="E685" s="146">
        <v>0</v>
      </c>
      <c r="F685" s="146">
        <v>0</v>
      </c>
      <c r="G685" s="146">
        <v>0</v>
      </c>
      <c r="H685" s="4"/>
      <c r="I685" s="4"/>
      <c r="J685" s="4"/>
      <c r="K685" s="4"/>
    </row>
    <row r="686" spans="1:11" ht="15" customHeight="1">
      <c r="A686" s="4"/>
      <c r="B686" s="4"/>
      <c r="C686" s="7" t="s">
        <v>366</v>
      </c>
      <c r="D686" s="146">
        <v>0</v>
      </c>
      <c r="E686" s="146">
        <v>0</v>
      </c>
      <c r="F686" s="146">
        <v>0</v>
      </c>
      <c r="G686" s="146">
        <v>0</v>
      </c>
      <c r="H686" s="4"/>
      <c r="I686" s="4"/>
      <c r="J686" s="4"/>
      <c r="K686" s="4"/>
    </row>
    <row r="687" spans="1:11" ht="15" customHeight="1">
      <c r="A687" s="4"/>
      <c r="B687" s="4"/>
      <c r="C687" s="7" t="s">
        <v>372</v>
      </c>
      <c r="D687" s="146">
        <v>22000000</v>
      </c>
      <c r="E687" s="146">
        <v>15000000</v>
      </c>
      <c r="F687" s="146">
        <v>15000000</v>
      </c>
      <c r="G687" s="146">
        <v>15000000</v>
      </c>
      <c r="H687" s="4"/>
      <c r="I687" s="4"/>
      <c r="J687" s="4"/>
      <c r="K687" s="4"/>
    </row>
    <row r="688" spans="1:11" ht="15" customHeight="1">
      <c r="A688" s="4"/>
      <c r="B688" s="4"/>
      <c r="C688" s="7" t="s">
        <v>370</v>
      </c>
      <c r="D688" s="146">
        <v>22000000</v>
      </c>
      <c r="E688" s="146">
        <v>15000000</v>
      </c>
      <c r="F688" s="146">
        <v>15000000</v>
      </c>
      <c r="G688" s="146">
        <v>15000000</v>
      </c>
      <c r="H688" s="4"/>
      <c r="I688" s="4"/>
      <c r="J688" s="4"/>
      <c r="K688" s="4"/>
    </row>
    <row r="689" spans="1:11" ht="15" customHeight="1">
      <c r="A689" s="4"/>
      <c r="B689" s="4"/>
      <c r="C689" s="7" t="s">
        <v>369</v>
      </c>
      <c r="D689" s="146">
        <v>0</v>
      </c>
      <c r="E689" s="146">
        <v>0</v>
      </c>
      <c r="F689" s="146">
        <v>0</v>
      </c>
      <c r="G689" s="146">
        <v>0</v>
      </c>
      <c r="H689" s="4"/>
      <c r="I689" s="4"/>
      <c r="J689" s="4"/>
      <c r="K689" s="4"/>
    </row>
    <row r="690" spans="1:11" ht="15" customHeight="1">
      <c r="A690" s="4"/>
      <c r="B690" s="4"/>
      <c r="C690" s="7" t="s">
        <v>368</v>
      </c>
      <c r="D690" s="146">
        <v>0</v>
      </c>
      <c r="E690" s="146">
        <v>0</v>
      </c>
      <c r="F690" s="146">
        <v>0</v>
      </c>
      <c r="G690" s="146">
        <v>0</v>
      </c>
      <c r="H690" s="4"/>
      <c r="I690" s="4"/>
      <c r="J690" s="4"/>
      <c r="K690" s="4"/>
    </row>
    <row r="691" spans="1:11" ht="15" customHeight="1">
      <c r="A691" s="4"/>
      <c r="B691" s="4"/>
      <c r="C691" s="7" t="s">
        <v>367</v>
      </c>
      <c r="D691" s="146">
        <v>0</v>
      </c>
      <c r="E691" s="146">
        <v>0</v>
      </c>
      <c r="F691" s="146">
        <v>0</v>
      </c>
      <c r="G691" s="146">
        <v>0</v>
      </c>
      <c r="H691" s="4"/>
      <c r="I691" s="4"/>
      <c r="J691" s="4"/>
      <c r="K691" s="4"/>
    </row>
    <row r="692" spans="1:11" ht="15" customHeight="1">
      <c r="A692" s="4"/>
      <c r="B692" s="4"/>
      <c r="C692" s="7" t="s">
        <v>366</v>
      </c>
      <c r="D692" s="146">
        <v>0</v>
      </c>
      <c r="E692" s="146">
        <v>0</v>
      </c>
      <c r="F692" s="146">
        <v>0</v>
      </c>
      <c r="G692" s="146">
        <v>0</v>
      </c>
      <c r="H692" s="4"/>
      <c r="I692" s="4"/>
      <c r="J692" s="4"/>
      <c r="K692" s="4"/>
    </row>
    <row r="693" spans="1:11" ht="15" customHeight="1">
      <c r="A693" s="4"/>
      <c r="B693" s="4"/>
      <c r="C693" s="7" t="s">
        <v>371</v>
      </c>
      <c r="D693" s="146">
        <v>0</v>
      </c>
      <c r="E693" s="146">
        <v>0</v>
      </c>
      <c r="F693" s="146">
        <v>0</v>
      </c>
      <c r="G693" s="146">
        <v>0</v>
      </c>
      <c r="H693" s="4"/>
      <c r="I693" s="4"/>
      <c r="J693" s="4"/>
      <c r="K693" s="4"/>
    </row>
    <row r="694" spans="1:11" ht="15" customHeight="1">
      <c r="A694" s="4"/>
      <c r="B694" s="4"/>
      <c r="C694" s="7" t="s">
        <v>370</v>
      </c>
      <c r="D694" s="146">
        <v>0</v>
      </c>
      <c r="E694" s="146">
        <v>0</v>
      </c>
      <c r="F694" s="146">
        <v>0</v>
      </c>
      <c r="G694" s="146">
        <v>0</v>
      </c>
      <c r="H694" s="4"/>
      <c r="I694" s="4"/>
      <c r="J694" s="4"/>
      <c r="K694" s="4"/>
    </row>
    <row r="695" spans="1:11" ht="15" customHeight="1">
      <c r="A695" s="4"/>
      <c r="B695" s="4"/>
      <c r="C695" s="7" t="s">
        <v>369</v>
      </c>
      <c r="D695" s="146">
        <v>0</v>
      </c>
      <c r="E695" s="146">
        <v>0</v>
      </c>
      <c r="F695" s="146">
        <v>0</v>
      </c>
      <c r="G695" s="146">
        <v>0</v>
      </c>
      <c r="H695" s="4"/>
      <c r="I695" s="4"/>
      <c r="J695" s="4"/>
      <c r="K695" s="4"/>
    </row>
    <row r="696" spans="1:11" ht="15" customHeight="1">
      <c r="A696" s="4"/>
      <c r="B696" s="4"/>
      <c r="C696" s="7" t="s">
        <v>368</v>
      </c>
      <c r="D696" s="146">
        <v>0</v>
      </c>
      <c r="E696" s="146">
        <v>0</v>
      </c>
      <c r="F696" s="146">
        <v>0</v>
      </c>
      <c r="G696" s="146">
        <v>0</v>
      </c>
      <c r="H696" s="4"/>
      <c r="I696" s="4"/>
      <c r="J696" s="4"/>
      <c r="K696" s="4"/>
    </row>
    <row r="697" spans="1:11" ht="15" customHeight="1">
      <c r="A697" s="4"/>
      <c r="B697" s="4"/>
      <c r="C697" s="7" t="s">
        <v>367</v>
      </c>
      <c r="D697" s="146">
        <v>0</v>
      </c>
      <c r="E697" s="146">
        <v>0</v>
      </c>
      <c r="F697" s="146">
        <v>0</v>
      </c>
      <c r="G697" s="146">
        <v>0</v>
      </c>
      <c r="H697" s="4"/>
      <c r="I697" s="4"/>
      <c r="J697" s="4"/>
      <c r="K697" s="4"/>
    </row>
    <row r="698" spans="1:11" ht="15" customHeight="1">
      <c r="A698" s="4"/>
      <c r="B698" s="4"/>
      <c r="C698" s="7" t="s">
        <v>366</v>
      </c>
      <c r="D698" s="146">
        <v>0</v>
      </c>
      <c r="E698" s="146">
        <v>0</v>
      </c>
      <c r="F698" s="146">
        <v>0</v>
      </c>
      <c r="G698" s="146">
        <v>0</v>
      </c>
      <c r="H698" s="4"/>
      <c r="I698" s="4"/>
      <c r="J698" s="4"/>
      <c r="K698" s="4"/>
    </row>
    <row r="699" spans="1:11" ht="15" customHeight="1">
      <c r="A699" s="4"/>
      <c r="B699" s="4"/>
      <c r="C699" s="7" t="s">
        <v>365</v>
      </c>
      <c r="D699" s="146">
        <v>0</v>
      </c>
      <c r="E699" s="146">
        <v>0</v>
      </c>
      <c r="F699" s="146">
        <v>0</v>
      </c>
      <c r="G699" s="146">
        <v>0</v>
      </c>
      <c r="H699" s="4"/>
      <c r="I699" s="4"/>
      <c r="J699" s="4"/>
      <c r="K699" s="4"/>
    </row>
    <row r="700" spans="1:11" ht="15" customHeight="1">
      <c r="A700" s="4"/>
      <c r="B700" s="4"/>
      <c r="C700" s="7" t="s">
        <v>364</v>
      </c>
      <c r="D700" s="146">
        <v>0</v>
      </c>
      <c r="E700" s="146">
        <v>0</v>
      </c>
      <c r="F700" s="146">
        <v>0</v>
      </c>
      <c r="G700" s="146">
        <v>0</v>
      </c>
      <c r="H700" s="4"/>
      <c r="I700" s="4"/>
      <c r="J700" s="4"/>
      <c r="K700" s="4"/>
    </row>
    <row r="701" spans="1:11" ht="20.100000000000001" customHeight="1">
      <c r="A701" s="49"/>
      <c r="B701" s="49"/>
      <c r="C701" s="1248" t="s">
        <v>426</v>
      </c>
      <c r="D701" s="1249"/>
      <c r="E701" s="1249"/>
      <c r="F701" s="1249"/>
      <c r="G701" s="1249"/>
      <c r="H701" s="49"/>
      <c r="I701" s="4"/>
      <c r="J701" s="4"/>
      <c r="K701" s="4"/>
    </row>
    <row r="702" spans="1:11">
      <c r="A702" s="49"/>
      <c r="B702" s="49"/>
      <c r="C702" s="1250" t="s">
        <v>272</v>
      </c>
      <c r="D702" s="1251"/>
      <c r="E702" s="1251"/>
      <c r="F702" s="1251"/>
      <c r="G702" s="1251"/>
      <c r="H702" s="49"/>
    </row>
    <row r="703" spans="1:11">
      <c r="A703" s="49"/>
      <c r="B703" s="49"/>
      <c r="C703" s="51" t="s">
        <v>425</v>
      </c>
      <c r="D703" s="1252" t="s">
        <v>999</v>
      </c>
      <c r="E703" s="1253"/>
      <c r="F703" s="1253"/>
      <c r="G703" s="1253"/>
      <c r="H703" s="49"/>
    </row>
    <row r="704" spans="1:11">
      <c r="A704" s="49"/>
      <c r="B704" s="49"/>
      <c r="C704" s="51" t="s">
        <v>424</v>
      </c>
      <c r="D704" s="1252" t="s">
        <v>998</v>
      </c>
      <c r="E704" s="1253"/>
      <c r="F704" s="1253"/>
      <c r="G704" s="1253"/>
      <c r="H704" s="49"/>
    </row>
    <row r="705" spans="1:8">
      <c r="A705" s="49"/>
      <c r="B705" s="49"/>
      <c r="C705" s="51" t="s">
        <v>0</v>
      </c>
      <c r="D705" s="1252" t="s">
        <v>2558</v>
      </c>
      <c r="E705" s="1253"/>
      <c r="F705" s="1253"/>
      <c r="G705" s="1253"/>
      <c r="H705" s="49"/>
    </row>
    <row r="706" spans="1:8">
      <c r="A706" s="49"/>
      <c r="B706" s="49"/>
      <c r="C706" s="51" t="s">
        <v>1</v>
      </c>
      <c r="D706" s="1252" t="s">
        <v>108</v>
      </c>
      <c r="E706" s="1253"/>
      <c r="F706" s="1253"/>
      <c r="G706" s="1253"/>
      <c r="H706" s="49"/>
    </row>
    <row r="707" spans="1:8">
      <c r="A707" s="49"/>
      <c r="B707" s="49"/>
      <c r="C707" s="51" t="s">
        <v>3</v>
      </c>
      <c r="D707" s="1238" t="s">
        <v>423</v>
      </c>
      <c r="E707" s="1239"/>
      <c r="F707" s="1239"/>
      <c r="G707" s="1239"/>
      <c r="H707" s="49"/>
    </row>
    <row r="708" spans="1:8">
      <c r="A708" s="49"/>
      <c r="B708" s="49"/>
      <c r="C708" s="1240" t="s">
        <v>4</v>
      </c>
      <c r="D708" s="1241"/>
      <c r="E708" s="1241"/>
      <c r="F708" s="1241"/>
      <c r="G708" s="1241"/>
      <c r="H708" s="49"/>
    </row>
    <row r="709" spans="1:8">
      <c r="A709" s="49"/>
      <c r="B709" s="49"/>
      <c r="C709" s="1242" t="s">
        <v>2558</v>
      </c>
      <c r="D709" s="1243"/>
      <c r="E709" s="1243"/>
      <c r="F709" s="1243"/>
      <c r="G709" s="1243"/>
      <c r="H709" s="49"/>
    </row>
    <row r="710" spans="1:8">
      <c r="A710" s="49"/>
      <c r="B710" s="49"/>
      <c r="C710" s="52" t="s">
        <v>5</v>
      </c>
      <c r="D710" s="1244" t="s">
        <v>2559</v>
      </c>
      <c r="E710" s="1245"/>
      <c r="F710" s="1245"/>
      <c r="G710" s="1245"/>
      <c r="H710" s="49"/>
    </row>
    <row r="711" spans="1:8" ht="22.5">
      <c r="A711" s="49"/>
      <c r="B711" s="49"/>
      <c r="C711" s="53" t="s">
        <v>6</v>
      </c>
      <c r="D711" s="54">
        <v>2021</v>
      </c>
      <c r="E711" s="54">
        <v>2022</v>
      </c>
      <c r="F711" s="54">
        <v>2023</v>
      </c>
      <c r="G711" s="54">
        <v>2024</v>
      </c>
      <c r="H711" s="49"/>
    </row>
    <row r="712" spans="1:8">
      <c r="A712" s="49"/>
      <c r="B712" s="49"/>
      <c r="C712" s="55"/>
      <c r="D712" s="56" t="s">
        <v>7</v>
      </c>
      <c r="E712" s="56" t="s">
        <v>8</v>
      </c>
      <c r="F712" s="56" t="s">
        <v>8</v>
      </c>
      <c r="G712" s="56" t="s">
        <v>8</v>
      </c>
      <c r="H712" s="49"/>
    </row>
    <row r="713" spans="1:8" ht="22.5">
      <c r="A713" s="49"/>
      <c r="B713" s="49"/>
      <c r="C713" s="53" t="s">
        <v>2560</v>
      </c>
      <c r="D713" s="57" t="s">
        <v>404</v>
      </c>
      <c r="E713" s="57" t="s">
        <v>985</v>
      </c>
      <c r="F713" s="57" t="s">
        <v>984</v>
      </c>
      <c r="G713" s="57" t="s">
        <v>2521</v>
      </c>
      <c r="H713" s="49"/>
    </row>
    <row r="714" spans="1:8">
      <c r="A714" s="49"/>
      <c r="B714" s="49"/>
      <c r="C714" s="52" t="s">
        <v>235</v>
      </c>
      <c r="D714" s="1244" t="s">
        <v>2561</v>
      </c>
      <c r="E714" s="1245"/>
      <c r="F714" s="1245"/>
      <c r="G714" s="1245"/>
      <c r="H714" s="49"/>
    </row>
    <row r="715" spans="1:8">
      <c r="A715" s="49"/>
      <c r="B715" s="49"/>
      <c r="C715" s="53" t="s">
        <v>405</v>
      </c>
      <c r="D715" s="54">
        <v>2021</v>
      </c>
      <c r="E715" s="54">
        <v>2022</v>
      </c>
      <c r="F715" s="54">
        <v>2023</v>
      </c>
      <c r="G715" s="54">
        <v>2024</v>
      </c>
      <c r="H715" s="49"/>
    </row>
    <row r="716" spans="1:8">
      <c r="A716" s="49"/>
      <c r="B716" s="49"/>
      <c r="C716" s="55"/>
      <c r="D716" s="56" t="s">
        <v>7</v>
      </c>
      <c r="E716" s="56" t="s">
        <v>8</v>
      </c>
      <c r="F716" s="56" t="s">
        <v>8</v>
      </c>
      <c r="G716" s="56" t="s">
        <v>8</v>
      </c>
      <c r="H716" s="49"/>
    </row>
    <row r="717" spans="1:8" ht="22.5">
      <c r="A717" s="49"/>
      <c r="B717" s="49"/>
      <c r="C717" s="53" t="s">
        <v>2560</v>
      </c>
      <c r="D717" s="57" t="s">
        <v>404</v>
      </c>
      <c r="E717" s="57" t="s">
        <v>985</v>
      </c>
      <c r="F717" s="57" t="s">
        <v>984</v>
      </c>
      <c r="G717" s="57" t="s">
        <v>1000</v>
      </c>
      <c r="H717" s="49"/>
    </row>
    <row r="718" spans="1:8">
      <c r="A718" s="49"/>
      <c r="B718" s="49"/>
      <c r="C718" s="1246" t="s">
        <v>273</v>
      </c>
      <c r="D718" s="1247"/>
      <c r="E718" s="1247"/>
      <c r="F718" s="1247"/>
      <c r="G718" s="1247"/>
      <c r="H718" s="49"/>
    </row>
    <row r="719" spans="1:8">
      <c r="A719" s="49"/>
      <c r="B719" s="49"/>
      <c r="C719" s="155" t="s">
        <v>2562</v>
      </c>
      <c r="D719" s="1246" t="s">
        <v>2563</v>
      </c>
      <c r="E719" s="1247"/>
      <c r="F719" s="1247"/>
      <c r="G719" s="1247"/>
      <c r="H719" s="49"/>
    </row>
    <row r="720" spans="1:8">
      <c r="A720" s="49"/>
      <c r="B720" s="49"/>
      <c r="C720" s="59" t="s">
        <v>393</v>
      </c>
      <c r="D720" s="1258" t="s">
        <v>2564</v>
      </c>
      <c r="E720" s="1259"/>
      <c r="F720" s="1259"/>
      <c r="G720" s="1259"/>
      <c r="H720" s="49"/>
    </row>
    <row r="721" spans="1:8">
      <c r="A721" s="49"/>
      <c r="B721" s="49"/>
      <c r="C721" s="60" t="s">
        <v>392</v>
      </c>
      <c r="D721" s="1254" t="s">
        <v>2565</v>
      </c>
      <c r="E721" s="1255"/>
      <c r="F721" s="1255"/>
      <c r="G721" s="1255"/>
      <c r="H721" s="49"/>
    </row>
    <row r="722" spans="1:8">
      <c r="A722" s="49"/>
      <c r="B722" s="49"/>
      <c r="C722" s="60" t="s">
        <v>15</v>
      </c>
      <c r="D722" s="1254" t="s">
        <v>2566</v>
      </c>
      <c r="E722" s="1255"/>
      <c r="F722" s="1255"/>
      <c r="G722" s="1255"/>
      <c r="H722" s="49"/>
    </row>
    <row r="723" spans="1:8">
      <c r="A723" s="49"/>
      <c r="B723" s="49"/>
      <c r="C723" s="61"/>
      <c r="D723" s="62">
        <v>2021</v>
      </c>
      <c r="E723" s="62">
        <v>2022</v>
      </c>
      <c r="F723" s="62">
        <v>2023</v>
      </c>
      <c r="G723" s="62">
        <v>2024</v>
      </c>
      <c r="H723" s="49"/>
    </row>
    <row r="724" spans="1:8">
      <c r="A724" s="49"/>
      <c r="B724" s="49"/>
      <c r="C724" s="63"/>
      <c r="D724" s="64" t="s">
        <v>7</v>
      </c>
      <c r="E724" s="64" t="s">
        <v>8</v>
      </c>
      <c r="F724" s="64" t="s">
        <v>8</v>
      </c>
      <c r="G724" s="64" t="s">
        <v>8</v>
      </c>
      <c r="H724" s="49"/>
    </row>
    <row r="725" spans="1:8">
      <c r="A725" s="49"/>
      <c r="B725" s="49"/>
      <c r="C725" s="53" t="s">
        <v>16</v>
      </c>
      <c r="D725" s="57" t="s">
        <v>411</v>
      </c>
      <c r="E725" s="57" t="s">
        <v>411</v>
      </c>
      <c r="F725" s="57" t="s">
        <v>411</v>
      </c>
      <c r="G725" s="57" t="s">
        <v>411</v>
      </c>
      <c r="H725" s="49"/>
    </row>
    <row r="726" spans="1:8">
      <c r="A726" s="49"/>
      <c r="B726" s="49"/>
      <c r="C726" s="53" t="s">
        <v>506</v>
      </c>
      <c r="D726" s="57" t="s">
        <v>2567</v>
      </c>
      <c r="E726" s="57" t="s">
        <v>969</v>
      </c>
      <c r="F726" s="57" t="s">
        <v>2568</v>
      </c>
      <c r="G726" s="57" t="s">
        <v>2568</v>
      </c>
      <c r="H726" s="49"/>
    </row>
    <row r="727" spans="1:8">
      <c r="A727" s="49"/>
      <c r="B727" s="49"/>
      <c r="C727" s="53" t="s">
        <v>504</v>
      </c>
      <c r="D727" s="57" t="s">
        <v>2567</v>
      </c>
      <c r="E727" s="57" t="s">
        <v>969</v>
      </c>
      <c r="F727" s="57" t="s">
        <v>2568</v>
      </c>
      <c r="G727" s="57" t="s">
        <v>2568</v>
      </c>
      <c r="H727" s="49"/>
    </row>
    <row r="728" spans="1:8">
      <c r="A728" s="49"/>
      <c r="B728" s="49"/>
      <c r="C728" s="53" t="s">
        <v>388</v>
      </c>
      <c r="D728" s="57" t="s">
        <v>361</v>
      </c>
      <c r="E728" s="57" t="s">
        <v>385</v>
      </c>
      <c r="F728" s="57" t="s">
        <v>385</v>
      </c>
      <c r="G728" s="57" t="s">
        <v>385</v>
      </c>
      <c r="H728" s="49"/>
    </row>
    <row r="729" spans="1:8">
      <c r="A729" s="49"/>
      <c r="B729" s="49"/>
      <c r="C729" s="53" t="s">
        <v>387</v>
      </c>
      <c r="D729" s="57" t="s">
        <v>361</v>
      </c>
      <c r="E729" s="57" t="s">
        <v>2569</v>
      </c>
      <c r="F729" s="57" t="s">
        <v>2050</v>
      </c>
      <c r="G729" s="57" t="s">
        <v>385</v>
      </c>
      <c r="H729" s="49"/>
    </row>
    <row r="730" spans="1:8">
      <c r="A730" s="49"/>
      <c r="B730" s="49"/>
      <c r="C730" s="53" t="s">
        <v>22</v>
      </c>
      <c r="D730" s="57" t="s">
        <v>361</v>
      </c>
      <c r="E730" s="57" t="s">
        <v>2569</v>
      </c>
      <c r="F730" s="57" t="s">
        <v>2050</v>
      </c>
      <c r="G730" s="57" t="s">
        <v>385</v>
      </c>
      <c r="H730" s="49"/>
    </row>
    <row r="731" spans="1:8">
      <c r="A731" s="49"/>
      <c r="B731" s="49"/>
      <c r="C731" s="1256" t="s">
        <v>384</v>
      </c>
      <c r="D731" s="1257"/>
      <c r="E731" s="1257"/>
      <c r="F731" s="1257"/>
      <c r="G731" s="1257"/>
      <c r="H731" s="49"/>
    </row>
    <row r="732" spans="1:8">
      <c r="A732" s="49"/>
      <c r="B732" s="49"/>
      <c r="C732" s="61"/>
      <c r="D732" s="62">
        <v>2021</v>
      </c>
      <c r="E732" s="62">
        <v>2022</v>
      </c>
      <c r="F732" s="62">
        <v>2023</v>
      </c>
      <c r="G732" s="62">
        <v>2024</v>
      </c>
      <c r="H732" s="49"/>
    </row>
    <row r="733" spans="1:8">
      <c r="A733" s="49"/>
      <c r="B733" s="49"/>
      <c r="C733" s="63"/>
      <c r="D733" s="64" t="s">
        <v>7</v>
      </c>
      <c r="E733" s="64" t="s">
        <v>8</v>
      </c>
      <c r="F733" s="64" t="s">
        <v>8</v>
      </c>
      <c r="G733" s="64" t="s">
        <v>8</v>
      </c>
      <c r="H733" s="49"/>
    </row>
    <row r="734" spans="1:8">
      <c r="A734" s="49"/>
      <c r="B734" s="49"/>
      <c r="C734" s="65" t="s">
        <v>381</v>
      </c>
      <c r="D734" s="66">
        <v>5000000</v>
      </c>
      <c r="E734" s="66">
        <v>5500000</v>
      </c>
      <c r="F734" s="66">
        <v>5500000</v>
      </c>
      <c r="G734" s="66">
        <v>5500000</v>
      </c>
      <c r="H734" s="49"/>
    </row>
    <row r="735" spans="1:8">
      <c r="A735" s="49"/>
      <c r="B735" s="49"/>
      <c r="C735" s="65" t="s">
        <v>370</v>
      </c>
      <c r="D735" s="66">
        <v>5000000</v>
      </c>
      <c r="E735" s="66">
        <v>5500000</v>
      </c>
      <c r="F735" s="66">
        <v>5500000</v>
      </c>
      <c r="G735" s="66">
        <v>5500000</v>
      </c>
      <c r="H735" s="49"/>
    </row>
    <row r="736" spans="1:8">
      <c r="A736" s="49"/>
      <c r="B736" s="49"/>
      <c r="C736" s="65" t="s">
        <v>374</v>
      </c>
      <c r="D736" s="66">
        <v>0</v>
      </c>
      <c r="E736" s="66">
        <v>0</v>
      </c>
      <c r="F736" s="66">
        <v>0</v>
      </c>
      <c r="G736" s="66">
        <v>0</v>
      </c>
      <c r="H736" s="49"/>
    </row>
    <row r="737" spans="1:8">
      <c r="A737" s="49"/>
      <c r="B737" s="49"/>
      <c r="C737" s="65" t="s">
        <v>380</v>
      </c>
      <c r="D737" s="66">
        <v>1500000</v>
      </c>
      <c r="E737" s="66">
        <v>1000000</v>
      </c>
      <c r="F737" s="66">
        <v>1000000</v>
      </c>
      <c r="G737" s="66">
        <v>1000000</v>
      </c>
      <c r="H737" s="49"/>
    </row>
    <row r="738" spans="1:8">
      <c r="A738" s="49"/>
      <c r="B738" s="49"/>
      <c r="C738" s="65" t="s">
        <v>370</v>
      </c>
      <c r="D738" s="66">
        <v>1500000</v>
      </c>
      <c r="E738" s="66">
        <v>1000000</v>
      </c>
      <c r="F738" s="66">
        <v>1000000</v>
      </c>
      <c r="G738" s="66">
        <v>1000000</v>
      </c>
      <c r="H738" s="49"/>
    </row>
    <row r="739" spans="1:8">
      <c r="A739" s="49"/>
      <c r="B739" s="49"/>
      <c r="C739" s="65" t="s">
        <v>374</v>
      </c>
      <c r="D739" s="66">
        <v>0</v>
      </c>
      <c r="E739" s="66">
        <v>0</v>
      </c>
      <c r="F739" s="66">
        <v>0</v>
      </c>
      <c r="G739" s="66">
        <v>0</v>
      </c>
      <c r="H739" s="49"/>
    </row>
    <row r="740" spans="1:8">
      <c r="A740" s="49"/>
      <c r="B740" s="49"/>
      <c r="C740" s="65" t="s">
        <v>379</v>
      </c>
      <c r="D740" s="66">
        <v>2000000</v>
      </c>
      <c r="E740" s="66">
        <v>2340000</v>
      </c>
      <c r="F740" s="66">
        <v>2000000</v>
      </c>
      <c r="G740" s="66">
        <v>2000000</v>
      </c>
      <c r="H740" s="49"/>
    </row>
    <row r="741" spans="1:8">
      <c r="A741" s="49"/>
      <c r="B741" s="49"/>
      <c r="C741" s="65" t="s">
        <v>370</v>
      </c>
      <c r="D741" s="66">
        <v>2000000</v>
      </c>
      <c r="E741" s="66">
        <v>2340000</v>
      </c>
      <c r="F741" s="66">
        <v>2000000</v>
      </c>
      <c r="G741" s="66">
        <v>2000000</v>
      </c>
      <c r="H741" s="49"/>
    </row>
    <row r="742" spans="1:8">
      <c r="A742" s="49"/>
      <c r="B742" s="49"/>
      <c r="C742" s="65" t="s">
        <v>374</v>
      </c>
      <c r="D742" s="66">
        <v>0</v>
      </c>
      <c r="E742" s="66">
        <v>0</v>
      </c>
      <c r="F742" s="66">
        <v>0</v>
      </c>
      <c r="G742" s="66">
        <v>0</v>
      </c>
      <c r="H742" s="49"/>
    </row>
    <row r="743" spans="1:8">
      <c r="A743" s="49"/>
      <c r="B743" s="49"/>
      <c r="C743" s="65" t="s">
        <v>378</v>
      </c>
      <c r="D743" s="66">
        <v>0</v>
      </c>
      <c r="E743" s="66">
        <v>0</v>
      </c>
      <c r="F743" s="66">
        <v>0</v>
      </c>
      <c r="G743" s="66">
        <v>0</v>
      </c>
      <c r="H743" s="49"/>
    </row>
    <row r="744" spans="1:8">
      <c r="A744" s="49"/>
      <c r="B744" s="49"/>
      <c r="C744" s="65" t="s">
        <v>370</v>
      </c>
      <c r="D744" s="66">
        <v>0</v>
      </c>
      <c r="E744" s="66">
        <v>0</v>
      </c>
      <c r="F744" s="66">
        <v>0</v>
      </c>
      <c r="G744" s="66">
        <v>0</v>
      </c>
      <c r="H744" s="49"/>
    </row>
    <row r="745" spans="1:8">
      <c r="A745" s="49"/>
      <c r="B745" s="49"/>
      <c r="C745" s="65" t="s">
        <v>374</v>
      </c>
      <c r="D745" s="66">
        <v>0</v>
      </c>
      <c r="E745" s="66">
        <v>0</v>
      </c>
      <c r="F745" s="66">
        <v>0</v>
      </c>
      <c r="G745" s="66">
        <v>0</v>
      </c>
      <c r="H745" s="49"/>
    </row>
    <row r="746" spans="1:8">
      <c r="A746" s="49"/>
      <c r="B746" s="49"/>
      <c r="C746" s="65" t="s">
        <v>383</v>
      </c>
      <c r="D746" s="66">
        <v>0</v>
      </c>
      <c r="E746" s="66">
        <v>0</v>
      </c>
      <c r="F746" s="66">
        <v>0</v>
      </c>
      <c r="G746" s="66">
        <v>0</v>
      </c>
      <c r="H746" s="49"/>
    </row>
    <row r="747" spans="1:8">
      <c r="A747" s="49"/>
      <c r="B747" s="49"/>
      <c r="C747" s="65" t="s">
        <v>370</v>
      </c>
      <c r="D747" s="66">
        <v>0</v>
      </c>
      <c r="E747" s="66">
        <v>0</v>
      </c>
      <c r="F747" s="66">
        <v>0</v>
      </c>
      <c r="G747" s="66">
        <v>0</v>
      </c>
      <c r="H747" s="49"/>
    </row>
    <row r="748" spans="1:8">
      <c r="A748" s="49"/>
      <c r="B748" s="49"/>
      <c r="C748" s="65" t="s">
        <v>374</v>
      </c>
      <c r="D748" s="66">
        <v>0</v>
      </c>
      <c r="E748" s="66">
        <v>0</v>
      </c>
      <c r="F748" s="66">
        <v>0</v>
      </c>
      <c r="G748" s="66">
        <v>0</v>
      </c>
      <c r="H748" s="49"/>
    </row>
    <row r="749" spans="1:8">
      <c r="A749" s="49"/>
      <c r="B749" s="49"/>
      <c r="C749" s="65" t="s">
        <v>376</v>
      </c>
      <c r="D749" s="66">
        <v>0</v>
      </c>
      <c r="E749" s="66">
        <v>0</v>
      </c>
      <c r="F749" s="66">
        <v>0</v>
      </c>
      <c r="G749" s="66">
        <v>0</v>
      </c>
      <c r="H749" s="49"/>
    </row>
    <row r="750" spans="1:8">
      <c r="A750" s="49"/>
      <c r="B750" s="49"/>
      <c r="C750" s="65" t="s">
        <v>370</v>
      </c>
      <c r="D750" s="66">
        <v>0</v>
      </c>
      <c r="E750" s="66">
        <v>0</v>
      </c>
      <c r="F750" s="66">
        <v>0</v>
      </c>
      <c r="G750" s="66">
        <v>0</v>
      </c>
      <c r="H750" s="49"/>
    </row>
    <row r="751" spans="1:8">
      <c r="A751" s="49"/>
      <c r="B751" s="49"/>
      <c r="C751" s="65" t="s">
        <v>374</v>
      </c>
      <c r="D751" s="66">
        <v>0</v>
      </c>
      <c r="E751" s="66">
        <v>0</v>
      </c>
      <c r="F751" s="66">
        <v>0</v>
      </c>
      <c r="G751" s="66">
        <v>0</v>
      </c>
      <c r="H751" s="49"/>
    </row>
    <row r="752" spans="1:8">
      <c r="A752" s="49"/>
      <c r="B752" s="49"/>
      <c r="C752" s="65" t="s">
        <v>375</v>
      </c>
      <c r="D752" s="66">
        <v>100000</v>
      </c>
      <c r="E752" s="66">
        <v>0</v>
      </c>
      <c r="F752" s="66">
        <v>0</v>
      </c>
      <c r="G752" s="66">
        <v>0</v>
      </c>
      <c r="H752" s="49"/>
    </row>
    <row r="753" spans="1:8">
      <c r="A753" s="49"/>
      <c r="B753" s="49"/>
      <c r="C753" s="65" t="s">
        <v>370</v>
      </c>
      <c r="D753" s="66">
        <v>100000</v>
      </c>
      <c r="E753" s="66">
        <v>0</v>
      </c>
      <c r="F753" s="66">
        <v>0</v>
      </c>
      <c r="G753" s="66">
        <v>0</v>
      </c>
      <c r="H753" s="49"/>
    </row>
    <row r="754" spans="1:8">
      <c r="A754" s="49"/>
      <c r="B754" s="49"/>
      <c r="C754" s="65" t="s">
        <v>374</v>
      </c>
      <c r="D754" s="66">
        <v>0</v>
      </c>
      <c r="E754" s="66">
        <v>0</v>
      </c>
      <c r="F754" s="66">
        <v>0</v>
      </c>
      <c r="G754" s="66">
        <v>0</v>
      </c>
      <c r="H754" s="49"/>
    </row>
    <row r="755" spans="1:8">
      <c r="A755" s="49"/>
      <c r="B755" s="49"/>
      <c r="C755" s="65" t="s">
        <v>373</v>
      </c>
      <c r="D755" s="66">
        <v>0</v>
      </c>
      <c r="E755" s="66">
        <v>0</v>
      </c>
      <c r="F755" s="66">
        <v>0</v>
      </c>
      <c r="G755" s="66">
        <v>0</v>
      </c>
      <c r="H755" s="49"/>
    </row>
    <row r="756" spans="1:8">
      <c r="A756" s="49"/>
      <c r="B756" s="49"/>
      <c r="C756" s="65" t="s">
        <v>370</v>
      </c>
      <c r="D756" s="66">
        <v>0</v>
      </c>
      <c r="E756" s="66">
        <v>0</v>
      </c>
      <c r="F756" s="66">
        <v>0</v>
      </c>
      <c r="G756" s="66">
        <v>0</v>
      </c>
      <c r="H756" s="49"/>
    </row>
    <row r="757" spans="1:8">
      <c r="A757" s="49"/>
      <c r="B757" s="49"/>
      <c r="C757" s="65" t="s">
        <v>369</v>
      </c>
      <c r="D757" s="66">
        <v>0</v>
      </c>
      <c r="E757" s="66">
        <v>0</v>
      </c>
      <c r="F757" s="66">
        <v>0</v>
      </c>
      <c r="G757" s="66">
        <v>0</v>
      </c>
      <c r="H757" s="49"/>
    </row>
    <row r="758" spans="1:8">
      <c r="A758" s="49"/>
      <c r="B758" s="49"/>
      <c r="C758" s="65" t="s">
        <v>368</v>
      </c>
      <c r="D758" s="66">
        <v>0</v>
      </c>
      <c r="E758" s="66">
        <v>0</v>
      </c>
      <c r="F758" s="66">
        <v>0</v>
      </c>
      <c r="G758" s="66">
        <v>0</v>
      </c>
      <c r="H758" s="49"/>
    </row>
    <row r="759" spans="1:8">
      <c r="A759" s="49"/>
      <c r="B759" s="49"/>
      <c r="C759" s="65" t="s">
        <v>367</v>
      </c>
      <c r="D759" s="66">
        <v>0</v>
      </c>
      <c r="E759" s="66">
        <v>0</v>
      </c>
      <c r="F759" s="66">
        <v>0</v>
      </c>
      <c r="G759" s="66">
        <v>0</v>
      </c>
      <c r="H759" s="49"/>
    </row>
    <row r="760" spans="1:8">
      <c r="A760" s="49"/>
      <c r="B760" s="49"/>
      <c r="C760" s="65" t="s">
        <v>366</v>
      </c>
      <c r="D760" s="66">
        <v>0</v>
      </c>
      <c r="E760" s="66">
        <v>0</v>
      </c>
      <c r="F760" s="66">
        <v>0</v>
      </c>
      <c r="G760" s="66">
        <v>0</v>
      </c>
      <c r="H760" s="49"/>
    </row>
    <row r="761" spans="1:8">
      <c r="A761" s="49"/>
      <c r="B761" s="49"/>
      <c r="C761" s="65" t="s">
        <v>372</v>
      </c>
      <c r="D761" s="66">
        <v>0</v>
      </c>
      <c r="E761" s="66">
        <v>0</v>
      </c>
      <c r="F761" s="66">
        <v>0</v>
      </c>
      <c r="G761" s="66">
        <v>0</v>
      </c>
      <c r="H761" s="49"/>
    </row>
    <row r="762" spans="1:8">
      <c r="A762" s="49"/>
      <c r="B762" s="49"/>
      <c r="C762" s="65" t="s">
        <v>370</v>
      </c>
      <c r="D762" s="66">
        <v>0</v>
      </c>
      <c r="E762" s="66">
        <v>0</v>
      </c>
      <c r="F762" s="66">
        <v>0</v>
      </c>
      <c r="G762" s="66">
        <v>0</v>
      </c>
      <c r="H762" s="49"/>
    </row>
    <row r="763" spans="1:8">
      <c r="A763" s="49"/>
      <c r="B763" s="49"/>
      <c r="C763" s="65" t="s">
        <v>369</v>
      </c>
      <c r="D763" s="66">
        <v>0</v>
      </c>
      <c r="E763" s="66">
        <v>0</v>
      </c>
      <c r="F763" s="66">
        <v>0</v>
      </c>
      <c r="G763" s="66">
        <v>0</v>
      </c>
      <c r="H763" s="49"/>
    </row>
    <row r="764" spans="1:8">
      <c r="A764" s="49"/>
      <c r="B764" s="49"/>
      <c r="C764" s="65" t="s">
        <v>368</v>
      </c>
      <c r="D764" s="66">
        <v>0</v>
      </c>
      <c r="E764" s="66">
        <v>0</v>
      </c>
      <c r="F764" s="66">
        <v>0</v>
      </c>
      <c r="G764" s="66">
        <v>0</v>
      </c>
      <c r="H764" s="49"/>
    </row>
    <row r="765" spans="1:8">
      <c r="A765" s="49"/>
      <c r="B765" s="49"/>
      <c r="C765" s="65" t="s">
        <v>367</v>
      </c>
      <c r="D765" s="66">
        <v>0</v>
      </c>
      <c r="E765" s="66">
        <v>0</v>
      </c>
      <c r="F765" s="66">
        <v>0</v>
      </c>
      <c r="G765" s="66">
        <v>0</v>
      </c>
      <c r="H765" s="49"/>
    </row>
    <row r="766" spans="1:8">
      <c r="A766" s="49"/>
      <c r="B766" s="49"/>
      <c r="C766" s="65" t="s">
        <v>366</v>
      </c>
      <c r="D766" s="66">
        <v>0</v>
      </c>
      <c r="E766" s="66">
        <v>0</v>
      </c>
      <c r="F766" s="66">
        <v>0</v>
      </c>
      <c r="G766" s="66">
        <v>0</v>
      </c>
      <c r="H766" s="49"/>
    </row>
    <row r="767" spans="1:8">
      <c r="A767" s="49"/>
      <c r="B767" s="49"/>
      <c r="C767" s="65" t="s">
        <v>371</v>
      </c>
      <c r="D767" s="66">
        <v>0</v>
      </c>
      <c r="E767" s="66">
        <v>0</v>
      </c>
      <c r="F767" s="66">
        <v>0</v>
      </c>
      <c r="G767" s="66">
        <v>0</v>
      </c>
      <c r="H767" s="49"/>
    </row>
    <row r="768" spans="1:8">
      <c r="A768" s="49"/>
      <c r="B768" s="49"/>
      <c r="C768" s="65" t="s">
        <v>370</v>
      </c>
      <c r="D768" s="66">
        <v>0</v>
      </c>
      <c r="E768" s="66">
        <v>0</v>
      </c>
      <c r="F768" s="66">
        <v>0</v>
      </c>
      <c r="G768" s="66">
        <v>0</v>
      </c>
      <c r="H768" s="49"/>
    </row>
    <row r="769" spans="1:8">
      <c r="A769" s="49"/>
      <c r="B769" s="49"/>
      <c r="C769" s="65" t="s">
        <v>369</v>
      </c>
      <c r="D769" s="66">
        <v>0</v>
      </c>
      <c r="E769" s="66">
        <v>0</v>
      </c>
      <c r="F769" s="66">
        <v>0</v>
      </c>
      <c r="G769" s="66">
        <v>0</v>
      </c>
      <c r="H769" s="49"/>
    </row>
    <row r="770" spans="1:8">
      <c r="A770" s="49"/>
      <c r="B770" s="49"/>
      <c r="C770" s="65" t="s">
        <v>368</v>
      </c>
      <c r="D770" s="66">
        <v>0</v>
      </c>
      <c r="E770" s="66">
        <v>0</v>
      </c>
      <c r="F770" s="66">
        <v>0</v>
      </c>
      <c r="G770" s="66">
        <v>0</v>
      </c>
      <c r="H770" s="49"/>
    </row>
    <row r="771" spans="1:8">
      <c r="A771" s="49"/>
      <c r="B771" s="49"/>
      <c r="C771" s="65" t="s">
        <v>367</v>
      </c>
      <c r="D771" s="66">
        <v>0</v>
      </c>
      <c r="E771" s="66">
        <v>0</v>
      </c>
      <c r="F771" s="66">
        <v>0</v>
      </c>
      <c r="G771" s="66">
        <v>0</v>
      </c>
      <c r="H771" s="49"/>
    </row>
    <row r="772" spans="1:8">
      <c r="A772" s="49"/>
      <c r="B772" s="49"/>
      <c r="C772" s="65" t="s">
        <v>366</v>
      </c>
      <c r="D772" s="66">
        <v>0</v>
      </c>
      <c r="E772" s="66">
        <v>0</v>
      </c>
      <c r="F772" s="66">
        <v>0</v>
      </c>
      <c r="G772" s="66">
        <v>0</v>
      </c>
      <c r="H772" s="49"/>
    </row>
    <row r="773" spans="1:8">
      <c r="A773" s="49"/>
      <c r="B773" s="49"/>
      <c r="C773" s="65" t="s">
        <v>365</v>
      </c>
      <c r="D773" s="66">
        <v>0</v>
      </c>
      <c r="E773" s="66">
        <v>0</v>
      </c>
      <c r="F773" s="66">
        <v>0</v>
      </c>
      <c r="G773" s="66">
        <v>0</v>
      </c>
      <c r="H773" s="49"/>
    </row>
    <row r="774" spans="1:8">
      <c r="A774" s="49"/>
      <c r="B774" s="49"/>
      <c r="C774" s="65" t="s">
        <v>364</v>
      </c>
      <c r="D774" s="66">
        <v>0</v>
      </c>
      <c r="E774" s="66">
        <v>0</v>
      </c>
      <c r="F774" s="66">
        <v>0</v>
      </c>
      <c r="G774" s="66">
        <v>0</v>
      </c>
      <c r="H774" s="49"/>
    </row>
    <row r="775" spans="1:8">
      <c r="A775" s="49"/>
      <c r="B775" s="49"/>
      <c r="C775" s="67" t="s">
        <v>147</v>
      </c>
      <c r="D775" s="66">
        <v>8600000</v>
      </c>
      <c r="E775" s="66">
        <v>8840000</v>
      </c>
      <c r="F775" s="66">
        <v>8500000</v>
      </c>
      <c r="G775" s="66">
        <v>8500000</v>
      </c>
      <c r="H775" s="49"/>
    </row>
    <row r="776" spans="1:8">
      <c r="A776" s="49"/>
      <c r="B776" s="49"/>
      <c r="C776" s="68" t="s">
        <v>361</v>
      </c>
      <c r="D776" s="69" t="s">
        <v>361</v>
      </c>
      <c r="E776" s="69" t="s">
        <v>361</v>
      </c>
      <c r="F776" s="69" t="s">
        <v>361</v>
      </c>
      <c r="G776" s="69" t="s">
        <v>361</v>
      </c>
      <c r="H776" s="49"/>
    </row>
    <row r="777" spans="1:8">
      <c r="A777" s="49"/>
      <c r="B777" s="49"/>
      <c r="C777" s="52" t="s">
        <v>382</v>
      </c>
      <c r="D777" s="70">
        <v>8600000</v>
      </c>
      <c r="E777" s="70">
        <v>8840000</v>
      </c>
      <c r="F777" s="70">
        <v>8500000</v>
      </c>
      <c r="G777" s="70">
        <v>8500000</v>
      </c>
      <c r="H777" s="49"/>
    </row>
    <row r="778" spans="1:8">
      <c r="A778" s="49"/>
      <c r="B778" s="49"/>
      <c r="C778" s="53" t="s">
        <v>381</v>
      </c>
      <c r="D778" s="71">
        <v>5000000</v>
      </c>
      <c r="E778" s="71">
        <v>5500000</v>
      </c>
      <c r="F778" s="71">
        <v>5500000</v>
      </c>
      <c r="G778" s="71">
        <v>5500000</v>
      </c>
      <c r="H778" s="49"/>
    </row>
    <row r="779" spans="1:8">
      <c r="A779" s="49"/>
      <c r="B779" s="49"/>
      <c r="C779" s="53" t="s">
        <v>370</v>
      </c>
      <c r="D779" s="71">
        <v>5000000</v>
      </c>
      <c r="E779" s="71">
        <v>5500000</v>
      </c>
      <c r="F779" s="71">
        <v>5500000</v>
      </c>
      <c r="G779" s="71">
        <v>5500000</v>
      </c>
      <c r="H779" s="49"/>
    </row>
    <row r="780" spans="1:8">
      <c r="A780" s="49"/>
      <c r="B780" s="49"/>
      <c r="C780" s="53" t="s">
        <v>374</v>
      </c>
      <c r="D780" s="71">
        <v>0</v>
      </c>
      <c r="E780" s="71">
        <v>0</v>
      </c>
      <c r="F780" s="71">
        <v>0</v>
      </c>
      <c r="G780" s="71">
        <v>0</v>
      </c>
      <c r="H780" s="49"/>
    </row>
    <row r="781" spans="1:8">
      <c r="A781" s="49"/>
      <c r="B781" s="49"/>
      <c r="C781" s="53" t="s">
        <v>380</v>
      </c>
      <c r="D781" s="71">
        <v>1500000</v>
      </c>
      <c r="E781" s="71">
        <v>1000000</v>
      </c>
      <c r="F781" s="71">
        <v>1000000</v>
      </c>
      <c r="G781" s="71">
        <v>1000000</v>
      </c>
      <c r="H781" s="49"/>
    </row>
    <row r="782" spans="1:8">
      <c r="A782" s="49"/>
      <c r="B782" s="49"/>
      <c r="C782" s="53" t="s">
        <v>370</v>
      </c>
      <c r="D782" s="71">
        <v>1500000</v>
      </c>
      <c r="E782" s="71">
        <v>1000000</v>
      </c>
      <c r="F782" s="71">
        <v>1000000</v>
      </c>
      <c r="G782" s="71">
        <v>1000000</v>
      </c>
      <c r="H782" s="49"/>
    </row>
    <row r="783" spans="1:8">
      <c r="A783" s="49"/>
      <c r="B783" s="49"/>
      <c r="C783" s="53" t="s">
        <v>374</v>
      </c>
      <c r="D783" s="71">
        <v>0</v>
      </c>
      <c r="E783" s="71">
        <v>0</v>
      </c>
      <c r="F783" s="71">
        <v>0</v>
      </c>
      <c r="G783" s="71">
        <v>0</v>
      </c>
      <c r="H783" s="49"/>
    </row>
    <row r="784" spans="1:8">
      <c r="A784" s="49"/>
      <c r="B784" s="49"/>
      <c r="C784" s="53" t="s">
        <v>379</v>
      </c>
      <c r="D784" s="71">
        <v>2000000</v>
      </c>
      <c r="E784" s="71">
        <v>2340000</v>
      </c>
      <c r="F784" s="71">
        <v>2000000</v>
      </c>
      <c r="G784" s="71">
        <v>2000000</v>
      </c>
      <c r="H784" s="49"/>
    </row>
    <row r="785" spans="1:8">
      <c r="A785" s="49"/>
      <c r="B785" s="49"/>
      <c r="C785" s="53" t="s">
        <v>370</v>
      </c>
      <c r="D785" s="71">
        <v>2000000</v>
      </c>
      <c r="E785" s="71">
        <v>2340000</v>
      </c>
      <c r="F785" s="71">
        <v>2000000</v>
      </c>
      <c r="G785" s="71">
        <v>2000000</v>
      </c>
      <c r="H785" s="49"/>
    </row>
    <row r="786" spans="1:8">
      <c r="A786" s="49"/>
      <c r="B786" s="49"/>
      <c r="C786" s="53" t="s">
        <v>374</v>
      </c>
      <c r="D786" s="71">
        <v>0</v>
      </c>
      <c r="E786" s="71">
        <v>0</v>
      </c>
      <c r="F786" s="71">
        <v>0</v>
      </c>
      <c r="G786" s="71">
        <v>0</v>
      </c>
      <c r="H786" s="49"/>
    </row>
    <row r="787" spans="1:8">
      <c r="A787" s="49"/>
      <c r="B787" s="49"/>
      <c r="C787" s="53" t="s">
        <v>378</v>
      </c>
      <c r="D787" s="71">
        <v>0</v>
      </c>
      <c r="E787" s="71">
        <v>0</v>
      </c>
      <c r="F787" s="71">
        <v>0</v>
      </c>
      <c r="G787" s="71">
        <v>0</v>
      </c>
      <c r="H787" s="49"/>
    </row>
    <row r="788" spans="1:8">
      <c r="A788" s="49"/>
      <c r="B788" s="49"/>
      <c r="C788" s="53" t="s">
        <v>370</v>
      </c>
      <c r="D788" s="71">
        <v>0</v>
      </c>
      <c r="E788" s="71">
        <v>0</v>
      </c>
      <c r="F788" s="71">
        <v>0</v>
      </c>
      <c r="G788" s="71">
        <v>0</v>
      </c>
      <c r="H788" s="49"/>
    </row>
    <row r="789" spans="1:8">
      <c r="A789" s="49"/>
      <c r="B789" s="49"/>
      <c r="C789" s="53" t="s">
        <v>374</v>
      </c>
      <c r="D789" s="71">
        <v>0</v>
      </c>
      <c r="E789" s="71">
        <v>0</v>
      </c>
      <c r="F789" s="71">
        <v>0</v>
      </c>
      <c r="G789" s="71">
        <v>0</v>
      </c>
      <c r="H789" s="49"/>
    </row>
    <row r="790" spans="1:8">
      <c r="A790" s="49"/>
      <c r="B790" s="49"/>
      <c r="C790" s="53" t="s">
        <v>377</v>
      </c>
      <c r="D790" s="73">
        <v>0</v>
      </c>
      <c r="E790" s="73">
        <v>0</v>
      </c>
      <c r="F790" s="73">
        <v>0</v>
      </c>
      <c r="G790" s="73">
        <v>0</v>
      </c>
      <c r="H790" s="49"/>
    </row>
    <row r="791" spans="1:8">
      <c r="A791" s="49"/>
      <c r="B791" s="49"/>
      <c r="C791" s="53" t="s">
        <v>370</v>
      </c>
      <c r="D791" s="71">
        <v>0</v>
      </c>
      <c r="E791" s="71">
        <v>0</v>
      </c>
      <c r="F791" s="71">
        <v>0</v>
      </c>
      <c r="G791" s="71">
        <v>0</v>
      </c>
      <c r="H791" s="49"/>
    </row>
    <row r="792" spans="1:8">
      <c r="A792" s="49"/>
      <c r="B792" s="49"/>
      <c r="C792" s="53" t="s">
        <v>374</v>
      </c>
      <c r="D792" s="71">
        <v>0</v>
      </c>
      <c r="E792" s="71">
        <v>0</v>
      </c>
      <c r="F792" s="71">
        <v>0</v>
      </c>
      <c r="G792" s="71">
        <v>0</v>
      </c>
      <c r="H792" s="49"/>
    </row>
    <row r="793" spans="1:8">
      <c r="A793" s="49"/>
      <c r="B793" s="49"/>
      <c r="C793" s="53" t="s">
        <v>376</v>
      </c>
      <c r="D793" s="71">
        <v>0</v>
      </c>
      <c r="E793" s="71">
        <v>0</v>
      </c>
      <c r="F793" s="71">
        <v>0</v>
      </c>
      <c r="G793" s="71">
        <v>0</v>
      </c>
      <c r="H793" s="49"/>
    </row>
    <row r="794" spans="1:8">
      <c r="A794" s="49"/>
      <c r="B794" s="49"/>
      <c r="C794" s="53" t="s">
        <v>370</v>
      </c>
      <c r="D794" s="71">
        <v>0</v>
      </c>
      <c r="E794" s="71">
        <v>0</v>
      </c>
      <c r="F794" s="71">
        <v>0</v>
      </c>
      <c r="G794" s="71">
        <v>0</v>
      </c>
      <c r="H794" s="49"/>
    </row>
    <row r="795" spans="1:8">
      <c r="A795" s="49"/>
      <c r="B795" s="49"/>
      <c r="C795" s="53" t="s">
        <v>374</v>
      </c>
      <c r="D795" s="71">
        <v>0</v>
      </c>
      <c r="E795" s="71">
        <v>0</v>
      </c>
      <c r="F795" s="71">
        <v>0</v>
      </c>
      <c r="G795" s="71">
        <v>0</v>
      </c>
      <c r="H795" s="49"/>
    </row>
    <row r="796" spans="1:8">
      <c r="A796" s="49"/>
      <c r="B796" s="49"/>
      <c r="C796" s="53" t="s">
        <v>375</v>
      </c>
      <c r="D796" s="71">
        <v>100000</v>
      </c>
      <c r="E796" s="71">
        <v>0</v>
      </c>
      <c r="F796" s="71">
        <v>0</v>
      </c>
      <c r="G796" s="71">
        <v>0</v>
      </c>
      <c r="H796" s="49"/>
    </row>
    <row r="797" spans="1:8">
      <c r="A797" s="49"/>
      <c r="B797" s="49"/>
      <c r="C797" s="53" t="s">
        <v>370</v>
      </c>
      <c r="D797" s="71">
        <v>100000</v>
      </c>
      <c r="E797" s="71">
        <v>0</v>
      </c>
      <c r="F797" s="71">
        <v>0</v>
      </c>
      <c r="G797" s="71">
        <v>0</v>
      </c>
      <c r="H797" s="49"/>
    </row>
    <row r="798" spans="1:8">
      <c r="A798" s="49"/>
      <c r="B798" s="49"/>
      <c r="C798" s="53" t="s">
        <v>374</v>
      </c>
      <c r="D798" s="71">
        <v>0</v>
      </c>
      <c r="E798" s="71">
        <v>0</v>
      </c>
      <c r="F798" s="71">
        <v>0</v>
      </c>
      <c r="G798" s="71">
        <v>0</v>
      </c>
      <c r="H798" s="49"/>
    </row>
    <row r="799" spans="1:8">
      <c r="A799" s="49"/>
      <c r="B799" s="49"/>
      <c r="C799" s="53" t="s">
        <v>373</v>
      </c>
      <c r="D799" s="71">
        <v>0</v>
      </c>
      <c r="E799" s="71">
        <v>0</v>
      </c>
      <c r="F799" s="71">
        <v>0</v>
      </c>
      <c r="G799" s="71">
        <v>0</v>
      </c>
      <c r="H799" s="49"/>
    </row>
    <row r="800" spans="1:8">
      <c r="A800" s="49"/>
      <c r="B800" s="49"/>
      <c r="C800" s="53" t="s">
        <v>370</v>
      </c>
      <c r="D800" s="71">
        <v>0</v>
      </c>
      <c r="E800" s="71">
        <v>0</v>
      </c>
      <c r="F800" s="71">
        <v>0</v>
      </c>
      <c r="G800" s="71">
        <v>0</v>
      </c>
      <c r="H800" s="49"/>
    </row>
    <row r="801" spans="1:8">
      <c r="A801" s="49"/>
      <c r="B801" s="49"/>
      <c r="C801" s="53" t="s">
        <v>369</v>
      </c>
      <c r="D801" s="71">
        <v>0</v>
      </c>
      <c r="E801" s="71">
        <v>0</v>
      </c>
      <c r="F801" s="71">
        <v>0</v>
      </c>
      <c r="G801" s="71">
        <v>0</v>
      </c>
      <c r="H801" s="49"/>
    </row>
    <row r="802" spans="1:8">
      <c r="A802" s="49"/>
      <c r="B802" s="49"/>
      <c r="C802" s="53" t="s">
        <v>368</v>
      </c>
      <c r="D802" s="71">
        <v>0</v>
      </c>
      <c r="E802" s="71">
        <v>0</v>
      </c>
      <c r="F802" s="71">
        <v>0</v>
      </c>
      <c r="G802" s="71">
        <v>0</v>
      </c>
      <c r="H802" s="49"/>
    </row>
    <row r="803" spans="1:8">
      <c r="A803" s="49"/>
      <c r="B803" s="49"/>
      <c r="C803" s="53" t="s">
        <v>367</v>
      </c>
      <c r="D803" s="71">
        <v>0</v>
      </c>
      <c r="E803" s="71">
        <v>0</v>
      </c>
      <c r="F803" s="71">
        <v>0</v>
      </c>
      <c r="G803" s="71">
        <v>0</v>
      </c>
      <c r="H803" s="49"/>
    </row>
    <row r="804" spans="1:8">
      <c r="A804" s="49"/>
      <c r="B804" s="49"/>
      <c r="C804" s="53" t="s">
        <v>366</v>
      </c>
      <c r="D804" s="71">
        <v>0</v>
      </c>
      <c r="E804" s="71">
        <v>0</v>
      </c>
      <c r="F804" s="71">
        <v>0</v>
      </c>
      <c r="G804" s="71">
        <v>0</v>
      </c>
      <c r="H804" s="49"/>
    </row>
    <row r="805" spans="1:8">
      <c r="A805" s="49"/>
      <c r="B805" s="49"/>
      <c r="C805" s="53" t="s">
        <v>372</v>
      </c>
      <c r="D805" s="71">
        <v>0</v>
      </c>
      <c r="E805" s="71">
        <v>0</v>
      </c>
      <c r="F805" s="71">
        <v>0</v>
      </c>
      <c r="G805" s="71">
        <v>0</v>
      </c>
      <c r="H805" s="49"/>
    </row>
    <row r="806" spans="1:8">
      <c r="A806" s="49"/>
      <c r="B806" s="49"/>
      <c r="C806" s="53" t="s">
        <v>370</v>
      </c>
      <c r="D806" s="71">
        <v>0</v>
      </c>
      <c r="E806" s="71">
        <v>0</v>
      </c>
      <c r="F806" s="71">
        <v>0</v>
      </c>
      <c r="G806" s="71">
        <v>0</v>
      </c>
      <c r="H806" s="49"/>
    </row>
    <row r="807" spans="1:8">
      <c r="A807" s="49"/>
      <c r="B807" s="49"/>
      <c r="C807" s="53" t="s">
        <v>369</v>
      </c>
      <c r="D807" s="71">
        <v>0</v>
      </c>
      <c r="E807" s="71">
        <v>0</v>
      </c>
      <c r="F807" s="71">
        <v>0</v>
      </c>
      <c r="G807" s="71">
        <v>0</v>
      </c>
      <c r="H807" s="49"/>
    </row>
    <row r="808" spans="1:8">
      <c r="A808" s="49"/>
      <c r="B808" s="49"/>
      <c r="C808" s="53" t="s">
        <v>368</v>
      </c>
      <c r="D808" s="71">
        <v>0</v>
      </c>
      <c r="E808" s="71">
        <v>0</v>
      </c>
      <c r="F808" s="71">
        <v>0</v>
      </c>
      <c r="G808" s="71">
        <v>0</v>
      </c>
      <c r="H808" s="49"/>
    </row>
    <row r="809" spans="1:8">
      <c r="A809" s="49"/>
      <c r="B809" s="49"/>
      <c r="C809" s="53" t="s">
        <v>367</v>
      </c>
      <c r="D809" s="71">
        <v>0</v>
      </c>
      <c r="E809" s="71">
        <v>0</v>
      </c>
      <c r="F809" s="71">
        <v>0</v>
      </c>
      <c r="G809" s="71">
        <v>0</v>
      </c>
      <c r="H809" s="49"/>
    </row>
    <row r="810" spans="1:8">
      <c r="A810" s="49"/>
      <c r="B810" s="49"/>
      <c r="C810" s="53" t="s">
        <v>366</v>
      </c>
      <c r="D810" s="71">
        <v>0</v>
      </c>
      <c r="E810" s="71">
        <v>0</v>
      </c>
      <c r="F810" s="71">
        <v>0</v>
      </c>
      <c r="G810" s="71">
        <v>0</v>
      </c>
      <c r="H810" s="49"/>
    </row>
    <row r="811" spans="1:8">
      <c r="A811" s="49"/>
      <c r="B811" s="49"/>
      <c r="C811" s="53" t="s">
        <v>371</v>
      </c>
      <c r="D811" s="71">
        <v>0</v>
      </c>
      <c r="E811" s="71">
        <v>0</v>
      </c>
      <c r="F811" s="71">
        <v>0</v>
      </c>
      <c r="G811" s="71">
        <v>0</v>
      </c>
      <c r="H811" s="49"/>
    </row>
    <row r="812" spans="1:8">
      <c r="A812" s="49"/>
      <c r="B812" s="49"/>
      <c r="C812" s="53" t="s">
        <v>370</v>
      </c>
      <c r="D812" s="71">
        <v>0</v>
      </c>
      <c r="E812" s="71">
        <v>0</v>
      </c>
      <c r="F812" s="71">
        <v>0</v>
      </c>
      <c r="G812" s="71">
        <v>0</v>
      </c>
      <c r="H812" s="49"/>
    </row>
    <row r="813" spans="1:8">
      <c r="A813" s="49"/>
      <c r="B813" s="49"/>
      <c r="C813" s="53" t="s">
        <v>369</v>
      </c>
      <c r="D813" s="71">
        <v>0</v>
      </c>
      <c r="E813" s="71">
        <v>0</v>
      </c>
      <c r="F813" s="71">
        <v>0</v>
      </c>
      <c r="G813" s="71">
        <v>0</v>
      </c>
      <c r="H813" s="49"/>
    </row>
    <row r="814" spans="1:8">
      <c r="A814" s="49"/>
      <c r="B814" s="49"/>
      <c r="C814" s="53" t="s">
        <v>368</v>
      </c>
      <c r="D814" s="71">
        <v>0</v>
      </c>
      <c r="E814" s="71">
        <v>0</v>
      </c>
      <c r="F814" s="71">
        <v>0</v>
      </c>
      <c r="G814" s="71">
        <v>0</v>
      </c>
      <c r="H814" s="49"/>
    </row>
    <row r="815" spans="1:8">
      <c r="A815" s="49"/>
      <c r="B815" s="49"/>
      <c r="C815" s="53" t="s">
        <v>367</v>
      </c>
      <c r="D815" s="71">
        <v>0</v>
      </c>
      <c r="E815" s="71">
        <v>0</v>
      </c>
      <c r="F815" s="71">
        <v>0</v>
      </c>
      <c r="G815" s="71">
        <v>0</v>
      </c>
      <c r="H815" s="49"/>
    </row>
    <row r="816" spans="1:8">
      <c r="A816" s="49"/>
      <c r="B816" s="49"/>
      <c r="C816" s="53" t="s">
        <v>366</v>
      </c>
      <c r="D816" s="71">
        <v>0</v>
      </c>
      <c r="E816" s="71">
        <v>0</v>
      </c>
      <c r="F816" s="71">
        <v>0</v>
      </c>
      <c r="G816" s="71">
        <v>0</v>
      </c>
      <c r="H816" s="49"/>
    </row>
    <row r="817" spans="1:8">
      <c r="A817" s="49"/>
      <c r="B817" s="49"/>
      <c r="C817" s="53" t="s">
        <v>365</v>
      </c>
      <c r="D817" s="71">
        <v>0</v>
      </c>
      <c r="E817" s="71">
        <v>0</v>
      </c>
      <c r="F817" s="71">
        <v>0</v>
      </c>
      <c r="G817" s="71">
        <v>0</v>
      </c>
      <c r="H817" s="49"/>
    </row>
    <row r="818" spans="1:8">
      <c r="A818" s="49"/>
      <c r="B818" s="49"/>
      <c r="C818" s="53" t="s">
        <v>364</v>
      </c>
      <c r="D818" s="71">
        <v>0</v>
      </c>
      <c r="E818" s="71">
        <v>0</v>
      </c>
      <c r="F818" s="71">
        <v>0</v>
      </c>
      <c r="G818" s="71">
        <v>0</v>
      </c>
      <c r="H818" s="49"/>
    </row>
    <row r="819" spans="1:8">
      <c r="A819" s="49"/>
      <c r="B819" s="49"/>
      <c r="C819" s="74" t="s">
        <v>361</v>
      </c>
      <c r="D819" s="49"/>
      <c r="E819" s="49"/>
      <c r="F819" s="49"/>
      <c r="G819" s="49"/>
      <c r="H819" s="49"/>
    </row>
  </sheetData>
  <mergeCells count="92">
    <mergeCell ref="D719:G719"/>
    <mergeCell ref="D720:G720"/>
    <mergeCell ref="D721:G721"/>
    <mergeCell ref="D722:G722"/>
    <mergeCell ref="C731:G731"/>
    <mergeCell ref="C708:G708"/>
    <mergeCell ref="C709:G709"/>
    <mergeCell ref="D710:G710"/>
    <mergeCell ref="D714:G714"/>
    <mergeCell ref="C718:G718"/>
    <mergeCell ref="D703:G703"/>
    <mergeCell ref="D704:G704"/>
    <mergeCell ref="D705:G705"/>
    <mergeCell ref="D706:G706"/>
    <mergeCell ref="D707:G707"/>
    <mergeCell ref="D603:G603"/>
    <mergeCell ref="D604:G604"/>
    <mergeCell ref="C613:G613"/>
    <mergeCell ref="C701:G701"/>
    <mergeCell ref="C702:G702"/>
    <mergeCell ref="D546:G546"/>
    <mergeCell ref="D547:G547"/>
    <mergeCell ref="C556:G556"/>
    <mergeCell ref="D601:G601"/>
    <mergeCell ref="D602:G602"/>
    <mergeCell ref="D489:G489"/>
    <mergeCell ref="C498:G498"/>
    <mergeCell ref="C543:G543"/>
    <mergeCell ref="D544:G544"/>
    <mergeCell ref="D545:G545"/>
    <mergeCell ref="D476:G476"/>
    <mergeCell ref="C485:G485"/>
    <mergeCell ref="D486:G486"/>
    <mergeCell ref="D487:G487"/>
    <mergeCell ref="D488:G488"/>
    <mergeCell ref="D468:G468"/>
    <mergeCell ref="D469:G469"/>
    <mergeCell ref="C470:G470"/>
    <mergeCell ref="C471:G471"/>
    <mergeCell ref="D472:G472"/>
    <mergeCell ref="C463:G463"/>
    <mergeCell ref="C464:G464"/>
    <mergeCell ref="D465:G465"/>
    <mergeCell ref="D466:G466"/>
    <mergeCell ref="D467:G467"/>
    <mergeCell ref="D362:G362"/>
    <mergeCell ref="D363:G363"/>
    <mergeCell ref="D364:G364"/>
    <mergeCell ref="D365:G365"/>
    <mergeCell ref="C374:G374"/>
    <mergeCell ref="C317:G317"/>
    <mergeCell ref="D194:G194"/>
    <mergeCell ref="D195:G195"/>
    <mergeCell ref="C204:G204"/>
    <mergeCell ref="D249:G249"/>
    <mergeCell ref="D250:G250"/>
    <mergeCell ref="D251:G251"/>
    <mergeCell ref="C260:G260"/>
    <mergeCell ref="D305:G305"/>
    <mergeCell ref="D306:G306"/>
    <mergeCell ref="D307:G307"/>
    <mergeCell ref="D308:G308"/>
    <mergeCell ref="D193:G193"/>
    <mergeCell ref="D78:G78"/>
    <mergeCell ref="D79:G79"/>
    <mergeCell ref="D80:G80"/>
    <mergeCell ref="D81:G81"/>
    <mergeCell ref="C90:G90"/>
    <mergeCell ref="D135:G135"/>
    <mergeCell ref="D136:G136"/>
    <mergeCell ref="D137:G137"/>
    <mergeCell ref="D138:G138"/>
    <mergeCell ref="C147:G147"/>
    <mergeCell ref="D192:G192"/>
    <mergeCell ref="C77:G77"/>
    <mergeCell ref="D7:G7"/>
    <mergeCell ref="C8:G8"/>
    <mergeCell ref="C9:G9"/>
    <mergeCell ref="D10:G10"/>
    <mergeCell ref="D14:G14"/>
    <mergeCell ref="C19:G19"/>
    <mergeCell ref="D20:G20"/>
    <mergeCell ref="D21:G21"/>
    <mergeCell ref="D22:G22"/>
    <mergeCell ref="D23:G23"/>
    <mergeCell ref="C32:G32"/>
    <mergeCell ref="D6:G6"/>
    <mergeCell ref="C1:G1"/>
    <mergeCell ref="C2:G2"/>
    <mergeCell ref="D3:G3"/>
    <mergeCell ref="D4:G4"/>
    <mergeCell ref="D5:G5"/>
  </mergeCells>
  <pageMargins left="0" right="0" top="0" bottom="0"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351"/>
  <sheetViews>
    <sheetView workbookViewId="0">
      <selection activeCell="K17" sqref="K1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2570</v>
      </c>
      <c r="E3" s="1217"/>
      <c r="F3" s="1217"/>
      <c r="G3" s="1217"/>
      <c r="H3" s="4"/>
      <c r="I3" s="4"/>
      <c r="J3" s="4"/>
      <c r="K3" s="4"/>
    </row>
    <row r="4" spans="1:11" ht="14.1" customHeight="1">
      <c r="A4" s="4"/>
      <c r="B4" s="4"/>
      <c r="C4" s="16" t="s">
        <v>424</v>
      </c>
      <c r="D4" s="1216" t="s">
        <v>793</v>
      </c>
      <c r="E4" s="1217"/>
      <c r="F4" s="1217"/>
      <c r="G4" s="1217"/>
      <c r="H4" s="4"/>
      <c r="I4" s="4"/>
      <c r="J4" s="4"/>
      <c r="K4" s="4"/>
    </row>
    <row r="5" spans="1:11" ht="14.1" customHeight="1">
      <c r="A5" s="4"/>
      <c r="B5" s="4"/>
      <c r="C5" s="16" t="s">
        <v>0</v>
      </c>
      <c r="D5" s="1216" t="s">
        <v>2571</v>
      </c>
      <c r="E5" s="1217"/>
      <c r="F5" s="1217"/>
      <c r="G5" s="1217"/>
      <c r="H5" s="4"/>
      <c r="I5" s="4"/>
      <c r="J5" s="4"/>
      <c r="K5" s="4"/>
    </row>
    <row r="6" spans="1:11" ht="14.1" customHeight="1">
      <c r="A6" s="4"/>
      <c r="B6" s="4"/>
      <c r="C6" s="16" t="s">
        <v>1</v>
      </c>
      <c r="D6" s="1216" t="s">
        <v>69</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30.95" customHeight="1">
      <c r="A9" s="4"/>
      <c r="B9" s="4"/>
      <c r="C9" s="1228" t="s">
        <v>2572</v>
      </c>
      <c r="D9" s="1229"/>
      <c r="E9" s="1229"/>
      <c r="F9" s="1229"/>
      <c r="G9" s="1229"/>
      <c r="H9" s="4"/>
      <c r="I9" s="4"/>
      <c r="J9" s="4"/>
      <c r="K9" s="4"/>
    </row>
    <row r="10" spans="1:11" ht="120.95" customHeight="1">
      <c r="A10" s="4"/>
      <c r="B10" s="4"/>
      <c r="C10" s="8" t="s">
        <v>5</v>
      </c>
      <c r="D10" s="1230" t="s">
        <v>2573</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30.95" customHeight="1">
      <c r="A13" s="4"/>
      <c r="B13" s="4"/>
      <c r="C13" s="7" t="s">
        <v>2574</v>
      </c>
      <c r="D13" s="142" t="s">
        <v>409</v>
      </c>
      <c r="E13" s="142" t="s">
        <v>778</v>
      </c>
      <c r="F13" s="142" t="s">
        <v>783</v>
      </c>
      <c r="G13" s="142" t="s">
        <v>783</v>
      </c>
      <c r="H13" s="4"/>
      <c r="I13" s="4"/>
      <c r="J13" s="4"/>
      <c r="K13" s="4"/>
    </row>
    <row r="14" spans="1:11" ht="78.95" customHeight="1">
      <c r="A14" s="4"/>
      <c r="B14" s="4"/>
      <c r="C14" s="8" t="s">
        <v>235</v>
      </c>
      <c r="D14" s="1230" t="s">
        <v>2575</v>
      </c>
      <c r="E14" s="1231"/>
      <c r="F14" s="1231"/>
      <c r="G14" s="1231"/>
      <c r="H14" s="4"/>
      <c r="I14" s="4"/>
      <c r="J14" s="4"/>
      <c r="K14" s="4"/>
    </row>
    <row r="15" spans="1:11" ht="27.95" customHeight="1">
      <c r="A15" s="4"/>
      <c r="B15" s="4"/>
      <c r="C15" s="7" t="s">
        <v>405</v>
      </c>
      <c r="D15" s="37">
        <v>2021</v>
      </c>
      <c r="E15" s="37">
        <v>2022</v>
      </c>
      <c r="F15" s="37">
        <v>2023</v>
      </c>
      <c r="G15" s="37">
        <v>2024</v>
      </c>
      <c r="H15" s="4"/>
      <c r="I15" s="4"/>
      <c r="J15" s="4"/>
      <c r="K15" s="4"/>
    </row>
    <row r="16" spans="1:11" ht="14.1" customHeight="1">
      <c r="A16" s="4"/>
      <c r="B16" s="4"/>
      <c r="C16" s="15"/>
      <c r="D16" s="38" t="s">
        <v>7</v>
      </c>
      <c r="E16" s="38" t="s">
        <v>8</v>
      </c>
      <c r="F16" s="38" t="s">
        <v>8</v>
      </c>
      <c r="G16" s="38" t="s">
        <v>8</v>
      </c>
      <c r="H16" s="4"/>
      <c r="I16" s="4"/>
      <c r="J16" s="4"/>
      <c r="K16" s="4"/>
    </row>
    <row r="17" spans="1:11" ht="30.95" customHeight="1">
      <c r="A17" s="4"/>
      <c r="B17" s="4"/>
      <c r="C17" s="7" t="s">
        <v>2576</v>
      </c>
      <c r="D17" s="142" t="s">
        <v>422</v>
      </c>
      <c r="E17" s="142" t="s">
        <v>779</v>
      </c>
      <c r="F17" s="142" t="s">
        <v>778</v>
      </c>
      <c r="G17" s="142" t="s">
        <v>783</v>
      </c>
      <c r="H17" s="4"/>
      <c r="I17" s="4"/>
      <c r="J17" s="4"/>
      <c r="K17" s="4"/>
    </row>
    <row r="18" spans="1:11" ht="30.95" customHeight="1">
      <c r="A18" s="4"/>
      <c r="B18" s="4"/>
      <c r="C18" s="7" t="s">
        <v>2577</v>
      </c>
      <c r="D18" s="142" t="s">
        <v>422</v>
      </c>
      <c r="E18" s="142" t="s">
        <v>475</v>
      </c>
      <c r="F18" s="142" t="s">
        <v>475</v>
      </c>
      <c r="G18" s="142" t="s">
        <v>475</v>
      </c>
      <c r="H18" s="4"/>
      <c r="I18" s="4"/>
      <c r="J18" s="4"/>
      <c r="K18" s="4"/>
    </row>
    <row r="19" spans="1:11" ht="14.1" customHeight="1">
      <c r="A19" s="4"/>
      <c r="B19" s="4"/>
      <c r="C19" s="1222" t="s">
        <v>273</v>
      </c>
      <c r="D19" s="1223"/>
      <c r="E19" s="1223"/>
      <c r="F19" s="1223"/>
      <c r="G19" s="1223"/>
      <c r="H19" s="4"/>
      <c r="I19" s="4"/>
      <c r="J19" s="4"/>
      <c r="K19" s="4"/>
    </row>
    <row r="20" spans="1:11" ht="14.1" customHeight="1">
      <c r="A20" s="4"/>
      <c r="B20" s="4"/>
      <c r="C20" s="154" t="s">
        <v>2578</v>
      </c>
      <c r="D20" s="1222" t="s">
        <v>2579</v>
      </c>
      <c r="E20" s="1223"/>
      <c r="F20" s="1223"/>
      <c r="G20" s="1223"/>
      <c r="H20" s="4"/>
      <c r="I20" s="4"/>
      <c r="J20" s="4"/>
      <c r="K20" s="4"/>
    </row>
    <row r="21" spans="1:11" ht="18" customHeight="1">
      <c r="A21" s="4"/>
      <c r="B21" s="4"/>
      <c r="C21" s="14" t="s">
        <v>393</v>
      </c>
      <c r="D21" s="1232" t="s">
        <v>2580</v>
      </c>
      <c r="E21" s="1233"/>
      <c r="F21" s="1233"/>
      <c r="G21" s="1233"/>
      <c r="H21" s="4"/>
      <c r="I21" s="4"/>
      <c r="J21" s="4"/>
      <c r="K21" s="4"/>
    </row>
    <row r="22" spans="1:11" ht="18" customHeight="1">
      <c r="A22" s="4"/>
      <c r="B22" s="4"/>
      <c r="C22" s="150" t="s">
        <v>392</v>
      </c>
      <c r="D22" s="1234" t="s">
        <v>2581</v>
      </c>
      <c r="E22" s="1235"/>
      <c r="F22" s="1235"/>
      <c r="G22" s="1235"/>
      <c r="H22" s="4"/>
      <c r="I22" s="4"/>
      <c r="J22" s="4"/>
      <c r="K22" s="4"/>
    </row>
    <row r="23" spans="1:11" ht="18" customHeight="1">
      <c r="A23" s="4"/>
      <c r="B23" s="4"/>
      <c r="C23" s="150" t="s">
        <v>15</v>
      </c>
      <c r="D23" s="1234" t="s">
        <v>70</v>
      </c>
      <c r="E23" s="1235"/>
      <c r="F23" s="1235"/>
      <c r="G23" s="1235"/>
      <c r="H23" s="4"/>
      <c r="I23" s="4"/>
      <c r="J23" s="4"/>
      <c r="K23" s="4"/>
    </row>
    <row r="24" spans="1:11" ht="15" customHeight="1">
      <c r="A24" s="4"/>
      <c r="B24" s="4"/>
      <c r="C24" s="13"/>
      <c r="D24" s="143">
        <v>2021</v>
      </c>
      <c r="E24" s="143">
        <v>2022</v>
      </c>
      <c r="F24" s="143">
        <v>2023</v>
      </c>
      <c r="G24" s="143">
        <v>2024</v>
      </c>
      <c r="H24" s="4"/>
      <c r="I24" s="4"/>
      <c r="J24" s="4"/>
      <c r="K24" s="4"/>
    </row>
    <row r="25" spans="1:11" ht="15" customHeight="1">
      <c r="A25" s="4"/>
      <c r="B25" s="4"/>
      <c r="C25" s="12"/>
      <c r="D25" s="144" t="s">
        <v>7</v>
      </c>
      <c r="E25" s="144" t="s">
        <v>8</v>
      </c>
      <c r="F25" s="144" t="s">
        <v>8</v>
      </c>
      <c r="G25" s="144" t="s">
        <v>8</v>
      </c>
      <c r="H25" s="4"/>
      <c r="I25" s="4"/>
      <c r="J25" s="4"/>
      <c r="K25" s="4"/>
    </row>
    <row r="26" spans="1:11" ht="14.1" customHeight="1">
      <c r="A26" s="4"/>
      <c r="B26" s="4"/>
      <c r="C26" s="7" t="s">
        <v>16</v>
      </c>
      <c r="D26" s="142" t="s">
        <v>932</v>
      </c>
      <c r="E26" s="142" t="s">
        <v>391</v>
      </c>
      <c r="F26" s="142" t="s">
        <v>391</v>
      </c>
      <c r="G26" s="142" t="s">
        <v>391</v>
      </c>
      <c r="H26" s="4"/>
      <c r="I26" s="4"/>
      <c r="J26" s="4"/>
      <c r="K26" s="4"/>
    </row>
    <row r="27" spans="1:11" ht="14.1" customHeight="1">
      <c r="A27" s="4"/>
      <c r="B27" s="4"/>
      <c r="C27" s="7" t="s">
        <v>506</v>
      </c>
      <c r="D27" s="142" t="s">
        <v>2582</v>
      </c>
      <c r="E27" s="142" t="s">
        <v>2583</v>
      </c>
      <c r="F27" s="142" t="s">
        <v>2584</v>
      </c>
      <c r="G27" s="142" t="s">
        <v>2585</v>
      </c>
      <c r="H27" s="4"/>
      <c r="I27" s="4"/>
      <c r="J27" s="4"/>
      <c r="K27" s="4"/>
    </row>
    <row r="28" spans="1:11" ht="14.1" customHeight="1">
      <c r="A28" s="4"/>
      <c r="B28" s="4"/>
      <c r="C28" s="7" t="s">
        <v>504</v>
      </c>
      <c r="D28" s="142" t="s">
        <v>2586</v>
      </c>
      <c r="E28" s="142" t="s">
        <v>2587</v>
      </c>
      <c r="F28" s="142" t="s">
        <v>2588</v>
      </c>
      <c r="G28" s="142" t="s">
        <v>2589</v>
      </c>
      <c r="H28" s="4"/>
      <c r="I28" s="4"/>
      <c r="J28" s="4"/>
      <c r="K28" s="4"/>
    </row>
    <row r="29" spans="1:11" ht="14.1" customHeight="1">
      <c r="A29" s="4"/>
      <c r="B29" s="4"/>
      <c r="C29" s="7" t="s">
        <v>388</v>
      </c>
      <c r="D29" s="142" t="s">
        <v>361</v>
      </c>
      <c r="E29" s="142" t="s">
        <v>516</v>
      </c>
      <c r="F29" s="142" t="s">
        <v>385</v>
      </c>
      <c r="G29" s="142" t="s">
        <v>385</v>
      </c>
      <c r="H29" s="4"/>
      <c r="I29" s="4"/>
      <c r="J29" s="4"/>
      <c r="K29" s="4"/>
    </row>
    <row r="30" spans="1:11" ht="14.1" customHeight="1">
      <c r="A30" s="4"/>
      <c r="B30" s="4"/>
      <c r="C30" s="7" t="s">
        <v>387</v>
      </c>
      <c r="D30" s="142" t="s">
        <v>361</v>
      </c>
      <c r="E30" s="142" t="s">
        <v>2590</v>
      </c>
      <c r="F30" s="142" t="s">
        <v>2591</v>
      </c>
      <c r="G30" s="142" t="s">
        <v>2592</v>
      </c>
      <c r="H30" s="4"/>
      <c r="I30" s="4"/>
      <c r="J30" s="4"/>
      <c r="K30" s="4"/>
    </row>
    <row r="31" spans="1:11" ht="14.1" customHeight="1">
      <c r="A31" s="4"/>
      <c r="B31" s="4"/>
      <c r="C31" s="7" t="s">
        <v>22</v>
      </c>
      <c r="D31" s="142" t="s">
        <v>361</v>
      </c>
      <c r="E31" s="142" t="s">
        <v>2593</v>
      </c>
      <c r="F31" s="142" t="s">
        <v>2591</v>
      </c>
      <c r="G31" s="142" t="s">
        <v>2592</v>
      </c>
      <c r="H31" s="4"/>
      <c r="I31" s="4"/>
      <c r="J31" s="4"/>
      <c r="K31" s="4"/>
    </row>
    <row r="32" spans="1:11" ht="14.1" customHeight="1">
      <c r="A32" s="4"/>
      <c r="B32" s="4"/>
      <c r="C32" s="1236" t="s">
        <v>384</v>
      </c>
      <c r="D32" s="1237"/>
      <c r="E32" s="1237"/>
      <c r="F32" s="1237"/>
      <c r="G32" s="1237"/>
      <c r="H32" s="4"/>
      <c r="I32" s="4"/>
      <c r="J32" s="4"/>
      <c r="K32" s="4"/>
    </row>
    <row r="33" spans="1:11" ht="14.1" customHeight="1">
      <c r="A33" s="4"/>
      <c r="B33" s="4"/>
      <c r="C33" s="13"/>
      <c r="D33" s="143">
        <v>2021</v>
      </c>
      <c r="E33" s="143">
        <v>2022</v>
      </c>
      <c r="F33" s="143">
        <v>2023</v>
      </c>
      <c r="G33" s="143">
        <v>2024</v>
      </c>
      <c r="H33" s="4"/>
      <c r="I33" s="4"/>
      <c r="J33" s="4"/>
      <c r="K33" s="4"/>
    </row>
    <row r="34" spans="1:11" ht="14.1" customHeight="1">
      <c r="A34" s="4"/>
      <c r="B34" s="4"/>
      <c r="C34" s="12"/>
      <c r="D34" s="144" t="s">
        <v>7</v>
      </c>
      <c r="E34" s="144" t="s">
        <v>8</v>
      </c>
      <c r="F34" s="144" t="s">
        <v>8</v>
      </c>
      <c r="G34" s="144" t="s">
        <v>8</v>
      </c>
      <c r="H34" s="4"/>
      <c r="I34" s="4"/>
      <c r="J34" s="4"/>
      <c r="K34" s="4"/>
    </row>
    <row r="35" spans="1:11" ht="14.1" customHeight="1">
      <c r="A35" s="4"/>
      <c r="B35" s="4"/>
      <c r="C35" s="11" t="s">
        <v>381</v>
      </c>
      <c r="D35" s="145">
        <v>108000000</v>
      </c>
      <c r="E35" s="145">
        <v>113000000</v>
      </c>
      <c r="F35" s="145">
        <v>113000000</v>
      </c>
      <c r="G35" s="145">
        <v>113000000</v>
      </c>
      <c r="H35" s="4"/>
      <c r="I35" s="4"/>
      <c r="J35" s="4"/>
      <c r="K35" s="4"/>
    </row>
    <row r="36" spans="1:11" ht="14.1" customHeight="1">
      <c r="A36" s="4"/>
      <c r="B36" s="4"/>
      <c r="C36" s="11" t="s">
        <v>370</v>
      </c>
      <c r="D36" s="145">
        <v>108000000</v>
      </c>
      <c r="E36" s="145">
        <v>113000000</v>
      </c>
      <c r="F36" s="145">
        <v>113000000</v>
      </c>
      <c r="G36" s="145">
        <v>113000000</v>
      </c>
      <c r="H36" s="4"/>
      <c r="I36" s="4"/>
      <c r="J36" s="4"/>
      <c r="K36" s="4"/>
    </row>
    <row r="37" spans="1:11" ht="14.1" customHeight="1">
      <c r="A37" s="4"/>
      <c r="B37" s="4"/>
      <c r="C37" s="11" t="s">
        <v>374</v>
      </c>
      <c r="D37" s="145">
        <v>0</v>
      </c>
      <c r="E37" s="145">
        <v>0</v>
      </c>
      <c r="F37" s="145">
        <v>0</v>
      </c>
      <c r="G37" s="145">
        <v>0</v>
      </c>
      <c r="H37" s="4"/>
      <c r="I37" s="4"/>
      <c r="J37" s="4"/>
      <c r="K37" s="4"/>
    </row>
    <row r="38" spans="1:11" ht="14.1" customHeight="1">
      <c r="A38" s="4"/>
      <c r="B38" s="4"/>
      <c r="C38" s="11" t="s">
        <v>380</v>
      </c>
      <c r="D38" s="145">
        <v>12000000</v>
      </c>
      <c r="E38" s="145">
        <v>12000000</v>
      </c>
      <c r="F38" s="145">
        <v>12000000</v>
      </c>
      <c r="G38" s="145">
        <v>12000000</v>
      </c>
      <c r="H38" s="4"/>
      <c r="I38" s="4"/>
      <c r="J38" s="4"/>
      <c r="K38" s="4"/>
    </row>
    <row r="39" spans="1:11" ht="14.1" customHeight="1">
      <c r="A39" s="4"/>
      <c r="B39" s="4"/>
      <c r="C39" s="11" t="s">
        <v>370</v>
      </c>
      <c r="D39" s="145">
        <v>12000000</v>
      </c>
      <c r="E39" s="145">
        <v>12000000</v>
      </c>
      <c r="F39" s="145">
        <v>12000000</v>
      </c>
      <c r="G39" s="145">
        <v>12000000</v>
      </c>
      <c r="H39" s="4"/>
      <c r="I39" s="4"/>
      <c r="J39" s="4"/>
      <c r="K39" s="4"/>
    </row>
    <row r="40" spans="1:11" ht="14.1" customHeight="1">
      <c r="A40" s="4"/>
      <c r="B40" s="4"/>
      <c r="C40" s="11" t="s">
        <v>374</v>
      </c>
      <c r="D40" s="145">
        <v>0</v>
      </c>
      <c r="E40" s="145">
        <v>0</v>
      </c>
      <c r="F40" s="145">
        <v>0</v>
      </c>
      <c r="G40" s="145">
        <v>0</v>
      </c>
      <c r="H40" s="4"/>
      <c r="I40" s="4"/>
      <c r="J40" s="4"/>
      <c r="K40" s="4"/>
    </row>
    <row r="41" spans="1:11" ht="14.1" customHeight="1">
      <c r="A41" s="4"/>
      <c r="B41" s="4"/>
      <c r="C41" s="11" t="s">
        <v>379</v>
      </c>
      <c r="D41" s="145">
        <v>25500000</v>
      </c>
      <c r="E41" s="145">
        <v>27260000</v>
      </c>
      <c r="F41" s="145">
        <v>28500000</v>
      </c>
      <c r="G41" s="145">
        <v>33500000</v>
      </c>
      <c r="H41" s="4"/>
      <c r="I41" s="4"/>
      <c r="J41" s="4"/>
      <c r="K41" s="4"/>
    </row>
    <row r="42" spans="1:11" ht="14.1" customHeight="1">
      <c r="A42" s="4"/>
      <c r="B42" s="4"/>
      <c r="C42" s="11" t="s">
        <v>370</v>
      </c>
      <c r="D42" s="145">
        <v>25500000</v>
      </c>
      <c r="E42" s="145">
        <v>27260000</v>
      </c>
      <c r="F42" s="145">
        <v>28500000</v>
      </c>
      <c r="G42" s="145">
        <v>33500000</v>
      </c>
      <c r="H42" s="4"/>
      <c r="I42" s="4"/>
      <c r="J42" s="4"/>
      <c r="K42" s="4"/>
    </row>
    <row r="43" spans="1:11" ht="14.1" customHeight="1">
      <c r="A43" s="4"/>
      <c r="B43" s="4"/>
      <c r="C43" s="11" t="s">
        <v>374</v>
      </c>
      <c r="D43" s="145">
        <v>0</v>
      </c>
      <c r="E43" s="145">
        <v>0</v>
      </c>
      <c r="F43" s="145">
        <v>0</v>
      </c>
      <c r="G43" s="145">
        <v>0</v>
      </c>
      <c r="H43" s="4"/>
      <c r="I43" s="4"/>
      <c r="J43" s="4"/>
      <c r="K43" s="4"/>
    </row>
    <row r="44" spans="1:11" ht="14.1" customHeight="1">
      <c r="A44" s="4"/>
      <c r="B44" s="4"/>
      <c r="C44" s="11" t="s">
        <v>378</v>
      </c>
      <c r="D44" s="145">
        <v>0</v>
      </c>
      <c r="E44" s="145">
        <v>0</v>
      </c>
      <c r="F44" s="145">
        <v>0</v>
      </c>
      <c r="G44" s="145">
        <v>0</v>
      </c>
      <c r="H44" s="4"/>
      <c r="I44" s="4"/>
      <c r="J44" s="4"/>
      <c r="K44" s="4"/>
    </row>
    <row r="45" spans="1:11" ht="14.1" customHeight="1">
      <c r="A45" s="4"/>
      <c r="B45" s="4"/>
      <c r="C45" s="11" t="s">
        <v>370</v>
      </c>
      <c r="D45" s="145">
        <v>0</v>
      </c>
      <c r="E45" s="145">
        <v>0</v>
      </c>
      <c r="F45" s="145">
        <v>0</v>
      </c>
      <c r="G45" s="145">
        <v>0</v>
      </c>
      <c r="H45" s="4"/>
      <c r="I45" s="4"/>
      <c r="J45" s="4"/>
      <c r="K45" s="4"/>
    </row>
    <row r="46" spans="1:11" ht="14.1" customHeight="1">
      <c r="A46" s="4"/>
      <c r="B46" s="4"/>
      <c r="C46" s="11" t="s">
        <v>374</v>
      </c>
      <c r="D46" s="145">
        <v>0</v>
      </c>
      <c r="E46" s="145">
        <v>0</v>
      </c>
      <c r="F46" s="145">
        <v>0</v>
      </c>
      <c r="G46" s="145">
        <v>0</v>
      </c>
      <c r="H46" s="4"/>
      <c r="I46" s="4"/>
      <c r="J46" s="4"/>
      <c r="K46" s="4"/>
    </row>
    <row r="47" spans="1:11" ht="14.1" customHeight="1">
      <c r="A47" s="4"/>
      <c r="B47" s="4"/>
      <c r="C47" s="11" t="s">
        <v>383</v>
      </c>
      <c r="D47" s="145">
        <v>0</v>
      </c>
      <c r="E47" s="145">
        <v>0</v>
      </c>
      <c r="F47" s="145">
        <v>0</v>
      </c>
      <c r="G47" s="145">
        <v>0</v>
      </c>
      <c r="H47" s="4"/>
      <c r="I47" s="4"/>
      <c r="J47" s="4"/>
      <c r="K47" s="4"/>
    </row>
    <row r="48" spans="1:11" ht="14.1" customHeight="1">
      <c r="A48" s="4"/>
      <c r="B48" s="4"/>
      <c r="C48" s="11" t="s">
        <v>370</v>
      </c>
      <c r="D48" s="145">
        <v>0</v>
      </c>
      <c r="E48" s="145">
        <v>0</v>
      </c>
      <c r="F48" s="145">
        <v>0</v>
      </c>
      <c r="G48" s="145">
        <v>0</v>
      </c>
      <c r="H48" s="4"/>
      <c r="I48" s="4"/>
      <c r="J48" s="4"/>
      <c r="K48" s="4"/>
    </row>
    <row r="49" spans="1:11" ht="14.1" customHeight="1">
      <c r="A49" s="4"/>
      <c r="B49" s="4"/>
      <c r="C49" s="11" t="s">
        <v>374</v>
      </c>
      <c r="D49" s="145">
        <v>0</v>
      </c>
      <c r="E49" s="145">
        <v>0</v>
      </c>
      <c r="F49" s="145">
        <v>0</v>
      </c>
      <c r="G49" s="145">
        <v>0</v>
      </c>
      <c r="H49" s="4"/>
      <c r="I49" s="4"/>
      <c r="J49" s="4"/>
      <c r="K49" s="4"/>
    </row>
    <row r="50" spans="1:11" ht="14.1" customHeight="1">
      <c r="A50" s="4"/>
      <c r="B50" s="4"/>
      <c r="C50" s="11" t="s">
        <v>376</v>
      </c>
      <c r="D50" s="145">
        <v>500000</v>
      </c>
      <c r="E50" s="145">
        <v>500000</v>
      </c>
      <c r="F50" s="145">
        <v>1000000</v>
      </c>
      <c r="G50" s="145">
        <v>1000000</v>
      </c>
      <c r="H50" s="4"/>
      <c r="I50" s="4"/>
      <c r="J50" s="4"/>
      <c r="K50" s="4"/>
    </row>
    <row r="51" spans="1:11" ht="14.1" customHeight="1">
      <c r="A51" s="4"/>
      <c r="B51" s="4"/>
      <c r="C51" s="11" t="s">
        <v>370</v>
      </c>
      <c r="D51" s="145">
        <v>500000</v>
      </c>
      <c r="E51" s="145">
        <v>500000</v>
      </c>
      <c r="F51" s="145">
        <v>1000000</v>
      </c>
      <c r="G51" s="145">
        <v>1000000</v>
      </c>
      <c r="H51" s="4"/>
      <c r="I51" s="4"/>
      <c r="J51" s="4"/>
      <c r="K51" s="4"/>
    </row>
    <row r="52" spans="1:11" ht="14.1" customHeight="1">
      <c r="A52" s="4"/>
      <c r="B52" s="4"/>
      <c r="C52" s="11" t="s">
        <v>374</v>
      </c>
      <c r="D52" s="145">
        <v>0</v>
      </c>
      <c r="E52" s="145">
        <v>0</v>
      </c>
      <c r="F52" s="145">
        <v>0</v>
      </c>
      <c r="G52" s="145">
        <v>0</v>
      </c>
      <c r="H52" s="4"/>
      <c r="I52" s="4"/>
      <c r="J52" s="4"/>
      <c r="K52" s="4"/>
    </row>
    <row r="53" spans="1:11" ht="14.1" customHeight="1">
      <c r="A53" s="4"/>
      <c r="B53" s="4"/>
      <c r="C53" s="11" t="s">
        <v>375</v>
      </c>
      <c r="D53" s="145">
        <v>200000</v>
      </c>
      <c r="E53" s="145">
        <v>0</v>
      </c>
      <c r="F53" s="145">
        <v>0</v>
      </c>
      <c r="G53" s="145">
        <v>0</v>
      </c>
      <c r="H53" s="4"/>
      <c r="I53" s="4"/>
      <c r="J53" s="4"/>
      <c r="K53" s="4"/>
    </row>
    <row r="54" spans="1:11" ht="14.1" customHeight="1">
      <c r="A54" s="4"/>
      <c r="B54" s="4"/>
      <c r="C54" s="11" t="s">
        <v>370</v>
      </c>
      <c r="D54" s="145">
        <v>200000</v>
      </c>
      <c r="E54" s="145">
        <v>0</v>
      </c>
      <c r="F54" s="145">
        <v>0</v>
      </c>
      <c r="G54" s="145">
        <v>0</v>
      </c>
      <c r="H54" s="4"/>
      <c r="I54" s="4"/>
      <c r="J54" s="4"/>
      <c r="K54" s="4"/>
    </row>
    <row r="55" spans="1:11" ht="14.1" customHeight="1">
      <c r="A55" s="4"/>
      <c r="B55" s="4"/>
      <c r="C55" s="11" t="s">
        <v>374</v>
      </c>
      <c r="D55" s="145">
        <v>0</v>
      </c>
      <c r="E55" s="145">
        <v>0</v>
      </c>
      <c r="F55" s="145">
        <v>0</v>
      </c>
      <c r="G55" s="145">
        <v>0</v>
      </c>
      <c r="H55" s="4"/>
      <c r="I55" s="4"/>
      <c r="J55" s="4"/>
      <c r="K55" s="4"/>
    </row>
    <row r="56" spans="1:11" ht="14.1" customHeight="1">
      <c r="A56" s="4"/>
      <c r="B56" s="4"/>
      <c r="C56" s="11" t="s">
        <v>373</v>
      </c>
      <c r="D56" s="145">
        <v>0</v>
      </c>
      <c r="E56" s="145">
        <v>0</v>
      </c>
      <c r="F56" s="145">
        <v>0</v>
      </c>
      <c r="G56" s="145">
        <v>0</v>
      </c>
      <c r="H56" s="4"/>
      <c r="I56" s="4"/>
      <c r="J56" s="4"/>
      <c r="K56" s="4"/>
    </row>
    <row r="57" spans="1:11" ht="14.1" customHeight="1">
      <c r="A57" s="4"/>
      <c r="B57" s="4"/>
      <c r="C57" s="11" t="s">
        <v>370</v>
      </c>
      <c r="D57" s="145">
        <v>0</v>
      </c>
      <c r="E57" s="145">
        <v>0</v>
      </c>
      <c r="F57" s="145">
        <v>0</v>
      </c>
      <c r="G57" s="145">
        <v>0</v>
      </c>
      <c r="H57" s="4"/>
      <c r="I57" s="4"/>
      <c r="J57" s="4"/>
      <c r="K57" s="4"/>
    </row>
    <row r="58" spans="1:11" ht="14.1" customHeight="1">
      <c r="A58" s="4"/>
      <c r="B58" s="4"/>
      <c r="C58" s="11" t="s">
        <v>369</v>
      </c>
      <c r="D58" s="145">
        <v>0</v>
      </c>
      <c r="E58" s="145">
        <v>0</v>
      </c>
      <c r="F58" s="145">
        <v>0</v>
      </c>
      <c r="G58" s="145">
        <v>0</v>
      </c>
      <c r="H58" s="4"/>
      <c r="I58" s="4"/>
      <c r="J58" s="4"/>
      <c r="K58" s="4"/>
    </row>
    <row r="59" spans="1:11" ht="14.1" customHeight="1">
      <c r="A59" s="4"/>
      <c r="B59" s="4"/>
      <c r="C59" s="11" t="s">
        <v>368</v>
      </c>
      <c r="D59" s="145">
        <v>0</v>
      </c>
      <c r="E59" s="145">
        <v>0</v>
      </c>
      <c r="F59" s="145">
        <v>0</v>
      </c>
      <c r="G59" s="145">
        <v>0</v>
      </c>
      <c r="H59" s="4"/>
      <c r="I59" s="4"/>
      <c r="J59" s="4"/>
      <c r="K59" s="4"/>
    </row>
    <row r="60" spans="1:11" ht="14.1" customHeight="1">
      <c r="A60" s="4"/>
      <c r="B60" s="4"/>
      <c r="C60" s="11" t="s">
        <v>367</v>
      </c>
      <c r="D60" s="145">
        <v>0</v>
      </c>
      <c r="E60" s="145">
        <v>0</v>
      </c>
      <c r="F60" s="145">
        <v>0</v>
      </c>
      <c r="G60" s="145">
        <v>0</v>
      </c>
      <c r="H60" s="4"/>
      <c r="I60" s="4"/>
      <c r="J60" s="4"/>
      <c r="K60" s="4"/>
    </row>
    <row r="61" spans="1:11" ht="14.1" customHeight="1">
      <c r="A61" s="4"/>
      <c r="B61" s="4"/>
      <c r="C61" s="11" t="s">
        <v>366</v>
      </c>
      <c r="D61" s="145">
        <v>0</v>
      </c>
      <c r="E61" s="145">
        <v>0</v>
      </c>
      <c r="F61" s="145">
        <v>0</v>
      </c>
      <c r="G61" s="145">
        <v>0</v>
      </c>
      <c r="H61" s="4"/>
      <c r="I61" s="4"/>
      <c r="J61" s="4"/>
      <c r="K61" s="4"/>
    </row>
    <row r="62" spans="1:11" ht="14.1" customHeight="1">
      <c r="A62" s="4"/>
      <c r="B62" s="4"/>
      <c r="C62" s="11" t="s">
        <v>372</v>
      </c>
      <c r="D62" s="145">
        <v>0</v>
      </c>
      <c r="E62" s="145">
        <v>0</v>
      </c>
      <c r="F62" s="145">
        <v>0</v>
      </c>
      <c r="G62" s="145">
        <v>0</v>
      </c>
      <c r="H62" s="4"/>
      <c r="I62" s="4"/>
      <c r="J62" s="4"/>
      <c r="K62" s="4"/>
    </row>
    <row r="63" spans="1:11" ht="14.1" customHeight="1">
      <c r="A63" s="4"/>
      <c r="B63" s="4"/>
      <c r="C63" s="11" t="s">
        <v>370</v>
      </c>
      <c r="D63" s="145">
        <v>0</v>
      </c>
      <c r="E63" s="145">
        <v>0</v>
      </c>
      <c r="F63" s="145">
        <v>0</v>
      </c>
      <c r="G63" s="145">
        <v>0</v>
      </c>
      <c r="H63" s="4"/>
      <c r="I63" s="4"/>
      <c r="J63" s="4"/>
      <c r="K63" s="4"/>
    </row>
    <row r="64" spans="1:11" ht="14.1" customHeight="1">
      <c r="A64" s="4"/>
      <c r="B64" s="4"/>
      <c r="C64" s="11" t="s">
        <v>369</v>
      </c>
      <c r="D64" s="145">
        <v>0</v>
      </c>
      <c r="E64" s="145">
        <v>0</v>
      </c>
      <c r="F64" s="145">
        <v>0</v>
      </c>
      <c r="G64" s="145">
        <v>0</v>
      </c>
      <c r="H64" s="4"/>
      <c r="I64" s="4"/>
      <c r="J64" s="4"/>
      <c r="K64" s="4"/>
    </row>
    <row r="65" spans="1:11" ht="14.1" customHeight="1">
      <c r="A65" s="4"/>
      <c r="B65" s="4"/>
      <c r="C65" s="11" t="s">
        <v>368</v>
      </c>
      <c r="D65" s="145">
        <v>0</v>
      </c>
      <c r="E65" s="145">
        <v>0</v>
      </c>
      <c r="F65" s="145">
        <v>0</v>
      </c>
      <c r="G65" s="145">
        <v>0</v>
      </c>
      <c r="H65" s="4"/>
      <c r="I65" s="4"/>
      <c r="J65" s="4"/>
      <c r="K65" s="4"/>
    </row>
    <row r="66" spans="1:11" ht="14.1" customHeight="1">
      <c r="A66" s="4"/>
      <c r="B66" s="4"/>
      <c r="C66" s="11" t="s">
        <v>367</v>
      </c>
      <c r="D66" s="145">
        <v>0</v>
      </c>
      <c r="E66" s="145">
        <v>0</v>
      </c>
      <c r="F66" s="145">
        <v>0</v>
      </c>
      <c r="G66" s="145">
        <v>0</v>
      </c>
      <c r="H66" s="4"/>
      <c r="I66" s="4"/>
      <c r="J66" s="4"/>
      <c r="K66" s="4"/>
    </row>
    <row r="67" spans="1:11" ht="14.1" customHeight="1">
      <c r="A67" s="4"/>
      <c r="B67" s="4"/>
      <c r="C67" s="11" t="s">
        <v>366</v>
      </c>
      <c r="D67" s="145">
        <v>0</v>
      </c>
      <c r="E67" s="145">
        <v>0</v>
      </c>
      <c r="F67" s="145">
        <v>0</v>
      </c>
      <c r="G67" s="145">
        <v>0</v>
      </c>
      <c r="H67" s="4"/>
      <c r="I67" s="4"/>
      <c r="J67" s="4"/>
      <c r="K67" s="4"/>
    </row>
    <row r="68" spans="1:11" ht="14.1" customHeight="1">
      <c r="A68" s="4"/>
      <c r="B68" s="4"/>
      <c r="C68" s="11" t="s">
        <v>371</v>
      </c>
      <c r="D68" s="145">
        <v>0</v>
      </c>
      <c r="E68" s="145">
        <v>0</v>
      </c>
      <c r="F68" s="145">
        <v>0</v>
      </c>
      <c r="G68" s="145">
        <v>0</v>
      </c>
      <c r="H68" s="4"/>
      <c r="I68" s="4"/>
      <c r="J68" s="4"/>
      <c r="K68" s="4"/>
    </row>
    <row r="69" spans="1:11" ht="14.1" customHeight="1">
      <c r="A69" s="4"/>
      <c r="B69" s="4"/>
      <c r="C69" s="11" t="s">
        <v>370</v>
      </c>
      <c r="D69" s="145">
        <v>0</v>
      </c>
      <c r="E69" s="145">
        <v>0</v>
      </c>
      <c r="F69" s="145">
        <v>0</v>
      </c>
      <c r="G69" s="145">
        <v>0</v>
      </c>
      <c r="H69" s="4"/>
      <c r="I69" s="4"/>
      <c r="J69" s="4"/>
      <c r="K69" s="4"/>
    </row>
    <row r="70" spans="1:11" ht="14.1" customHeight="1">
      <c r="A70" s="4"/>
      <c r="B70" s="4"/>
      <c r="C70" s="11" t="s">
        <v>369</v>
      </c>
      <c r="D70" s="145">
        <v>0</v>
      </c>
      <c r="E70" s="145">
        <v>0</v>
      </c>
      <c r="F70" s="145">
        <v>0</v>
      </c>
      <c r="G70" s="145">
        <v>0</v>
      </c>
      <c r="H70" s="4"/>
      <c r="I70" s="4"/>
      <c r="J70" s="4"/>
      <c r="K70" s="4"/>
    </row>
    <row r="71" spans="1:11" ht="14.1" customHeight="1">
      <c r="A71" s="4"/>
      <c r="B71" s="4"/>
      <c r="C71" s="11" t="s">
        <v>368</v>
      </c>
      <c r="D71" s="145">
        <v>0</v>
      </c>
      <c r="E71" s="145">
        <v>0</v>
      </c>
      <c r="F71" s="145">
        <v>0</v>
      </c>
      <c r="G71" s="145">
        <v>0</v>
      </c>
      <c r="H71" s="4"/>
      <c r="I71" s="4"/>
      <c r="J71" s="4"/>
      <c r="K71" s="4"/>
    </row>
    <row r="72" spans="1:11" ht="14.1" customHeight="1">
      <c r="A72" s="4"/>
      <c r="B72" s="4"/>
      <c r="C72" s="11" t="s">
        <v>367</v>
      </c>
      <c r="D72" s="145">
        <v>0</v>
      </c>
      <c r="E72" s="145">
        <v>0</v>
      </c>
      <c r="F72" s="145">
        <v>0</v>
      </c>
      <c r="G72" s="145">
        <v>0</v>
      </c>
      <c r="H72" s="4"/>
      <c r="I72" s="4"/>
      <c r="J72" s="4"/>
      <c r="K72" s="4"/>
    </row>
    <row r="73" spans="1:11" ht="14.1" customHeight="1">
      <c r="A73" s="4"/>
      <c r="B73" s="4"/>
      <c r="C73" s="11" t="s">
        <v>366</v>
      </c>
      <c r="D73" s="145">
        <v>0</v>
      </c>
      <c r="E73" s="145">
        <v>0</v>
      </c>
      <c r="F73" s="145">
        <v>0</v>
      </c>
      <c r="G73" s="145">
        <v>0</v>
      </c>
      <c r="H73" s="4"/>
      <c r="I73" s="4"/>
      <c r="J73" s="4"/>
      <c r="K73" s="4"/>
    </row>
    <row r="74" spans="1:11" ht="14.1" customHeight="1">
      <c r="A74" s="4"/>
      <c r="B74" s="4"/>
      <c r="C74" s="11" t="s">
        <v>365</v>
      </c>
      <c r="D74" s="145">
        <v>0</v>
      </c>
      <c r="E74" s="145">
        <v>0</v>
      </c>
      <c r="F74" s="145">
        <v>0</v>
      </c>
      <c r="G74" s="145">
        <v>0</v>
      </c>
      <c r="H74" s="4"/>
      <c r="I74" s="4"/>
      <c r="J74" s="4"/>
      <c r="K74" s="4"/>
    </row>
    <row r="75" spans="1:11" ht="14.1" customHeight="1">
      <c r="A75" s="4"/>
      <c r="B75" s="4"/>
      <c r="C75" s="11" t="s">
        <v>364</v>
      </c>
      <c r="D75" s="145">
        <v>0</v>
      </c>
      <c r="E75" s="145">
        <v>0</v>
      </c>
      <c r="F75" s="145">
        <v>0</v>
      </c>
      <c r="G75" s="145">
        <v>0</v>
      </c>
      <c r="H75" s="4"/>
      <c r="I75" s="4"/>
      <c r="J75" s="4"/>
      <c r="K75" s="4"/>
    </row>
    <row r="76" spans="1:11" ht="14.1" customHeight="1">
      <c r="A76" s="4"/>
      <c r="B76" s="4"/>
      <c r="C76" s="10" t="s">
        <v>147</v>
      </c>
      <c r="D76" s="145">
        <v>146200000</v>
      </c>
      <c r="E76" s="145">
        <v>152760000</v>
      </c>
      <c r="F76" s="145">
        <v>154500000</v>
      </c>
      <c r="G76" s="145">
        <v>159500000</v>
      </c>
      <c r="H76" s="4"/>
      <c r="I76" s="4"/>
      <c r="J76" s="4"/>
      <c r="K76" s="4"/>
    </row>
    <row r="77" spans="1:11" ht="14.1" customHeight="1">
      <c r="A77" s="4"/>
      <c r="B77" s="4"/>
      <c r="C77" s="1222" t="s">
        <v>44</v>
      </c>
      <c r="D77" s="1223"/>
      <c r="E77" s="1223"/>
      <c r="F77" s="1223"/>
      <c r="G77" s="1223"/>
      <c r="H77" s="4"/>
      <c r="I77" s="4"/>
      <c r="J77" s="4"/>
      <c r="K77" s="4"/>
    </row>
    <row r="78" spans="1:11" ht="14.1" customHeight="1">
      <c r="A78" s="4"/>
      <c r="B78" s="4"/>
      <c r="C78" s="154" t="s">
        <v>2594</v>
      </c>
      <c r="D78" s="1222" t="s">
        <v>190</v>
      </c>
      <c r="E78" s="1223"/>
      <c r="F78" s="1223"/>
      <c r="G78" s="1223"/>
      <c r="H78" s="4"/>
      <c r="I78" s="4"/>
      <c r="J78" s="4"/>
      <c r="K78" s="4"/>
    </row>
    <row r="79" spans="1:11" ht="14.1" customHeight="1">
      <c r="A79" s="4"/>
      <c r="B79" s="4"/>
      <c r="C79" s="14" t="s">
        <v>393</v>
      </c>
      <c r="D79" s="1232" t="s">
        <v>2595</v>
      </c>
      <c r="E79" s="1233"/>
      <c r="F79" s="1233"/>
      <c r="G79" s="1233"/>
      <c r="H79" s="4"/>
      <c r="I79" s="4"/>
      <c r="J79" s="4"/>
      <c r="K79" s="4"/>
    </row>
    <row r="80" spans="1:11" ht="14.1" customHeight="1">
      <c r="A80" s="4"/>
      <c r="B80" s="4"/>
      <c r="C80" s="150" t="s">
        <v>392</v>
      </c>
      <c r="D80" s="1234" t="s">
        <v>2596</v>
      </c>
      <c r="E80" s="1235"/>
      <c r="F80" s="1235"/>
      <c r="G80" s="1235"/>
      <c r="H80" s="4"/>
      <c r="I80" s="4"/>
      <c r="J80" s="4"/>
      <c r="K80" s="4"/>
    </row>
    <row r="81" spans="1:11" ht="14.1" customHeight="1">
      <c r="A81" s="4"/>
      <c r="B81" s="4"/>
      <c r="C81" s="150" t="s">
        <v>15</v>
      </c>
      <c r="D81" s="1234" t="s">
        <v>46</v>
      </c>
      <c r="E81" s="1235"/>
      <c r="F81" s="1235"/>
      <c r="G81" s="1235"/>
      <c r="H81" s="4"/>
      <c r="I81" s="4"/>
      <c r="J81" s="4"/>
      <c r="K81" s="4"/>
    </row>
    <row r="82" spans="1:11" ht="15" customHeight="1">
      <c r="A82" s="4"/>
      <c r="B82" s="4"/>
      <c r="C82" s="13"/>
      <c r="D82" s="143">
        <v>2021</v>
      </c>
      <c r="E82" s="143">
        <v>2022</v>
      </c>
      <c r="F82" s="143">
        <v>2023</v>
      </c>
      <c r="G82" s="143">
        <v>2024</v>
      </c>
      <c r="H82" s="4"/>
      <c r="I82" s="4"/>
      <c r="J82" s="4"/>
      <c r="K82" s="4"/>
    </row>
    <row r="83" spans="1:11" ht="15" customHeight="1">
      <c r="A83" s="4"/>
      <c r="B83" s="4"/>
      <c r="C83" s="12"/>
      <c r="D83" s="144" t="s">
        <v>7</v>
      </c>
      <c r="E83" s="144" t="s">
        <v>8</v>
      </c>
      <c r="F83" s="144" t="s">
        <v>8</v>
      </c>
      <c r="G83" s="144" t="s">
        <v>8</v>
      </c>
      <c r="H83" s="4"/>
      <c r="I83" s="4"/>
      <c r="J83" s="4"/>
      <c r="K83" s="4"/>
    </row>
    <row r="84" spans="1:11" ht="14.1" customHeight="1">
      <c r="A84" s="4"/>
      <c r="B84" s="4"/>
      <c r="C84" s="7" t="s">
        <v>16</v>
      </c>
      <c r="D84" s="142" t="s">
        <v>421</v>
      </c>
      <c r="E84" s="142" t="s">
        <v>421</v>
      </c>
      <c r="F84" s="142" t="s">
        <v>421</v>
      </c>
      <c r="G84" s="142" t="s">
        <v>421</v>
      </c>
      <c r="H84" s="4"/>
      <c r="I84" s="4"/>
      <c r="J84" s="4"/>
      <c r="K84" s="4"/>
    </row>
    <row r="85" spans="1:11" ht="14.1" customHeight="1">
      <c r="A85" s="4"/>
      <c r="B85" s="4"/>
      <c r="C85" s="7" t="s">
        <v>506</v>
      </c>
      <c r="D85" s="142" t="s">
        <v>1732</v>
      </c>
      <c r="E85" s="142" t="s">
        <v>2597</v>
      </c>
      <c r="F85" s="142" t="s">
        <v>858</v>
      </c>
      <c r="G85" s="142" t="s">
        <v>858</v>
      </c>
      <c r="H85" s="4"/>
      <c r="I85" s="4"/>
      <c r="J85" s="4"/>
      <c r="K85" s="4"/>
    </row>
    <row r="86" spans="1:11" ht="14.1" customHeight="1">
      <c r="A86" s="4"/>
      <c r="B86" s="4"/>
      <c r="C86" s="7" t="s">
        <v>504</v>
      </c>
      <c r="D86" s="142" t="s">
        <v>2598</v>
      </c>
      <c r="E86" s="142" t="s">
        <v>2599</v>
      </c>
      <c r="F86" s="142" t="s">
        <v>931</v>
      </c>
      <c r="G86" s="142" t="s">
        <v>931</v>
      </c>
      <c r="H86" s="4"/>
      <c r="I86" s="4"/>
      <c r="J86" s="4"/>
      <c r="K86" s="4"/>
    </row>
    <row r="87" spans="1:11" ht="14.1" customHeight="1">
      <c r="A87" s="4"/>
      <c r="B87" s="4"/>
      <c r="C87" s="7" t="s">
        <v>388</v>
      </c>
      <c r="D87" s="142" t="s">
        <v>361</v>
      </c>
      <c r="E87" s="142" t="s">
        <v>385</v>
      </c>
      <c r="F87" s="142" t="s">
        <v>385</v>
      </c>
      <c r="G87" s="142" t="s">
        <v>385</v>
      </c>
      <c r="H87" s="4"/>
      <c r="I87" s="4"/>
      <c r="J87" s="4"/>
      <c r="K87" s="4"/>
    </row>
    <row r="88" spans="1:11" ht="14.1" customHeight="1">
      <c r="A88" s="4"/>
      <c r="B88" s="4"/>
      <c r="C88" s="7" t="s">
        <v>387</v>
      </c>
      <c r="D88" s="142" t="s">
        <v>361</v>
      </c>
      <c r="E88" s="142" t="s">
        <v>2600</v>
      </c>
      <c r="F88" s="142" t="s">
        <v>1245</v>
      </c>
      <c r="G88" s="142" t="s">
        <v>385</v>
      </c>
      <c r="H88" s="4"/>
      <c r="I88" s="4"/>
      <c r="J88" s="4"/>
      <c r="K88" s="4"/>
    </row>
    <row r="89" spans="1:11" ht="14.1" customHeight="1">
      <c r="A89" s="4"/>
      <c r="B89" s="4"/>
      <c r="C89" s="7" t="s">
        <v>22</v>
      </c>
      <c r="D89" s="142" t="s">
        <v>361</v>
      </c>
      <c r="E89" s="142" t="s">
        <v>2600</v>
      </c>
      <c r="F89" s="142" t="s">
        <v>1245</v>
      </c>
      <c r="G89" s="142" t="s">
        <v>385</v>
      </c>
      <c r="H89" s="4"/>
      <c r="I89" s="4"/>
      <c r="J89" s="4"/>
      <c r="K89" s="4"/>
    </row>
    <row r="90" spans="1:11" ht="14.1" customHeight="1">
      <c r="A90" s="4"/>
      <c r="B90" s="4"/>
      <c r="C90" s="1236" t="s">
        <v>384</v>
      </c>
      <c r="D90" s="1237"/>
      <c r="E90" s="1237"/>
      <c r="F90" s="1237"/>
      <c r="G90" s="1237"/>
      <c r="H90" s="4"/>
      <c r="I90" s="4"/>
      <c r="J90" s="4"/>
      <c r="K90" s="4"/>
    </row>
    <row r="91" spans="1:11" ht="14.1" customHeight="1">
      <c r="A91" s="4"/>
      <c r="B91" s="4"/>
      <c r="C91" s="13"/>
      <c r="D91" s="143">
        <v>2021</v>
      </c>
      <c r="E91" s="143">
        <v>2022</v>
      </c>
      <c r="F91" s="143">
        <v>2023</v>
      </c>
      <c r="G91" s="143">
        <v>2024</v>
      </c>
      <c r="H91" s="4"/>
      <c r="I91" s="4"/>
      <c r="J91" s="4"/>
      <c r="K91" s="4"/>
    </row>
    <row r="92" spans="1:11" ht="14.1" customHeight="1">
      <c r="A92" s="4"/>
      <c r="B92" s="4"/>
      <c r="C92" s="12"/>
      <c r="D92" s="144" t="s">
        <v>7</v>
      </c>
      <c r="E92" s="144" t="s">
        <v>8</v>
      </c>
      <c r="F92" s="144" t="s">
        <v>8</v>
      </c>
      <c r="G92" s="144" t="s">
        <v>8</v>
      </c>
      <c r="H92" s="4"/>
      <c r="I92" s="4"/>
      <c r="J92" s="4"/>
      <c r="K92" s="4"/>
    </row>
    <row r="93" spans="1:11" ht="14.1" customHeight="1">
      <c r="A93" s="4"/>
      <c r="B93" s="4"/>
      <c r="C93" s="11" t="s">
        <v>381</v>
      </c>
      <c r="D93" s="145">
        <v>0</v>
      </c>
      <c r="E93" s="145">
        <v>0</v>
      </c>
      <c r="F93" s="145">
        <v>0</v>
      </c>
      <c r="G93" s="145">
        <v>0</v>
      </c>
      <c r="H93" s="4"/>
      <c r="I93" s="4"/>
      <c r="J93" s="4"/>
      <c r="K93" s="4"/>
    </row>
    <row r="94" spans="1:11" ht="14.1" customHeight="1">
      <c r="A94" s="4"/>
      <c r="B94" s="4"/>
      <c r="C94" s="11" t="s">
        <v>370</v>
      </c>
      <c r="D94" s="145">
        <v>0</v>
      </c>
      <c r="E94" s="145">
        <v>0</v>
      </c>
      <c r="F94" s="145">
        <v>0</v>
      </c>
      <c r="G94" s="145">
        <v>0</v>
      </c>
      <c r="H94" s="4"/>
      <c r="I94" s="4"/>
      <c r="J94" s="4"/>
      <c r="K94" s="4"/>
    </row>
    <row r="95" spans="1:11" ht="14.1" customHeight="1">
      <c r="A95" s="4"/>
      <c r="B95" s="4"/>
      <c r="C95" s="11" t="s">
        <v>374</v>
      </c>
      <c r="D95" s="145">
        <v>0</v>
      </c>
      <c r="E95" s="145">
        <v>0</v>
      </c>
      <c r="F95" s="145">
        <v>0</v>
      </c>
      <c r="G95" s="145">
        <v>0</v>
      </c>
      <c r="H95" s="4"/>
      <c r="I95" s="4"/>
      <c r="J95" s="4"/>
      <c r="K95" s="4"/>
    </row>
    <row r="96" spans="1:11" ht="14.1" customHeight="1">
      <c r="A96" s="4"/>
      <c r="B96" s="4"/>
      <c r="C96" s="11" t="s">
        <v>380</v>
      </c>
      <c r="D96" s="145">
        <v>0</v>
      </c>
      <c r="E96" s="145">
        <v>0</v>
      </c>
      <c r="F96" s="145">
        <v>0</v>
      </c>
      <c r="G96" s="145">
        <v>0</v>
      </c>
      <c r="H96" s="4"/>
      <c r="I96" s="4"/>
      <c r="J96" s="4"/>
      <c r="K96" s="4"/>
    </row>
    <row r="97" spans="1:11" ht="14.1" customHeight="1">
      <c r="A97" s="4"/>
      <c r="B97" s="4"/>
      <c r="C97" s="11" t="s">
        <v>370</v>
      </c>
      <c r="D97" s="145">
        <v>0</v>
      </c>
      <c r="E97" s="145">
        <v>0</v>
      </c>
      <c r="F97" s="145">
        <v>0</v>
      </c>
      <c r="G97" s="145">
        <v>0</v>
      </c>
      <c r="H97" s="4"/>
      <c r="I97" s="4"/>
      <c r="J97" s="4"/>
      <c r="K97" s="4"/>
    </row>
    <row r="98" spans="1:11" ht="14.1" customHeight="1">
      <c r="A98" s="4"/>
      <c r="B98" s="4"/>
      <c r="C98" s="11" t="s">
        <v>374</v>
      </c>
      <c r="D98" s="145">
        <v>0</v>
      </c>
      <c r="E98" s="145">
        <v>0</v>
      </c>
      <c r="F98" s="145">
        <v>0</v>
      </c>
      <c r="G98" s="145">
        <v>0</v>
      </c>
      <c r="H98" s="4"/>
      <c r="I98" s="4"/>
      <c r="J98" s="4"/>
      <c r="K98" s="4"/>
    </row>
    <row r="99" spans="1:11" ht="14.1" customHeight="1">
      <c r="A99" s="4"/>
      <c r="B99" s="4"/>
      <c r="C99" s="11" t="s">
        <v>379</v>
      </c>
      <c r="D99" s="145">
        <v>0</v>
      </c>
      <c r="E99" s="145">
        <v>0</v>
      </c>
      <c r="F99" s="145">
        <v>0</v>
      </c>
      <c r="G99" s="145">
        <v>0</v>
      </c>
      <c r="H99" s="4"/>
      <c r="I99" s="4"/>
      <c r="J99" s="4"/>
      <c r="K99" s="4"/>
    </row>
    <row r="100" spans="1:11" ht="14.1" customHeight="1">
      <c r="A100" s="4"/>
      <c r="B100" s="4"/>
      <c r="C100" s="11" t="s">
        <v>370</v>
      </c>
      <c r="D100" s="145">
        <v>0</v>
      </c>
      <c r="E100" s="145">
        <v>0</v>
      </c>
      <c r="F100" s="145">
        <v>0</v>
      </c>
      <c r="G100" s="145">
        <v>0</v>
      </c>
      <c r="H100" s="4"/>
      <c r="I100" s="4"/>
      <c r="J100" s="4"/>
      <c r="K100" s="4"/>
    </row>
    <row r="101" spans="1:11" ht="14.1" customHeight="1">
      <c r="A101" s="4"/>
      <c r="B101" s="4"/>
      <c r="C101" s="11" t="s">
        <v>374</v>
      </c>
      <c r="D101" s="145">
        <v>0</v>
      </c>
      <c r="E101" s="145">
        <v>0</v>
      </c>
      <c r="F101" s="145">
        <v>0</v>
      </c>
      <c r="G101" s="145">
        <v>0</v>
      </c>
      <c r="H101" s="4"/>
      <c r="I101" s="4"/>
      <c r="J101" s="4"/>
      <c r="K101" s="4"/>
    </row>
    <row r="102" spans="1:11" ht="14.1" customHeight="1">
      <c r="A102" s="4"/>
      <c r="B102" s="4"/>
      <c r="C102" s="11" t="s">
        <v>378</v>
      </c>
      <c r="D102" s="145">
        <v>0</v>
      </c>
      <c r="E102" s="145">
        <v>0</v>
      </c>
      <c r="F102" s="145">
        <v>0</v>
      </c>
      <c r="G102" s="145">
        <v>0</v>
      </c>
      <c r="H102" s="4"/>
      <c r="I102" s="4"/>
      <c r="J102" s="4"/>
      <c r="K102" s="4"/>
    </row>
    <row r="103" spans="1:11" ht="14.1" customHeight="1">
      <c r="A103" s="4"/>
      <c r="B103" s="4"/>
      <c r="C103" s="11" t="s">
        <v>370</v>
      </c>
      <c r="D103" s="145">
        <v>0</v>
      </c>
      <c r="E103" s="145">
        <v>0</v>
      </c>
      <c r="F103" s="145">
        <v>0</v>
      </c>
      <c r="G103" s="145">
        <v>0</v>
      </c>
      <c r="H103" s="4"/>
      <c r="I103" s="4"/>
      <c r="J103" s="4"/>
      <c r="K103" s="4"/>
    </row>
    <row r="104" spans="1:11" ht="14.1" customHeight="1">
      <c r="A104" s="4"/>
      <c r="B104" s="4"/>
      <c r="C104" s="11" t="s">
        <v>374</v>
      </c>
      <c r="D104" s="145">
        <v>0</v>
      </c>
      <c r="E104" s="145">
        <v>0</v>
      </c>
      <c r="F104" s="145">
        <v>0</v>
      </c>
      <c r="G104" s="145">
        <v>0</v>
      </c>
      <c r="H104" s="4"/>
      <c r="I104" s="4"/>
      <c r="J104" s="4"/>
      <c r="K104" s="4"/>
    </row>
    <row r="105" spans="1:11" ht="14.1" customHeight="1">
      <c r="A105" s="4"/>
      <c r="B105" s="4"/>
      <c r="C105" s="11" t="s">
        <v>383</v>
      </c>
      <c r="D105" s="145">
        <v>0</v>
      </c>
      <c r="E105" s="145">
        <v>0</v>
      </c>
      <c r="F105" s="145">
        <v>0</v>
      </c>
      <c r="G105" s="145">
        <v>0</v>
      </c>
      <c r="H105" s="4"/>
      <c r="I105" s="4"/>
      <c r="J105" s="4"/>
      <c r="K105" s="4"/>
    </row>
    <row r="106" spans="1:11" ht="14.1" customHeight="1">
      <c r="A106" s="4"/>
      <c r="B106" s="4"/>
      <c r="C106" s="11" t="s">
        <v>370</v>
      </c>
      <c r="D106" s="145">
        <v>0</v>
      </c>
      <c r="E106" s="145">
        <v>0</v>
      </c>
      <c r="F106" s="145">
        <v>0</v>
      </c>
      <c r="G106" s="145">
        <v>0</v>
      </c>
      <c r="H106" s="4"/>
      <c r="I106" s="4"/>
      <c r="J106" s="4"/>
      <c r="K106" s="4"/>
    </row>
    <row r="107" spans="1:11" ht="14.1" customHeight="1">
      <c r="A107" s="4"/>
      <c r="B107" s="4"/>
      <c r="C107" s="11" t="s">
        <v>374</v>
      </c>
      <c r="D107" s="145">
        <v>0</v>
      </c>
      <c r="E107" s="145">
        <v>0</v>
      </c>
      <c r="F107" s="145">
        <v>0</v>
      </c>
      <c r="G107" s="145">
        <v>0</v>
      </c>
      <c r="H107" s="4"/>
      <c r="I107" s="4"/>
      <c r="J107" s="4"/>
      <c r="K107" s="4"/>
    </row>
    <row r="108" spans="1:11" ht="14.1" customHeight="1">
      <c r="A108" s="4"/>
      <c r="B108" s="4"/>
      <c r="C108" s="11" t="s">
        <v>376</v>
      </c>
      <c r="D108" s="145">
        <v>0</v>
      </c>
      <c r="E108" s="145">
        <v>0</v>
      </c>
      <c r="F108" s="145">
        <v>0</v>
      </c>
      <c r="G108" s="145">
        <v>0</v>
      </c>
      <c r="H108" s="4"/>
      <c r="I108" s="4"/>
      <c r="J108" s="4"/>
      <c r="K108" s="4"/>
    </row>
    <row r="109" spans="1:11" ht="14.1" customHeight="1">
      <c r="A109" s="4"/>
      <c r="B109" s="4"/>
      <c r="C109" s="11" t="s">
        <v>370</v>
      </c>
      <c r="D109" s="145">
        <v>0</v>
      </c>
      <c r="E109" s="145">
        <v>0</v>
      </c>
      <c r="F109" s="145">
        <v>0</v>
      </c>
      <c r="G109" s="145">
        <v>0</v>
      </c>
      <c r="H109" s="4"/>
      <c r="I109" s="4"/>
      <c r="J109" s="4"/>
      <c r="K109" s="4"/>
    </row>
    <row r="110" spans="1:11" ht="14.1" customHeight="1">
      <c r="A110" s="4"/>
      <c r="B110" s="4"/>
      <c r="C110" s="11" t="s">
        <v>374</v>
      </c>
      <c r="D110" s="145">
        <v>0</v>
      </c>
      <c r="E110" s="145">
        <v>0</v>
      </c>
      <c r="F110" s="145">
        <v>0</v>
      </c>
      <c r="G110" s="145">
        <v>0</v>
      </c>
      <c r="H110" s="4"/>
      <c r="I110" s="4"/>
      <c r="J110" s="4"/>
      <c r="K110" s="4"/>
    </row>
    <row r="111" spans="1:11" ht="14.1" customHeight="1">
      <c r="A111" s="4"/>
      <c r="B111" s="4"/>
      <c r="C111" s="11" t="s">
        <v>375</v>
      </c>
      <c r="D111" s="145">
        <v>0</v>
      </c>
      <c r="E111" s="145">
        <v>0</v>
      </c>
      <c r="F111" s="145">
        <v>0</v>
      </c>
      <c r="G111" s="145">
        <v>0</v>
      </c>
      <c r="H111" s="4"/>
      <c r="I111" s="4"/>
      <c r="J111" s="4"/>
      <c r="K111" s="4"/>
    </row>
    <row r="112" spans="1:11" ht="14.1" customHeight="1">
      <c r="A112" s="4"/>
      <c r="B112" s="4"/>
      <c r="C112" s="11" t="s">
        <v>370</v>
      </c>
      <c r="D112" s="145">
        <v>0</v>
      </c>
      <c r="E112" s="145">
        <v>0</v>
      </c>
      <c r="F112" s="145">
        <v>0</v>
      </c>
      <c r="G112" s="145">
        <v>0</v>
      </c>
      <c r="H112" s="4"/>
      <c r="I112" s="4"/>
      <c r="J112" s="4"/>
      <c r="K112" s="4"/>
    </row>
    <row r="113" spans="1:11" ht="14.1" customHeight="1">
      <c r="A113" s="4"/>
      <c r="B113" s="4"/>
      <c r="C113" s="11" t="s">
        <v>374</v>
      </c>
      <c r="D113" s="145">
        <v>0</v>
      </c>
      <c r="E113" s="145">
        <v>0</v>
      </c>
      <c r="F113" s="145">
        <v>0</v>
      </c>
      <c r="G113" s="145">
        <v>0</v>
      </c>
      <c r="H113" s="4"/>
      <c r="I113" s="4"/>
      <c r="J113" s="4"/>
      <c r="K113" s="4"/>
    </row>
    <row r="114" spans="1:11" ht="14.1" customHeight="1">
      <c r="A114" s="4"/>
      <c r="B114" s="4"/>
      <c r="C114" s="11" t="s">
        <v>373</v>
      </c>
      <c r="D114" s="145">
        <v>340000</v>
      </c>
      <c r="E114" s="145">
        <v>0</v>
      </c>
      <c r="F114" s="145">
        <v>0</v>
      </c>
      <c r="G114" s="145">
        <v>0</v>
      </c>
      <c r="H114" s="4"/>
      <c r="I114" s="4"/>
      <c r="J114" s="4"/>
      <c r="K114" s="4"/>
    </row>
    <row r="115" spans="1:11" ht="14.1" customHeight="1">
      <c r="A115" s="4"/>
      <c r="B115" s="4"/>
      <c r="C115" s="11" t="s">
        <v>370</v>
      </c>
      <c r="D115" s="145">
        <v>340000</v>
      </c>
      <c r="E115" s="145">
        <v>0</v>
      </c>
      <c r="F115" s="145">
        <v>0</v>
      </c>
      <c r="G115" s="145">
        <v>0</v>
      </c>
      <c r="H115" s="4"/>
      <c r="I115" s="4"/>
      <c r="J115" s="4"/>
      <c r="K115" s="4"/>
    </row>
    <row r="116" spans="1:11" ht="14.1" customHeight="1">
      <c r="A116" s="4"/>
      <c r="B116" s="4"/>
      <c r="C116" s="11" t="s">
        <v>369</v>
      </c>
      <c r="D116" s="145">
        <v>0</v>
      </c>
      <c r="E116" s="145">
        <v>0</v>
      </c>
      <c r="F116" s="145">
        <v>0</v>
      </c>
      <c r="G116" s="145">
        <v>0</v>
      </c>
      <c r="H116" s="4"/>
      <c r="I116" s="4"/>
      <c r="J116" s="4"/>
      <c r="K116" s="4"/>
    </row>
    <row r="117" spans="1:11" ht="14.1" customHeight="1">
      <c r="A117" s="4"/>
      <c r="B117" s="4"/>
      <c r="C117" s="11" t="s">
        <v>368</v>
      </c>
      <c r="D117" s="145">
        <v>0</v>
      </c>
      <c r="E117" s="145">
        <v>0</v>
      </c>
      <c r="F117" s="145">
        <v>0</v>
      </c>
      <c r="G117" s="145">
        <v>0</v>
      </c>
      <c r="H117" s="4"/>
      <c r="I117" s="4"/>
      <c r="J117" s="4"/>
      <c r="K117" s="4"/>
    </row>
    <row r="118" spans="1:11" ht="14.1" customHeight="1">
      <c r="A118" s="4"/>
      <c r="B118" s="4"/>
      <c r="C118" s="11" t="s">
        <v>367</v>
      </c>
      <c r="D118" s="145">
        <v>0</v>
      </c>
      <c r="E118" s="145">
        <v>0</v>
      </c>
      <c r="F118" s="145">
        <v>0</v>
      </c>
      <c r="G118" s="145">
        <v>0</v>
      </c>
      <c r="H118" s="4"/>
      <c r="I118" s="4"/>
      <c r="J118" s="4"/>
      <c r="K118" s="4"/>
    </row>
    <row r="119" spans="1:11" ht="14.1" customHeight="1">
      <c r="A119" s="4"/>
      <c r="B119" s="4"/>
      <c r="C119" s="11" t="s">
        <v>366</v>
      </c>
      <c r="D119" s="145">
        <v>0</v>
      </c>
      <c r="E119" s="145">
        <v>0</v>
      </c>
      <c r="F119" s="145">
        <v>0</v>
      </c>
      <c r="G119" s="145">
        <v>0</v>
      </c>
      <c r="H119" s="4"/>
      <c r="I119" s="4"/>
      <c r="J119" s="4"/>
      <c r="K119" s="4"/>
    </row>
    <row r="120" spans="1:11" ht="14.1" customHeight="1">
      <c r="A120" s="4"/>
      <c r="B120" s="4"/>
      <c r="C120" s="11" t="s">
        <v>372</v>
      </c>
      <c r="D120" s="145">
        <v>855000</v>
      </c>
      <c r="E120" s="145">
        <v>3500000</v>
      </c>
      <c r="F120" s="145">
        <v>700000</v>
      </c>
      <c r="G120" s="145">
        <v>700000</v>
      </c>
      <c r="H120" s="4"/>
      <c r="I120" s="4"/>
      <c r="J120" s="4"/>
      <c r="K120" s="4"/>
    </row>
    <row r="121" spans="1:11" ht="14.1" customHeight="1">
      <c r="A121" s="4"/>
      <c r="B121" s="4"/>
      <c r="C121" s="11" t="s">
        <v>370</v>
      </c>
      <c r="D121" s="145">
        <v>855000</v>
      </c>
      <c r="E121" s="145">
        <v>3500000</v>
      </c>
      <c r="F121" s="145">
        <v>700000</v>
      </c>
      <c r="G121" s="145">
        <v>700000</v>
      </c>
      <c r="H121" s="4"/>
      <c r="I121" s="4"/>
      <c r="J121" s="4"/>
      <c r="K121" s="4"/>
    </row>
    <row r="122" spans="1:11" ht="14.1" customHeight="1">
      <c r="A122" s="4"/>
      <c r="B122" s="4"/>
      <c r="C122" s="11" t="s">
        <v>369</v>
      </c>
      <c r="D122" s="145">
        <v>0</v>
      </c>
      <c r="E122" s="145">
        <v>0</v>
      </c>
      <c r="F122" s="145">
        <v>0</v>
      </c>
      <c r="G122" s="145">
        <v>0</v>
      </c>
      <c r="H122" s="4"/>
      <c r="I122" s="4"/>
      <c r="J122" s="4"/>
      <c r="K122" s="4"/>
    </row>
    <row r="123" spans="1:11" ht="14.1" customHeight="1">
      <c r="A123" s="4"/>
      <c r="B123" s="4"/>
      <c r="C123" s="11" t="s">
        <v>368</v>
      </c>
      <c r="D123" s="145">
        <v>0</v>
      </c>
      <c r="E123" s="145">
        <v>0</v>
      </c>
      <c r="F123" s="145">
        <v>0</v>
      </c>
      <c r="G123" s="145">
        <v>0</v>
      </c>
      <c r="H123" s="4"/>
      <c r="I123" s="4"/>
      <c r="J123" s="4"/>
      <c r="K123" s="4"/>
    </row>
    <row r="124" spans="1:11" ht="14.1" customHeight="1">
      <c r="A124" s="4"/>
      <c r="B124" s="4"/>
      <c r="C124" s="11" t="s">
        <v>367</v>
      </c>
      <c r="D124" s="145">
        <v>0</v>
      </c>
      <c r="E124" s="145">
        <v>0</v>
      </c>
      <c r="F124" s="145">
        <v>0</v>
      </c>
      <c r="G124" s="145">
        <v>0</v>
      </c>
      <c r="H124" s="4"/>
      <c r="I124" s="4"/>
      <c r="J124" s="4"/>
      <c r="K124" s="4"/>
    </row>
    <row r="125" spans="1:11" ht="14.1" customHeight="1">
      <c r="A125" s="4"/>
      <c r="B125" s="4"/>
      <c r="C125" s="11" t="s">
        <v>366</v>
      </c>
      <c r="D125" s="145">
        <v>0</v>
      </c>
      <c r="E125" s="145">
        <v>0</v>
      </c>
      <c r="F125" s="145">
        <v>0</v>
      </c>
      <c r="G125" s="145">
        <v>0</v>
      </c>
      <c r="H125" s="4"/>
      <c r="I125" s="4"/>
      <c r="J125" s="4"/>
      <c r="K125" s="4"/>
    </row>
    <row r="126" spans="1:11" ht="14.1" customHeight="1">
      <c r="A126" s="4"/>
      <c r="B126" s="4"/>
      <c r="C126" s="11" t="s">
        <v>371</v>
      </c>
      <c r="D126" s="145">
        <v>0</v>
      </c>
      <c r="E126" s="145">
        <v>0</v>
      </c>
      <c r="F126" s="145">
        <v>0</v>
      </c>
      <c r="G126" s="145">
        <v>0</v>
      </c>
      <c r="H126" s="4"/>
      <c r="I126" s="4"/>
      <c r="J126" s="4"/>
      <c r="K126" s="4"/>
    </row>
    <row r="127" spans="1:11" ht="14.1" customHeight="1">
      <c r="A127" s="4"/>
      <c r="B127" s="4"/>
      <c r="C127" s="11" t="s">
        <v>370</v>
      </c>
      <c r="D127" s="145">
        <v>0</v>
      </c>
      <c r="E127" s="145">
        <v>0</v>
      </c>
      <c r="F127" s="145">
        <v>0</v>
      </c>
      <c r="G127" s="145">
        <v>0</v>
      </c>
      <c r="H127" s="4"/>
      <c r="I127" s="4"/>
      <c r="J127" s="4"/>
      <c r="K127" s="4"/>
    </row>
    <row r="128" spans="1:11" ht="14.1" customHeight="1">
      <c r="A128" s="4"/>
      <c r="B128" s="4"/>
      <c r="C128" s="11" t="s">
        <v>369</v>
      </c>
      <c r="D128" s="145">
        <v>0</v>
      </c>
      <c r="E128" s="145">
        <v>0</v>
      </c>
      <c r="F128" s="145">
        <v>0</v>
      </c>
      <c r="G128" s="145">
        <v>0</v>
      </c>
      <c r="H128" s="4"/>
      <c r="I128" s="4"/>
      <c r="J128" s="4"/>
      <c r="K128" s="4"/>
    </row>
    <row r="129" spans="1:11" ht="14.1" customHeight="1">
      <c r="A129" s="4"/>
      <c r="B129" s="4"/>
      <c r="C129" s="11" t="s">
        <v>368</v>
      </c>
      <c r="D129" s="145">
        <v>0</v>
      </c>
      <c r="E129" s="145">
        <v>0</v>
      </c>
      <c r="F129" s="145">
        <v>0</v>
      </c>
      <c r="G129" s="145">
        <v>0</v>
      </c>
      <c r="H129" s="4"/>
      <c r="I129" s="4"/>
      <c r="J129" s="4"/>
      <c r="K129" s="4"/>
    </row>
    <row r="130" spans="1:11" ht="14.1" customHeight="1">
      <c r="A130" s="4"/>
      <c r="B130" s="4"/>
      <c r="C130" s="11" t="s">
        <v>367</v>
      </c>
      <c r="D130" s="145">
        <v>0</v>
      </c>
      <c r="E130" s="145">
        <v>0</v>
      </c>
      <c r="F130" s="145">
        <v>0</v>
      </c>
      <c r="G130" s="145">
        <v>0</v>
      </c>
      <c r="H130" s="4"/>
      <c r="I130" s="4"/>
      <c r="J130" s="4"/>
      <c r="K130" s="4"/>
    </row>
    <row r="131" spans="1:11" ht="14.1" customHeight="1">
      <c r="A131" s="4"/>
      <c r="B131" s="4"/>
      <c r="C131" s="11" t="s">
        <v>366</v>
      </c>
      <c r="D131" s="145">
        <v>0</v>
      </c>
      <c r="E131" s="145">
        <v>0</v>
      </c>
      <c r="F131" s="145">
        <v>0</v>
      </c>
      <c r="G131" s="145">
        <v>0</v>
      </c>
      <c r="H131" s="4"/>
      <c r="I131" s="4"/>
      <c r="J131" s="4"/>
      <c r="K131" s="4"/>
    </row>
    <row r="132" spans="1:11" ht="14.1" customHeight="1">
      <c r="A132" s="4"/>
      <c r="B132" s="4"/>
      <c r="C132" s="11" t="s">
        <v>365</v>
      </c>
      <c r="D132" s="145">
        <v>0</v>
      </c>
      <c r="E132" s="145">
        <v>0</v>
      </c>
      <c r="F132" s="145">
        <v>0</v>
      </c>
      <c r="G132" s="145">
        <v>0</v>
      </c>
      <c r="H132" s="4"/>
      <c r="I132" s="4"/>
      <c r="J132" s="4"/>
      <c r="K132" s="4"/>
    </row>
    <row r="133" spans="1:11" ht="14.1" customHeight="1">
      <c r="A133" s="4"/>
      <c r="B133" s="4"/>
      <c r="C133" s="11" t="s">
        <v>364</v>
      </c>
      <c r="D133" s="145">
        <v>0</v>
      </c>
      <c r="E133" s="145">
        <v>0</v>
      </c>
      <c r="F133" s="145">
        <v>0</v>
      </c>
      <c r="G133" s="145">
        <v>0</v>
      </c>
      <c r="H133" s="4"/>
      <c r="I133" s="4"/>
      <c r="J133" s="4"/>
      <c r="K133" s="4"/>
    </row>
    <row r="134" spans="1:11" ht="14.1" customHeight="1">
      <c r="A134" s="4"/>
      <c r="B134" s="4"/>
      <c r="C134" s="10" t="s">
        <v>147</v>
      </c>
      <c r="D134" s="145">
        <v>1195000</v>
      </c>
      <c r="E134" s="145">
        <v>3500000</v>
      </c>
      <c r="F134" s="145">
        <v>700000</v>
      </c>
      <c r="G134" s="145">
        <v>700000</v>
      </c>
      <c r="H134" s="4"/>
      <c r="I134" s="4"/>
      <c r="J134" s="4"/>
      <c r="K134" s="4"/>
    </row>
    <row r="135" spans="1:11" ht="14.1" customHeight="1">
      <c r="A135" s="4"/>
      <c r="B135" s="4"/>
      <c r="C135" s="14" t="s">
        <v>393</v>
      </c>
      <c r="D135" s="1232" t="s">
        <v>2601</v>
      </c>
      <c r="E135" s="1233"/>
      <c r="F135" s="1233"/>
      <c r="G135" s="1233"/>
      <c r="H135" s="4"/>
      <c r="I135" s="4"/>
      <c r="J135" s="4"/>
      <c r="K135" s="4"/>
    </row>
    <row r="136" spans="1:11" ht="14.1" customHeight="1">
      <c r="A136" s="4"/>
      <c r="B136" s="4"/>
      <c r="C136" s="150" t="s">
        <v>392</v>
      </c>
      <c r="D136" s="1234" t="s">
        <v>2602</v>
      </c>
      <c r="E136" s="1235"/>
      <c r="F136" s="1235"/>
      <c r="G136" s="1235"/>
      <c r="H136" s="4"/>
      <c r="I136" s="4"/>
      <c r="J136" s="4"/>
      <c r="K136" s="4"/>
    </row>
    <row r="137" spans="1:11" ht="14.1" customHeight="1">
      <c r="A137" s="4"/>
      <c r="B137" s="4"/>
      <c r="C137" s="150" t="s">
        <v>15</v>
      </c>
      <c r="D137" s="1234" t="s">
        <v>40</v>
      </c>
      <c r="E137" s="1235"/>
      <c r="F137" s="1235"/>
      <c r="G137" s="1235"/>
      <c r="H137" s="4"/>
      <c r="I137" s="4"/>
      <c r="J137" s="4"/>
      <c r="K137" s="4"/>
    </row>
    <row r="138" spans="1:11" ht="15" customHeight="1">
      <c r="A138" s="4"/>
      <c r="B138" s="4"/>
      <c r="C138" s="13"/>
      <c r="D138" s="143">
        <v>2021</v>
      </c>
      <c r="E138" s="143">
        <v>2022</v>
      </c>
      <c r="F138" s="143">
        <v>2023</v>
      </c>
      <c r="G138" s="143">
        <v>2024</v>
      </c>
      <c r="H138" s="4"/>
      <c r="I138" s="4"/>
      <c r="J138" s="4"/>
      <c r="K138" s="4"/>
    </row>
    <row r="139" spans="1:11" ht="15" customHeight="1">
      <c r="A139" s="4"/>
      <c r="B139" s="4"/>
      <c r="C139" s="12"/>
      <c r="D139" s="144" t="s">
        <v>7</v>
      </c>
      <c r="E139" s="144" t="s">
        <v>8</v>
      </c>
      <c r="F139" s="144" t="s">
        <v>8</v>
      </c>
      <c r="G139" s="144" t="s">
        <v>8</v>
      </c>
      <c r="H139" s="4"/>
      <c r="I139" s="4"/>
      <c r="J139" s="4"/>
      <c r="K139" s="4"/>
    </row>
    <row r="140" spans="1:11" ht="14.1" customHeight="1">
      <c r="A140" s="4"/>
      <c r="B140" s="4"/>
      <c r="C140" s="7" t="s">
        <v>16</v>
      </c>
      <c r="D140" s="142" t="s">
        <v>385</v>
      </c>
      <c r="E140" s="142" t="s">
        <v>798</v>
      </c>
      <c r="F140" s="142" t="s">
        <v>399</v>
      </c>
      <c r="G140" s="142" t="s">
        <v>399</v>
      </c>
      <c r="H140" s="4"/>
      <c r="I140" s="4"/>
      <c r="J140" s="4"/>
      <c r="K140" s="4"/>
    </row>
    <row r="141" spans="1:11" ht="14.1" customHeight="1">
      <c r="A141" s="4"/>
      <c r="B141" s="4"/>
      <c r="C141" s="7" t="s">
        <v>506</v>
      </c>
      <c r="D141" s="142" t="s">
        <v>385</v>
      </c>
      <c r="E141" s="142" t="s">
        <v>1009</v>
      </c>
      <c r="F141" s="142" t="s">
        <v>930</v>
      </c>
      <c r="G141" s="142" t="s">
        <v>930</v>
      </c>
      <c r="H141" s="4"/>
      <c r="I141" s="4"/>
      <c r="J141" s="4"/>
      <c r="K141" s="4"/>
    </row>
    <row r="142" spans="1:11" ht="14.1" customHeight="1">
      <c r="A142" s="4"/>
      <c r="B142" s="4"/>
      <c r="C142" s="7" t="s">
        <v>504</v>
      </c>
      <c r="D142" s="142" t="s">
        <v>385</v>
      </c>
      <c r="E142" s="142" t="s">
        <v>2603</v>
      </c>
      <c r="F142" s="142" t="s">
        <v>390</v>
      </c>
      <c r="G142" s="142" t="s">
        <v>390</v>
      </c>
      <c r="H142" s="4"/>
      <c r="I142" s="4"/>
      <c r="J142" s="4"/>
      <c r="K142" s="4"/>
    </row>
    <row r="143" spans="1:11" ht="14.1" customHeight="1">
      <c r="A143" s="4"/>
      <c r="B143" s="4"/>
      <c r="C143" s="7" t="s">
        <v>388</v>
      </c>
      <c r="D143" s="142" t="s">
        <v>361</v>
      </c>
      <c r="E143" s="142" t="s">
        <v>361</v>
      </c>
      <c r="F143" s="142" t="s">
        <v>957</v>
      </c>
      <c r="G143" s="142" t="s">
        <v>385</v>
      </c>
      <c r="H143" s="4"/>
      <c r="I143" s="4"/>
      <c r="J143" s="4"/>
      <c r="K143" s="4"/>
    </row>
    <row r="144" spans="1:11" ht="14.1" customHeight="1">
      <c r="A144" s="4"/>
      <c r="B144" s="4"/>
      <c r="C144" s="7" t="s">
        <v>387</v>
      </c>
      <c r="D144" s="142" t="s">
        <v>361</v>
      </c>
      <c r="E144" s="142" t="s">
        <v>361</v>
      </c>
      <c r="F144" s="142" t="s">
        <v>855</v>
      </c>
      <c r="G144" s="142" t="s">
        <v>385</v>
      </c>
      <c r="H144" s="4"/>
      <c r="I144" s="4"/>
      <c r="J144" s="4"/>
      <c r="K144" s="4"/>
    </row>
    <row r="145" spans="1:11" ht="14.1" customHeight="1">
      <c r="A145" s="4"/>
      <c r="B145" s="4"/>
      <c r="C145" s="7" t="s">
        <v>22</v>
      </c>
      <c r="D145" s="142" t="s">
        <v>361</v>
      </c>
      <c r="E145" s="142" t="s">
        <v>361</v>
      </c>
      <c r="F145" s="142" t="s">
        <v>2604</v>
      </c>
      <c r="G145" s="142" t="s">
        <v>385</v>
      </c>
      <c r="H145" s="4"/>
      <c r="I145" s="4"/>
      <c r="J145" s="4"/>
      <c r="K145" s="4"/>
    </row>
    <row r="146" spans="1:11" ht="14.1" customHeight="1">
      <c r="A146" s="4"/>
      <c r="B146" s="4"/>
      <c r="C146" s="1236" t="s">
        <v>384</v>
      </c>
      <c r="D146" s="1237"/>
      <c r="E146" s="1237"/>
      <c r="F146" s="1237"/>
      <c r="G146" s="1237"/>
      <c r="H146" s="4"/>
      <c r="I146" s="4"/>
      <c r="J146" s="4"/>
      <c r="K146" s="4"/>
    </row>
    <row r="147" spans="1:11" ht="14.1" customHeight="1">
      <c r="A147" s="4"/>
      <c r="B147" s="4"/>
      <c r="C147" s="13"/>
      <c r="D147" s="143">
        <v>2021</v>
      </c>
      <c r="E147" s="143">
        <v>2022</v>
      </c>
      <c r="F147" s="143">
        <v>2023</v>
      </c>
      <c r="G147" s="143">
        <v>2024</v>
      </c>
      <c r="H147" s="4"/>
      <c r="I147" s="4"/>
      <c r="J147" s="4"/>
      <c r="K147" s="4"/>
    </row>
    <row r="148" spans="1:11" ht="14.1" customHeight="1">
      <c r="A148" s="4"/>
      <c r="B148" s="4"/>
      <c r="C148" s="12"/>
      <c r="D148" s="144" t="s">
        <v>7</v>
      </c>
      <c r="E148" s="144" t="s">
        <v>8</v>
      </c>
      <c r="F148" s="144" t="s">
        <v>8</v>
      </c>
      <c r="G148" s="144" t="s">
        <v>8</v>
      </c>
      <c r="H148" s="4"/>
      <c r="I148" s="4"/>
      <c r="J148" s="4"/>
      <c r="K148" s="4"/>
    </row>
    <row r="149" spans="1:11" ht="14.1" customHeight="1">
      <c r="A149" s="4"/>
      <c r="B149" s="4"/>
      <c r="C149" s="11" t="s">
        <v>381</v>
      </c>
      <c r="D149" s="145">
        <v>0</v>
      </c>
      <c r="E149" s="145">
        <v>0</v>
      </c>
      <c r="F149" s="145">
        <v>0</v>
      </c>
      <c r="G149" s="145">
        <v>0</v>
      </c>
      <c r="H149" s="4"/>
      <c r="I149" s="4"/>
      <c r="J149" s="4"/>
      <c r="K149" s="4"/>
    </row>
    <row r="150" spans="1:11" ht="14.1" customHeight="1">
      <c r="A150" s="4"/>
      <c r="B150" s="4"/>
      <c r="C150" s="11" t="s">
        <v>370</v>
      </c>
      <c r="D150" s="145">
        <v>0</v>
      </c>
      <c r="E150" s="145">
        <v>0</v>
      </c>
      <c r="F150" s="145">
        <v>0</v>
      </c>
      <c r="G150" s="145">
        <v>0</v>
      </c>
      <c r="H150" s="4"/>
      <c r="I150" s="4"/>
      <c r="J150" s="4"/>
      <c r="K150" s="4"/>
    </row>
    <row r="151" spans="1:11" ht="14.1" customHeight="1">
      <c r="A151" s="4"/>
      <c r="B151" s="4"/>
      <c r="C151" s="11" t="s">
        <v>374</v>
      </c>
      <c r="D151" s="145">
        <v>0</v>
      </c>
      <c r="E151" s="145">
        <v>0</v>
      </c>
      <c r="F151" s="145">
        <v>0</v>
      </c>
      <c r="G151" s="145">
        <v>0</v>
      </c>
      <c r="H151" s="4"/>
      <c r="I151" s="4"/>
      <c r="J151" s="4"/>
      <c r="K151" s="4"/>
    </row>
    <row r="152" spans="1:11" ht="14.1" customHeight="1">
      <c r="A152" s="4"/>
      <c r="B152" s="4"/>
      <c r="C152" s="11" t="s">
        <v>380</v>
      </c>
      <c r="D152" s="145">
        <v>0</v>
      </c>
      <c r="E152" s="145">
        <v>0</v>
      </c>
      <c r="F152" s="145">
        <v>0</v>
      </c>
      <c r="G152" s="145">
        <v>0</v>
      </c>
      <c r="H152" s="4"/>
      <c r="I152" s="4"/>
      <c r="J152" s="4"/>
      <c r="K152" s="4"/>
    </row>
    <row r="153" spans="1:11" ht="14.1" customHeight="1">
      <c r="A153" s="4"/>
      <c r="B153" s="4"/>
      <c r="C153" s="11" t="s">
        <v>370</v>
      </c>
      <c r="D153" s="145">
        <v>0</v>
      </c>
      <c r="E153" s="145">
        <v>0</v>
      </c>
      <c r="F153" s="145">
        <v>0</v>
      </c>
      <c r="G153" s="145">
        <v>0</v>
      </c>
      <c r="H153" s="4"/>
      <c r="I153" s="4"/>
      <c r="J153" s="4"/>
      <c r="K153" s="4"/>
    </row>
    <row r="154" spans="1:11" ht="14.1" customHeight="1">
      <c r="A154" s="4"/>
      <c r="B154" s="4"/>
      <c r="C154" s="11" t="s">
        <v>374</v>
      </c>
      <c r="D154" s="145">
        <v>0</v>
      </c>
      <c r="E154" s="145">
        <v>0</v>
      </c>
      <c r="F154" s="145">
        <v>0</v>
      </c>
      <c r="G154" s="145">
        <v>0</v>
      </c>
      <c r="H154" s="4"/>
      <c r="I154" s="4"/>
      <c r="J154" s="4"/>
      <c r="K154" s="4"/>
    </row>
    <row r="155" spans="1:11" ht="14.1" customHeight="1">
      <c r="A155" s="4"/>
      <c r="B155" s="4"/>
      <c r="C155" s="11" t="s">
        <v>379</v>
      </c>
      <c r="D155" s="145">
        <v>0</v>
      </c>
      <c r="E155" s="145">
        <v>0</v>
      </c>
      <c r="F155" s="145">
        <v>0</v>
      </c>
      <c r="G155" s="145">
        <v>0</v>
      </c>
      <c r="H155" s="4"/>
      <c r="I155" s="4"/>
      <c r="J155" s="4"/>
      <c r="K155" s="4"/>
    </row>
    <row r="156" spans="1:11" ht="14.1" customHeight="1">
      <c r="A156" s="4"/>
      <c r="B156" s="4"/>
      <c r="C156" s="11" t="s">
        <v>370</v>
      </c>
      <c r="D156" s="145">
        <v>0</v>
      </c>
      <c r="E156" s="145">
        <v>0</v>
      </c>
      <c r="F156" s="145">
        <v>0</v>
      </c>
      <c r="G156" s="145">
        <v>0</v>
      </c>
      <c r="H156" s="4"/>
      <c r="I156" s="4"/>
      <c r="J156" s="4"/>
      <c r="K156" s="4"/>
    </row>
    <row r="157" spans="1:11" ht="14.1" customHeight="1">
      <c r="A157" s="4"/>
      <c r="B157" s="4"/>
      <c r="C157" s="11" t="s">
        <v>374</v>
      </c>
      <c r="D157" s="145">
        <v>0</v>
      </c>
      <c r="E157" s="145">
        <v>0</v>
      </c>
      <c r="F157" s="145">
        <v>0</v>
      </c>
      <c r="G157" s="145">
        <v>0</v>
      </c>
      <c r="H157" s="4"/>
      <c r="I157" s="4"/>
      <c r="J157" s="4"/>
      <c r="K157" s="4"/>
    </row>
    <row r="158" spans="1:11" ht="14.1" customHeight="1">
      <c r="A158" s="4"/>
      <c r="B158" s="4"/>
      <c r="C158" s="11" t="s">
        <v>378</v>
      </c>
      <c r="D158" s="145">
        <v>0</v>
      </c>
      <c r="E158" s="145">
        <v>0</v>
      </c>
      <c r="F158" s="145">
        <v>0</v>
      </c>
      <c r="G158" s="145">
        <v>0</v>
      </c>
      <c r="H158" s="4"/>
      <c r="I158" s="4"/>
      <c r="J158" s="4"/>
      <c r="K158" s="4"/>
    </row>
    <row r="159" spans="1:11" ht="14.1" customHeight="1">
      <c r="A159" s="4"/>
      <c r="B159" s="4"/>
      <c r="C159" s="11" t="s">
        <v>370</v>
      </c>
      <c r="D159" s="145">
        <v>0</v>
      </c>
      <c r="E159" s="145">
        <v>0</v>
      </c>
      <c r="F159" s="145">
        <v>0</v>
      </c>
      <c r="G159" s="145">
        <v>0</v>
      </c>
      <c r="H159" s="4"/>
      <c r="I159" s="4"/>
      <c r="J159" s="4"/>
      <c r="K159" s="4"/>
    </row>
    <row r="160" spans="1:11" ht="14.1" customHeight="1">
      <c r="A160" s="4"/>
      <c r="B160" s="4"/>
      <c r="C160" s="11" t="s">
        <v>374</v>
      </c>
      <c r="D160" s="145">
        <v>0</v>
      </c>
      <c r="E160" s="145">
        <v>0</v>
      </c>
      <c r="F160" s="145">
        <v>0</v>
      </c>
      <c r="G160" s="145">
        <v>0</v>
      </c>
      <c r="H160" s="4"/>
      <c r="I160" s="4"/>
      <c r="J160" s="4"/>
      <c r="K160" s="4"/>
    </row>
    <row r="161" spans="1:11" ht="14.1" customHeight="1">
      <c r="A161" s="4"/>
      <c r="B161" s="4"/>
      <c r="C161" s="11" t="s">
        <v>383</v>
      </c>
      <c r="D161" s="145">
        <v>0</v>
      </c>
      <c r="E161" s="145">
        <v>0</v>
      </c>
      <c r="F161" s="145">
        <v>0</v>
      </c>
      <c r="G161" s="145">
        <v>0</v>
      </c>
      <c r="H161" s="4"/>
      <c r="I161" s="4"/>
      <c r="J161" s="4"/>
      <c r="K161" s="4"/>
    </row>
    <row r="162" spans="1:11" ht="14.1" customHeight="1">
      <c r="A162" s="4"/>
      <c r="B162" s="4"/>
      <c r="C162" s="11" t="s">
        <v>370</v>
      </c>
      <c r="D162" s="145">
        <v>0</v>
      </c>
      <c r="E162" s="145">
        <v>0</v>
      </c>
      <c r="F162" s="145">
        <v>0</v>
      </c>
      <c r="G162" s="145">
        <v>0</v>
      </c>
      <c r="H162" s="4"/>
      <c r="I162" s="4"/>
      <c r="J162" s="4"/>
      <c r="K162" s="4"/>
    </row>
    <row r="163" spans="1:11" ht="14.1" customHeight="1">
      <c r="A163" s="4"/>
      <c r="B163" s="4"/>
      <c r="C163" s="11" t="s">
        <v>374</v>
      </c>
      <c r="D163" s="145">
        <v>0</v>
      </c>
      <c r="E163" s="145">
        <v>0</v>
      </c>
      <c r="F163" s="145">
        <v>0</v>
      </c>
      <c r="G163" s="145">
        <v>0</v>
      </c>
      <c r="H163" s="4"/>
      <c r="I163" s="4"/>
      <c r="J163" s="4"/>
      <c r="K163" s="4"/>
    </row>
    <row r="164" spans="1:11" ht="14.1" customHeight="1">
      <c r="A164" s="4"/>
      <c r="B164" s="4"/>
      <c r="C164" s="11" t="s">
        <v>376</v>
      </c>
      <c r="D164" s="145">
        <v>0</v>
      </c>
      <c r="E164" s="145">
        <v>0</v>
      </c>
      <c r="F164" s="145">
        <v>0</v>
      </c>
      <c r="G164" s="145">
        <v>0</v>
      </c>
      <c r="H164" s="4"/>
      <c r="I164" s="4"/>
      <c r="J164" s="4"/>
      <c r="K164" s="4"/>
    </row>
    <row r="165" spans="1:11" ht="14.1" customHeight="1">
      <c r="A165" s="4"/>
      <c r="B165" s="4"/>
      <c r="C165" s="11" t="s">
        <v>370</v>
      </c>
      <c r="D165" s="145">
        <v>0</v>
      </c>
      <c r="E165" s="145">
        <v>0</v>
      </c>
      <c r="F165" s="145">
        <v>0</v>
      </c>
      <c r="G165" s="145">
        <v>0</v>
      </c>
      <c r="H165" s="4"/>
      <c r="I165" s="4"/>
      <c r="J165" s="4"/>
      <c r="K165" s="4"/>
    </row>
    <row r="166" spans="1:11" ht="14.1" customHeight="1">
      <c r="A166" s="4"/>
      <c r="B166" s="4"/>
      <c r="C166" s="11" t="s">
        <v>374</v>
      </c>
      <c r="D166" s="145">
        <v>0</v>
      </c>
      <c r="E166" s="145">
        <v>0</v>
      </c>
      <c r="F166" s="145">
        <v>0</v>
      </c>
      <c r="G166" s="145">
        <v>0</v>
      </c>
      <c r="H166" s="4"/>
      <c r="I166" s="4"/>
      <c r="J166" s="4"/>
      <c r="K166" s="4"/>
    </row>
    <row r="167" spans="1:11" ht="14.1" customHeight="1">
      <c r="A167" s="4"/>
      <c r="B167" s="4"/>
      <c r="C167" s="11" t="s">
        <v>375</v>
      </c>
      <c r="D167" s="145">
        <v>0</v>
      </c>
      <c r="E167" s="145">
        <v>0</v>
      </c>
      <c r="F167" s="145">
        <v>0</v>
      </c>
      <c r="G167" s="145">
        <v>0</v>
      </c>
      <c r="H167" s="4"/>
      <c r="I167" s="4"/>
      <c r="J167" s="4"/>
      <c r="K167" s="4"/>
    </row>
    <row r="168" spans="1:11" ht="14.1" customHeight="1">
      <c r="A168" s="4"/>
      <c r="B168" s="4"/>
      <c r="C168" s="11" t="s">
        <v>370</v>
      </c>
      <c r="D168" s="145">
        <v>0</v>
      </c>
      <c r="E168" s="145">
        <v>0</v>
      </c>
      <c r="F168" s="145">
        <v>0</v>
      </c>
      <c r="G168" s="145">
        <v>0</v>
      </c>
      <c r="H168" s="4"/>
      <c r="I168" s="4"/>
      <c r="J168" s="4"/>
      <c r="K168" s="4"/>
    </row>
    <row r="169" spans="1:11" ht="14.1" customHeight="1">
      <c r="A169" s="4"/>
      <c r="B169" s="4"/>
      <c r="C169" s="11" t="s">
        <v>374</v>
      </c>
      <c r="D169" s="145">
        <v>0</v>
      </c>
      <c r="E169" s="145">
        <v>0</v>
      </c>
      <c r="F169" s="145">
        <v>0</v>
      </c>
      <c r="G169" s="145">
        <v>0</v>
      </c>
      <c r="H169" s="4"/>
      <c r="I169" s="4"/>
      <c r="J169" s="4"/>
      <c r="K169" s="4"/>
    </row>
    <row r="170" spans="1:11" ht="14.1" customHeight="1">
      <c r="A170" s="4"/>
      <c r="B170" s="4"/>
      <c r="C170" s="11" t="s">
        <v>373</v>
      </c>
      <c r="D170" s="145">
        <v>0</v>
      </c>
      <c r="E170" s="145">
        <v>0</v>
      </c>
      <c r="F170" s="145">
        <v>0</v>
      </c>
      <c r="G170" s="145">
        <v>0</v>
      </c>
      <c r="H170" s="4"/>
      <c r="I170" s="4"/>
      <c r="J170" s="4"/>
      <c r="K170" s="4"/>
    </row>
    <row r="171" spans="1:11" ht="14.1" customHeight="1">
      <c r="A171" s="4"/>
      <c r="B171" s="4"/>
      <c r="C171" s="11" t="s">
        <v>370</v>
      </c>
      <c r="D171" s="145">
        <v>0</v>
      </c>
      <c r="E171" s="145">
        <v>0</v>
      </c>
      <c r="F171" s="145">
        <v>0</v>
      </c>
      <c r="G171" s="145">
        <v>0</v>
      </c>
      <c r="H171" s="4"/>
      <c r="I171" s="4"/>
      <c r="J171" s="4"/>
      <c r="K171" s="4"/>
    </row>
    <row r="172" spans="1:11" ht="14.1" customHeight="1">
      <c r="A172" s="4"/>
      <c r="B172" s="4"/>
      <c r="C172" s="11" t="s">
        <v>369</v>
      </c>
      <c r="D172" s="145">
        <v>0</v>
      </c>
      <c r="E172" s="145">
        <v>0</v>
      </c>
      <c r="F172" s="145">
        <v>0</v>
      </c>
      <c r="G172" s="145">
        <v>0</v>
      </c>
      <c r="H172" s="4"/>
      <c r="I172" s="4"/>
      <c r="J172" s="4"/>
      <c r="K172" s="4"/>
    </row>
    <row r="173" spans="1:11" ht="14.1" customHeight="1">
      <c r="A173" s="4"/>
      <c r="B173" s="4"/>
      <c r="C173" s="11" t="s">
        <v>368</v>
      </c>
      <c r="D173" s="145">
        <v>0</v>
      </c>
      <c r="E173" s="145">
        <v>0</v>
      </c>
      <c r="F173" s="145">
        <v>0</v>
      </c>
      <c r="G173" s="145">
        <v>0</v>
      </c>
      <c r="H173" s="4"/>
      <c r="I173" s="4"/>
      <c r="J173" s="4"/>
      <c r="K173" s="4"/>
    </row>
    <row r="174" spans="1:11" ht="14.1" customHeight="1">
      <c r="A174" s="4"/>
      <c r="B174" s="4"/>
      <c r="C174" s="11" t="s">
        <v>367</v>
      </c>
      <c r="D174" s="145">
        <v>0</v>
      </c>
      <c r="E174" s="145">
        <v>0</v>
      </c>
      <c r="F174" s="145">
        <v>0</v>
      </c>
      <c r="G174" s="145">
        <v>0</v>
      </c>
      <c r="H174" s="4"/>
      <c r="I174" s="4"/>
      <c r="J174" s="4"/>
      <c r="K174" s="4"/>
    </row>
    <row r="175" spans="1:11" ht="14.1" customHeight="1">
      <c r="A175" s="4"/>
      <c r="B175" s="4"/>
      <c r="C175" s="11" t="s">
        <v>366</v>
      </c>
      <c r="D175" s="145">
        <v>0</v>
      </c>
      <c r="E175" s="145">
        <v>0</v>
      </c>
      <c r="F175" s="145">
        <v>0</v>
      </c>
      <c r="G175" s="145">
        <v>0</v>
      </c>
      <c r="H175" s="4"/>
      <c r="I175" s="4"/>
      <c r="J175" s="4"/>
      <c r="K175" s="4"/>
    </row>
    <row r="176" spans="1:11" ht="14.1" customHeight="1">
      <c r="A176" s="4"/>
      <c r="B176" s="4"/>
      <c r="C176" s="11" t="s">
        <v>372</v>
      </c>
      <c r="D176" s="145">
        <v>0</v>
      </c>
      <c r="E176" s="145">
        <v>3400000</v>
      </c>
      <c r="F176" s="145">
        <v>2500000</v>
      </c>
      <c r="G176" s="145">
        <v>2500000</v>
      </c>
      <c r="H176" s="4"/>
      <c r="I176" s="4"/>
      <c r="J176" s="4"/>
      <c r="K176" s="4"/>
    </row>
    <row r="177" spans="1:11" ht="14.1" customHeight="1">
      <c r="A177" s="4"/>
      <c r="B177" s="4"/>
      <c r="C177" s="11" t="s">
        <v>370</v>
      </c>
      <c r="D177" s="145">
        <v>0</v>
      </c>
      <c r="E177" s="145">
        <v>3400000</v>
      </c>
      <c r="F177" s="145">
        <v>2500000</v>
      </c>
      <c r="G177" s="145">
        <v>2500000</v>
      </c>
      <c r="H177" s="4"/>
      <c r="I177" s="4"/>
      <c r="J177" s="4"/>
      <c r="K177" s="4"/>
    </row>
    <row r="178" spans="1:11" ht="14.1" customHeight="1">
      <c r="A178" s="4"/>
      <c r="B178" s="4"/>
      <c r="C178" s="11" t="s">
        <v>369</v>
      </c>
      <c r="D178" s="145">
        <v>0</v>
      </c>
      <c r="E178" s="145">
        <v>0</v>
      </c>
      <c r="F178" s="145">
        <v>0</v>
      </c>
      <c r="G178" s="145">
        <v>0</v>
      </c>
      <c r="H178" s="4"/>
      <c r="I178" s="4"/>
      <c r="J178" s="4"/>
      <c r="K178" s="4"/>
    </row>
    <row r="179" spans="1:11" ht="14.1" customHeight="1">
      <c r="A179" s="4"/>
      <c r="B179" s="4"/>
      <c r="C179" s="11" t="s">
        <v>368</v>
      </c>
      <c r="D179" s="145">
        <v>0</v>
      </c>
      <c r="E179" s="145">
        <v>0</v>
      </c>
      <c r="F179" s="145">
        <v>0</v>
      </c>
      <c r="G179" s="145">
        <v>0</v>
      </c>
      <c r="H179" s="4"/>
      <c r="I179" s="4"/>
      <c r="J179" s="4"/>
      <c r="K179" s="4"/>
    </row>
    <row r="180" spans="1:11" ht="14.1" customHeight="1">
      <c r="A180" s="4"/>
      <c r="B180" s="4"/>
      <c r="C180" s="11" t="s">
        <v>367</v>
      </c>
      <c r="D180" s="145">
        <v>0</v>
      </c>
      <c r="E180" s="145">
        <v>0</v>
      </c>
      <c r="F180" s="145">
        <v>0</v>
      </c>
      <c r="G180" s="145">
        <v>0</v>
      </c>
      <c r="H180" s="4"/>
      <c r="I180" s="4"/>
      <c r="J180" s="4"/>
      <c r="K180" s="4"/>
    </row>
    <row r="181" spans="1:11" ht="14.1" customHeight="1">
      <c r="A181" s="4"/>
      <c r="B181" s="4"/>
      <c r="C181" s="11" t="s">
        <v>366</v>
      </c>
      <c r="D181" s="145">
        <v>0</v>
      </c>
      <c r="E181" s="145">
        <v>0</v>
      </c>
      <c r="F181" s="145">
        <v>0</v>
      </c>
      <c r="G181" s="145">
        <v>0</v>
      </c>
      <c r="H181" s="4"/>
      <c r="I181" s="4"/>
      <c r="J181" s="4"/>
      <c r="K181" s="4"/>
    </row>
    <row r="182" spans="1:11" ht="14.1" customHeight="1">
      <c r="A182" s="4"/>
      <c r="B182" s="4"/>
      <c r="C182" s="11" t="s">
        <v>371</v>
      </c>
      <c r="D182" s="145">
        <v>0</v>
      </c>
      <c r="E182" s="145">
        <v>0</v>
      </c>
      <c r="F182" s="145">
        <v>0</v>
      </c>
      <c r="G182" s="145">
        <v>0</v>
      </c>
      <c r="H182" s="4"/>
      <c r="I182" s="4"/>
      <c r="J182" s="4"/>
      <c r="K182" s="4"/>
    </row>
    <row r="183" spans="1:11" ht="14.1" customHeight="1">
      <c r="A183" s="4"/>
      <c r="B183" s="4"/>
      <c r="C183" s="11" t="s">
        <v>370</v>
      </c>
      <c r="D183" s="145">
        <v>0</v>
      </c>
      <c r="E183" s="145">
        <v>0</v>
      </c>
      <c r="F183" s="145">
        <v>0</v>
      </c>
      <c r="G183" s="145">
        <v>0</v>
      </c>
      <c r="H183" s="4"/>
      <c r="I183" s="4"/>
      <c r="J183" s="4"/>
      <c r="K183" s="4"/>
    </row>
    <row r="184" spans="1:11" ht="14.1" customHeight="1">
      <c r="A184" s="4"/>
      <c r="B184" s="4"/>
      <c r="C184" s="11" t="s">
        <v>369</v>
      </c>
      <c r="D184" s="145">
        <v>0</v>
      </c>
      <c r="E184" s="145">
        <v>0</v>
      </c>
      <c r="F184" s="145">
        <v>0</v>
      </c>
      <c r="G184" s="145">
        <v>0</v>
      </c>
      <c r="H184" s="4"/>
      <c r="I184" s="4"/>
      <c r="J184" s="4"/>
      <c r="K184" s="4"/>
    </row>
    <row r="185" spans="1:11" ht="14.1" customHeight="1">
      <c r="A185" s="4"/>
      <c r="B185" s="4"/>
      <c r="C185" s="11" t="s">
        <v>368</v>
      </c>
      <c r="D185" s="145">
        <v>0</v>
      </c>
      <c r="E185" s="145">
        <v>0</v>
      </c>
      <c r="F185" s="145">
        <v>0</v>
      </c>
      <c r="G185" s="145">
        <v>0</v>
      </c>
      <c r="H185" s="4"/>
      <c r="I185" s="4"/>
      <c r="J185" s="4"/>
      <c r="K185" s="4"/>
    </row>
    <row r="186" spans="1:11" ht="14.1" customHeight="1">
      <c r="A186" s="4"/>
      <c r="B186" s="4"/>
      <c r="C186" s="11" t="s">
        <v>367</v>
      </c>
      <c r="D186" s="145">
        <v>0</v>
      </c>
      <c r="E186" s="145">
        <v>0</v>
      </c>
      <c r="F186" s="145">
        <v>0</v>
      </c>
      <c r="G186" s="145">
        <v>0</v>
      </c>
      <c r="H186" s="4"/>
      <c r="I186" s="4"/>
      <c r="J186" s="4"/>
      <c r="K186" s="4"/>
    </row>
    <row r="187" spans="1:11" ht="14.1" customHeight="1">
      <c r="A187" s="4"/>
      <c r="B187" s="4"/>
      <c r="C187" s="11" t="s">
        <v>366</v>
      </c>
      <c r="D187" s="145">
        <v>0</v>
      </c>
      <c r="E187" s="145">
        <v>0</v>
      </c>
      <c r="F187" s="145">
        <v>0</v>
      </c>
      <c r="G187" s="145">
        <v>0</v>
      </c>
      <c r="H187" s="4"/>
      <c r="I187" s="4"/>
      <c r="J187" s="4"/>
      <c r="K187" s="4"/>
    </row>
    <row r="188" spans="1:11" ht="14.1" customHeight="1">
      <c r="A188" s="4"/>
      <c r="B188" s="4"/>
      <c r="C188" s="11" t="s">
        <v>365</v>
      </c>
      <c r="D188" s="145">
        <v>0</v>
      </c>
      <c r="E188" s="145">
        <v>0</v>
      </c>
      <c r="F188" s="145">
        <v>0</v>
      </c>
      <c r="G188" s="145">
        <v>0</v>
      </c>
      <c r="H188" s="4"/>
      <c r="I188" s="4"/>
      <c r="J188" s="4"/>
      <c r="K188" s="4"/>
    </row>
    <row r="189" spans="1:11" ht="14.1" customHeight="1">
      <c r="A189" s="4"/>
      <c r="B189" s="4"/>
      <c r="C189" s="11" t="s">
        <v>364</v>
      </c>
      <c r="D189" s="145">
        <v>0</v>
      </c>
      <c r="E189" s="145">
        <v>0</v>
      </c>
      <c r="F189" s="145">
        <v>0</v>
      </c>
      <c r="G189" s="145">
        <v>0</v>
      </c>
      <c r="H189" s="4"/>
      <c r="I189" s="4"/>
      <c r="J189" s="4"/>
      <c r="K189" s="4"/>
    </row>
    <row r="190" spans="1:11" ht="14.1" customHeight="1">
      <c r="A190" s="4"/>
      <c r="B190" s="4"/>
      <c r="C190" s="10" t="s">
        <v>147</v>
      </c>
      <c r="D190" s="145">
        <v>0</v>
      </c>
      <c r="E190" s="145">
        <v>3400000</v>
      </c>
      <c r="F190" s="145">
        <v>2500000</v>
      </c>
      <c r="G190" s="145">
        <v>2500000</v>
      </c>
      <c r="H190" s="4"/>
      <c r="I190" s="4"/>
      <c r="J190" s="4"/>
      <c r="K190" s="4"/>
    </row>
    <row r="191" spans="1:11" ht="14.1" customHeight="1">
      <c r="A191" s="4"/>
      <c r="B191" s="4"/>
      <c r="C191" s="154" t="s">
        <v>2605</v>
      </c>
      <c r="D191" s="1222" t="s">
        <v>2606</v>
      </c>
      <c r="E191" s="1223"/>
      <c r="F191" s="1223"/>
      <c r="G191" s="1223"/>
      <c r="H191" s="4"/>
      <c r="I191" s="4"/>
      <c r="J191" s="4"/>
      <c r="K191" s="4"/>
    </row>
    <row r="192" spans="1:11" ht="18" customHeight="1">
      <c r="A192" s="4"/>
      <c r="B192" s="4"/>
      <c r="C192" s="14" t="s">
        <v>393</v>
      </c>
      <c r="D192" s="1232" t="s">
        <v>2607</v>
      </c>
      <c r="E192" s="1233"/>
      <c r="F192" s="1233"/>
      <c r="G192" s="1233"/>
      <c r="H192" s="4"/>
      <c r="I192" s="4"/>
      <c r="J192" s="4"/>
      <c r="K192" s="4"/>
    </row>
    <row r="193" spans="1:11" ht="18" customHeight="1">
      <c r="A193" s="4"/>
      <c r="B193" s="4"/>
      <c r="C193" s="150" t="s">
        <v>392</v>
      </c>
      <c r="D193" s="1234" t="s">
        <v>2608</v>
      </c>
      <c r="E193" s="1235"/>
      <c r="F193" s="1235"/>
      <c r="G193" s="1235"/>
      <c r="H193" s="4"/>
      <c r="I193" s="4"/>
      <c r="J193" s="4"/>
      <c r="K193" s="4"/>
    </row>
    <row r="194" spans="1:11" ht="18" customHeight="1">
      <c r="A194" s="4"/>
      <c r="B194" s="4"/>
      <c r="C194" s="150" t="s">
        <v>15</v>
      </c>
      <c r="D194" s="1234" t="s">
        <v>2609</v>
      </c>
      <c r="E194" s="1235"/>
      <c r="F194" s="1235"/>
      <c r="G194" s="1235"/>
      <c r="H194" s="4"/>
      <c r="I194" s="4"/>
      <c r="J194" s="4"/>
      <c r="K194" s="4"/>
    </row>
    <row r="195" spans="1:11" ht="15" customHeight="1">
      <c r="A195" s="4"/>
      <c r="B195" s="4"/>
      <c r="C195" s="13"/>
      <c r="D195" s="143">
        <v>2021</v>
      </c>
      <c r="E195" s="143">
        <v>2022</v>
      </c>
      <c r="F195" s="143">
        <v>2023</v>
      </c>
      <c r="G195" s="143">
        <v>2024</v>
      </c>
      <c r="H195" s="4"/>
      <c r="I195" s="4"/>
      <c r="J195" s="4"/>
      <c r="K195" s="4"/>
    </row>
    <row r="196" spans="1:11" ht="15" customHeight="1">
      <c r="A196" s="4"/>
      <c r="B196" s="4"/>
      <c r="C196" s="12"/>
      <c r="D196" s="144" t="s">
        <v>7</v>
      </c>
      <c r="E196" s="144" t="s">
        <v>8</v>
      </c>
      <c r="F196" s="144" t="s">
        <v>8</v>
      </c>
      <c r="G196" s="144" t="s">
        <v>8</v>
      </c>
      <c r="H196" s="4"/>
      <c r="I196" s="4"/>
      <c r="J196" s="4"/>
      <c r="K196" s="4"/>
    </row>
    <row r="197" spans="1:11" ht="14.1" customHeight="1">
      <c r="A197" s="4"/>
      <c r="B197" s="4"/>
      <c r="C197" s="7" t="s">
        <v>16</v>
      </c>
      <c r="D197" s="142" t="s">
        <v>672</v>
      </c>
      <c r="E197" s="142" t="s">
        <v>793</v>
      </c>
      <c r="F197" s="142" t="s">
        <v>793</v>
      </c>
      <c r="G197" s="142" t="s">
        <v>793</v>
      </c>
      <c r="H197" s="4"/>
      <c r="I197" s="4"/>
      <c r="J197" s="4"/>
      <c r="K197" s="4"/>
    </row>
    <row r="198" spans="1:11" ht="14.1" customHeight="1">
      <c r="A198" s="4"/>
      <c r="B198" s="4"/>
      <c r="C198" s="7" t="s">
        <v>506</v>
      </c>
      <c r="D198" s="142" t="s">
        <v>2610</v>
      </c>
      <c r="E198" s="142" t="s">
        <v>858</v>
      </c>
      <c r="F198" s="142" t="s">
        <v>929</v>
      </c>
      <c r="G198" s="142" t="s">
        <v>929</v>
      </c>
      <c r="H198" s="4"/>
      <c r="I198" s="4"/>
      <c r="J198" s="4"/>
      <c r="K198" s="4"/>
    </row>
    <row r="199" spans="1:11" ht="14.1" customHeight="1">
      <c r="A199" s="4"/>
      <c r="B199" s="4"/>
      <c r="C199" s="7" t="s">
        <v>504</v>
      </c>
      <c r="D199" s="142" t="s">
        <v>2611</v>
      </c>
      <c r="E199" s="142" t="s">
        <v>2612</v>
      </c>
      <c r="F199" s="142" t="s">
        <v>2613</v>
      </c>
      <c r="G199" s="142" t="s">
        <v>2613</v>
      </c>
      <c r="H199" s="4"/>
      <c r="I199" s="4"/>
      <c r="J199" s="4"/>
      <c r="K199" s="4"/>
    </row>
    <row r="200" spans="1:11" ht="14.1" customHeight="1">
      <c r="A200" s="4"/>
      <c r="B200" s="4"/>
      <c r="C200" s="7" t="s">
        <v>388</v>
      </c>
      <c r="D200" s="142" t="s">
        <v>361</v>
      </c>
      <c r="E200" s="142" t="s">
        <v>1332</v>
      </c>
      <c r="F200" s="142" t="s">
        <v>385</v>
      </c>
      <c r="G200" s="142" t="s">
        <v>385</v>
      </c>
      <c r="H200" s="4"/>
      <c r="I200" s="4"/>
      <c r="J200" s="4"/>
      <c r="K200" s="4"/>
    </row>
    <row r="201" spans="1:11" ht="14.1" customHeight="1">
      <c r="A201" s="4"/>
      <c r="B201" s="4"/>
      <c r="C201" s="7" t="s">
        <v>387</v>
      </c>
      <c r="D201" s="142" t="s">
        <v>361</v>
      </c>
      <c r="E201" s="142" t="s">
        <v>2614</v>
      </c>
      <c r="F201" s="142" t="s">
        <v>451</v>
      </c>
      <c r="G201" s="142" t="s">
        <v>385</v>
      </c>
      <c r="H201" s="4"/>
      <c r="I201" s="4"/>
      <c r="J201" s="4"/>
      <c r="K201" s="4"/>
    </row>
    <row r="202" spans="1:11" ht="14.1" customHeight="1">
      <c r="A202" s="4"/>
      <c r="B202" s="4"/>
      <c r="C202" s="7" t="s">
        <v>22</v>
      </c>
      <c r="D202" s="142" t="s">
        <v>361</v>
      </c>
      <c r="E202" s="142" t="s">
        <v>2615</v>
      </c>
      <c r="F202" s="142" t="s">
        <v>451</v>
      </c>
      <c r="G202" s="142" t="s">
        <v>385</v>
      </c>
      <c r="H202" s="4"/>
      <c r="I202" s="4"/>
      <c r="J202" s="4"/>
      <c r="K202" s="4"/>
    </row>
    <row r="203" spans="1:11" ht="14.1" customHeight="1">
      <c r="A203" s="4"/>
      <c r="B203" s="4"/>
      <c r="C203" s="1236" t="s">
        <v>384</v>
      </c>
      <c r="D203" s="1237"/>
      <c r="E203" s="1237"/>
      <c r="F203" s="1237"/>
      <c r="G203" s="1237"/>
      <c r="H203" s="4"/>
      <c r="I203" s="4"/>
      <c r="J203" s="4"/>
      <c r="K203" s="4"/>
    </row>
    <row r="204" spans="1:11" ht="14.1" customHeight="1">
      <c r="A204" s="4"/>
      <c r="B204" s="4"/>
      <c r="C204" s="13"/>
      <c r="D204" s="143">
        <v>2021</v>
      </c>
      <c r="E204" s="143">
        <v>2022</v>
      </c>
      <c r="F204" s="143">
        <v>2023</v>
      </c>
      <c r="G204" s="143">
        <v>2024</v>
      </c>
      <c r="H204" s="4"/>
      <c r="I204" s="4"/>
      <c r="J204" s="4"/>
      <c r="K204" s="4"/>
    </row>
    <row r="205" spans="1:11" ht="14.1" customHeight="1">
      <c r="A205" s="4"/>
      <c r="B205" s="4"/>
      <c r="C205" s="12"/>
      <c r="D205" s="144" t="s">
        <v>7</v>
      </c>
      <c r="E205" s="144" t="s">
        <v>8</v>
      </c>
      <c r="F205" s="144" t="s">
        <v>8</v>
      </c>
      <c r="G205" s="144" t="s">
        <v>8</v>
      </c>
      <c r="H205" s="4"/>
      <c r="I205" s="4"/>
      <c r="J205" s="4"/>
      <c r="K205" s="4"/>
    </row>
    <row r="206" spans="1:11" ht="14.1" customHeight="1">
      <c r="A206" s="4"/>
      <c r="B206" s="4"/>
      <c r="C206" s="11" t="s">
        <v>381</v>
      </c>
      <c r="D206" s="145">
        <v>0</v>
      </c>
      <c r="E206" s="145">
        <v>0</v>
      </c>
      <c r="F206" s="145">
        <v>0</v>
      </c>
      <c r="G206" s="145">
        <v>0</v>
      </c>
      <c r="H206" s="4"/>
      <c r="I206" s="4"/>
      <c r="J206" s="4"/>
      <c r="K206" s="4"/>
    </row>
    <row r="207" spans="1:11" ht="14.1" customHeight="1">
      <c r="A207" s="4"/>
      <c r="B207" s="4"/>
      <c r="C207" s="11" t="s">
        <v>370</v>
      </c>
      <c r="D207" s="145">
        <v>0</v>
      </c>
      <c r="E207" s="145">
        <v>0</v>
      </c>
      <c r="F207" s="145">
        <v>0</v>
      </c>
      <c r="G207" s="145">
        <v>0</v>
      </c>
      <c r="H207" s="4"/>
      <c r="I207" s="4"/>
      <c r="J207" s="4"/>
      <c r="K207" s="4"/>
    </row>
    <row r="208" spans="1:11" ht="14.1" customHeight="1">
      <c r="A208" s="4"/>
      <c r="B208" s="4"/>
      <c r="C208" s="11" t="s">
        <v>374</v>
      </c>
      <c r="D208" s="145">
        <v>0</v>
      </c>
      <c r="E208" s="145">
        <v>0</v>
      </c>
      <c r="F208" s="145">
        <v>0</v>
      </c>
      <c r="G208" s="145">
        <v>0</v>
      </c>
      <c r="H208" s="4"/>
      <c r="I208" s="4"/>
      <c r="J208" s="4"/>
      <c r="K208" s="4"/>
    </row>
    <row r="209" spans="1:11" ht="14.1" customHeight="1">
      <c r="A209" s="4"/>
      <c r="B209" s="4"/>
      <c r="C209" s="11" t="s">
        <v>380</v>
      </c>
      <c r="D209" s="145">
        <v>0</v>
      </c>
      <c r="E209" s="145">
        <v>0</v>
      </c>
      <c r="F209" s="145">
        <v>0</v>
      </c>
      <c r="G209" s="145">
        <v>0</v>
      </c>
      <c r="H209" s="4"/>
      <c r="I209" s="4"/>
      <c r="J209" s="4"/>
      <c r="K209" s="4"/>
    </row>
    <row r="210" spans="1:11" ht="14.1" customHeight="1">
      <c r="A210" s="4"/>
      <c r="B210" s="4"/>
      <c r="C210" s="11" t="s">
        <v>370</v>
      </c>
      <c r="D210" s="145">
        <v>0</v>
      </c>
      <c r="E210" s="145">
        <v>0</v>
      </c>
      <c r="F210" s="145">
        <v>0</v>
      </c>
      <c r="G210" s="145">
        <v>0</v>
      </c>
      <c r="H210" s="4"/>
      <c r="I210" s="4"/>
      <c r="J210" s="4"/>
      <c r="K210" s="4"/>
    </row>
    <row r="211" spans="1:11" ht="14.1" customHeight="1">
      <c r="A211" s="4"/>
      <c r="B211" s="4"/>
      <c r="C211" s="11" t="s">
        <v>374</v>
      </c>
      <c r="D211" s="145">
        <v>0</v>
      </c>
      <c r="E211" s="145">
        <v>0</v>
      </c>
      <c r="F211" s="145">
        <v>0</v>
      </c>
      <c r="G211" s="145">
        <v>0</v>
      </c>
      <c r="H211" s="4"/>
      <c r="I211" s="4"/>
      <c r="J211" s="4"/>
      <c r="K211" s="4"/>
    </row>
    <row r="212" spans="1:11" ht="14.1" customHeight="1">
      <c r="A212" s="4"/>
      <c r="B212" s="4"/>
      <c r="C212" s="11" t="s">
        <v>379</v>
      </c>
      <c r="D212" s="145">
        <v>0</v>
      </c>
      <c r="E212" s="145">
        <v>0</v>
      </c>
      <c r="F212" s="145">
        <v>0</v>
      </c>
      <c r="G212" s="145">
        <v>0</v>
      </c>
      <c r="H212" s="4"/>
      <c r="I212" s="4"/>
      <c r="J212" s="4"/>
      <c r="K212" s="4"/>
    </row>
    <row r="213" spans="1:11" ht="14.1" customHeight="1">
      <c r="A213" s="4"/>
      <c r="B213" s="4"/>
      <c r="C213" s="11" t="s">
        <v>370</v>
      </c>
      <c r="D213" s="145">
        <v>0</v>
      </c>
      <c r="E213" s="145">
        <v>0</v>
      </c>
      <c r="F213" s="145">
        <v>0</v>
      </c>
      <c r="G213" s="145">
        <v>0</v>
      </c>
      <c r="H213" s="4"/>
      <c r="I213" s="4"/>
      <c r="J213" s="4"/>
      <c r="K213" s="4"/>
    </row>
    <row r="214" spans="1:11" ht="14.1" customHeight="1">
      <c r="A214" s="4"/>
      <c r="B214" s="4"/>
      <c r="C214" s="11" t="s">
        <v>374</v>
      </c>
      <c r="D214" s="145">
        <v>0</v>
      </c>
      <c r="E214" s="145">
        <v>0</v>
      </c>
      <c r="F214" s="145">
        <v>0</v>
      </c>
      <c r="G214" s="145">
        <v>0</v>
      </c>
      <c r="H214" s="4"/>
      <c r="I214" s="4"/>
      <c r="J214" s="4"/>
      <c r="K214" s="4"/>
    </row>
    <row r="215" spans="1:11" ht="14.1" customHeight="1">
      <c r="A215" s="4"/>
      <c r="B215" s="4"/>
      <c r="C215" s="11" t="s">
        <v>378</v>
      </c>
      <c r="D215" s="145">
        <v>0</v>
      </c>
      <c r="E215" s="145">
        <v>0</v>
      </c>
      <c r="F215" s="145">
        <v>0</v>
      </c>
      <c r="G215" s="145">
        <v>0</v>
      </c>
      <c r="H215" s="4"/>
      <c r="I215" s="4"/>
      <c r="J215" s="4"/>
      <c r="K215" s="4"/>
    </row>
    <row r="216" spans="1:11" ht="14.1" customHeight="1">
      <c r="A216" s="4"/>
      <c r="B216" s="4"/>
      <c r="C216" s="11" t="s">
        <v>370</v>
      </c>
      <c r="D216" s="145">
        <v>0</v>
      </c>
      <c r="E216" s="145">
        <v>0</v>
      </c>
      <c r="F216" s="145">
        <v>0</v>
      </c>
      <c r="G216" s="145">
        <v>0</v>
      </c>
      <c r="H216" s="4"/>
      <c r="I216" s="4"/>
      <c r="J216" s="4"/>
      <c r="K216" s="4"/>
    </row>
    <row r="217" spans="1:11" ht="14.1" customHeight="1">
      <c r="A217" s="4"/>
      <c r="B217" s="4"/>
      <c r="C217" s="11" t="s">
        <v>374</v>
      </c>
      <c r="D217" s="145">
        <v>0</v>
      </c>
      <c r="E217" s="145">
        <v>0</v>
      </c>
      <c r="F217" s="145">
        <v>0</v>
      </c>
      <c r="G217" s="145">
        <v>0</v>
      </c>
      <c r="H217" s="4"/>
      <c r="I217" s="4"/>
      <c r="J217" s="4"/>
      <c r="K217" s="4"/>
    </row>
    <row r="218" spans="1:11" ht="14.1" customHeight="1">
      <c r="A218" s="4"/>
      <c r="B218" s="4"/>
      <c r="C218" s="11" t="s">
        <v>383</v>
      </c>
      <c r="D218" s="145">
        <v>0</v>
      </c>
      <c r="E218" s="145">
        <v>0</v>
      </c>
      <c r="F218" s="145">
        <v>0</v>
      </c>
      <c r="G218" s="145">
        <v>0</v>
      </c>
      <c r="H218" s="4"/>
      <c r="I218" s="4"/>
      <c r="J218" s="4"/>
      <c r="K218" s="4"/>
    </row>
    <row r="219" spans="1:11" ht="14.1" customHeight="1">
      <c r="A219" s="4"/>
      <c r="B219" s="4"/>
      <c r="C219" s="11" t="s">
        <v>370</v>
      </c>
      <c r="D219" s="145">
        <v>0</v>
      </c>
      <c r="E219" s="145">
        <v>0</v>
      </c>
      <c r="F219" s="145">
        <v>0</v>
      </c>
      <c r="G219" s="145">
        <v>0</v>
      </c>
      <c r="H219" s="4"/>
      <c r="I219" s="4"/>
      <c r="J219" s="4"/>
      <c r="K219" s="4"/>
    </row>
    <row r="220" spans="1:11" ht="14.1" customHeight="1">
      <c r="A220" s="4"/>
      <c r="B220" s="4"/>
      <c r="C220" s="11" t="s">
        <v>374</v>
      </c>
      <c r="D220" s="145">
        <v>0</v>
      </c>
      <c r="E220" s="145">
        <v>0</v>
      </c>
      <c r="F220" s="145">
        <v>0</v>
      </c>
      <c r="G220" s="145">
        <v>0</v>
      </c>
      <c r="H220" s="4"/>
      <c r="I220" s="4"/>
      <c r="J220" s="4"/>
      <c r="K220" s="4"/>
    </row>
    <row r="221" spans="1:11" ht="14.1" customHeight="1">
      <c r="A221" s="4"/>
      <c r="B221" s="4"/>
      <c r="C221" s="11" t="s">
        <v>376</v>
      </c>
      <c r="D221" s="145">
        <v>0</v>
      </c>
      <c r="E221" s="145">
        <v>0</v>
      </c>
      <c r="F221" s="145">
        <v>0</v>
      </c>
      <c r="G221" s="145">
        <v>0</v>
      </c>
      <c r="H221" s="4"/>
      <c r="I221" s="4"/>
      <c r="J221" s="4"/>
      <c r="K221" s="4"/>
    </row>
    <row r="222" spans="1:11" ht="14.1" customHeight="1">
      <c r="A222" s="4"/>
      <c r="B222" s="4"/>
      <c r="C222" s="11" t="s">
        <v>370</v>
      </c>
      <c r="D222" s="145">
        <v>0</v>
      </c>
      <c r="E222" s="145">
        <v>0</v>
      </c>
      <c r="F222" s="145">
        <v>0</v>
      </c>
      <c r="G222" s="145">
        <v>0</v>
      </c>
      <c r="H222" s="4"/>
      <c r="I222" s="4"/>
      <c r="J222" s="4"/>
      <c r="K222" s="4"/>
    </row>
    <row r="223" spans="1:11" ht="14.1" customHeight="1">
      <c r="A223" s="4"/>
      <c r="B223" s="4"/>
      <c r="C223" s="11" t="s">
        <v>374</v>
      </c>
      <c r="D223" s="145">
        <v>0</v>
      </c>
      <c r="E223" s="145">
        <v>0</v>
      </c>
      <c r="F223" s="145">
        <v>0</v>
      </c>
      <c r="G223" s="145">
        <v>0</v>
      </c>
      <c r="H223" s="4"/>
      <c r="I223" s="4"/>
      <c r="J223" s="4"/>
      <c r="K223" s="4"/>
    </row>
    <row r="224" spans="1:11" ht="14.1" customHeight="1">
      <c r="A224" s="4"/>
      <c r="B224" s="4"/>
      <c r="C224" s="11" t="s">
        <v>375</v>
      </c>
      <c r="D224" s="145">
        <v>0</v>
      </c>
      <c r="E224" s="145">
        <v>0</v>
      </c>
      <c r="F224" s="145">
        <v>0</v>
      </c>
      <c r="G224" s="145">
        <v>0</v>
      </c>
      <c r="H224" s="4"/>
      <c r="I224" s="4"/>
      <c r="J224" s="4"/>
      <c r="K224" s="4"/>
    </row>
    <row r="225" spans="1:11" ht="14.1" customHeight="1">
      <c r="A225" s="4"/>
      <c r="B225" s="4"/>
      <c r="C225" s="11" t="s">
        <v>370</v>
      </c>
      <c r="D225" s="145">
        <v>0</v>
      </c>
      <c r="E225" s="145">
        <v>0</v>
      </c>
      <c r="F225" s="145">
        <v>0</v>
      </c>
      <c r="G225" s="145">
        <v>0</v>
      </c>
      <c r="H225" s="4"/>
      <c r="I225" s="4"/>
      <c r="J225" s="4"/>
      <c r="K225" s="4"/>
    </row>
    <row r="226" spans="1:11" ht="14.1" customHeight="1">
      <c r="A226" s="4"/>
      <c r="B226" s="4"/>
      <c r="C226" s="11" t="s">
        <v>374</v>
      </c>
      <c r="D226" s="145">
        <v>0</v>
      </c>
      <c r="E226" s="145">
        <v>0</v>
      </c>
      <c r="F226" s="145">
        <v>0</v>
      </c>
      <c r="G226" s="145">
        <v>0</v>
      </c>
      <c r="H226" s="4"/>
      <c r="I226" s="4"/>
      <c r="J226" s="4"/>
      <c r="K226" s="4"/>
    </row>
    <row r="227" spans="1:11" ht="14.1" customHeight="1">
      <c r="A227" s="4"/>
      <c r="B227" s="4"/>
      <c r="C227" s="11" t="s">
        <v>373</v>
      </c>
      <c r="D227" s="145">
        <v>0</v>
      </c>
      <c r="E227" s="145">
        <v>0</v>
      </c>
      <c r="F227" s="145">
        <v>0</v>
      </c>
      <c r="G227" s="145">
        <v>0</v>
      </c>
      <c r="H227" s="4"/>
      <c r="I227" s="4"/>
      <c r="J227" s="4"/>
      <c r="K227" s="4"/>
    </row>
    <row r="228" spans="1:11" ht="14.1" customHeight="1">
      <c r="A228" s="4"/>
      <c r="B228" s="4"/>
      <c r="C228" s="11" t="s">
        <v>370</v>
      </c>
      <c r="D228" s="145">
        <v>0</v>
      </c>
      <c r="E228" s="145">
        <v>0</v>
      </c>
      <c r="F228" s="145">
        <v>0</v>
      </c>
      <c r="G228" s="145">
        <v>0</v>
      </c>
      <c r="H228" s="4"/>
      <c r="I228" s="4"/>
      <c r="J228" s="4"/>
      <c r="K228" s="4"/>
    </row>
    <row r="229" spans="1:11" ht="14.1" customHeight="1">
      <c r="A229" s="4"/>
      <c r="B229" s="4"/>
      <c r="C229" s="11" t="s">
        <v>369</v>
      </c>
      <c r="D229" s="145">
        <v>0</v>
      </c>
      <c r="E229" s="145">
        <v>0</v>
      </c>
      <c r="F229" s="145">
        <v>0</v>
      </c>
      <c r="G229" s="145">
        <v>0</v>
      </c>
      <c r="H229" s="4"/>
      <c r="I229" s="4"/>
      <c r="J229" s="4"/>
      <c r="K229" s="4"/>
    </row>
    <row r="230" spans="1:11" ht="14.1" customHeight="1">
      <c r="A230" s="4"/>
      <c r="B230" s="4"/>
      <c r="C230" s="11" t="s">
        <v>368</v>
      </c>
      <c r="D230" s="145">
        <v>0</v>
      </c>
      <c r="E230" s="145">
        <v>0</v>
      </c>
      <c r="F230" s="145">
        <v>0</v>
      </c>
      <c r="G230" s="145">
        <v>0</v>
      </c>
      <c r="H230" s="4"/>
      <c r="I230" s="4"/>
      <c r="J230" s="4"/>
      <c r="K230" s="4"/>
    </row>
    <row r="231" spans="1:11" ht="14.1" customHeight="1">
      <c r="A231" s="4"/>
      <c r="B231" s="4"/>
      <c r="C231" s="11" t="s">
        <v>367</v>
      </c>
      <c r="D231" s="145">
        <v>0</v>
      </c>
      <c r="E231" s="145">
        <v>0</v>
      </c>
      <c r="F231" s="145">
        <v>0</v>
      </c>
      <c r="G231" s="145">
        <v>0</v>
      </c>
      <c r="H231" s="4"/>
      <c r="I231" s="4"/>
      <c r="J231" s="4"/>
      <c r="K231" s="4"/>
    </row>
    <row r="232" spans="1:11" ht="14.1" customHeight="1">
      <c r="A232" s="4"/>
      <c r="B232" s="4"/>
      <c r="C232" s="11" t="s">
        <v>366</v>
      </c>
      <c r="D232" s="145">
        <v>0</v>
      </c>
      <c r="E232" s="145">
        <v>0</v>
      </c>
      <c r="F232" s="145">
        <v>0</v>
      </c>
      <c r="G232" s="145">
        <v>0</v>
      </c>
      <c r="H232" s="4"/>
      <c r="I232" s="4"/>
      <c r="J232" s="4"/>
      <c r="K232" s="4"/>
    </row>
    <row r="233" spans="1:11" ht="14.1" customHeight="1">
      <c r="A233" s="4"/>
      <c r="B233" s="4"/>
      <c r="C233" s="11" t="s">
        <v>372</v>
      </c>
      <c r="D233" s="145">
        <v>605000</v>
      </c>
      <c r="E233" s="145">
        <v>700000</v>
      </c>
      <c r="F233" s="145">
        <v>800000</v>
      </c>
      <c r="G233" s="145">
        <v>800000</v>
      </c>
      <c r="H233" s="4"/>
      <c r="I233" s="4"/>
      <c r="J233" s="4"/>
      <c r="K233" s="4"/>
    </row>
    <row r="234" spans="1:11" ht="14.1" customHeight="1">
      <c r="A234" s="4"/>
      <c r="B234" s="4"/>
      <c r="C234" s="11" t="s">
        <v>370</v>
      </c>
      <c r="D234" s="145">
        <v>605000</v>
      </c>
      <c r="E234" s="145">
        <v>700000</v>
      </c>
      <c r="F234" s="145">
        <v>800000</v>
      </c>
      <c r="G234" s="145">
        <v>800000</v>
      </c>
      <c r="H234" s="4"/>
      <c r="I234" s="4"/>
      <c r="J234" s="4"/>
      <c r="K234" s="4"/>
    </row>
    <row r="235" spans="1:11" ht="14.1" customHeight="1">
      <c r="A235" s="4"/>
      <c r="B235" s="4"/>
      <c r="C235" s="11" t="s">
        <v>369</v>
      </c>
      <c r="D235" s="145">
        <v>0</v>
      </c>
      <c r="E235" s="145">
        <v>0</v>
      </c>
      <c r="F235" s="145">
        <v>0</v>
      </c>
      <c r="G235" s="145">
        <v>0</v>
      </c>
      <c r="H235" s="4"/>
      <c r="I235" s="4"/>
      <c r="J235" s="4"/>
      <c r="K235" s="4"/>
    </row>
    <row r="236" spans="1:11" ht="14.1" customHeight="1">
      <c r="A236" s="4"/>
      <c r="B236" s="4"/>
      <c r="C236" s="11" t="s">
        <v>368</v>
      </c>
      <c r="D236" s="145">
        <v>0</v>
      </c>
      <c r="E236" s="145">
        <v>0</v>
      </c>
      <c r="F236" s="145">
        <v>0</v>
      </c>
      <c r="G236" s="145">
        <v>0</v>
      </c>
      <c r="H236" s="4"/>
      <c r="I236" s="4"/>
      <c r="J236" s="4"/>
      <c r="K236" s="4"/>
    </row>
    <row r="237" spans="1:11" ht="14.1" customHeight="1">
      <c r="A237" s="4"/>
      <c r="B237" s="4"/>
      <c r="C237" s="11" t="s">
        <v>367</v>
      </c>
      <c r="D237" s="145">
        <v>0</v>
      </c>
      <c r="E237" s="145">
        <v>0</v>
      </c>
      <c r="F237" s="145">
        <v>0</v>
      </c>
      <c r="G237" s="145">
        <v>0</v>
      </c>
      <c r="H237" s="4"/>
      <c r="I237" s="4"/>
      <c r="J237" s="4"/>
      <c r="K237" s="4"/>
    </row>
    <row r="238" spans="1:11" ht="14.1" customHeight="1">
      <c r="A238" s="4"/>
      <c r="B238" s="4"/>
      <c r="C238" s="11" t="s">
        <v>366</v>
      </c>
      <c r="D238" s="145">
        <v>0</v>
      </c>
      <c r="E238" s="145">
        <v>0</v>
      </c>
      <c r="F238" s="145">
        <v>0</v>
      </c>
      <c r="G238" s="145">
        <v>0</v>
      </c>
      <c r="H238" s="4"/>
      <c r="I238" s="4"/>
      <c r="J238" s="4"/>
      <c r="K238" s="4"/>
    </row>
    <row r="239" spans="1:11" ht="14.1" customHeight="1">
      <c r="A239" s="4"/>
      <c r="B239" s="4"/>
      <c r="C239" s="11" t="s">
        <v>371</v>
      </c>
      <c r="D239" s="145">
        <v>0</v>
      </c>
      <c r="E239" s="145">
        <v>0</v>
      </c>
      <c r="F239" s="145">
        <v>0</v>
      </c>
      <c r="G239" s="145">
        <v>0</v>
      </c>
      <c r="H239" s="4"/>
      <c r="I239" s="4"/>
      <c r="J239" s="4"/>
      <c r="K239" s="4"/>
    </row>
    <row r="240" spans="1:11" ht="14.1" customHeight="1">
      <c r="A240" s="4"/>
      <c r="B240" s="4"/>
      <c r="C240" s="11" t="s">
        <v>370</v>
      </c>
      <c r="D240" s="145">
        <v>0</v>
      </c>
      <c r="E240" s="145">
        <v>0</v>
      </c>
      <c r="F240" s="145">
        <v>0</v>
      </c>
      <c r="G240" s="145">
        <v>0</v>
      </c>
      <c r="H240" s="4"/>
      <c r="I240" s="4"/>
      <c r="J240" s="4"/>
      <c r="K240" s="4"/>
    </row>
    <row r="241" spans="1:11" ht="14.1" customHeight="1">
      <c r="A241" s="4"/>
      <c r="B241" s="4"/>
      <c r="C241" s="11" t="s">
        <v>369</v>
      </c>
      <c r="D241" s="145">
        <v>0</v>
      </c>
      <c r="E241" s="145">
        <v>0</v>
      </c>
      <c r="F241" s="145">
        <v>0</v>
      </c>
      <c r="G241" s="145">
        <v>0</v>
      </c>
      <c r="H241" s="4"/>
      <c r="I241" s="4"/>
      <c r="J241" s="4"/>
      <c r="K241" s="4"/>
    </row>
    <row r="242" spans="1:11" ht="14.1" customHeight="1">
      <c r="A242" s="4"/>
      <c r="B242" s="4"/>
      <c r="C242" s="11" t="s">
        <v>368</v>
      </c>
      <c r="D242" s="145">
        <v>0</v>
      </c>
      <c r="E242" s="145">
        <v>0</v>
      </c>
      <c r="F242" s="145">
        <v>0</v>
      </c>
      <c r="G242" s="145">
        <v>0</v>
      </c>
      <c r="H242" s="4"/>
      <c r="I242" s="4"/>
      <c r="J242" s="4"/>
      <c r="K242" s="4"/>
    </row>
    <row r="243" spans="1:11" ht="14.1" customHeight="1">
      <c r="A243" s="4"/>
      <c r="B243" s="4"/>
      <c r="C243" s="11" t="s">
        <v>367</v>
      </c>
      <c r="D243" s="145">
        <v>0</v>
      </c>
      <c r="E243" s="145">
        <v>0</v>
      </c>
      <c r="F243" s="145">
        <v>0</v>
      </c>
      <c r="G243" s="145">
        <v>0</v>
      </c>
      <c r="H243" s="4"/>
      <c r="I243" s="4"/>
      <c r="J243" s="4"/>
      <c r="K243" s="4"/>
    </row>
    <row r="244" spans="1:11" ht="14.1" customHeight="1">
      <c r="A244" s="4"/>
      <c r="B244" s="4"/>
      <c r="C244" s="11" t="s">
        <v>366</v>
      </c>
      <c r="D244" s="145">
        <v>0</v>
      </c>
      <c r="E244" s="145">
        <v>0</v>
      </c>
      <c r="F244" s="145">
        <v>0</v>
      </c>
      <c r="G244" s="145">
        <v>0</v>
      </c>
      <c r="H244" s="4"/>
      <c r="I244" s="4"/>
      <c r="J244" s="4"/>
      <c r="K244" s="4"/>
    </row>
    <row r="245" spans="1:11" ht="14.1" customHeight="1">
      <c r="A245" s="4"/>
      <c r="B245" s="4"/>
      <c r="C245" s="11" t="s">
        <v>365</v>
      </c>
      <c r="D245" s="145">
        <v>0</v>
      </c>
      <c r="E245" s="145">
        <v>0</v>
      </c>
      <c r="F245" s="145">
        <v>0</v>
      </c>
      <c r="G245" s="145">
        <v>0</v>
      </c>
      <c r="H245" s="4"/>
      <c r="I245" s="4"/>
      <c r="J245" s="4"/>
      <c r="K245" s="4"/>
    </row>
    <row r="246" spans="1:11" ht="14.1" customHeight="1">
      <c r="A246" s="4"/>
      <c r="B246" s="4"/>
      <c r="C246" s="11" t="s">
        <v>364</v>
      </c>
      <c r="D246" s="145">
        <v>0</v>
      </c>
      <c r="E246" s="145">
        <v>0</v>
      </c>
      <c r="F246" s="145">
        <v>0</v>
      </c>
      <c r="G246" s="145">
        <v>0</v>
      </c>
      <c r="H246" s="4"/>
      <c r="I246" s="4"/>
      <c r="J246" s="4"/>
      <c r="K246" s="4"/>
    </row>
    <row r="247" spans="1:11" ht="14.1" customHeight="1">
      <c r="A247" s="4"/>
      <c r="B247" s="4"/>
      <c r="C247" s="10" t="s">
        <v>147</v>
      </c>
      <c r="D247" s="145">
        <v>605000</v>
      </c>
      <c r="E247" s="145">
        <v>700000</v>
      </c>
      <c r="F247" s="145">
        <v>800000</v>
      </c>
      <c r="G247" s="145">
        <v>800000</v>
      </c>
      <c r="H247" s="4"/>
      <c r="I247" s="4"/>
      <c r="J247" s="4"/>
      <c r="K247" s="4"/>
    </row>
    <row r="248" spans="1:11" ht="14.1" customHeight="1">
      <c r="A248" s="4"/>
      <c r="B248" s="4"/>
      <c r="C248" s="154" t="s">
        <v>361</v>
      </c>
      <c r="D248" s="1222" t="s">
        <v>2616</v>
      </c>
      <c r="E248" s="1223"/>
      <c r="F248" s="1223"/>
      <c r="G248" s="1223"/>
      <c r="H248" s="4"/>
      <c r="I248" s="4"/>
      <c r="J248" s="4"/>
      <c r="K248" s="4"/>
    </row>
    <row r="249" spans="1:11" ht="18" customHeight="1">
      <c r="A249" s="4"/>
      <c r="B249" s="4"/>
      <c r="C249" s="14" t="s">
        <v>393</v>
      </c>
      <c r="D249" s="1232" t="s">
        <v>2617</v>
      </c>
      <c r="E249" s="1233"/>
      <c r="F249" s="1233"/>
      <c r="G249" s="1233"/>
      <c r="H249" s="4"/>
      <c r="I249" s="4"/>
      <c r="J249" s="4"/>
      <c r="K249" s="4"/>
    </row>
    <row r="250" spans="1:11" ht="18" customHeight="1">
      <c r="A250" s="4"/>
      <c r="B250" s="4"/>
      <c r="C250" s="150" t="s">
        <v>392</v>
      </c>
      <c r="D250" s="1234" t="s">
        <v>2618</v>
      </c>
      <c r="E250" s="1235"/>
      <c r="F250" s="1235"/>
      <c r="G250" s="1235"/>
      <c r="H250" s="4"/>
      <c r="I250" s="4"/>
      <c r="J250" s="4"/>
      <c r="K250" s="4"/>
    </row>
    <row r="251" spans="1:11" ht="18" customHeight="1">
      <c r="A251" s="4"/>
      <c r="B251" s="4"/>
      <c r="C251" s="150" t="s">
        <v>15</v>
      </c>
      <c r="D251" s="1234" t="s">
        <v>40</v>
      </c>
      <c r="E251" s="1235"/>
      <c r="F251" s="1235"/>
      <c r="G251" s="1235"/>
      <c r="H251" s="4"/>
      <c r="I251" s="4"/>
      <c r="J251" s="4"/>
      <c r="K251" s="4"/>
    </row>
    <row r="252" spans="1:11" ht="15" customHeight="1">
      <c r="A252" s="4"/>
      <c r="B252" s="4"/>
      <c r="C252" s="13"/>
      <c r="D252" s="143">
        <v>2021</v>
      </c>
      <c r="E252" s="143">
        <v>2022</v>
      </c>
      <c r="F252" s="143">
        <v>2023</v>
      </c>
      <c r="G252" s="143">
        <v>2024</v>
      </c>
      <c r="H252" s="4"/>
      <c r="I252" s="4"/>
      <c r="J252" s="4"/>
      <c r="K252" s="4"/>
    </row>
    <row r="253" spans="1:11" ht="15" customHeight="1">
      <c r="A253" s="4"/>
      <c r="B253" s="4"/>
      <c r="C253" s="12"/>
      <c r="D253" s="144" t="s">
        <v>7</v>
      </c>
      <c r="E253" s="144" t="s">
        <v>8</v>
      </c>
      <c r="F253" s="144" t="s">
        <v>8</v>
      </c>
      <c r="G253" s="144" t="s">
        <v>8</v>
      </c>
      <c r="H253" s="4"/>
      <c r="I253" s="4"/>
      <c r="J253" s="4"/>
      <c r="K253" s="4"/>
    </row>
    <row r="254" spans="1:11" ht="14.1" customHeight="1">
      <c r="A254" s="4"/>
      <c r="B254" s="4"/>
      <c r="C254" s="7" t="s">
        <v>16</v>
      </c>
      <c r="D254" s="142" t="s">
        <v>361</v>
      </c>
      <c r="E254" s="142" t="s">
        <v>411</v>
      </c>
      <c r="F254" s="142" t="s">
        <v>385</v>
      </c>
      <c r="G254" s="142" t="s">
        <v>385</v>
      </c>
      <c r="H254" s="4"/>
      <c r="I254" s="4"/>
      <c r="J254" s="4"/>
      <c r="K254" s="4"/>
    </row>
    <row r="255" spans="1:11" ht="14.1" customHeight="1">
      <c r="A255" s="4"/>
      <c r="B255" s="4"/>
      <c r="C255" s="7" t="s">
        <v>506</v>
      </c>
      <c r="D255" s="142" t="s">
        <v>361</v>
      </c>
      <c r="E255" s="142" t="s">
        <v>2619</v>
      </c>
      <c r="F255" s="142" t="s">
        <v>385</v>
      </c>
      <c r="G255" s="142" t="s">
        <v>385</v>
      </c>
      <c r="H255" s="4"/>
      <c r="I255" s="4"/>
      <c r="J255" s="4"/>
      <c r="K255" s="4"/>
    </row>
    <row r="256" spans="1:11" ht="14.1" customHeight="1">
      <c r="A256" s="4"/>
      <c r="B256" s="4"/>
      <c r="C256" s="7" t="s">
        <v>504</v>
      </c>
      <c r="D256" s="142" t="s">
        <v>385</v>
      </c>
      <c r="E256" s="142" t="s">
        <v>2619</v>
      </c>
      <c r="F256" s="142" t="s">
        <v>385</v>
      </c>
      <c r="G256" s="142" t="s">
        <v>385</v>
      </c>
      <c r="H256" s="4"/>
      <c r="I256" s="4"/>
      <c r="J256" s="4"/>
      <c r="K256" s="4"/>
    </row>
    <row r="257" spans="1:11" ht="14.1" customHeight="1">
      <c r="A257" s="4"/>
      <c r="B257" s="4"/>
      <c r="C257" s="7" t="s">
        <v>388</v>
      </c>
      <c r="D257" s="142" t="s">
        <v>361</v>
      </c>
      <c r="E257" s="142" t="s">
        <v>361</v>
      </c>
      <c r="F257" s="142" t="s">
        <v>430</v>
      </c>
      <c r="G257" s="142" t="s">
        <v>361</v>
      </c>
      <c r="H257" s="4"/>
      <c r="I257" s="4"/>
      <c r="J257" s="4"/>
      <c r="K257" s="4"/>
    </row>
    <row r="258" spans="1:11" ht="14.1" customHeight="1">
      <c r="A258" s="4"/>
      <c r="B258" s="4"/>
      <c r="C258" s="7" t="s">
        <v>387</v>
      </c>
      <c r="D258" s="142" t="s">
        <v>361</v>
      </c>
      <c r="E258" s="142" t="s">
        <v>361</v>
      </c>
      <c r="F258" s="142" t="s">
        <v>430</v>
      </c>
      <c r="G258" s="142" t="s">
        <v>361</v>
      </c>
      <c r="H258" s="4"/>
      <c r="I258" s="4"/>
      <c r="J258" s="4"/>
      <c r="K258" s="4"/>
    </row>
    <row r="259" spans="1:11" ht="14.1" customHeight="1">
      <c r="A259" s="4"/>
      <c r="B259" s="4"/>
      <c r="C259" s="7" t="s">
        <v>22</v>
      </c>
      <c r="D259" s="142" t="s">
        <v>361</v>
      </c>
      <c r="E259" s="142" t="s">
        <v>361</v>
      </c>
      <c r="F259" s="142" t="s">
        <v>430</v>
      </c>
      <c r="G259" s="142" t="s">
        <v>361</v>
      </c>
      <c r="H259" s="4"/>
      <c r="I259" s="4"/>
      <c r="J259" s="4"/>
      <c r="K259" s="4"/>
    </row>
    <row r="260" spans="1:11" ht="14.1" customHeight="1">
      <c r="A260" s="4"/>
      <c r="B260" s="4"/>
      <c r="C260" s="1236" t="s">
        <v>384</v>
      </c>
      <c r="D260" s="1237"/>
      <c r="E260" s="1237"/>
      <c r="F260" s="1237"/>
      <c r="G260" s="1237"/>
      <c r="H260" s="4"/>
      <c r="I260" s="4"/>
      <c r="J260" s="4"/>
      <c r="K260" s="4"/>
    </row>
    <row r="261" spans="1:11" ht="14.1" customHeight="1">
      <c r="A261" s="4"/>
      <c r="B261" s="4"/>
      <c r="C261" s="13"/>
      <c r="D261" s="143">
        <v>2021</v>
      </c>
      <c r="E261" s="143">
        <v>2022</v>
      </c>
      <c r="F261" s="143">
        <v>2023</v>
      </c>
      <c r="G261" s="143">
        <v>2024</v>
      </c>
      <c r="H261" s="4"/>
      <c r="I261" s="4"/>
      <c r="J261" s="4"/>
      <c r="K261" s="4"/>
    </row>
    <row r="262" spans="1:11" ht="14.1" customHeight="1">
      <c r="A262" s="4"/>
      <c r="B262" s="4"/>
      <c r="C262" s="12"/>
      <c r="D262" s="144" t="s">
        <v>7</v>
      </c>
      <c r="E262" s="144" t="s">
        <v>8</v>
      </c>
      <c r="F262" s="144" t="s">
        <v>8</v>
      </c>
      <c r="G262" s="144" t="s">
        <v>8</v>
      </c>
      <c r="H262" s="4"/>
      <c r="I262" s="4"/>
      <c r="J262" s="4"/>
      <c r="K262" s="4"/>
    </row>
    <row r="263" spans="1:11" ht="14.1" customHeight="1">
      <c r="A263" s="4"/>
      <c r="B263" s="4"/>
      <c r="C263" s="11" t="s">
        <v>381</v>
      </c>
      <c r="D263" s="21" t="s">
        <v>361</v>
      </c>
      <c r="E263" s="145">
        <v>0</v>
      </c>
      <c r="F263" s="145">
        <v>0</v>
      </c>
      <c r="G263" s="145">
        <v>0</v>
      </c>
      <c r="H263" s="4"/>
      <c r="I263" s="4"/>
      <c r="J263" s="4"/>
      <c r="K263" s="4"/>
    </row>
    <row r="264" spans="1:11" ht="14.1" customHeight="1">
      <c r="A264" s="4"/>
      <c r="B264" s="4"/>
      <c r="C264" s="11" t="s">
        <v>370</v>
      </c>
      <c r="D264" s="21" t="s">
        <v>361</v>
      </c>
      <c r="E264" s="145">
        <v>0</v>
      </c>
      <c r="F264" s="145">
        <v>0</v>
      </c>
      <c r="G264" s="145">
        <v>0</v>
      </c>
      <c r="H264" s="4"/>
      <c r="I264" s="4"/>
      <c r="J264" s="4"/>
      <c r="K264" s="4"/>
    </row>
    <row r="265" spans="1:11" ht="14.1" customHeight="1">
      <c r="A265" s="4"/>
      <c r="B265" s="4"/>
      <c r="C265" s="11" t="s">
        <v>374</v>
      </c>
      <c r="D265" s="21" t="s">
        <v>361</v>
      </c>
      <c r="E265" s="145">
        <v>0</v>
      </c>
      <c r="F265" s="145">
        <v>0</v>
      </c>
      <c r="G265" s="145">
        <v>0</v>
      </c>
      <c r="H265" s="4"/>
      <c r="I265" s="4"/>
      <c r="J265" s="4"/>
      <c r="K265" s="4"/>
    </row>
    <row r="266" spans="1:11" ht="14.1" customHeight="1">
      <c r="A266" s="4"/>
      <c r="B266" s="4"/>
      <c r="C266" s="11" t="s">
        <v>380</v>
      </c>
      <c r="D266" s="21" t="s">
        <v>361</v>
      </c>
      <c r="E266" s="145">
        <v>0</v>
      </c>
      <c r="F266" s="145">
        <v>0</v>
      </c>
      <c r="G266" s="145">
        <v>0</v>
      </c>
      <c r="H266" s="4"/>
      <c r="I266" s="4"/>
      <c r="J266" s="4"/>
      <c r="K266" s="4"/>
    </row>
    <row r="267" spans="1:11" ht="14.1" customHeight="1">
      <c r="A267" s="4"/>
      <c r="B267" s="4"/>
      <c r="C267" s="11" t="s">
        <v>370</v>
      </c>
      <c r="D267" s="21" t="s">
        <v>361</v>
      </c>
      <c r="E267" s="145">
        <v>0</v>
      </c>
      <c r="F267" s="145">
        <v>0</v>
      </c>
      <c r="G267" s="145">
        <v>0</v>
      </c>
      <c r="H267" s="4"/>
      <c r="I267" s="4"/>
      <c r="J267" s="4"/>
      <c r="K267" s="4"/>
    </row>
    <row r="268" spans="1:11" ht="14.1" customHeight="1">
      <c r="A268" s="4"/>
      <c r="B268" s="4"/>
      <c r="C268" s="11" t="s">
        <v>374</v>
      </c>
      <c r="D268" s="21" t="s">
        <v>361</v>
      </c>
      <c r="E268" s="145">
        <v>0</v>
      </c>
      <c r="F268" s="145">
        <v>0</v>
      </c>
      <c r="G268" s="145">
        <v>0</v>
      </c>
      <c r="H268" s="4"/>
      <c r="I268" s="4"/>
      <c r="J268" s="4"/>
      <c r="K268" s="4"/>
    </row>
    <row r="269" spans="1:11" ht="14.1" customHeight="1">
      <c r="A269" s="4"/>
      <c r="B269" s="4"/>
      <c r="C269" s="11" t="s">
        <v>379</v>
      </c>
      <c r="D269" s="21" t="s">
        <v>361</v>
      </c>
      <c r="E269" s="145">
        <v>0</v>
      </c>
      <c r="F269" s="145">
        <v>0</v>
      </c>
      <c r="G269" s="145">
        <v>0</v>
      </c>
      <c r="H269" s="4"/>
      <c r="I269" s="4"/>
      <c r="J269" s="4"/>
      <c r="K269" s="4"/>
    </row>
    <row r="270" spans="1:11" ht="14.1" customHeight="1">
      <c r="A270" s="4"/>
      <c r="B270" s="4"/>
      <c r="C270" s="11" t="s">
        <v>370</v>
      </c>
      <c r="D270" s="21" t="s">
        <v>361</v>
      </c>
      <c r="E270" s="145">
        <v>0</v>
      </c>
      <c r="F270" s="145">
        <v>0</v>
      </c>
      <c r="G270" s="145">
        <v>0</v>
      </c>
      <c r="H270" s="4"/>
      <c r="I270" s="4"/>
      <c r="J270" s="4"/>
      <c r="K270" s="4"/>
    </row>
    <row r="271" spans="1:11" ht="14.1" customHeight="1">
      <c r="A271" s="4"/>
      <c r="B271" s="4"/>
      <c r="C271" s="11" t="s">
        <v>374</v>
      </c>
      <c r="D271" s="21" t="s">
        <v>361</v>
      </c>
      <c r="E271" s="145">
        <v>0</v>
      </c>
      <c r="F271" s="145">
        <v>0</v>
      </c>
      <c r="G271" s="145">
        <v>0</v>
      </c>
      <c r="H271" s="4"/>
      <c r="I271" s="4"/>
      <c r="J271" s="4"/>
      <c r="K271" s="4"/>
    </row>
    <row r="272" spans="1:11" ht="14.1" customHeight="1">
      <c r="A272" s="4"/>
      <c r="B272" s="4"/>
      <c r="C272" s="11" t="s">
        <v>378</v>
      </c>
      <c r="D272" s="21" t="s">
        <v>361</v>
      </c>
      <c r="E272" s="145">
        <v>0</v>
      </c>
      <c r="F272" s="145">
        <v>0</v>
      </c>
      <c r="G272" s="145">
        <v>0</v>
      </c>
      <c r="H272" s="4"/>
      <c r="I272" s="4"/>
      <c r="J272" s="4"/>
      <c r="K272" s="4"/>
    </row>
    <row r="273" spans="1:11" ht="14.1" customHeight="1">
      <c r="A273" s="4"/>
      <c r="B273" s="4"/>
      <c r="C273" s="11" t="s">
        <v>370</v>
      </c>
      <c r="D273" s="21" t="s">
        <v>361</v>
      </c>
      <c r="E273" s="145">
        <v>0</v>
      </c>
      <c r="F273" s="145">
        <v>0</v>
      </c>
      <c r="G273" s="145">
        <v>0</v>
      </c>
      <c r="H273" s="4"/>
      <c r="I273" s="4"/>
      <c r="J273" s="4"/>
      <c r="K273" s="4"/>
    </row>
    <row r="274" spans="1:11" ht="14.1" customHeight="1">
      <c r="A274" s="4"/>
      <c r="B274" s="4"/>
      <c r="C274" s="11" t="s">
        <v>374</v>
      </c>
      <c r="D274" s="21" t="s">
        <v>361</v>
      </c>
      <c r="E274" s="145">
        <v>0</v>
      </c>
      <c r="F274" s="145">
        <v>0</v>
      </c>
      <c r="G274" s="145">
        <v>0</v>
      </c>
      <c r="H274" s="4"/>
      <c r="I274" s="4"/>
      <c r="J274" s="4"/>
      <c r="K274" s="4"/>
    </row>
    <row r="275" spans="1:11" ht="14.1" customHeight="1">
      <c r="A275" s="4"/>
      <c r="B275" s="4"/>
      <c r="C275" s="11" t="s">
        <v>383</v>
      </c>
      <c r="D275" s="21" t="s">
        <v>361</v>
      </c>
      <c r="E275" s="145">
        <v>0</v>
      </c>
      <c r="F275" s="145">
        <v>0</v>
      </c>
      <c r="G275" s="145">
        <v>0</v>
      </c>
      <c r="H275" s="4"/>
      <c r="I275" s="4"/>
      <c r="J275" s="4"/>
      <c r="K275" s="4"/>
    </row>
    <row r="276" spans="1:11" ht="14.1" customHeight="1">
      <c r="A276" s="4"/>
      <c r="B276" s="4"/>
      <c r="C276" s="11" t="s">
        <v>370</v>
      </c>
      <c r="D276" s="21" t="s">
        <v>361</v>
      </c>
      <c r="E276" s="145">
        <v>0</v>
      </c>
      <c r="F276" s="145">
        <v>0</v>
      </c>
      <c r="G276" s="145">
        <v>0</v>
      </c>
      <c r="H276" s="4"/>
      <c r="I276" s="4"/>
      <c r="J276" s="4"/>
      <c r="K276" s="4"/>
    </row>
    <row r="277" spans="1:11" ht="14.1" customHeight="1">
      <c r="A277" s="4"/>
      <c r="B277" s="4"/>
      <c r="C277" s="11" t="s">
        <v>374</v>
      </c>
      <c r="D277" s="21" t="s">
        <v>361</v>
      </c>
      <c r="E277" s="145">
        <v>0</v>
      </c>
      <c r="F277" s="145">
        <v>0</v>
      </c>
      <c r="G277" s="145">
        <v>0</v>
      </c>
      <c r="H277" s="4"/>
      <c r="I277" s="4"/>
      <c r="J277" s="4"/>
      <c r="K277" s="4"/>
    </row>
    <row r="278" spans="1:11" ht="14.1" customHeight="1">
      <c r="A278" s="4"/>
      <c r="B278" s="4"/>
      <c r="C278" s="11" t="s">
        <v>376</v>
      </c>
      <c r="D278" s="21" t="s">
        <v>361</v>
      </c>
      <c r="E278" s="145">
        <v>0</v>
      </c>
      <c r="F278" s="145">
        <v>0</v>
      </c>
      <c r="G278" s="145">
        <v>0</v>
      </c>
      <c r="H278" s="4"/>
      <c r="I278" s="4"/>
      <c r="J278" s="4"/>
      <c r="K278" s="4"/>
    </row>
    <row r="279" spans="1:11" ht="14.1" customHeight="1">
      <c r="A279" s="4"/>
      <c r="B279" s="4"/>
      <c r="C279" s="11" t="s">
        <v>370</v>
      </c>
      <c r="D279" s="21" t="s">
        <v>361</v>
      </c>
      <c r="E279" s="145">
        <v>0</v>
      </c>
      <c r="F279" s="145">
        <v>0</v>
      </c>
      <c r="G279" s="145">
        <v>0</v>
      </c>
      <c r="H279" s="4"/>
      <c r="I279" s="4"/>
      <c r="J279" s="4"/>
      <c r="K279" s="4"/>
    </row>
    <row r="280" spans="1:11" ht="14.1" customHeight="1">
      <c r="A280" s="4"/>
      <c r="B280" s="4"/>
      <c r="C280" s="11" t="s">
        <v>374</v>
      </c>
      <c r="D280" s="21" t="s">
        <v>361</v>
      </c>
      <c r="E280" s="145">
        <v>0</v>
      </c>
      <c r="F280" s="145">
        <v>0</v>
      </c>
      <c r="G280" s="145">
        <v>0</v>
      </c>
      <c r="H280" s="4"/>
      <c r="I280" s="4"/>
      <c r="J280" s="4"/>
      <c r="K280" s="4"/>
    </row>
    <row r="281" spans="1:11" ht="14.1" customHeight="1">
      <c r="A281" s="4"/>
      <c r="B281" s="4"/>
      <c r="C281" s="11" t="s">
        <v>375</v>
      </c>
      <c r="D281" s="21" t="s">
        <v>361</v>
      </c>
      <c r="E281" s="145">
        <v>0</v>
      </c>
      <c r="F281" s="145">
        <v>0</v>
      </c>
      <c r="G281" s="145">
        <v>0</v>
      </c>
      <c r="H281" s="4"/>
      <c r="I281" s="4"/>
      <c r="J281" s="4"/>
      <c r="K281" s="4"/>
    </row>
    <row r="282" spans="1:11" ht="14.1" customHeight="1">
      <c r="A282" s="4"/>
      <c r="B282" s="4"/>
      <c r="C282" s="11" t="s">
        <v>370</v>
      </c>
      <c r="D282" s="21" t="s">
        <v>361</v>
      </c>
      <c r="E282" s="145">
        <v>0</v>
      </c>
      <c r="F282" s="145">
        <v>0</v>
      </c>
      <c r="G282" s="145">
        <v>0</v>
      </c>
      <c r="H282" s="4"/>
      <c r="I282" s="4"/>
      <c r="J282" s="4"/>
      <c r="K282" s="4"/>
    </row>
    <row r="283" spans="1:11" ht="14.1" customHeight="1">
      <c r="A283" s="4"/>
      <c r="B283" s="4"/>
      <c r="C283" s="11" t="s">
        <v>374</v>
      </c>
      <c r="D283" s="21" t="s">
        <v>361</v>
      </c>
      <c r="E283" s="145">
        <v>0</v>
      </c>
      <c r="F283" s="145">
        <v>0</v>
      </c>
      <c r="G283" s="145">
        <v>0</v>
      </c>
      <c r="H283" s="4"/>
      <c r="I283" s="4"/>
      <c r="J283" s="4"/>
      <c r="K283" s="4"/>
    </row>
    <row r="284" spans="1:11" ht="14.1" customHeight="1">
      <c r="A284" s="4"/>
      <c r="B284" s="4"/>
      <c r="C284" s="11" t="s">
        <v>373</v>
      </c>
      <c r="D284" s="21" t="s">
        <v>361</v>
      </c>
      <c r="E284" s="145">
        <v>0</v>
      </c>
      <c r="F284" s="145">
        <v>0</v>
      </c>
      <c r="G284" s="145">
        <v>0</v>
      </c>
      <c r="H284" s="4"/>
      <c r="I284" s="4"/>
      <c r="J284" s="4"/>
      <c r="K284" s="4"/>
    </row>
    <row r="285" spans="1:11" ht="14.1" customHeight="1">
      <c r="A285" s="4"/>
      <c r="B285" s="4"/>
      <c r="C285" s="11" t="s">
        <v>370</v>
      </c>
      <c r="D285" s="21" t="s">
        <v>361</v>
      </c>
      <c r="E285" s="145">
        <v>0</v>
      </c>
      <c r="F285" s="145">
        <v>0</v>
      </c>
      <c r="G285" s="145">
        <v>0</v>
      </c>
      <c r="H285" s="4"/>
      <c r="I285" s="4"/>
      <c r="J285" s="4"/>
      <c r="K285" s="4"/>
    </row>
    <row r="286" spans="1:11" ht="14.1" customHeight="1">
      <c r="A286" s="4"/>
      <c r="B286" s="4"/>
      <c r="C286" s="11" t="s">
        <v>369</v>
      </c>
      <c r="D286" s="21" t="s">
        <v>361</v>
      </c>
      <c r="E286" s="145">
        <v>0</v>
      </c>
      <c r="F286" s="145">
        <v>0</v>
      </c>
      <c r="G286" s="145">
        <v>0</v>
      </c>
      <c r="H286" s="4"/>
      <c r="I286" s="4"/>
      <c r="J286" s="4"/>
      <c r="K286" s="4"/>
    </row>
    <row r="287" spans="1:11" ht="14.1" customHeight="1">
      <c r="A287" s="4"/>
      <c r="B287" s="4"/>
      <c r="C287" s="11" t="s">
        <v>368</v>
      </c>
      <c r="D287" s="21" t="s">
        <v>361</v>
      </c>
      <c r="E287" s="145">
        <v>0</v>
      </c>
      <c r="F287" s="145">
        <v>0</v>
      </c>
      <c r="G287" s="145">
        <v>0</v>
      </c>
      <c r="H287" s="4"/>
      <c r="I287" s="4"/>
      <c r="J287" s="4"/>
      <c r="K287" s="4"/>
    </row>
    <row r="288" spans="1:11" ht="14.1" customHeight="1">
      <c r="A288" s="4"/>
      <c r="B288" s="4"/>
      <c r="C288" s="11" t="s">
        <v>367</v>
      </c>
      <c r="D288" s="21" t="s">
        <v>361</v>
      </c>
      <c r="E288" s="145">
        <v>0</v>
      </c>
      <c r="F288" s="145">
        <v>0</v>
      </c>
      <c r="G288" s="145">
        <v>0</v>
      </c>
      <c r="H288" s="4"/>
      <c r="I288" s="4"/>
      <c r="J288" s="4"/>
      <c r="K288" s="4"/>
    </row>
    <row r="289" spans="1:11" ht="14.1" customHeight="1">
      <c r="A289" s="4"/>
      <c r="B289" s="4"/>
      <c r="C289" s="11" t="s">
        <v>366</v>
      </c>
      <c r="D289" s="21" t="s">
        <v>361</v>
      </c>
      <c r="E289" s="145">
        <v>0</v>
      </c>
      <c r="F289" s="145">
        <v>0</v>
      </c>
      <c r="G289" s="145">
        <v>0</v>
      </c>
      <c r="H289" s="4"/>
      <c r="I289" s="4"/>
      <c r="J289" s="4"/>
      <c r="K289" s="4"/>
    </row>
    <row r="290" spans="1:11" ht="14.1" customHeight="1">
      <c r="A290" s="4"/>
      <c r="B290" s="4"/>
      <c r="C290" s="11" t="s">
        <v>372</v>
      </c>
      <c r="D290" s="21" t="s">
        <v>361</v>
      </c>
      <c r="E290" s="145">
        <v>11400000</v>
      </c>
      <c r="F290" s="145">
        <v>0</v>
      </c>
      <c r="G290" s="145">
        <v>0</v>
      </c>
      <c r="H290" s="4"/>
      <c r="I290" s="4"/>
      <c r="J290" s="4"/>
      <c r="K290" s="4"/>
    </row>
    <row r="291" spans="1:11" ht="14.1" customHeight="1">
      <c r="A291" s="4"/>
      <c r="B291" s="4"/>
      <c r="C291" s="11" t="s">
        <v>370</v>
      </c>
      <c r="D291" s="21" t="s">
        <v>361</v>
      </c>
      <c r="E291" s="145">
        <v>11400000</v>
      </c>
      <c r="F291" s="145">
        <v>0</v>
      </c>
      <c r="G291" s="145">
        <v>0</v>
      </c>
      <c r="H291" s="4"/>
      <c r="I291" s="4"/>
      <c r="J291" s="4"/>
      <c r="K291" s="4"/>
    </row>
    <row r="292" spans="1:11" ht="14.1" customHeight="1">
      <c r="A292" s="4"/>
      <c r="B292" s="4"/>
      <c r="C292" s="11" t="s">
        <v>369</v>
      </c>
      <c r="D292" s="21" t="s">
        <v>361</v>
      </c>
      <c r="E292" s="145">
        <v>0</v>
      </c>
      <c r="F292" s="145">
        <v>0</v>
      </c>
      <c r="G292" s="145">
        <v>0</v>
      </c>
      <c r="H292" s="4"/>
      <c r="I292" s="4"/>
      <c r="J292" s="4"/>
      <c r="K292" s="4"/>
    </row>
    <row r="293" spans="1:11" ht="14.1" customHeight="1">
      <c r="A293" s="4"/>
      <c r="B293" s="4"/>
      <c r="C293" s="11" t="s">
        <v>368</v>
      </c>
      <c r="D293" s="21" t="s">
        <v>361</v>
      </c>
      <c r="E293" s="145">
        <v>0</v>
      </c>
      <c r="F293" s="145">
        <v>0</v>
      </c>
      <c r="G293" s="145">
        <v>0</v>
      </c>
      <c r="H293" s="4"/>
      <c r="I293" s="4"/>
      <c r="J293" s="4"/>
      <c r="K293" s="4"/>
    </row>
    <row r="294" spans="1:11" ht="14.1" customHeight="1">
      <c r="A294" s="4"/>
      <c r="B294" s="4"/>
      <c r="C294" s="11" t="s">
        <v>367</v>
      </c>
      <c r="D294" s="21" t="s">
        <v>361</v>
      </c>
      <c r="E294" s="145">
        <v>0</v>
      </c>
      <c r="F294" s="145">
        <v>0</v>
      </c>
      <c r="G294" s="145">
        <v>0</v>
      </c>
      <c r="H294" s="4"/>
      <c r="I294" s="4"/>
      <c r="J294" s="4"/>
      <c r="K294" s="4"/>
    </row>
    <row r="295" spans="1:11" ht="14.1" customHeight="1">
      <c r="A295" s="4"/>
      <c r="B295" s="4"/>
      <c r="C295" s="11" t="s">
        <v>366</v>
      </c>
      <c r="D295" s="21" t="s">
        <v>361</v>
      </c>
      <c r="E295" s="145">
        <v>0</v>
      </c>
      <c r="F295" s="145">
        <v>0</v>
      </c>
      <c r="G295" s="145">
        <v>0</v>
      </c>
      <c r="H295" s="4"/>
      <c r="I295" s="4"/>
      <c r="J295" s="4"/>
      <c r="K295" s="4"/>
    </row>
    <row r="296" spans="1:11" ht="14.1" customHeight="1">
      <c r="A296" s="4"/>
      <c r="B296" s="4"/>
      <c r="C296" s="11" t="s">
        <v>371</v>
      </c>
      <c r="D296" s="21" t="s">
        <v>361</v>
      </c>
      <c r="E296" s="145">
        <v>0</v>
      </c>
      <c r="F296" s="145">
        <v>0</v>
      </c>
      <c r="G296" s="145">
        <v>0</v>
      </c>
      <c r="H296" s="4"/>
      <c r="I296" s="4"/>
      <c r="J296" s="4"/>
      <c r="K296" s="4"/>
    </row>
    <row r="297" spans="1:11" ht="14.1" customHeight="1">
      <c r="A297" s="4"/>
      <c r="B297" s="4"/>
      <c r="C297" s="11" t="s">
        <v>370</v>
      </c>
      <c r="D297" s="21" t="s">
        <v>361</v>
      </c>
      <c r="E297" s="145">
        <v>0</v>
      </c>
      <c r="F297" s="145">
        <v>0</v>
      </c>
      <c r="G297" s="145">
        <v>0</v>
      </c>
      <c r="H297" s="4"/>
      <c r="I297" s="4"/>
      <c r="J297" s="4"/>
      <c r="K297" s="4"/>
    </row>
    <row r="298" spans="1:11" ht="14.1" customHeight="1">
      <c r="A298" s="4"/>
      <c r="B298" s="4"/>
      <c r="C298" s="11" t="s">
        <v>369</v>
      </c>
      <c r="D298" s="21" t="s">
        <v>361</v>
      </c>
      <c r="E298" s="145">
        <v>0</v>
      </c>
      <c r="F298" s="145">
        <v>0</v>
      </c>
      <c r="G298" s="145">
        <v>0</v>
      </c>
      <c r="H298" s="4"/>
      <c r="I298" s="4"/>
      <c r="J298" s="4"/>
      <c r="K298" s="4"/>
    </row>
    <row r="299" spans="1:11" ht="14.1" customHeight="1">
      <c r="A299" s="4"/>
      <c r="B299" s="4"/>
      <c r="C299" s="11" t="s">
        <v>368</v>
      </c>
      <c r="D299" s="21" t="s">
        <v>361</v>
      </c>
      <c r="E299" s="145">
        <v>0</v>
      </c>
      <c r="F299" s="145">
        <v>0</v>
      </c>
      <c r="G299" s="145">
        <v>0</v>
      </c>
      <c r="H299" s="4"/>
      <c r="I299" s="4"/>
      <c r="J299" s="4"/>
      <c r="K299" s="4"/>
    </row>
    <row r="300" spans="1:11" ht="14.1" customHeight="1">
      <c r="A300" s="4"/>
      <c r="B300" s="4"/>
      <c r="C300" s="11" t="s">
        <v>367</v>
      </c>
      <c r="D300" s="21" t="s">
        <v>361</v>
      </c>
      <c r="E300" s="145">
        <v>0</v>
      </c>
      <c r="F300" s="145">
        <v>0</v>
      </c>
      <c r="G300" s="145">
        <v>0</v>
      </c>
      <c r="H300" s="4"/>
      <c r="I300" s="4"/>
      <c r="J300" s="4"/>
      <c r="K300" s="4"/>
    </row>
    <row r="301" spans="1:11" ht="14.1" customHeight="1">
      <c r="A301" s="4"/>
      <c r="B301" s="4"/>
      <c r="C301" s="11" t="s">
        <v>366</v>
      </c>
      <c r="D301" s="21" t="s">
        <v>361</v>
      </c>
      <c r="E301" s="145">
        <v>0</v>
      </c>
      <c r="F301" s="145">
        <v>0</v>
      </c>
      <c r="G301" s="145">
        <v>0</v>
      </c>
      <c r="H301" s="4"/>
      <c r="I301" s="4"/>
      <c r="J301" s="4"/>
      <c r="K301" s="4"/>
    </row>
    <row r="302" spans="1:11" ht="14.1" customHeight="1">
      <c r="A302" s="4"/>
      <c r="B302" s="4"/>
      <c r="C302" s="11" t="s">
        <v>365</v>
      </c>
      <c r="D302" s="21" t="s">
        <v>361</v>
      </c>
      <c r="E302" s="145">
        <v>0</v>
      </c>
      <c r="F302" s="145">
        <v>0</v>
      </c>
      <c r="G302" s="145">
        <v>0</v>
      </c>
      <c r="H302" s="4"/>
      <c r="I302" s="4"/>
      <c r="J302" s="4"/>
      <c r="K302" s="4"/>
    </row>
    <row r="303" spans="1:11" ht="14.1" customHeight="1">
      <c r="A303" s="4"/>
      <c r="B303" s="4"/>
      <c r="C303" s="11" t="s">
        <v>364</v>
      </c>
      <c r="D303" s="21" t="s">
        <v>361</v>
      </c>
      <c r="E303" s="145">
        <v>0</v>
      </c>
      <c r="F303" s="145">
        <v>0</v>
      </c>
      <c r="G303" s="145">
        <v>0</v>
      </c>
      <c r="H303" s="4"/>
      <c r="I303" s="4"/>
      <c r="J303" s="4"/>
      <c r="K303" s="4"/>
    </row>
    <row r="304" spans="1:11" ht="14.1" customHeight="1">
      <c r="A304" s="4"/>
      <c r="B304" s="4"/>
      <c r="C304" s="10" t="s">
        <v>147</v>
      </c>
      <c r="D304" s="145">
        <v>0</v>
      </c>
      <c r="E304" s="145">
        <v>11400000</v>
      </c>
      <c r="F304" s="145">
        <v>0</v>
      </c>
      <c r="G304" s="145">
        <v>0</v>
      </c>
      <c r="H304" s="4"/>
      <c r="I304" s="4"/>
      <c r="J304" s="4"/>
      <c r="K304" s="4"/>
    </row>
    <row r="305" spans="1:11" ht="15" customHeight="1">
      <c r="A305" s="4"/>
      <c r="B305" s="4"/>
      <c r="C305" s="9" t="s">
        <v>361</v>
      </c>
      <c r="D305" s="147" t="s">
        <v>361</v>
      </c>
      <c r="E305" s="147" t="s">
        <v>361</v>
      </c>
      <c r="F305" s="147" t="s">
        <v>361</v>
      </c>
      <c r="G305" s="147" t="s">
        <v>361</v>
      </c>
      <c r="H305" s="4"/>
      <c r="I305" s="4"/>
      <c r="J305" s="4"/>
      <c r="K305" s="4"/>
    </row>
    <row r="306" spans="1:11" ht="15" customHeight="1">
      <c r="A306" s="4"/>
      <c r="B306" s="4"/>
      <c r="C306" s="8" t="s">
        <v>382</v>
      </c>
      <c r="D306" s="148">
        <v>150200000</v>
      </c>
      <c r="E306" s="148">
        <v>171760000</v>
      </c>
      <c r="F306" s="148">
        <v>158500000</v>
      </c>
      <c r="G306" s="148">
        <v>163500000</v>
      </c>
      <c r="H306" s="4"/>
      <c r="I306" s="4"/>
      <c r="J306" s="4"/>
      <c r="K306" s="4"/>
    </row>
    <row r="307" spans="1:11" ht="15" customHeight="1">
      <c r="A307" s="4"/>
      <c r="B307" s="4"/>
      <c r="C307" s="7" t="s">
        <v>381</v>
      </c>
      <c r="D307" s="146">
        <v>108000000</v>
      </c>
      <c r="E307" s="146">
        <v>113000000</v>
      </c>
      <c r="F307" s="146">
        <v>113000000</v>
      </c>
      <c r="G307" s="146">
        <v>113000000</v>
      </c>
      <c r="H307" s="4"/>
      <c r="I307" s="4"/>
      <c r="J307" s="4"/>
      <c r="K307" s="4"/>
    </row>
    <row r="308" spans="1:11" ht="15" customHeight="1">
      <c r="A308" s="4"/>
      <c r="B308" s="4"/>
      <c r="C308" s="7" t="s">
        <v>370</v>
      </c>
      <c r="D308" s="146">
        <v>108000000</v>
      </c>
      <c r="E308" s="146">
        <v>113000000</v>
      </c>
      <c r="F308" s="146">
        <v>113000000</v>
      </c>
      <c r="G308" s="146">
        <v>113000000</v>
      </c>
      <c r="H308" s="4"/>
      <c r="I308" s="4"/>
      <c r="J308" s="4"/>
      <c r="K308" s="4"/>
    </row>
    <row r="309" spans="1:11" ht="15" customHeight="1">
      <c r="A309" s="4"/>
      <c r="B309" s="4"/>
      <c r="C309" s="7" t="s">
        <v>374</v>
      </c>
      <c r="D309" s="146">
        <v>0</v>
      </c>
      <c r="E309" s="146">
        <v>0</v>
      </c>
      <c r="F309" s="146">
        <v>0</v>
      </c>
      <c r="G309" s="146">
        <v>0</v>
      </c>
      <c r="H309" s="4"/>
      <c r="I309" s="4"/>
      <c r="J309" s="4"/>
      <c r="K309" s="4"/>
    </row>
    <row r="310" spans="1:11" ht="15" customHeight="1">
      <c r="A310" s="4"/>
      <c r="B310" s="4"/>
      <c r="C310" s="7" t="s">
        <v>380</v>
      </c>
      <c r="D310" s="146">
        <v>12000000</v>
      </c>
      <c r="E310" s="146">
        <v>12000000</v>
      </c>
      <c r="F310" s="146">
        <v>12000000</v>
      </c>
      <c r="G310" s="146">
        <v>12000000</v>
      </c>
      <c r="H310" s="4"/>
      <c r="I310" s="4"/>
      <c r="J310" s="4"/>
      <c r="K310" s="4"/>
    </row>
    <row r="311" spans="1:11" ht="15" customHeight="1">
      <c r="A311" s="4"/>
      <c r="B311" s="4"/>
      <c r="C311" s="7" t="s">
        <v>370</v>
      </c>
      <c r="D311" s="146">
        <v>12000000</v>
      </c>
      <c r="E311" s="146">
        <v>12000000</v>
      </c>
      <c r="F311" s="146">
        <v>12000000</v>
      </c>
      <c r="G311" s="146">
        <v>12000000</v>
      </c>
      <c r="H311" s="4"/>
      <c r="I311" s="4"/>
      <c r="J311" s="4"/>
      <c r="K311" s="4"/>
    </row>
    <row r="312" spans="1:11" ht="15" customHeight="1">
      <c r="A312" s="4"/>
      <c r="B312" s="4"/>
      <c r="C312" s="7" t="s">
        <v>374</v>
      </c>
      <c r="D312" s="146">
        <v>0</v>
      </c>
      <c r="E312" s="146">
        <v>0</v>
      </c>
      <c r="F312" s="146">
        <v>0</v>
      </c>
      <c r="G312" s="146">
        <v>0</v>
      </c>
      <c r="H312" s="4"/>
      <c r="I312" s="4"/>
      <c r="J312" s="4"/>
      <c r="K312" s="4"/>
    </row>
    <row r="313" spans="1:11" ht="15" customHeight="1">
      <c r="A313" s="4"/>
      <c r="B313" s="4"/>
      <c r="C313" s="7" t="s">
        <v>379</v>
      </c>
      <c r="D313" s="146">
        <v>25500000</v>
      </c>
      <c r="E313" s="146">
        <v>27260000</v>
      </c>
      <c r="F313" s="146">
        <v>28500000</v>
      </c>
      <c r="G313" s="146">
        <v>33500000</v>
      </c>
      <c r="H313" s="4"/>
      <c r="I313" s="4"/>
      <c r="J313" s="4"/>
      <c r="K313" s="4"/>
    </row>
    <row r="314" spans="1:11" ht="15" customHeight="1">
      <c r="A314" s="4"/>
      <c r="B314" s="4"/>
      <c r="C314" s="7" t="s">
        <v>370</v>
      </c>
      <c r="D314" s="146">
        <v>25500000</v>
      </c>
      <c r="E314" s="146">
        <v>27260000</v>
      </c>
      <c r="F314" s="146">
        <v>28500000</v>
      </c>
      <c r="G314" s="146">
        <v>33500000</v>
      </c>
      <c r="H314" s="4"/>
      <c r="I314" s="4"/>
      <c r="J314" s="4"/>
      <c r="K314" s="4"/>
    </row>
    <row r="315" spans="1:11" ht="15" customHeight="1">
      <c r="A315" s="4"/>
      <c r="B315" s="4"/>
      <c r="C315" s="7" t="s">
        <v>374</v>
      </c>
      <c r="D315" s="146">
        <v>0</v>
      </c>
      <c r="E315" s="146">
        <v>0</v>
      </c>
      <c r="F315" s="146">
        <v>0</v>
      </c>
      <c r="G315" s="146">
        <v>0</v>
      </c>
      <c r="H315" s="4"/>
      <c r="I315" s="4"/>
      <c r="J315" s="4"/>
      <c r="K315" s="4"/>
    </row>
    <row r="316" spans="1:11" ht="15" customHeight="1">
      <c r="A316" s="4"/>
      <c r="B316" s="4"/>
      <c r="C316" s="7" t="s">
        <v>378</v>
      </c>
      <c r="D316" s="146">
        <v>0</v>
      </c>
      <c r="E316" s="146">
        <v>0</v>
      </c>
      <c r="F316" s="146">
        <v>0</v>
      </c>
      <c r="G316" s="146">
        <v>0</v>
      </c>
      <c r="H316" s="4"/>
      <c r="I316" s="4"/>
      <c r="J316" s="4"/>
      <c r="K316" s="4"/>
    </row>
    <row r="317" spans="1:11" ht="15" customHeight="1">
      <c r="A317" s="4"/>
      <c r="B317" s="4"/>
      <c r="C317" s="7" t="s">
        <v>370</v>
      </c>
      <c r="D317" s="146">
        <v>0</v>
      </c>
      <c r="E317" s="146">
        <v>0</v>
      </c>
      <c r="F317" s="146">
        <v>0</v>
      </c>
      <c r="G317" s="146">
        <v>0</v>
      </c>
      <c r="H317" s="4"/>
      <c r="I317" s="4"/>
      <c r="J317" s="4"/>
      <c r="K317" s="4"/>
    </row>
    <row r="318" spans="1:11" ht="15" customHeight="1">
      <c r="A318" s="4"/>
      <c r="B318" s="4"/>
      <c r="C318" s="7" t="s">
        <v>374</v>
      </c>
      <c r="D318" s="146">
        <v>0</v>
      </c>
      <c r="E318" s="146">
        <v>0</v>
      </c>
      <c r="F318" s="146">
        <v>0</v>
      </c>
      <c r="G318" s="146">
        <v>0</v>
      </c>
      <c r="H318" s="4"/>
      <c r="I318" s="4"/>
      <c r="J318" s="4"/>
      <c r="K318" s="4"/>
    </row>
    <row r="319" spans="1:11" ht="20.100000000000001" customHeight="1">
      <c r="A319" s="4"/>
      <c r="B319" s="4"/>
      <c r="C319" s="7" t="s">
        <v>377</v>
      </c>
      <c r="D319" s="149">
        <v>0</v>
      </c>
      <c r="E319" s="149">
        <v>0</v>
      </c>
      <c r="F319" s="149">
        <v>0</v>
      </c>
      <c r="G319" s="149">
        <v>0</v>
      </c>
      <c r="H319" s="4"/>
      <c r="I319" s="4"/>
      <c r="J319" s="4"/>
      <c r="K319" s="4"/>
    </row>
    <row r="320" spans="1:11" ht="15" customHeight="1">
      <c r="A320" s="4"/>
      <c r="B320" s="4"/>
      <c r="C320" s="7" t="s">
        <v>370</v>
      </c>
      <c r="D320" s="146">
        <v>0</v>
      </c>
      <c r="E320" s="146">
        <v>0</v>
      </c>
      <c r="F320" s="146">
        <v>0</v>
      </c>
      <c r="G320" s="146">
        <v>0</v>
      </c>
      <c r="H320" s="4"/>
      <c r="I320" s="4"/>
      <c r="J320" s="4"/>
      <c r="K320" s="4"/>
    </row>
    <row r="321" spans="1:11" ht="15" customHeight="1">
      <c r="A321" s="4"/>
      <c r="B321" s="4"/>
      <c r="C321" s="7" t="s">
        <v>374</v>
      </c>
      <c r="D321" s="146">
        <v>0</v>
      </c>
      <c r="E321" s="146">
        <v>0</v>
      </c>
      <c r="F321" s="146">
        <v>0</v>
      </c>
      <c r="G321" s="146">
        <v>0</v>
      </c>
      <c r="H321" s="4"/>
      <c r="I321" s="4"/>
      <c r="J321" s="4"/>
      <c r="K321" s="4"/>
    </row>
    <row r="322" spans="1:11" ht="15" customHeight="1">
      <c r="A322" s="4"/>
      <c r="B322" s="4"/>
      <c r="C322" s="7" t="s">
        <v>376</v>
      </c>
      <c r="D322" s="146">
        <v>500000</v>
      </c>
      <c r="E322" s="146">
        <v>500000</v>
      </c>
      <c r="F322" s="146">
        <v>1000000</v>
      </c>
      <c r="G322" s="146">
        <v>1000000</v>
      </c>
      <c r="H322" s="4"/>
      <c r="I322" s="4"/>
      <c r="J322" s="4"/>
      <c r="K322" s="4"/>
    </row>
    <row r="323" spans="1:11" ht="15" customHeight="1">
      <c r="A323" s="4"/>
      <c r="B323" s="4"/>
      <c r="C323" s="7" t="s">
        <v>370</v>
      </c>
      <c r="D323" s="146">
        <v>500000</v>
      </c>
      <c r="E323" s="146">
        <v>500000</v>
      </c>
      <c r="F323" s="146">
        <v>1000000</v>
      </c>
      <c r="G323" s="146">
        <v>1000000</v>
      </c>
      <c r="H323" s="4"/>
      <c r="I323" s="4"/>
      <c r="J323" s="4"/>
      <c r="K323" s="4"/>
    </row>
    <row r="324" spans="1:11" ht="15" customHeight="1">
      <c r="A324" s="4"/>
      <c r="B324" s="4"/>
      <c r="C324" s="7" t="s">
        <v>374</v>
      </c>
      <c r="D324" s="146">
        <v>0</v>
      </c>
      <c r="E324" s="146">
        <v>0</v>
      </c>
      <c r="F324" s="146">
        <v>0</v>
      </c>
      <c r="G324" s="146">
        <v>0</v>
      </c>
      <c r="H324" s="4"/>
      <c r="I324" s="4"/>
      <c r="J324" s="4"/>
      <c r="K324" s="4"/>
    </row>
    <row r="325" spans="1:11" ht="15" customHeight="1">
      <c r="A325" s="4"/>
      <c r="B325" s="4"/>
      <c r="C325" s="7" t="s">
        <v>375</v>
      </c>
      <c r="D325" s="146">
        <v>200000</v>
      </c>
      <c r="E325" s="146">
        <v>0</v>
      </c>
      <c r="F325" s="146">
        <v>0</v>
      </c>
      <c r="G325" s="146">
        <v>0</v>
      </c>
      <c r="H325" s="4"/>
      <c r="I325" s="4"/>
      <c r="J325" s="4"/>
      <c r="K325" s="4"/>
    </row>
    <row r="326" spans="1:11" ht="15" customHeight="1">
      <c r="A326" s="4"/>
      <c r="B326" s="4"/>
      <c r="C326" s="7" t="s">
        <v>370</v>
      </c>
      <c r="D326" s="146">
        <v>200000</v>
      </c>
      <c r="E326" s="146">
        <v>0</v>
      </c>
      <c r="F326" s="146">
        <v>0</v>
      </c>
      <c r="G326" s="146">
        <v>0</v>
      </c>
      <c r="H326" s="4"/>
      <c r="I326" s="4"/>
      <c r="J326" s="4"/>
      <c r="K326" s="4"/>
    </row>
    <row r="327" spans="1:11" ht="15" customHeight="1">
      <c r="A327" s="4"/>
      <c r="B327" s="4"/>
      <c r="C327" s="7" t="s">
        <v>374</v>
      </c>
      <c r="D327" s="146">
        <v>0</v>
      </c>
      <c r="E327" s="146">
        <v>0</v>
      </c>
      <c r="F327" s="146">
        <v>0</v>
      </c>
      <c r="G327" s="146">
        <v>0</v>
      </c>
      <c r="H327" s="4"/>
      <c r="I327" s="4"/>
      <c r="J327" s="4"/>
      <c r="K327" s="4"/>
    </row>
    <row r="328" spans="1:11" ht="15" customHeight="1">
      <c r="A328" s="4"/>
      <c r="B328" s="4"/>
      <c r="C328" s="7" t="s">
        <v>373</v>
      </c>
      <c r="D328" s="146">
        <v>340000</v>
      </c>
      <c r="E328" s="146">
        <v>0</v>
      </c>
      <c r="F328" s="146">
        <v>0</v>
      </c>
      <c r="G328" s="146">
        <v>0</v>
      </c>
      <c r="H328" s="4"/>
      <c r="I328" s="4"/>
      <c r="J328" s="4"/>
      <c r="K328" s="4"/>
    </row>
    <row r="329" spans="1:11" ht="15" customHeight="1">
      <c r="A329" s="4"/>
      <c r="B329" s="4"/>
      <c r="C329" s="7" t="s">
        <v>370</v>
      </c>
      <c r="D329" s="146">
        <v>340000</v>
      </c>
      <c r="E329" s="146">
        <v>0</v>
      </c>
      <c r="F329" s="146">
        <v>0</v>
      </c>
      <c r="G329" s="146">
        <v>0</v>
      </c>
      <c r="H329" s="4"/>
      <c r="I329" s="4"/>
      <c r="J329" s="4"/>
      <c r="K329" s="4"/>
    </row>
    <row r="330" spans="1:11" ht="15" customHeight="1">
      <c r="A330" s="4"/>
      <c r="B330" s="4"/>
      <c r="C330" s="7" t="s">
        <v>369</v>
      </c>
      <c r="D330" s="146">
        <v>0</v>
      </c>
      <c r="E330" s="146">
        <v>0</v>
      </c>
      <c r="F330" s="146">
        <v>0</v>
      </c>
      <c r="G330" s="146">
        <v>0</v>
      </c>
      <c r="H330" s="4"/>
      <c r="I330" s="4"/>
      <c r="J330" s="4"/>
      <c r="K330" s="4"/>
    </row>
    <row r="331" spans="1:11" ht="15" customHeight="1">
      <c r="A331" s="4"/>
      <c r="B331" s="4"/>
      <c r="C331" s="7" t="s">
        <v>368</v>
      </c>
      <c r="D331" s="146">
        <v>0</v>
      </c>
      <c r="E331" s="146">
        <v>0</v>
      </c>
      <c r="F331" s="146">
        <v>0</v>
      </c>
      <c r="G331" s="146">
        <v>0</v>
      </c>
      <c r="H331" s="4"/>
      <c r="I331" s="4"/>
      <c r="J331" s="4"/>
      <c r="K331" s="4"/>
    </row>
    <row r="332" spans="1:11" ht="15" customHeight="1">
      <c r="A332" s="4"/>
      <c r="B332" s="4"/>
      <c r="C332" s="7" t="s">
        <v>367</v>
      </c>
      <c r="D332" s="146">
        <v>0</v>
      </c>
      <c r="E332" s="146">
        <v>0</v>
      </c>
      <c r="F332" s="146">
        <v>0</v>
      </c>
      <c r="G332" s="146">
        <v>0</v>
      </c>
      <c r="H332" s="4"/>
      <c r="I332" s="4"/>
      <c r="J332" s="4"/>
      <c r="K332" s="4"/>
    </row>
    <row r="333" spans="1:11" ht="15" customHeight="1">
      <c r="A333" s="4"/>
      <c r="B333" s="4"/>
      <c r="C333" s="7" t="s">
        <v>366</v>
      </c>
      <c r="D333" s="146">
        <v>0</v>
      </c>
      <c r="E333" s="146">
        <v>0</v>
      </c>
      <c r="F333" s="146">
        <v>0</v>
      </c>
      <c r="G333" s="146">
        <v>0</v>
      </c>
      <c r="H333" s="4"/>
      <c r="I333" s="4"/>
      <c r="J333" s="4"/>
      <c r="K333" s="4"/>
    </row>
    <row r="334" spans="1:11" ht="15" customHeight="1">
      <c r="A334" s="4"/>
      <c r="B334" s="4"/>
      <c r="C334" s="7" t="s">
        <v>372</v>
      </c>
      <c r="D334" s="146">
        <v>3660000</v>
      </c>
      <c r="E334" s="146">
        <v>19000000</v>
      </c>
      <c r="F334" s="146">
        <v>4000000</v>
      </c>
      <c r="G334" s="146">
        <v>4000000</v>
      </c>
      <c r="H334" s="4"/>
      <c r="I334" s="4"/>
      <c r="J334" s="4"/>
      <c r="K334" s="4"/>
    </row>
    <row r="335" spans="1:11" ht="15" customHeight="1">
      <c r="A335" s="4"/>
      <c r="B335" s="4"/>
      <c r="C335" s="7" t="s">
        <v>370</v>
      </c>
      <c r="D335" s="146">
        <v>3660000</v>
      </c>
      <c r="E335" s="146">
        <v>19000000</v>
      </c>
      <c r="F335" s="146">
        <v>4000000</v>
      </c>
      <c r="G335" s="146">
        <v>4000000</v>
      </c>
      <c r="H335" s="4"/>
      <c r="I335" s="4"/>
      <c r="J335" s="4"/>
      <c r="K335" s="4"/>
    </row>
    <row r="336" spans="1:11" ht="15" customHeight="1">
      <c r="A336" s="4"/>
      <c r="B336" s="4"/>
      <c r="C336" s="7" t="s">
        <v>369</v>
      </c>
      <c r="D336" s="146">
        <v>0</v>
      </c>
      <c r="E336" s="146">
        <v>0</v>
      </c>
      <c r="F336" s="146">
        <v>0</v>
      </c>
      <c r="G336" s="146">
        <v>0</v>
      </c>
      <c r="H336" s="4"/>
      <c r="I336" s="4"/>
      <c r="J336" s="4"/>
      <c r="K336" s="4"/>
    </row>
    <row r="337" spans="1:11" ht="15" customHeight="1">
      <c r="A337" s="4"/>
      <c r="B337" s="4"/>
      <c r="C337" s="7" t="s">
        <v>368</v>
      </c>
      <c r="D337" s="146">
        <v>0</v>
      </c>
      <c r="E337" s="146">
        <v>0</v>
      </c>
      <c r="F337" s="146">
        <v>0</v>
      </c>
      <c r="G337" s="146">
        <v>0</v>
      </c>
      <c r="H337" s="4"/>
      <c r="I337" s="4"/>
      <c r="J337" s="4"/>
      <c r="K337" s="4"/>
    </row>
    <row r="338" spans="1:11" ht="15" customHeight="1">
      <c r="A338" s="4"/>
      <c r="B338" s="4"/>
      <c r="C338" s="7" t="s">
        <v>367</v>
      </c>
      <c r="D338" s="146">
        <v>0</v>
      </c>
      <c r="E338" s="146">
        <v>0</v>
      </c>
      <c r="F338" s="146">
        <v>0</v>
      </c>
      <c r="G338" s="146">
        <v>0</v>
      </c>
      <c r="H338" s="4"/>
      <c r="I338" s="4"/>
      <c r="J338" s="4"/>
      <c r="K338" s="4"/>
    </row>
    <row r="339" spans="1:11" ht="15" customHeight="1">
      <c r="A339" s="4"/>
      <c r="B339" s="4"/>
      <c r="C339" s="7" t="s">
        <v>366</v>
      </c>
      <c r="D339" s="146">
        <v>0</v>
      </c>
      <c r="E339" s="146">
        <v>0</v>
      </c>
      <c r="F339" s="146">
        <v>0</v>
      </c>
      <c r="G339" s="146">
        <v>0</v>
      </c>
      <c r="H339" s="4"/>
      <c r="I339" s="4"/>
      <c r="J339" s="4"/>
      <c r="K339" s="4"/>
    </row>
    <row r="340" spans="1:11" ht="15" customHeight="1">
      <c r="A340" s="4"/>
      <c r="B340" s="4"/>
      <c r="C340" s="7" t="s">
        <v>371</v>
      </c>
      <c r="D340" s="146">
        <v>0</v>
      </c>
      <c r="E340" s="146">
        <v>0</v>
      </c>
      <c r="F340" s="146">
        <v>0</v>
      </c>
      <c r="G340" s="146">
        <v>0</v>
      </c>
      <c r="H340" s="4"/>
      <c r="I340" s="4"/>
      <c r="J340" s="4"/>
      <c r="K340" s="4"/>
    </row>
    <row r="341" spans="1:11" ht="15" customHeight="1">
      <c r="A341" s="4"/>
      <c r="B341" s="4"/>
      <c r="C341" s="7" t="s">
        <v>370</v>
      </c>
      <c r="D341" s="146">
        <v>0</v>
      </c>
      <c r="E341" s="146">
        <v>0</v>
      </c>
      <c r="F341" s="146">
        <v>0</v>
      </c>
      <c r="G341" s="146">
        <v>0</v>
      </c>
      <c r="H341" s="4"/>
      <c r="I341" s="4"/>
      <c r="J341" s="4"/>
      <c r="K341" s="4"/>
    </row>
    <row r="342" spans="1:11" ht="15" customHeight="1">
      <c r="A342" s="4"/>
      <c r="B342" s="4"/>
      <c r="C342" s="7" t="s">
        <v>369</v>
      </c>
      <c r="D342" s="146">
        <v>0</v>
      </c>
      <c r="E342" s="146">
        <v>0</v>
      </c>
      <c r="F342" s="146">
        <v>0</v>
      </c>
      <c r="G342" s="146">
        <v>0</v>
      </c>
      <c r="H342" s="4"/>
      <c r="I342" s="4"/>
      <c r="J342" s="4"/>
      <c r="K342" s="4"/>
    </row>
    <row r="343" spans="1:11" ht="15" customHeight="1">
      <c r="A343" s="4"/>
      <c r="B343" s="4"/>
      <c r="C343" s="7" t="s">
        <v>368</v>
      </c>
      <c r="D343" s="146">
        <v>0</v>
      </c>
      <c r="E343" s="146">
        <v>0</v>
      </c>
      <c r="F343" s="146">
        <v>0</v>
      </c>
      <c r="G343" s="146">
        <v>0</v>
      </c>
      <c r="H343" s="4"/>
      <c r="I343" s="4"/>
      <c r="J343" s="4"/>
      <c r="K343" s="4"/>
    </row>
    <row r="344" spans="1:11" ht="15" customHeight="1">
      <c r="A344" s="4"/>
      <c r="B344" s="4"/>
      <c r="C344" s="7" t="s">
        <v>367</v>
      </c>
      <c r="D344" s="146">
        <v>0</v>
      </c>
      <c r="E344" s="146">
        <v>0</v>
      </c>
      <c r="F344" s="146">
        <v>0</v>
      </c>
      <c r="G344" s="146">
        <v>0</v>
      </c>
      <c r="H344" s="4"/>
      <c r="I344" s="4"/>
      <c r="J344" s="4"/>
      <c r="K344" s="4"/>
    </row>
    <row r="345" spans="1:11" ht="15" customHeight="1">
      <c r="A345" s="4"/>
      <c r="B345" s="4"/>
      <c r="C345" s="7" t="s">
        <v>366</v>
      </c>
      <c r="D345" s="146">
        <v>0</v>
      </c>
      <c r="E345" s="146">
        <v>0</v>
      </c>
      <c r="F345" s="146">
        <v>0</v>
      </c>
      <c r="G345" s="146">
        <v>0</v>
      </c>
      <c r="H345" s="4"/>
      <c r="I345" s="4"/>
      <c r="J345" s="4"/>
      <c r="K345" s="4"/>
    </row>
    <row r="346" spans="1:11" ht="15" customHeight="1">
      <c r="A346" s="4"/>
      <c r="B346" s="4"/>
      <c r="C346" s="7" t="s">
        <v>365</v>
      </c>
      <c r="D346" s="146">
        <v>0</v>
      </c>
      <c r="E346" s="146">
        <v>0</v>
      </c>
      <c r="F346" s="146">
        <v>0</v>
      </c>
      <c r="G346" s="146">
        <v>0</v>
      </c>
      <c r="H346" s="4"/>
      <c r="I346" s="4"/>
      <c r="J346" s="4"/>
      <c r="K346" s="4"/>
    </row>
    <row r="347" spans="1:11" ht="15" customHeight="1">
      <c r="A347" s="4"/>
      <c r="B347" s="4"/>
      <c r="C347" s="7" t="s">
        <v>364</v>
      </c>
      <c r="D347" s="146">
        <v>0</v>
      </c>
      <c r="E347" s="146">
        <v>0</v>
      </c>
      <c r="F347" s="146">
        <v>0</v>
      </c>
      <c r="G347" s="146">
        <v>0</v>
      </c>
      <c r="H347" s="4"/>
      <c r="I347" s="4"/>
      <c r="J347" s="4"/>
      <c r="K347" s="4"/>
    </row>
    <row r="348" spans="1:11" ht="20.100000000000001" customHeight="1">
      <c r="A348" s="4"/>
      <c r="B348" s="4"/>
      <c r="C348" s="6" t="s">
        <v>361</v>
      </c>
      <c r="D348" s="4"/>
      <c r="E348" s="4"/>
      <c r="F348" s="4"/>
      <c r="G348" s="4"/>
      <c r="H348" s="4"/>
      <c r="I348" s="4"/>
      <c r="J348" s="4"/>
      <c r="K348" s="4"/>
    </row>
    <row r="349" spans="1:11" ht="20.100000000000001" customHeight="1">
      <c r="A349" s="17" t="s">
        <v>429</v>
      </c>
      <c r="B349" s="150" t="s">
        <v>269</v>
      </c>
      <c r="C349" s="150" t="s">
        <v>361</v>
      </c>
      <c r="D349" s="4"/>
      <c r="E349" s="3" t="s">
        <v>361</v>
      </c>
      <c r="F349" s="150" t="s">
        <v>269</v>
      </c>
      <c r="G349" s="150" t="s">
        <v>361</v>
      </c>
      <c r="H349" s="5" t="s">
        <v>361</v>
      </c>
      <c r="I349" s="3" t="s">
        <v>361</v>
      </c>
      <c r="J349" s="150" t="s">
        <v>269</v>
      </c>
      <c r="K349" s="150" t="s">
        <v>361</v>
      </c>
    </row>
    <row r="350" spans="1:11" ht="20.100000000000001" customHeight="1">
      <c r="A350" s="2" t="s">
        <v>428</v>
      </c>
      <c r="B350" s="150" t="s">
        <v>362</v>
      </c>
      <c r="C350" s="150" t="s">
        <v>361</v>
      </c>
      <c r="D350" s="4"/>
      <c r="E350" s="2" t="s">
        <v>427</v>
      </c>
      <c r="F350" s="150" t="s">
        <v>362</v>
      </c>
      <c r="G350" s="150" t="s">
        <v>361</v>
      </c>
      <c r="H350" s="4"/>
      <c r="I350" s="2" t="s">
        <v>363</v>
      </c>
      <c r="J350" s="150" t="s">
        <v>362</v>
      </c>
      <c r="K350" s="150" t="s">
        <v>361</v>
      </c>
    </row>
    <row r="351" spans="1:11" ht="20.100000000000001" customHeight="1">
      <c r="A351" s="1" t="s">
        <v>361</v>
      </c>
      <c r="B351" s="150" t="s">
        <v>267</v>
      </c>
      <c r="C351" s="150" t="s">
        <v>361</v>
      </c>
      <c r="D351" s="4"/>
      <c r="E351" s="1" t="s">
        <v>361</v>
      </c>
      <c r="F351" s="150" t="s">
        <v>267</v>
      </c>
      <c r="G351" s="150" t="s">
        <v>361</v>
      </c>
      <c r="H351" s="4"/>
      <c r="I351" s="1" t="s">
        <v>361</v>
      </c>
      <c r="J351" s="150" t="s">
        <v>267</v>
      </c>
      <c r="K351" s="150" t="s">
        <v>361</v>
      </c>
    </row>
  </sheetData>
  <mergeCells count="37">
    <mergeCell ref="C260:G260"/>
    <mergeCell ref="D194:G194"/>
    <mergeCell ref="C203:G203"/>
    <mergeCell ref="D248:G248"/>
    <mergeCell ref="D249:G249"/>
    <mergeCell ref="D250:G250"/>
    <mergeCell ref="D251:G251"/>
    <mergeCell ref="D193:G193"/>
    <mergeCell ref="D78:G78"/>
    <mergeCell ref="D79:G79"/>
    <mergeCell ref="D80:G80"/>
    <mergeCell ref="D81:G81"/>
    <mergeCell ref="C90:G90"/>
    <mergeCell ref="D135:G135"/>
    <mergeCell ref="D136:G136"/>
    <mergeCell ref="D137:G137"/>
    <mergeCell ref="C146:G146"/>
    <mergeCell ref="D191:G191"/>
    <mergeCell ref="D192:G192"/>
    <mergeCell ref="C77:G77"/>
    <mergeCell ref="D7:G7"/>
    <mergeCell ref="C8:G8"/>
    <mergeCell ref="C9:G9"/>
    <mergeCell ref="D10:G10"/>
    <mergeCell ref="D14:G14"/>
    <mergeCell ref="C19:G19"/>
    <mergeCell ref="D20:G20"/>
    <mergeCell ref="D21:G21"/>
    <mergeCell ref="D22:G22"/>
    <mergeCell ref="D23:G23"/>
    <mergeCell ref="C32:G32"/>
    <mergeCell ref="D6:G6"/>
    <mergeCell ref="C1:G1"/>
    <mergeCell ref="C2:G2"/>
    <mergeCell ref="D3:G3"/>
    <mergeCell ref="D4:G4"/>
    <mergeCell ref="D5:G5"/>
  </mergeCells>
  <pageMargins left="0" right="0" top="0" bottom="0"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2"/>
  <sheetViews>
    <sheetView workbookViewId="0">
      <selection activeCell="H336" sqref="H336"/>
    </sheetView>
  </sheetViews>
  <sheetFormatPr defaultRowHeight="15"/>
  <cols>
    <col min="1" max="1" width="13.28515625" style="153" customWidth="1"/>
    <col min="2" max="2" width="9.7109375" style="153" customWidth="1"/>
    <col min="3" max="3" width="28.28515625" style="153" customWidth="1"/>
    <col min="4" max="6" width="15.85546875" style="153" customWidth="1"/>
    <col min="7" max="7" width="16.140625" style="153" customWidth="1"/>
    <col min="8" max="8" width="6.7109375" style="153" customWidth="1"/>
    <col min="9" max="9" width="18.28515625" style="153" customWidth="1"/>
    <col min="10" max="10" width="10.7109375" style="153" customWidth="1"/>
    <col min="11" max="11" width="17.42578125" style="153" customWidth="1"/>
    <col min="12" max="16384" width="9.140625" style="153"/>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716</v>
      </c>
      <c r="E3" s="1253"/>
      <c r="F3" s="1253"/>
      <c r="G3" s="1253"/>
      <c r="H3" s="49"/>
      <c r="I3" s="49"/>
      <c r="J3" s="49"/>
      <c r="K3" s="49"/>
    </row>
    <row r="4" spans="1:11" ht="14.1" customHeight="1">
      <c r="A4" s="49"/>
      <c r="B4" s="49"/>
      <c r="C4" s="51" t="s">
        <v>424</v>
      </c>
      <c r="D4" s="1252" t="s">
        <v>715</v>
      </c>
      <c r="E4" s="1253"/>
      <c r="F4" s="1253"/>
      <c r="G4" s="1253"/>
      <c r="H4" s="49"/>
      <c r="I4" s="49"/>
      <c r="J4" s="49"/>
      <c r="K4" s="49"/>
    </row>
    <row r="5" spans="1:11" ht="14.1" customHeight="1">
      <c r="A5" s="49"/>
      <c r="B5" s="49"/>
      <c r="C5" s="51" t="s">
        <v>0</v>
      </c>
      <c r="D5" s="1252" t="s">
        <v>714</v>
      </c>
      <c r="E5" s="1253"/>
      <c r="F5" s="1253"/>
      <c r="G5" s="1253"/>
      <c r="H5" s="49"/>
      <c r="I5" s="49"/>
      <c r="J5" s="49"/>
      <c r="K5" s="49"/>
    </row>
    <row r="6" spans="1:11" ht="14.1" customHeight="1">
      <c r="A6" s="49"/>
      <c r="B6" s="49"/>
      <c r="C6" s="51" t="s">
        <v>1</v>
      </c>
      <c r="D6" s="1252" t="s">
        <v>191</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20.100000000000001" customHeight="1">
      <c r="A9" s="49"/>
      <c r="B9" s="49"/>
      <c r="C9" s="1242" t="s">
        <v>192</v>
      </c>
      <c r="D9" s="1243"/>
      <c r="E9" s="1243"/>
      <c r="F9" s="1243"/>
      <c r="G9" s="1243"/>
      <c r="H9" s="49"/>
      <c r="I9" s="49"/>
      <c r="J9" s="49"/>
      <c r="K9" s="49"/>
    </row>
    <row r="10" spans="1:11" ht="45" customHeight="1">
      <c r="A10" s="49"/>
      <c r="B10" s="49"/>
      <c r="C10" s="52" t="s">
        <v>5</v>
      </c>
      <c r="D10" s="1244" t="s">
        <v>713</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14.1" customHeight="1">
      <c r="A13" s="49"/>
      <c r="B13" s="49"/>
      <c r="C13" s="53" t="s">
        <v>712</v>
      </c>
      <c r="D13" s="57" t="s">
        <v>408</v>
      </c>
      <c r="E13" s="57" t="s">
        <v>475</v>
      </c>
      <c r="F13" s="57" t="s">
        <v>475</v>
      </c>
      <c r="G13" s="57" t="s">
        <v>408</v>
      </c>
      <c r="H13" s="49"/>
      <c r="I13" s="49"/>
      <c r="J13" s="49"/>
      <c r="K13" s="49"/>
    </row>
    <row r="14" spans="1:11" ht="14.1" customHeight="1">
      <c r="A14" s="49"/>
      <c r="B14" s="49"/>
      <c r="C14" s="53" t="s">
        <v>711</v>
      </c>
      <c r="D14" s="57" t="s">
        <v>408</v>
      </c>
      <c r="E14" s="57" t="s">
        <v>475</v>
      </c>
      <c r="F14" s="57" t="s">
        <v>475</v>
      </c>
      <c r="G14" s="57" t="s">
        <v>408</v>
      </c>
      <c r="H14" s="49"/>
      <c r="I14" s="49"/>
      <c r="J14" s="49"/>
      <c r="K14" s="49"/>
    </row>
    <row r="15" spans="1:11" ht="74.099999999999994" customHeight="1">
      <c r="A15" s="49"/>
      <c r="B15" s="49"/>
      <c r="C15" s="52" t="s">
        <v>235</v>
      </c>
      <c r="D15" s="1244" t="s">
        <v>193</v>
      </c>
      <c r="E15" s="1245"/>
      <c r="F15" s="1245"/>
      <c r="G15" s="1245"/>
      <c r="H15" s="49"/>
      <c r="I15" s="49"/>
      <c r="J15" s="49"/>
      <c r="K15" s="49"/>
    </row>
    <row r="16" spans="1:11" ht="27.95" customHeight="1">
      <c r="A16" s="49"/>
      <c r="B16" s="49"/>
      <c r="C16" s="53" t="s">
        <v>405</v>
      </c>
      <c r="D16" s="54">
        <v>2021</v>
      </c>
      <c r="E16" s="54">
        <v>2022</v>
      </c>
      <c r="F16" s="54">
        <v>2023</v>
      </c>
      <c r="G16" s="54">
        <v>2024</v>
      </c>
      <c r="H16" s="49"/>
      <c r="I16" s="49"/>
      <c r="J16" s="49"/>
      <c r="K16" s="49"/>
    </row>
    <row r="17" spans="1:11" ht="14.1" customHeight="1">
      <c r="A17" s="49"/>
      <c r="B17" s="49"/>
      <c r="C17" s="55"/>
      <c r="D17" s="56" t="s">
        <v>7</v>
      </c>
      <c r="E17" s="56" t="s">
        <v>8</v>
      </c>
      <c r="F17" s="56" t="s">
        <v>8</v>
      </c>
      <c r="G17" s="56" t="s">
        <v>8</v>
      </c>
      <c r="H17" s="49"/>
      <c r="I17" s="49"/>
      <c r="J17" s="49"/>
      <c r="K17" s="49"/>
    </row>
    <row r="18" spans="1:11" ht="30.95" customHeight="1">
      <c r="A18" s="49"/>
      <c r="B18" s="49"/>
      <c r="C18" s="53" t="s">
        <v>710</v>
      </c>
      <c r="D18" s="57" t="s">
        <v>408</v>
      </c>
      <c r="E18" s="57" t="s">
        <v>408</v>
      </c>
      <c r="F18" s="57" t="s">
        <v>408</v>
      </c>
      <c r="G18" s="57" t="s">
        <v>408</v>
      </c>
      <c r="H18" s="49"/>
      <c r="I18" s="49"/>
      <c r="J18" s="49"/>
      <c r="K18" s="49"/>
    </row>
    <row r="19" spans="1:11" ht="30.95" customHeight="1">
      <c r="A19" s="49"/>
      <c r="B19" s="49"/>
      <c r="C19" s="53" t="s">
        <v>709</v>
      </c>
      <c r="D19" s="57" t="s">
        <v>408</v>
      </c>
      <c r="E19" s="57" t="s">
        <v>408</v>
      </c>
      <c r="F19" s="57" t="s">
        <v>408</v>
      </c>
      <c r="G19" s="57" t="s">
        <v>408</v>
      </c>
      <c r="H19" s="49"/>
      <c r="I19" s="49"/>
      <c r="J19" s="49"/>
      <c r="K19" s="49"/>
    </row>
    <row r="20" spans="1:11" ht="14.1" customHeight="1">
      <c r="A20" s="49"/>
      <c r="B20" s="49"/>
      <c r="C20" s="1246" t="s">
        <v>273</v>
      </c>
      <c r="D20" s="1247"/>
      <c r="E20" s="1247"/>
      <c r="F20" s="1247"/>
      <c r="G20" s="1247"/>
      <c r="H20" s="49"/>
      <c r="I20" s="49"/>
      <c r="J20" s="49"/>
      <c r="K20" s="49"/>
    </row>
    <row r="21" spans="1:11" ht="14.1" customHeight="1">
      <c r="A21" s="49"/>
      <c r="B21" s="49"/>
      <c r="C21" s="141" t="s">
        <v>708</v>
      </c>
      <c r="D21" s="1246" t="s">
        <v>707</v>
      </c>
      <c r="E21" s="1247"/>
      <c r="F21" s="1247"/>
      <c r="G21" s="1247"/>
      <c r="H21" s="49"/>
      <c r="I21" s="49"/>
      <c r="J21" s="49"/>
      <c r="K21" s="49"/>
    </row>
    <row r="22" spans="1:11" ht="18" customHeight="1">
      <c r="A22" s="49"/>
      <c r="B22" s="49"/>
      <c r="C22" s="59" t="s">
        <v>393</v>
      </c>
      <c r="D22" s="1258" t="s">
        <v>706</v>
      </c>
      <c r="E22" s="1259"/>
      <c r="F22" s="1259"/>
      <c r="G22" s="1259"/>
      <c r="H22" s="49"/>
      <c r="I22" s="49"/>
      <c r="J22" s="49"/>
      <c r="K22" s="49"/>
    </row>
    <row r="23" spans="1:11" ht="18" customHeight="1">
      <c r="A23" s="49"/>
      <c r="B23" s="49"/>
      <c r="C23" s="60" t="s">
        <v>392</v>
      </c>
      <c r="D23" s="1254" t="s">
        <v>194</v>
      </c>
      <c r="E23" s="1255"/>
      <c r="F23" s="1255"/>
      <c r="G23" s="1255"/>
      <c r="H23" s="49"/>
      <c r="I23" s="49"/>
      <c r="J23" s="49"/>
      <c r="K23" s="49"/>
    </row>
    <row r="24" spans="1:11" ht="18" customHeight="1">
      <c r="A24" s="49"/>
      <c r="B24" s="49"/>
      <c r="C24" s="60" t="s">
        <v>15</v>
      </c>
      <c r="D24" s="1254" t="s">
        <v>195</v>
      </c>
      <c r="E24" s="1255"/>
      <c r="F24" s="1255"/>
      <c r="G24" s="1255"/>
      <c r="H24" s="49"/>
      <c r="I24" s="49"/>
      <c r="J24" s="49"/>
      <c r="K24" s="49"/>
    </row>
    <row r="25" spans="1:11" ht="15" customHeight="1">
      <c r="A25" s="49"/>
      <c r="B25" s="49"/>
      <c r="C25" s="61"/>
      <c r="D25" s="62">
        <v>2021</v>
      </c>
      <c r="E25" s="62">
        <v>2022</v>
      </c>
      <c r="F25" s="62">
        <v>2023</v>
      </c>
      <c r="G25" s="62">
        <v>2024</v>
      </c>
      <c r="H25" s="49"/>
      <c r="I25" s="49"/>
      <c r="J25" s="49"/>
      <c r="K25" s="49"/>
    </row>
    <row r="26" spans="1:11" ht="15" customHeight="1">
      <c r="A26" s="49"/>
      <c r="B26" s="49"/>
      <c r="C26" s="63"/>
      <c r="D26" s="64" t="s">
        <v>7</v>
      </c>
      <c r="E26" s="64" t="s">
        <v>8</v>
      </c>
      <c r="F26" s="64" t="s">
        <v>8</v>
      </c>
      <c r="G26" s="64" t="s">
        <v>8</v>
      </c>
      <c r="H26" s="49"/>
      <c r="I26" s="49"/>
      <c r="J26" s="49"/>
      <c r="K26" s="49"/>
    </row>
    <row r="27" spans="1:11" ht="14.1" customHeight="1">
      <c r="A27" s="49"/>
      <c r="B27" s="49"/>
      <c r="C27" s="53" t="s">
        <v>16</v>
      </c>
      <c r="D27" s="57" t="s">
        <v>705</v>
      </c>
      <c r="E27" s="57" t="s">
        <v>705</v>
      </c>
      <c r="F27" s="57" t="s">
        <v>705</v>
      </c>
      <c r="G27" s="57" t="s">
        <v>705</v>
      </c>
      <c r="H27" s="49"/>
      <c r="I27" s="49"/>
      <c r="J27" s="49"/>
      <c r="K27" s="49"/>
    </row>
    <row r="28" spans="1:11" ht="14.1" customHeight="1">
      <c r="A28" s="49"/>
      <c r="B28" s="49"/>
      <c r="C28" s="53" t="s">
        <v>506</v>
      </c>
      <c r="D28" s="57" t="s">
        <v>704</v>
      </c>
      <c r="E28" s="57" t="s">
        <v>2347</v>
      </c>
      <c r="F28" s="57" t="s">
        <v>2348</v>
      </c>
      <c r="G28" s="57" t="s">
        <v>2349</v>
      </c>
      <c r="H28" s="49"/>
      <c r="I28" s="49"/>
      <c r="J28" s="49"/>
      <c r="K28" s="49"/>
    </row>
    <row r="29" spans="1:11" ht="14.1" customHeight="1">
      <c r="A29" s="49"/>
      <c r="B29" s="49"/>
      <c r="C29" s="53" t="s">
        <v>504</v>
      </c>
      <c r="D29" s="57" t="s">
        <v>703</v>
      </c>
      <c r="E29" s="57" t="s">
        <v>2350</v>
      </c>
      <c r="F29" s="57" t="s">
        <v>2351</v>
      </c>
      <c r="G29" s="57" t="s">
        <v>2352</v>
      </c>
      <c r="H29" s="49"/>
      <c r="I29" s="49"/>
      <c r="J29" s="49"/>
      <c r="K29" s="49"/>
    </row>
    <row r="30" spans="1:11" ht="14.1" customHeight="1">
      <c r="A30" s="49"/>
      <c r="B30" s="49"/>
      <c r="C30" s="53" t="s">
        <v>388</v>
      </c>
      <c r="D30" s="57" t="s">
        <v>361</v>
      </c>
      <c r="E30" s="57" t="s">
        <v>385</v>
      </c>
      <c r="F30" s="57" t="s">
        <v>385</v>
      </c>
      <c r="G30" s="57" t="s">
        <v>385</v>
      </c>
      <c r="H30" s="49"/>
      <c r="I30" s="49"/>
      <c r="J30" s="49"/>
      <c r="K30" s="49"/>
    </row>
    <row r="31" spans="1:11" ht="14.1" customHeight="1">
      <c r="A31" s="49"/>
      <c r="B31" s="49"/>
      <c r="C31" s="53" t="s">
        <v>387</v>
      </c>
      <c r="D31" s="57" t="s">
        <v>361</v>
      </c>
      <c r="E31" s="57" t="s">
        <v>2353</v>
      </c>
      <c r="F31" s="57" t="s">
        <v>2354</v>
      </c>
      <c r="G31" s="57" t="s">
        <v>2355</v>
      </c>
      <c r="H31" s="49"/>
      <c r="I31" s="49"/>
      <c r="J31" s="49"/>
      <c r="K31" s="49"/>
    </row>
    <row r="32" spans="1:11" ht="14.1" customHeight="1">
      <c r="A32" s="49"/>
      <c r="B32" s="49"/>
      <c r="C32" s="53" t="s">
        <v>22</v>
      </c>
      <c r="D32" s="57" t="s">
        <v>361</v>
      </c>
      <c r="E32" s="57" t="s">
        <v>2353</v>
      </c>
      <c r="F32" s="57" t="s">
        <v>2354</v>
      </c>
      <c r="G32" s="57" t="s">
        <v>2355</v>
      </c>
      <c r="H32" s="49"/>
      <c r="I32" s="49"/>
      <c r="J32" s="49"/>
      <c r="K32" s="49"/>
    </row>
    <row r="33" spans="1:11" ht="14.1" customHeight="1">
      <c r="A33" s="49"/>
      <c r="B33" s="49"/>
      <c r="C33" s="1256" t="s">
        <v>384</v>
      </c>
      <c r="D33" s="1257"/>
      <c r="E33" s="1257"/>
      <c r="F33" s="1257"/>
      <c r="G33" s="1257"/>
      <c r="H33" s="49"/>
      <c r="I33" s="49"/>
      <c r="J33" s="49"/>
      <c r="K33" s="49"/>
    </row>
    <row r="34" spans="1:11" ht="14.1" customHeight="1">
      <c r="A34" s="49"/>
      <c r="B34" s="49"/>
      <c r="C34" s="61"/>
      <c r="D34" s="62">
        <v>2021</v>
      </c>
      <c r="E34" s="62">
        <v>2022</v>
      </c>
      <c r="F34" s="62">
        <v>2023</v>
      </c>
      <c r="G34" s="62">
        <v>2024</v>
      </c>
      <c r="H34" s="49"/>
      <c r="I34" s="49"/>
      <c r="J34" s="49"/>
      <c r="K34" s="49"/>
    </row>
    <row r="35" spans="1:11" ht="14.1" customHeight="1">
      <c r="A35" s="49"/>
      <c r="B35" s="49"/>
      <c r="C35" s="63"/>
      <c r="D35" s="64" t="s">
        <v>7</v>
      </c>
      <c r="E35" s="64" t="s">
        <v>8</v>
      </c>
      <c r="F35" s="64" t="s">
        <v>8</v>
      </c>
      <c r="G35" s="64" t="s">
        <v>8</v>
      </c>
      <c r="H35" s="49"/>
      <c r="I35" s="49"/>
      <c r="J35" s="49"/>
      <c r="K35" s="49"/>
    </row>
    <row r="36" spans="1:11" ht="14.1" customHeight="1">
      <c r="A36" s="49"/>
      <c r="B36" s="49"/>
      <c r="C36" s="65" t="s">
        <v>381</v>
      </c>
      <c r="D36" s="66">
        <v>44150000</v>
      </c>
      <c r="E36" s="66">
        <v>37200000</v>
      </c>
      <c r="F36" s="66">
        <v>37200000</v>
      </c>
      <c r="G36" s="66">
        <v>37200000</v>
      </c>
      <c r="H36" s="49"/>
      <c r="I36" s="49"/>
      <c r="J36" s="49"/>
      <c r="K36" s="49"/>
    </row>
    <row r="37" spans="1:11" ht="14.1" customHeight="1">
      <c r="A37" s="49"/>
      <c r="B37" s="49"/>
      <c r="C37" s="65" t="s">
        <v>370</v>
      </c>
      <c r="D37" s="66">
        <v>44150000</v>
      </c>
      <c r="E37" s="66">
        <v>37200000</v>
      </c>
      <c r="F37" s="66">
        <v>37200000</v>
      </c>
      <c r="G37" s="66">
        <v>37200000</v>
      </c>
      <c r="H37" s="49"/>
      <c r="I37" s="49"/>
      <c r="J37" s="49"/>
      <c r="K37" s="49"/>
    </row>
    <row r="38" spans="1:11" ht="14.1" customHeight="1">
      <c r="A38" s="49"/>
      <c r="B38" s="49"/>
      <c r="C38" s="65" t="s">
        <v>374</v>
      </c>
      <c r="D38" s="66">
        <v>0</v>
      </c>
      <c r="E38" s="66">
        <v>0</v>
      </c>
      <c r="F38" s="66">
        <v>0</v>
      </c>
      <c r="G38" s="66">
        <v>0</v>
      </c>
      <c r="H38" s="49"/>
      <c r="I38" s="49"/>
      <c r="J38" s="49"/>
      <c r="K38" s="49"/>
    </row>
    <row r="39" spans="1:11" ht="14.1" customHeight="1">
      <c r="A39" s="49"/>
      <c r="B39" s="49"/>
      <c r="C39" s="65" t="s">
        <v>380</v>
      </c>
      <c r="D39" s="66">
        <v>7500000</v>
      </c>
      <c r="E39" s="66">
        <v>6450000</v>
      </c>
      <c r="F39" s="66">
        <v>6450000</v>
      </c>
      <c r="G39" s="66">
        <v>6450000</v>
      </c>
      <c r="H39" s="49"/>
      <c r="I39" s="49"/>
      <c r="J39" s="49"/>
      <c r="K39" s="49"/>
    </row>
    <row r="40" spans="1:11" ht="14.1" customHeight="1">
      <c r="A40" s="49"/>
      <c r="B40" s="49"/>
      <c r="C40" s="65" t="s">
        <v>370</v>
      </c>
      <c r="D40" s="66">
        <v>7500000</v>
      </c>
      <c r="E40" s="66">
        <v>6450000</v>
      </c>
      <c r="F40" s="66">
        <v>6450000</v>
      </c>
      <c r="G40" s="66">
        <v>6450000</v>
      </c>
      <c r="H40" s="49"/>
      <c r="I40" s="49"/>
      <c r="J40" s="49"/>
      <c r="K40" s="49"/>
    </row>
    <row r="41" spans="1:11" ht="14.1" customHeight="1">
      <c r="A41" s="49"/>
      <c r="B41" s="49"/>
      <c r="C41" s="65" t="s">
        <v>374</v>
      </c>
      <c r="D41" s="66">
        <v>0</v>
      </c>
      <c r="E41" s="66">
        <v>0</v>
      </c>
      <c r="F41" s="66">
        <v>0</v>
      </c>
      <c r="G41" s="66">
        <v>0</v>
      </c>
      <c r="H41" s="49"/>
      <c r="I41" s="49"/>
      <c r="J41" s="49"/>
      <c r="K41" s="49"/>
    </row>
    <row r="42" spans="1:11" ht="14.1" customHeight="1">
      <c r="A42" s="49"/>
      <c r="B42" s="49"/>
      <c r="C42" s="65" t="s">
        <v>379</v>
      </c>
      <c r="D42" s="66">
        <v>11752000</v>
      </c>
      <c r="E42" s="66">
        <v>11050000</v>
      </c>
      <c r="F42" s="66">
        <v>11350000</v>
      </c>
      <c r="G42" s="66">
        <v>21350000</v>
      </c>
      <c r="H42" s="49"/>
      <c r="I42" s="49"/>
      <c r="J42" s="49"/>
      <c r="K42" s="49"/>
    </row>
    <row r="43" spans="1:11" ht="14.1" customHeight="1">
      <c r="A43" s="49"/>
      <c r="B43" s="49"/>
      <c r="C43" s="65" t="s">
        <v>370</v>
      </c>
      <c r="D43" s="66">
        <v>11752000</v>
      </c>
      <c r="E43" s="66">
        <v>11050000</v>
      </c>
      <c r="F43" s="66">
        <v>11350000</v>
      </c>
      <c r="G43" s="66">
        <v>21350000</v>
      </c>
      <c r="H43" s="49"/>
      <c r="I43" s="49"/>
      <c r="J43" s="49"/>
      <c r="K43" s="49"/>
    </row>
    <row r="44" spans="1:11" ht="14.1" customHeight="1">
      <c r="A44" s="49"/>
      <c r="B44" s="49"/>
      <c r="C44" s="65" t="s">
        <v>374</v>
      </c>
      <c r="D44" s="66">
        <v>0</v>
      </c>
      <c r="E44" s="66">
        <v>0</v>
      </c>
      <c r="F44" s="66">
        <v>0</v>
      </c>
      <c r="G44" s="66">
        <v>0</v>
      </c>
      <c r="H44" s="49"/>
      <c r="I44" s="49"/>
      <c r="J44" s="49"/>
      <c r="K44" s="49"/>
    </row>
    <row r="45" spans="1:11" ht="14.1" customHeight="1">
      <c r="A45" s="49"/>
      <c r="B45" s="49"/>
      <c r="C45" s="65" t="s">
        <v>378</v>
      </c>
      <c r="D45" s="66">
        <v>0</v>
      </c>
      <c r="E45" s="66">
        <v>0</v>
      </c>
      <c r="F45" s="66">
        <v>0</v>
      </c>
      <c r="G45" s="66">
        <v>0</v>
      </c>
      <c r="H45" s="49"/>
      <c r="I45" s="49"/>
      <c r="J45" s="49"/>
      <c r="K45" s="49"/>
    </row>
    <row r="46" spans="1:11" ht="14.1" customHeight="1">
      <c r="A46" s="49"/>
      <c r="B46" s="49"/>
      <c r="C46" s="65" t="s">
        <v>370</v>
      </c>
      <c r="D46" s="66">
        <v>0</v>
      </c>
      <c r="E46" s="66">
        <v>0</v>
      </c>
      <c r="F46" s="66">
        <v>0</v>
      </c>
      <c r="G46" s="66">
        <v>0</v>
      </c>
      <c r="H46" s="49"/>
      <c r="I46" s="49"/>
      <c r="J46" s="49"/>
      <c r="K46" s="49"/>
    </row>
    <row r="47" spans="1:11" ht="14.1" customHeight="1">
      <c r="A47" s="49"/>
      <c r="B47" s="49"/>
      <c r="C47" s="65" t="s">
        <v>374</v>
      </c>
      <c r="D47" s="66">
        <v>0</v>
      </c>
      <c r="E47" s="66">
        <v>0</v>
      </c>
      <c r="F47" s="66">
        <v>0</v>
      </c>
      <c r="G47" s="66">
        <v>0</v>
      </c>
      <c r="H47" s="49"/>
      <c r="I47" s="49"/>
      <c r="J47" s="49"/>
      <c r="K47" s="49"/>
    </row>
    <row r="48" spans="1:11" ht="14.1" customHeight="1">
      <c r="A48" s="49"/>
      <c r="B48" s="49"/>
      <c r="C48" s="65" t="s">
        <v>383</v>
      </c>
      <c r="D48" s="66">
        <v>0</v>
      </c>
      <c r="E48" s="66">
        <v>0</v>
      </c>
      <c r="F48" s="66">
        <v>0</v>
      </c>
      <c r="G48" s="66">
        <v>0</v>
      </c>
      <c r="H48" s="49"/>
      <c r="I48" s="49"/>
      <c r="J48" s="49"/>
      <c r="K48" s="49"/>
    </row>
    <row r="49" spans="1:11" ht="14.1" customHeight="1">
      <c r="A49" s="49"/>
      <c r="B49" s="49"/>
      <c r="C49" s="65" t="s">
        <v>370</v>
      </c>
      <c r="D49" s="66">
        <v>0</v>
      </c>
      <c r="E49" s="66">
        <v>0</v>
      </c>
      <c r="F49" s="66">
        <v>0</v>
      </c>
      <c r="G49" s="66">
        <v>0</v>
      </c>
      <c r="H49" s="49"/>
      <c r="I49" s="49"/>
      <c r="J49" s="49"/>
      <c r="K49" s="49"/>
    </row>
    <row r="50" spans="1:11" ht="14.1" customHeight="1">
      <c r="A50" s="49"/>
      <c r="B50" s="49"/>
      <c r="C50" s="65" t="s">
        <v>374</v>
      </c>
      <c r="D50" s="66">
        <v>0</v>
      </c>
      <c r="E50" s="66">
        <v>0</v>
      </c>
      <c r="F50" s="66">
        <v>0</v>
      </c>
      <c r="G50" s="66">
        <v>0</v>
      </c>
      <c r="H50" s="49"/>
      <c r="I50" s="49"/>
      <c r="J50" s="49"/>
      <c r="K50" s="49"/>
    </row>
    <row r="51" spans="1:11" ht="14.1" customHeight="1">
      <c r="A51" s="49"/>
      <c r="B51" s="49"/>
      <c r="C51" s="65" t="s">
        <v>376</v>
      </c>
      <c r="D51" s="66">
        <v>3050000</v>
      </c>
      <c r="E51" s="66">
        <v>3500000</v>
      </c>
      <c r="F51" s="66">
        <v>3500000</v>
      </c>
      <c r="G51" s="66">
        <v>3500000</v>
      </c>
      <c r="H51" s="49"/>
      <c r="I51" s="49"/>
      <c r="J51" s="49"/>
      <c r="K51" s="49"/>
    </row>
    <row r="52" spans="1:11" ht="14.1" customHeight="1">
      <c r="A52" s="49"/>
      <c r="B52" s="49"/>
      <c r="C52" s="65" t="s">
        <v>370</v>
      </c>
      <c r="D52" s="66">
        <v>3050000</v>
      </c>
      <c r="E52" s="66">
        <v>3500000</v>
      </c>
      <c r="F52" s="66">
        <v>3500000</v>
      </c>
      <c r="G52" s="66">
        <v>3500000</v>
      </c>
      <c r="H52" s="49"/>
      <c r="I52" s="49"/>
      <c r="J52" s="49"/>
      <c r="K52" s="49"/>
    </row>
    <row r="53" spans="1:11" ht="14.1" customHeight="1">
      <c r="A53" s="49"/>
      <c r="B53" s="49"/>
      <c r="C53" s="65" t="s">
        <v>374</v>
      </c>
      <c r="D53" s="66">
        <v>0</v>
      </c>
      <c r="E53" s="66">
        <v>0</v>
      </c>
      <c r="F53" s="66">
        <v>0</v>
      </c>
      <c r="G53" s="66">
        <v>0</v>
      </c>
      <c r="H53" s="49"/>
      <c r="I53" s="49"/>
      <c r="J53" s="49"/>
      <c r="K53" s="49"/>
    </row>
    <row r="54" spans="1:11" ht="14.1" customHeight="1">
      <c r="A54" s="49"/>
      <c r="B54" s="49"/>
      <c r="C54" s="65" t="s">
        <v>375</v>
      </c>
      <c r="D54" s="66">
        <v>198000</v>
      </c>
      <c r="E54" s="66">
        <v>0</v>
      </c>
      <c r="F54" s="66">
        <v>0</v>
      </c>
      <c r="G54" s="66">
        <v>0</v>
      </c>
      <c r="H54" s="49"/>
      <c r="I54" s="49"/>
      <c r="J54" s="49"/>
      <c r="K54" s="49"/>
    </row>
    <row r="55" spans="1:11" ht="14.1" customHeight="1">
      <c r="A55" s="49"/>
      <c r="B55" s="49"/>
      <c r="C55" s="65" t="s">
        <v>370</v>
      </c>
      <c r="D55" s="66">
        <v>198000</v>
      </c>
      <c r="E55" s="66">
        <v>0</v>
      </c>
      <c r="F55" s="66">
        <v>0</v>
      </c>
      <c r="G55" s="66">
        <v>0</v>
      </c>
      <c r="H55" s="49"/>
      <c r="I55" s="49"/>
      <c r="J55" s="49"/>
      <c r="K55" s="49"/>
    </row>
    <row r="56" spans="1:11" ht="14.1" customHeight="1">
      <c r="A56" s="49"/>
      <c r="B56" s="49"/>
      <c r="C56" s="65" t="s">
        <v>374</v>
      </c>
      <c r="D56" s="66">
        <v>0</v>
      </c>
      <c r="E56" s="66">
        <v>0</v>
      </c>
      <c r="F56" s="66">
        <v>0</v>
      </c>
      <c r="G56" s="66">
        <v>0</v>
      </c>
      <c r="H56" s="49"/>
      <c r="I56" s="49"/>
      <c r="J56" s="49"/>
      <c r="K56" s="49"/>
    </row>
    <row r="57" spans="1:11" ht="14.1" customHeight="1">
      <c r="A57" s="49"/>
      <c r="B57" s="49"/>
      <c r="C57" s="65" t="s">
        <v>373</v>
      </c>
      <c r="D57" s="66">
        <v>0</v>
      </c>
      <c r="E57" s="66">
        <v>0</v>
      </c>
      <c r="F57" s="66">
        <v>0</v>
      </c>
      <c r="G57" s="66">
        <v>0</v>
      </c>
      <c r="H57" s="49"/>
      <c r="I57" s="49"/>
      <c r="J57" s="49"/>
      <c r="K57" s="49"/>
    </row>
    <row r="58" spans="1:11" ht="14.1" customHeight="1">
      <c r="A58" s="49"/>
      <c r="B58" s="49"/>
      <c r="C58" s="65" t="s">
        <v>370</v>
      </c>
      <c r="D58" s="66">
        <v>0</v>
      </c>
      <c r="E58" s="66">
        <v>0</v>
      </c>
      <c r="F58" s="66">
        <v>0</v>
      </c>
      <c r="G58" s="66">
        <v>0</v>
      </c>
      <c r="H58" s="49"/>
      <c r="I58" s="49"/>
      <c r="J58" s="49"/>
      <c r="K58" s="49"/>
    </row>
    <row r="59" spans="1:11" ht="14.1" customHeight="1">
      <c r="A59" s="49"/>
      <c r="B59" s="49"/>
      <c r="C59" s="65" t="s">
        <v>369</v>
      </c>
      <c r="D59" s="66">
        <v>0</v>
      </c>
      <c r="E59" s="66">
        <v>0</v>
      </c>
      <c r="F59" s="66">
        <v>0</v>
      </c>
      <c r="G59" s="66">
        <v>0</v>
      </c>
      <c r="H59" s="49"/>
      <c r="I59" s="49"/>
      <c r="J59" s="49"/>
      <c r="K59" s="49"/>
    </row>
    <row r="60" spans="1:11" ht="14.1" customHeight="1">
      <c r="A60" s="49"/>
      <c r="B60" s="49"/>
      <c r="C60" s="65" t="s">
        <v>368</v>
      </c>
      <c r="D60" s="66">
        <v>0</v>
      </c>
      <c r="E60" s="66">
        <v>0</v>
      </c>
      <c r="F60" s="66">
        <v>0</v>
      </c>
      <c r="G60" s="66">
        <v>0</v>
      </c>
      <c r="H60" s="49"/>
      <c r="I60" s="49"/>
      <c r="J60" s="49"/>
      <c r="K60" s="49"/>
    </row>
    <row r="61" spans="1:11" ht="14.1" customHeight="1">
      <c r="A61" s="49"/>
      <c r="B61" s="49"/>
      <c r="C61" s="65" t="s">
        <v>367</v>
      </c>
      <c r="D61" s="66">
        <v>0</v>
      </c>
      <c r="E61" s="66">
        <v>0</v>
      </c>
      <c r="F61" s="66">
        <v>0</v>
      </c>
      <c r="G61" s="66">
        <v>0</v>
      </c>
      <c r="H61" s="49"/>
      <c r="I61" s="49"/>
      <c r="J61" s="49"/>
      <c r="K61" s="49"/>
    </row>
    <row r="62" spans="1:11" ht="14.1" customHeight="1">
      <c r="A62" s="49"/>
      <c r="B62" s="49"/>
      <c r="C62" s="65" t="s">
        <v>366</v>
      </c>
      <c r="D62" s="66">
        <v>0</v>
      </c>
      <c r="E62" s="66">
        <v>0</v>
      </c>
      <c r="F62" s="66">
        <v>0</v>
      </c>
      <c r="G62" s="66">
        <v>0</v>
      </c>
      <c r="H62" s="49"/>
      <c r="I62" s="49"/>
      <c r="J62" s="49"/>
      <c r="K62" s="49"/>
    </row>
    <row r="63" spans="1:11" ht="14.1" customHeight="1">
      <c r="A63" s="49"/>
      <c r="B63" s="49"/>
      <c r="C63" s="65" t="s">
        <v>372</v>
      </c>
      <c r="D63" s="66">
        <v>0</v>
      </c>
      <c r="E63" s="66">
        <v>0</v>
      </c>
      <c r="F63" s="66">
        <v>0</v>
      </c>
      <c r="G63" s="66">
        <v>0</v>
      </c>
      <c r="H63" s="49"/>
      <c r="I63" s="49"/>
      <c r="J63" s="49"/>
      <c r="K63" s="49"/>
    </row>
    <row r="64" spans="1:11" ht="14.1" customHeight="1">
      <c r="A64" s="49"/>
      <c r="B64" s="49"/>
      <c r="C64" s="65" t="s">
        <v>370</v>
      </c>
      <c r="D64" s="66">
        <v>0</v>
      </c>
      <c r="E64" s="66">
        <v>0</v>
      </c>
      <c r="F64" s="66">
        <v>0</v>
      </c>
      <c r="G64" s="66">
        <v>0</v>
      </c>
      <c r="H64" s="49"/>
      <c r="I64" s="49"/>
      <c r="J64" s="49"/>
      <c r="K64" s="49"/>
    </row>
    <row r="65" spans="1:11" ht="14.1" customHeight="1">
      <c r="A65" s="49"/>
      <c r="B65" s="49"/>
      <c r="C65" s="65" t="s">
        <v>369</v>
      </c>
      <c r="D65" s="66">
        <v>0</v>
      </c>
      <c r="E65" s="66">
        <v>0</v>
      </c>
      <c r="F65" s="66">
        <v>0</v>
      </c>
      <c r="G65" s="66">
        <v>0</v>
      </c>
      <c r="H65" s="49"/>
      <c r="I65" s="49"/>
      <c r="J65" s="49"/>
      <c r="K65" s="49"/>
    </row>
    <row r="66" spans="1:11" ht="14.1" customHeight="1">
      <c r="A66" s="49"/>
      <c r="B66" s="49"/>
      <c r="C66" s="65" t="s">
        <v>368</v>
      </c>
      <c r="D66" s="66">
        <v>0</v>
      </c>
      <c r="E66" s="66">
        <v>0</v>
      </c>
      <c r="F66" s="66">
        <v>0</v>
      </c>
      <c r="G66" s="66">
        <v>0</v>
      </c>
      <c r="H66" s="49"/>
      <c r="I66" s="49"/>
      <c r="J66" s="49"/>
      <c r="K66" s="49"/>
    </row>
    <row r="67" spans="1:11" ht="14.1" customHeight="1">
      <c r="A67" s="49"/>
      <c r="B67" s="49"/>
      <c r="C67" s="65" t="s">
        <v>367</v>
      </c>
      <c r="D67" s="66">
        <v>0</v>
      </c>
      <c r="E67" s="66">
        <v>0</v>
      </c>
      <c r="F67" s="66">
        <v>0</v>
      </c>
      <c r="G67" s="66">
        <v>0</v>
      </c>
      <c r="H67" s="49"/>
      <c r="I67" s="49"/>
      <c r="J67" s="49"/>
      <c r="K67" s="49"/>
    </row>
    <row r="68" spans="1:11" ht="14.1" customHeight="1">
      <c r="A68" s="49"/>
      <c r="B68" s="49"/>
      <c r="C68" s="65" t="s">
        <v>366</v>
      </c>
      <c r="D68" s="66">
        <v>0</v>
      </c>
      <c r="E68" s="66">
        <v>0</v>
      </c>
      <c r="F68" s="66">
        <v>0</v>
      </c>
      <c r="G68" s="66">
        <v>0</v>
      </c>
      <c r="H68" s="49"/>
      <c r="I68" s="49"/>
      <c r="J68" s="49"/>
      <c r="K68" s="49"/>
    </row>
    <row r="69" spans="1:11" ht="14.1" customHeight="1">
      <c r="A69" s="49"/>
      <c r="B69" s="49"/>
      <c r="C69" s="65" t="s">
        <v>371</v>
      </c>
      <c r="D69" s="66">
        <v>0</v>
      </c>
      <c r="E69" s="66">
        <v>0</v>
      </c>
      <c r="F69" s="66">
        <v>0</v>
      </c>
      <c r="G69" s="66">
        <v>0</v>
      </c>
      <c r="H69" s="49"/>
      <c r="I69" s="49"/>
      <c r="J69" s="49"/>
      <c r="K69" s="49"/>
    </row>
    <row r="70" spans="1:11" ht="14.1" customHeight="1">
      <c r="A70" s="49"/>
      <c r="B70" s="49"/>
      <c r="C70" s="65" t="s">
        <v>370</v>
      </c>
      <c r="D70" s="66">
        <v>0</v>
      </c>
      <c r="E70" s="66">
        <v>0</v>
      </c>
      <c r="F70" s="66">
        <v>0</v>
      </c>
      <c r="G70" s="66">
        <v>0</v>
      </c>
      <c r="H70" s="49"/>
      <c r="I70" s="49"/>
      <c r="J70" s="49"/>
      <c r="K70" s="49"/>
    </row>
    <row r="71" spans="1:11" ht="14.1" customHeight="1">
      <c r="A71" s="49"/>
      <c r="B71" s="49"/>
      <c r="C71" s="65" t="s">
        <v>369</v>
      </c>
      <c r="D71" s="66">
        <v>0</v>
      </c>
      <c r="E71" s="66">
        <v>0</v>
      </c>
      <c r="F71" s="66">
        <v>0</v>
      </c>
      <c r="G71" s="66">
        <v>0</v>
      </c>
      <c r="H71" s="49"/>
      <c r="I71" s="49"/>
      <c r="J71" s="49"/>
      <c r="K71" s="49"/>
    </row>
    <row r="72" spans="1:11" ht="14.1" customHeight="1">
      <c r="A72" s="49"/>
      <c r="B72" s="49"/>
      <c r="C72" s="65" t="s">
        <v>368</v>
      </c>
      <c r="D72" s="66">
        <v>0</v>
      </c>
      <c r="E72" s="66">
        <v>0</v>
      </c>
      <c r="F72" s="66">
        <v>0</v>
      </c>
      <c r="G72" s="66">
        <v>0</v>
      </c>
      <c r="H72" s="49"/>
      <c r="I72" s="49"/>
      <c r="J72" s="49"/>
      <c r="K72" s="49"/>
    </row>
    <row r="73" spans="1:11" ht="14.1" customHeight="1">
      <c r="A73" s="49"/>
      <c r="B73" s="49"/>
      <c r="C73" s="65" t="s">
        <v>367</v>
      </c>
      <c r="D73" s="66">
        <v>0</v>
      </c>
      <c r="E73" s="66">
        <v>0</v>
      </c>
      <c r="F73" s="66">
        <v>0</v>
      </c>
      <c r="G73" s="66">
        <v>0</v>
      </c>
      <c r="H73" s="49"/>
      <c r="I73" s="49"/>
      <c r="J73" s="49"/>
      <c r="K73" s="49"/>
    </row>
    <row r="74" spans="1:11" ht="14.1" customHeight="1">
      <c r="A74" s="49"/>
      <c r="B74" s="49"/>
      <c r="C74" s="65" t="s">
        <v>366</v>
      </c>
      <c r="D74" s="66">
        <v>0</v>
      </c>
      <c r="E74" s="66">
        <v>0</v>
      </c>
      <c r="F74" s="66">
        <v>0</v>
      </c>
      <c r="G74" s="66">
        <v>0</v>
      </c>
      <c r="H74" s="49"/>
      <c r="I74" s="49"/>
      <c r="J74" s="49"/>
      <c r="K74" s="49"/>
    </row>
    <row r="75" spans="1:11" ht="14.1" customHeight="1">
      <c r="A75" s="49"/>
      <c r="B75" s="49"/>
      <c r="C75" s="65" t="s">
        <v>365</v>
      </c>
      <c r="D75" s="66">
        <v>0</v>
      </c>
      <c r="E75" s="66">
        <v>0</v>
      </c>
      <c r="F75" s="66">
        <v>0</v>
      </c>
      <c r="G75" s="66">
        <v>0</v>
      </c>
      <c r="H75" s="49"/>
      <c r="I75" s="49"/>
      <c r="J75" s="49"/>
      <c r="K75" s="49"/>
    </row>
    <row r="76" spans="1:11" ht="14.1" customHeight="1">
      <c r="A76" s="49"/>
      <c r="B76" s="49"/>
      <c r="C76" s="65" t="s">
        <v>364</v>
      </c>
      <c r="D76" s="66">
        <v>0</v>
      </c>
      <c r="E76" s="66">
        <v>0</v>
      </c>
      <c r="F76" s="66">
        <v>0</v>
      </c>
      <c r="G76" s="66">
        <v>0</v>
      </c>
      <c r="H76" s="49"/>
      <c r="I76" s="49"/>
      <c r="J76" s="49"/>
      <c r="K76" s="49"/>
    </row>
    <row r="77" spans="1:11" ht="14.1" customHeight="1">
      <c r="A77" s="49"/>
      <c r="B77" s="49"/>
      <c r="C77" s="67" t="s">
        <v>147</v>
      </c>
      <c r="D77" s="66">
        <v>66650000</v>
      </c>
      <c r="E77" s="66">
        <v>58200000</v>
      </c>
      <c r="F77" s="66">
        <v>58500000</v>
      </c>
      <c r="G77" s="66">
        <v>68500000</v>
      </c>
      <c r="H77" s="49"/>
      <c r="I77" s="49"/>
      <c r="J77" s="49"/>
      <c r="K77" s="49"/>
    </row>
    <row r="78" spans="1:11" ht="14.1" customHeight="1">
      <c r="A78" s="49"/>
      <c r="B78" s="49"/>
      <c r="C78" s="1246" t="s">
        <v>44</v>
      </c>
      <c r="D78" s="1247"/>
      <c r="E78" s="1247"/>
      <c r="F78" s="1247"/>
      <c r="G78" s="1247"/>
      <c r="H78" s="49"/>
      <c r="I78" s="49"/>
      <c r="J78" s="49"/>
      <c r="K78" s="49"/>
    </row>
    <row r="79" spans="1:11" ht="14.1" customHeight="1">
      <c r="A79" s="49"/>
      <c r="B79" s="49"/>
      <c r="C79" s="141" t="s">
        <v>702</v>
      </c>
      <c r="D79" s="1246" t="s">
        <v>700</v>
      </c>
      <c r="E79" s="1247"/>
      <c r="F79" s="1247"/>
      <c r="G79" s="1247"/>
      <c r="H79" s="49"/>
      <c r="I79" s="49"/>
      <c r="J79" s="49"/>
      <c r="K79" s="49"/>
    </row>
    <row r="80" spans="1:11" ht="14.1" customHeight="1">
      <c r="A80" s="49"/>
      <c r="B80" s="49"/>
      <c r="C80" s="59" t="s">
        <v>393</v>
      </c>
      <c r="D80" s="1258" t="s">
        <v>701</v>
      </c>
      <c r="E80" s="1259"/>
      <c r="F80" s="1259"/>
      <c r="G80" s="1259"/>
      <c r="H80" s="49"/>
      <c r="I80" s="49"/>
      <c r="J80" s="49"/>
      <c r="K80" s="49"/>
    </row>
    <row r="81" spans="1:11" ht="14.1" customHeight="1">
      <c r="A81" s="49"/>
      <c r="B81" s="49"/>
      <c r="C81" s="60" t="s">
        <v>392</v>
      </c>
      <c r="D81" s="1254" t="s">
        <v>700</v>
      </c>
      <c r="E81" s="1255"/>
      <c r="F81" s="1255"/>
      <c r="G81" s="1255"/>
      <c r="H81" s="49"/>
      <c r="I81" s="49"/>
      <c r="J81" s="49"/>
      <c r="K81" s="49"/>
    </row>
    <row r="82" spans="1:11" ht="14.1" customHeight="1">
      <c r="A82" s="49"/>
      <c r="B82" s="49"/>
      <c r="C82" s="60" t="s">
        <v>15</v>
      </c>
      <c r="D82" s="1254" t="s">
        <v>196</v>
      </c>
      <c r="E82" s="1255"/>
      <c r="F82" s="1255"/>
      <c r="G82" s="1255"/>
      <c r="H82" s="49"/>
      <c r="I82" s="49"/>
      <c r="J82" s="49"/>
      <c r="K82" s="49"/>
    </row>
    <row r="83" spans="1:11" ht="15" customHeight="1">
      <c r="A83" s="49"/>
      <c r="B83" s="49"/>
      <c r="C83" s="61"/>
      <c r="D83" s="62">
        <v>2021</v>
      </c>
      <c r="E83" s="62">
        <v>2022</v>
      </c>
      <c r="F83" s="62">
        <v>2023</v>
      </c>
      <c r="G83" s="62">
        <v>2024</v>
      </c>
      <c r="H83" s="49"/>
      <c r="I83" s="49"/>
      <c r="J83" s="49"/>
      <c r="K83" s="49"/>
    </row>
    <row r="84" spans="1:11" ht="15" customHeight="1">
      <c r="A84" s="49"/>
      <c r="B84" s="49"/>
      <c r="C84" s="63"/>
      <c r="D84" s="64" t="s">
        <v>7</v>
      </c>
      <c r="E84" s="64" t="s">
        <v>8</v>
      </c>
      <c r="F84" s="64" t="s">
        <v>8</v>
      </c>
      <c r="G84" s="64" t="s">
        <v>8</v>
      </c>
      <c r="H84" s="49"/>
      <c r="I84" s="49"/>
      <c r="J84" s="49"/>
      <c r="K84" s="49"/>
    </row>
    <row r="85" spans="1:11" ht="14.1" customHeight="1">
      <c r="A85" s="49"/>
      <c r="B85" s="49"/>
      <c r="C85" s="53" t="s">
        <v>16</v>
      </c>
      <c r="D85" s="57" t="s">
        <v>411</v>
      </c>
      <c r="E85" s="57" t="s">
        <v>411</v>
      </c>
      <c r="F85" s="57" t="s">
        <v>411</v>
      </c>
      <c r="G85" s="57" t="s">
        <v>411</v>
      </c>
      <c r="H85" s="49"/>
      <c r="I85" s="49"/>
      <c r="J85" s="49"/>
      <c r="K85" s="49"/>
    </row>
    <row r="86" spans="1:11" ht="14.1" customHeight="1">
      <c r="A86" s="49"/>
      <c r="B86" s="49"/>
      <c r="C86" s="53" t="s">
        <v>506</v>
      </c>
      <c r="D86" s="57" t="s">
        <v>699</v>
      </c>
      <c r="E86" s="57" t="s">
        <v>518</v>
      </c>
      <c r="F86" s="57" t="s">
        <v>518</v>
      </c>
      <c r="G86" s="57" t="s">
        <v>518</v>
      </c>
      <c r="H86" s="49"/>
      <c r="I86" s="49"/>
      <c r="J86" s="49"/>
      <c r="K86" s="49"/>
    </row>
    <row r="87" spans="1:11" ht="14.1" customHeight="1">
      <c r="A87" s="49"/>
      <c r="B87" s="49"/>
      <c r="C87" s="53" t="s">
        <v>504</v>
      </c>
      <c r="D87" s="57" t="s">
        <v>699</v>
      </c>
      <c r="E87" s="57" t="s">
        <v>518</v>
      </c>
      <c r="F87" s="57" t="s">
        <v>518</v>
      </c>
      <c r="G87" s="57" t="s">
        <v>518</v>
      </c>
      <c r="H87" s="49"/>
      <c r="I87" s="49"/>
      <c r="J87" s="49"/>
      <c r="K87" s="49"/>
    </row>
    <row r="88" spans="1:11" ht="14.1" customHeight="1">
      <c r="A88" s="49"/>
      <c r="B88" s="49"/>
      <c r="C88" s="53" t="s">
        <v>388</v>
      </c>
      <c r="D88" s="57" t="s">
        <v>361</v>
      </c>
      <c r="E88" s="57" t="s">
        <v>385</v>
      </c>
      <c r="F88" s="57" t="s">
        <v>385</v>
      </c>
      <c r="G88" s="57" t="s">
        <v>385</v>
      </c>
      <c r="H88" s="49"/>
      <c r="I88" s="49"/>
      <c r="J88" s="49"/>
      <c r="K88" s="49"/>
    </row>
    <row r="89" spans="1:11" ht="14.1" customHeight="1">
      <c r="A89" s="49"/>
      <c r="B89" s="49"/>
      <c r="C89" s="53" t="s">
        <v>387</v>
      </c>
      <c r="D89" s="57" t="s">
        <v>361</v>
      </c>
      <c r="E89" s="57" t="s">
        <v>698</v>
      </c>
      <c r="F89" s="57" t="s">
        <v>385</v>
      </c>
      <c r="G89" s="57" t="s">
        <v>385</v>
      </c>
      <c r="H89" s="49"/>
      <c r="I89" s="49"/>
      <c r="J89" s="49"/>
      <c r="K89" s="49"/>
    </row>
    <row r="90" spans="1:11" ht="14.1" customHeight="1">
      <c r="A90" s="49"/>
      <c r="B90" s="49"/>
      <c r="C90" s="53" t="s">
        <v>22</v>
      </c>
      <c r="D90" s="57" t="s">
        <v>361</v>
      </c>
      <c r="E90" s="57" t="s">
        <v>698</v>
      </c>
      <c r="F90" s="57" t="s">
        <v>385</v>
      </c>
      <c r="G90" s="57" t="s">
        <v>385</v>
      </c>
      <c r="H90" s="49"/>
      <c r="I90" s="49"/>
      <c r="J90" s="49"/>
      <c r="K90" s="49"/>
    </row>
    <row r="91" spans="1:11" ht="14.1" customHeight="1">
      <c r="A91" s="49"/>
      <c r="B91" s="49"/>
      <c r="C91" s="1256" t="s">
        <v>384</v>
      </c>
      <c r="D91" s="1257"/>
      <c r="E91" s="1257"/>
      <c r="F91" s="1257"/>
      <c r="G91" s="1257"/>
      <c r="H91" s="49"/>
      <c r="I91" s="49"/>
      <c r="J91" s="49"/>
      <c r="K91" s="49"/>
    </row>
    <row r="92" spans="1:11" ht="14.1" customHeight="1">
      <c r="A92" s="49"/>
      <c r="B92" s="49"/>
      <c r="C92" s="61"/>
      <c r="D92" s="62">
        <v>2021</v>
      </c>
      <c r="E92" s="62">
        <v>2022</v>
      </c>
      <c r="F92" s="62">
        <v>2023</v>
      </c>
      <c r="G92" s="62">
        <v>2024</v>
      </c>
      <c r="H92" s="49"/>
      <c r="I92" s="49"/>
      <c r="J92" s="49"/>
      <c r="K92" s="49"/>
    </row>
    <row r="93" spans="1:11" ht="14.1" customHeight="1">
      <c r="A93" s="49"/>
      <c r="B93" s="49"/>
      <c r="C93" s="63"/>
      <c r="D93" s="64" t="s">
        <v>7</v>
      </c>
      <c r="E93" s="64" t="s">
        <v>8</v>
      </c>
      <c r="F93" s="64" t="s">
        <v>8</v>
      </c>
      <c r="G93" s="64" t="s">
        <v>8</v>
      </c>
      <c r="H93" s="49"/>
      <c r="I93" s="49"/>
      <c r="J93" s="49"/>
      <c r="K93" s="49"/>
    </row>
    <row r="94" spans="1:11" ht="14.1" customHeight="1">
      <c r="A94" s="49"/>
      <c r="B94" s="49"/>
      <c r="C94" s="65" t="s">
        <v>381</v>
      </c>
      <c r="D94" s="66">
        <v>0</v>
      </c>
      <c r="E94" s="66">
        <v>0</v>
      </c>
      <c r="F94" s="66">
        <v>0</v>
      </c>
      <c r="G94" s="66">
        <v>0</v>
      </c>
      <c r="H94" s="49"/>
      <c r="I94" s="49"/>
      <c r="J94" s="49"/>
      <c r="K94" s="49"/>
    </row>
    <row r="95" spans="1:11" ht="14.1" customHeight="1">
      <c r="A95" s="49"/>
      <c r="B95" s="49"/>
      <c r="C95" s="65" t="s">
        <v>370</v>
      </c>
      <c r="D95" s="66">
        <v>0</v>
      </c>
      <c r="E95" s="66">
        <v>0</v>
      </c>
      <c r="F95" s="66">
        <v>0</v>
      </c>
      <c r="G95" s="66">
        <v>0</v>
      </c>
      <c r="H95" s="49"/>
      <c r="I95" s="49"/>
      <c r="J95" s="49"/>
      <c r="K95" s="49"/>
    </row>
    <row r="96" spans="1:11" ht="14.1" customHeight="1">
      <c r="A96" s="49"/>
      <c r="B96" s="49"/>
      <c r="C96" s="65" t="s">
        <v>374</v>
      </c>
      <c r="D96" s="66">
        <v>0</v>
      </c>
      <c r="E96" s="66">
        <v>0</v>
      </c>
      <c r="F96" s="66">
        <v>0</v>
      </c>
      <c r="G96" s="66">
        <v>0</v>
      </c>
      <c r="H96" s="49"/>
      <c r="I96" s="49"/>
      <c r="J96" s="49"/>
      <c r="K96" s="49"/>
    </row>
    <row r="97" spans="1:11" ht="14.1" customHeight="1">
      <c r="A97" s="49"/>
      <c r="B97" s="49"/>
      <c r="C97" s="65" t="s">
        <v>380</v>
      </c>
      <c r="D97" s="66">
        <v>0</v>
      </c>
      <c r="E97" s="66">
        <v>0</v>
      </c>
      <c r="F97" s="66">
        <v>0</v>
      </c>
      <c r="G97" s="66">
        <v>0</v>
      </c>
      <c r="H97" s="49"/>
      <c r="I97" s="49"/>
      <c r="J97" s="49"/>
      <c r="K97" s="49"/>
    </row>
    <row r="98" spans="1:11" ht="14.1" customHeight="1">
      <c r="A98" s="49"/>
      <c r="B98" s="49"/>
      <c r="C98" s="65" t="s">
        <v>370</v>
      </c>
      <c r="D98" s="66">
        <v>0</v>
      </c>
      <c r="E98" s="66">
        <v>0</v>
      </c>
      <c r="F98" s="66">
        <v>0</v>
      </c>
      <c r="G98" s="66">
        <v>0</v>
      </c>
      <c r="H98" s="49"/>
      <c r="I98" s="49"/>
      <c r="J98" s="49"/>
      <c r="K98" s="49"/>
    </row>
    <row r="99" spans="1:11" ht="14.1" customHeight="1">
      <c r="A99" s="49"/>
      <c r="B99" s="49"/>
      <c r="C99" s="65" t="s">
        <v>374</v>
      </c>
      <c r="D99" s="66">
        <v>0</v>
      </c>
      <c r="E99" s="66">
        <v>0</v>
      </c>
      <c r="F99" s="66">
        <v>0</v>
      </c>
      <c r="G99" s="66">
        <v>0</v>
      </c>
      <c r="H99" s="49"/>
      <c r="I99" s="49"/>
      <c r="J99" s="49"/>
      <c r="K99" s="49"/>
    </row>
    <row r="100" spans="1:11" ht="14.1" customHeight="1">
      <c r="A100" s="49"/>
      <c r="B100" s="49"/>
      <c r="C100" s="65" t="s">
        <v>379</v>
      </c>
      <c r="D100" s="66">
        <v>0</v>
      </c>
      <c r="E100" s="66">
        <v>0</v>
      </c>
      <c r="F100" s="66">
        <v>0</v>
      </c>
      <c r="G100" s="66">
        <v>0</v>
      </c>
      <c r="H100" s="49"/>
      <c r="I100" s="49"/>
      <c r="J100" s="49"/>
      <c r="K100" s="49"/>
    </row>
    <row r="101" spans="1:11" ht="14.1" customHeight="1">
      <c r="A101" s="49"/>
      <c r="B101" s="49"/>
      <c r="C101" s="65" t="s">
        <v>370</v>
      </c>
      <c r="D101" s="66">
        <v>0</v>
      </c>
      <c r="E101" s="66">
        <v>0</v>
      </c>
      <c r="F101" s="66">
        <v>0</v>
      </c>
      <c r="G101" s="66">
        <v>0</v>
      </c>
      <c r="H101" s="49"/>
      <c r="I101" s="49"/>
      <c r="J101" s="49"/>
      <c r="K101" s="49"/>
    </row>
    <row r="102" spans="1:11" ht="14.1" customHeight="1">
      <c r="A102" s="49"/>
      <c r="B102" s="49"/>
      <c r="C102" s="65" t="s">
        <v>374</v>
      </c>
      <c r="D102" s="66">
        <v>0</v>
      </c>
      <c r="E102" s="66">
        <v>0</v>
      </c>
      <c r="F102" s="66">
        <v>0</v>
      </c>
      <c r="G102" s="66">
        <v>0</v>
      </c>
      <c r="H102" s="49"/>
      <c r="I102" s="49"/>
      <c r="J102" s="49"/>
      <c r="K102" s="49"/>
    </row>
    <row r="103" spans="1:11" ht="14.1" customHeight="1">
      <c r="A103" s="49"/>
      <c r="B103" s="49"/>
      <c r="C103" s="65" t="s">
        <v>378</v>
      </c>
      <c r="D103" s="66">
        <v>0</v>
      </c>
      <c r="E103" s="66">
        <v>0</v>
      </c>
      <c r="F103" s="66">
        <v>0</v>
      </c>
      <c r="G103" s="66">
        <v>0</v>
      </c>
      <c r="H103" s="49"/>
      <c r="I103" s="49"/>
      <c r="J103" s="49"/>
      <c r="K103" s="49"/>
    </row>
    <row r="104" spans="1:11" ht="14.1" customHeight="1">
      <c r="A104" s="49"/>
      <c r="B104" s="49"/>
      <c r="C104" s="65" t="s">
        <v>370</v>
      </c>
      <c r="D104" s="66">
        <v>0</v>
      </c>
      <c r="E104" s="66">
        <v>0</v>
      </c>
      <c r="F104" s="66">
        <v>0</v>
      </c>
      <c r="G104" s="66">
        <v>0</v>
      </c>
      <c r="H104" s="49"/>
      <c r="I104" s="49"/>
      <c r="J104" s="49"/>
      <c r="K104" s="49"/>
    </row>
    <row r="105" spans="1:11" ht="14.1" customHeight="1">
      <c r="A105" s="49"/>
      <c r="B105" s="49"/>
      <c r="C105" s="65" t="s">
        <v>374</v>
      </c>
      <c r="D105" s="66">
        <v>0</v>
      </c>
      <c r="E105" s="66">
        <v>0</v>
      </c>
      <c r="F105" s="66">
        <v>0</v>
      </c>
      <c r="G105" s="66">
        <v>0</v>
      </c>
      <c r="H105" s="49"/>
      <c r="I105" s="49"/>
      <c r="J105" s="49"/>
      <c r="K105" s="49"/>
    </row>
    <row r="106" spans="1:11" ht="14.1" customHeight="1">
      <c r="A106" s="49"/>
      <c r="B106" s="49"/>
      <c r="C106" s="65" t="s">
        <v>383</v>
      </c>
      <c r="D106" s="66">
        <v>0</v>
      </c>
      <c r="E106" s="66">
        <v>0</v>
      </c>
      <c r="F106" s="66">
        <v>0</v>
      </c>
      <c r="G106" s="66">
        <v>0</v>
      </c>
      <c r="H106" s="49"/>
      <c r="I106" s="49"/>
      <c r="J106" s="49"/>
      <c r="K106" s="49"/>
    </row>
    <row r="107" spans="1:11" ht="14.1" customHeight="1">
      <c r="A107" s="49"/>
      <c r="B107" s="49"/>
      <c r="C107" s="65" t="s">
        <v>370</v>
      </c>
      <c r="D107" s="66">
        <v>0</v>
      </c>
      <c r="E107" s="66">
        <v>0</v>
      </c>
      <c r="F107" s="66">
        <v>0</v>
      </c>
      <c r="G107" s="66">
        <v>0</v>
      </c>
      <c r="H107" s="49"/>
      <c r="I107" s="49"/>
      <c r="J107" s="49"/>
      <c r="K107" s="49"/>
    </row>
    <row r="108" spans="1:11" ht="14.1" customHeight="1">
      <c r="A108" s="49"/>
      <c r="B108" s="49"/>
      <c r="C108" s="65" t="s">
        <v>374</v>
      </c>
      <c r="D108" s="66">
        <v>0</v>
      </c>
      <c r="E108" s="66">
        <v>0</v>
      </c>
      <c r="F108" s="66">
        <v>0</v>
      </c>
      <c r="G108" s="66">
        <v>0</v>
      </c>
      <c r="H108" s="49"/>
      <c r="I108" s="49"/>
      <c r="J108" s="49"/>
      <c r="K108" s="49"/>
    </row>
    <row r="109" spans="1:11" ht="14.1" customHeight="1">
      <c r="A109" s="49"/>
      <c r="B109" s="49"/>
      <c r="C109" s="65" t="s">
        <v>376</v>
      </c>
      <c r="D109" s="66">
        <v>0</v>
      </c>
      <c r="E109" s="66">
        <v>0</v>
      </c>
      <c r="F109" s="66">
        <v>0</v>
      </c>
      <c r="G109" s="66">
        <v>0</v>
      </c>
      <c r="H109" s="49"/>
      <c r="I109" s="49"/>
      <c r="J109" s="49"/>
      <c r="K109" s="49"/>
    </row>
    <row r="110" spans="1:11" ht="14.1" customHeight="1">
      <c r="A110" s="49"/>
      <c r="B110" s="49"/>
      <c r="C110" s="65" t="s">
        <v>370</v>
      </c>
      <c r="D110" s="66">
        <v>0</v>
      </c>
      <c r="E110" s="66">
        <v>0</v>
      </c>
      <c r="F110" s="66">
        <v>0</v>
      </c>
      <c r="G110" s="66">
        <v>0</v>
      </c>
      <c r="H110" s="49"/>
      <c r="I110" s="49"/>
      <c r="J110" s="49"/>
      <c r="K110" s="49"/>
    </row>
    <row r="111" spans="1:11" ht="14.1" customHeight="1">
      <c r="A111" s="49"/>
      <c r="B111" s="49"/>
      <c r="C111" s="65" t="s">
        <v>374</v>
      </c>
      <c r="D111" s="66">
        <v>0</v>
      </c>
      <c r="E111" s="66">
        <v>0</v>
      </c>
      <c r="F111" s="66">
        <v>0</v>
      </c>
      <c r="G111" s="66">
        <v>0</v>
      </c>
      <c r="H111" s="49"/>
      <c r="I111" s="49"/>
      <c r="J111" s="49"/>
      <c r="K111" s="49"/>
    </row>
    <row r="112" spans="1:11" ht="14.1" customHeight="1">
      <c r="A112" s="49"/>
      <c r="B112" s="49"/>
      <c r="C112" s="65" t="s">
        <v>375</v>
      </c>
      <c r="D112" s="66">
        <v>0</v>
      </c>
      <c r="E112" s="66">
        <v>0</v>
      </c>
      <c r="F112" s="66">
        <v>0</v>
      </c>
      <c r="G112" s="66">
        <v>0</v>
      </c>
      <c r="H112" s="49"/>
      <c r="I112" s="49"/>
      <c r="J112" s="49"/>
      <c r="K112" s="49"/>
    </row>
    <row r="113" spans="1:11" ht="14.1" customHeight="1">
      <c r="A113" s="49"/>
      <c r="B113" s="49"/>
      <c r="C113" s="65" t="s">
        <v>370</v>
      </c>
      <c r="D113" s="66">
        <v>0</v>
      </c>
      <c r="E113" s="66">
        <v>0</v>
      </c>
      <c r="F113" s="66">
        <v>0</v>
      </c>
      <c r="G113" s="66">
        <v>0</v>
      </c>
      <c r="H113" s="49"/>
      <c r="I113" s="49"/>
      <c r="J113" s="49"/>
      <c r="K113" s="49"/>
    </row>
    <row r="114" spans="1:11" ht="14.1" customHeight="1">
      <c r="A114" s="49"/>
      <c r="B114" s="49"/>
      <c r="C114" s="65" t="s">
        <v>374</v>
      </c>
      <c r="D114" s="66">
        <v>0</v>
      </c>
      <c r="E114" s="66">
        <v>0</v>
      </c>
      <c r="F114" s="66">
        <v>0</v>
      </c>
      <c r="G114" s="66">
        <v>0</v>
      </c>
      <c r="H114" s="49"/>
      <c r="I114" s="49"/>
      <c r="J114" s="49"/>
      <c r="K114" s="49"/>
    </row>
    <row r="115" spans="1:11" ht="14.1" customHeight="1">
      <c r="A115" s="49"/>
      <c r="B115" s="49"/>
      <c r="C115" s="65" t="s">
        <v>373</v>
      </c>
      <c r="D115" s="66">
        <v>0</v>
      </c>
      <c r="E115" s="66">
        <v>0</v>
      </c>
      <c r="F115" s="66">
        <v>0</v>
      </c>
      <c r="G115" s="66">
        <v>0</v>
      </c>
      <c r="H115" s="49"/>
      <c r="I115" s="49"/>
      <c r="J115" s="49"/>
      <c r="K115" s="49"/>
    </row>
    <row r="116" spans="1:11" ht="14.1" customHeight="1">
      <c r="A116" s="49"/>
      <c r="B116" s="49"/>
      <c r="C116" s="65" t="s">
        <v>370</v>
      </c>
      <c r="D116" s="66">
        <v>0</v>
      </c>
      <c r="E116" s="66">
        <v>0</v>
      </c>
      <c r="F116" s="66">
        <v>0</v>
      </c>
      <c r="G116" s="66">
        <v>0</v>
      </c>
      <c r="H116" s="49"/>
      <c r="I116" s="49"/>
      <c r="J116" s="49"/>
      <c r="K116" s="49"/>
    </row>
    <row r="117" spans="1:11" ht="14.1" customHeight="1">
      <c r="A117" s="49"/>
      <c r="B117" s="49"/>
      <c r="C117" s="65" t="s">
        <v>369</v>
      </c>
      <c r="D117" s="66">
        <v>0</v>
      </c>
      <c r="E117" s="66">
        <v>0</v>
      </c>
      <c r="F117" s="66">
        <v>0</v>
      </c>
      <c r="G117" s="66">
        <v>0</v>
      </c>
      <c r="H117" s="49"/>
      <c r="I117" s="49"/>
      <c r="J117" s="49"/>
      <c r="K117" s="49"/>
    </row>
    <row r="118" spans="1:11" ht="14.1" customHeight="1">
      <c r="A118" s="49"/>
      <c r="B118" s="49"/>
      <c r="C118" s="65" t="s">
        <v>368</v>
      </c>
      <c r="D118" s="66">
        <v>0</v>
      </c>
      <c r="E118" s="66">
        <v>0</v>
      </c>
      <c r="F118" s="66">
        <v>0</v>
      </c>
      <c r="G118" s="66">
        <v>0</v>
      </c>
      <c r="H118" s="49"/>
      <c r="I118" s="49"/>
      <c r="J118" s="49"/>
      <c r="K118" s="49"/>
    </row>
    <row r="119" spans="1:11" ht="14.1" customHeight="1">
      <c r="A119" s="49"/>
      <c r="B119" s="49"/>
      <c r="C119" s="65" t="s">
        <v>367</v>
      </c>
      <c r="D119" s="66">
        <v>0</v>
      </c>
      <c r="E119" s="66">
        <v>0</v>
      </c>
      <c r="F119" s="66">
        <v>0</v>
      </c>
      <c r="G119" s="66">
        <v>0</v>
      </c>
      <c r="H119" s="49"/>
      <c r="I119" s="49"/>
      <c r="J119" s="49"/>
      <c r="K119" s="49"/>
    </row>
    <row r="120" spans="1:11" ht="14.1" customHeight="1">
      <c r="A120" s="49"/>
      <c r="B120" s="49"/>
      <c r="C120" s="65" t="s">
        <v>366</v>
      </c>
      <c r="D120" s="66">
        <v>0</v>
      </c>
      <c r="E120" s="66">
        <v>0</v>
      </c>
      <c r="F120" s="66">
        <v>0</v>
      </c>
      <c r="G120" s="66">
        <v>0</v>
      </c>
      <c r="H120" s="49"/>
      <c r="I120" s="49"/>
      <c r="J120" s="49"/>
      <c r="K120" s="49"/>
    </row>
    <row r="121" spans="1:11" ht="14.1" customHeight="1">
      <c r="A121" s="49"/>
      <c r="B121" s="49"/>
      <c r="C121" s="65" t="s">
        <v>372</v>
      </c>
      <c r="D121" s="66">
        <v>4800000</v>
      </c>
      <c r="E121" s="66">
        <v>1000000</v>
      </c>
      <c r="F121" s="66">
        <v>1000000</v>
      </c>
      <c r="G121" s="66">
        <v>1000000</v>
      </c>
      <c r="H121" s="49"/>
      <c r="I121" s="49"/>
      <c r="J121" s="49"/>
      <c r="K121" s="49"/>
    </row>
    <row r="122" spans="1:11" ht="14.1" customHeight="1">
      <c r="A122" s="49"/>
      <c r="B122" s="49"/>
      <c r="C122" s="65" t="s">
        <v>370</v>
      </c>
      <c r="D122" s="66">
        <v>4800000</v>
      </c>
      <c r="E122" s="66">
        <v>1000000</v>
      </c>
      <c r="F122" s="66">
        <v>1000000</v>
      </c>
      <c r="G122" s="66">
        <v>1000000</v>
      </c>
      <c r="H122" s="49"/>
      <c r="I122" s="49"/>
      <c r="J122" s="49"/>
      <c r="K122" s="49"/>
    </row>
    <row r="123" spans="1:11" ht="14.1" customHeight="1">
      <c r="A123" s="49"/>
      <c r="B123" s="49"/>
      <c r="C123" s="65" t="s">
        <v>369</v>
      </c>
      <c r="D123" s="66">
        <v>0</v>
      </c>
      <c r="E123" s="66">
        <v>0</v>
      </c>
      <c r="F123" s="66">
        <v>0</v>
      </c>
      <c r="G123" s="66">
        <v>0</v>
      </c>
      <c r="H123" s="49"/>
      <c r="I123" s="49"/>
      <c r="J123" s="49"/>
      <c r="K123" s="49"/>
    </row>
    <row r="124" spans="1:11" ht="14.1" customHeight="1">
      <c r="A124" s="49"/>
      <c r="B124" s="49"/>
      <c r="C124" s="65" t="s">
        <v>368</v>
      </c>
      <c r="D124" s="66">
        <v>0</v>
      </c>
      <c r="E124" s="66">
        <v>0</v>
      </c>
      <c r="F124" s="66">
        <v>0</v>
      </c>
      <c r="G124" s="66">
        <v>0</v>
      </c>
      <c r="H124" s="49"/>
      <c r="I124" s="49"/>
      <c r="J124" s="49"/>
      <c r="K124" s="49"/>
    </row>
    <row r="125" spans="1:11" ht="14.1" customHeight="1">
      <c r="A125" s="49"/>
      <c r="B125" s="49"/>
      <c r="C125" s="65" t="s">
        <v>367</v>
      </c>
      <c r="D125" s="66">
        <v>0</v>
      </c>
      <c r="E125" s="66">
        <v>0</v>
      </c>
      <c r="F125" s="66">
        <v>0</v>
      </c>
      <c r="G125" s="66">
        <v>0</v>
      </c>
      <c r="H125" s="49"/>
      <c r="I125" s="49"/>
      <c r="J125" s="49"/>
      <c r="K125" s="49"/>
    </row>
    <row r="126" spans="1:11" ht="14.1" customHeight="1">
      <c r="A126" s="49"/>
      <c r="B126" s="49"/>
      <c r="C126" s="65" t="s">
        <v>366</v>
      </c>
      <c r="D126" s="66">
        <v>0</v>
      </c>
      <c r="E126" s="66">
        <v>0</v>
      </c>
      <c r="F126" s="66">
        <v>0</v>
      </c>
      <c r="G126" s="66">
        <v>0</v>
      </c>
      <c r="H126" s="49"/>
      <c r="I126" s="49"/>
      <c r="J126" s="49"/>
      <c r="K126" s="49"/>
    </row>
    <row r="127" spans="1:11" ht="14.1" customHeight="1">
      <c r="A127" s="49"/>
      <c r="B127" s="49"/>
      <c r="C127" s="65" t="s">
        <v>371</v>
      </c>
      <c r="D127" s="66">
        <v>0</v>
      </c>
      <c r="E127" s="66">
        <v>0</v>
      </c>
      <c r="F127" s="66">
        <v>0</v>
      </c>
      <c r="G127" s="66">
        <v>0</v>
      </c>
      <c r="H127" s="49"/>
      <c r="I127" s="49"/>
      <c r="J127" s="49"/>
      <c r="K127" s="49"/>
    </row>
    <row r="128" spans="1:11" ht="14.1" customHeight="1">
      <c r="A128" s="49"/>
      <c r="B128" s="49"/>
      <c r="C128" s="65" t="s">
        <v>370</v>
      </c>
      <c r="D128" s="66">
        <v>0</v>
      </c>
      <c r="E128" s="66">
        <v>0</v>
      </c>
      <c r="F128" s="66">
        <v>0</v>
      </c>
      <c r="G128" s="66">
        <v>0</v>
      </c>
      <c r="H128" s="49"/>
      <c r="I128" s="49"/>
      <c r="J128" s="49"/>
      <c r="K128" s="49"/>
    </row>
    <row r="129" spans="1:11" ht="14.1" customHeight="1">
      <c r="A129" s="49"/>
      <c r="B129" s="49"/>
      <c r="C129" s="65" t="s">
        <v>369</v>
      </c>
      <c r="D129" s="66">
        <v>0</v>
      </c>
      <c r="E129" s="66">
        <v>0</v>
      </c>
      <c r="F129" s="66">
        <v>0</v>
      </c>
      <c r="G129" s="66">
        <v>0</v>
      </c>
      <c r="H129" s="49"/>
      <c r="I129" s="49"/>
      <c r="J129" s="49"/>
      <c r="K129" s="49"/>
    </row>
    <row r="130" spans="1:11" ht="14.1" customHeight="1">
      <c r="A130" s="49"/>
      <c r="B130" s="49"/>
      <c r="C130" s="65" t="s">
        <v>368</v>
      </c>
      <c r="D130" s="66">
        <v>0</v>
      </c>
      <c r="E130" s="66">
        <v>0</v>
      </c>
      <c r="F130" s="66">
        <v>0</v>
      </c>
      <c r="G130" s="66">
        <v>0</v>
      </c>
      <c r="H130" s="49"/>
      <c r="I130" s="49"/>
      <c r="J130" s="49"/>
      <c r="K130" s="49"/>
    </row>
    <row r="131" spans="1:11" ht="14.1" customHeight="1">
      <c r="A131" s="49"/>
      <c r="B131" s="49"/>
      <c r="C131" s="65" t="s">
        <v>367</v>
      </c>
      <c r="D131" s="66">
        <v>0</v>
      </c>
      <c r="E131" s="66">
        <v>0</v>
      </c>
      <c r="F131" s="66">
        <v>0</v>
      </c>
      <c r="G131" s="66">
        <v>0</v>
      </c>
      <c r="H131" s="49"/>
      <c r="I131" s="49"/>
      <c r="J131" s="49"/>
      <c r="K131" s="49"/>
    </row>
    <row r="132" spans="1:11" ht="14.1" customHeight="1">
      <c r="A132" s="49"/>
      <c r="B132" s="49"/>
      <c r="C132" s="65" t="s">
        <v>366</v>
      </c>
      <c r="D132" s="66">
        <v>0</v>
      </c>
      <c r="E132" s="66">
        <v>0</v>
      </c>
      <c r="F132" s="66">
        <v>0</v>
      </c>
      <c r="G132" s="66">
        <v>0</v>
      </c>
      <c r="H132" s="49"/>
      <c r="I132" s="49"/>
      <c r="J132" s="49"/>
      <c r="K132" s="49"/>
    </row>
    <row r="133" spans="1:11" ht="14.1" customHeight="1">
      <c r="A133" s="49"/>
      <c r="B133" s="49"/>
      <c r="C133" s="65" t="s">
        <v>365</v>
      </c>
      <c r="D133" s="66">
        <v>0</v>
      </c>
      <c r="E133" s="66">
        <v>0</v>
      </c>
      <c r="F133" s="66">
        <v>0</v>
      </c>
      <c r="G133" s="66">
        <v>0</v>
      </c>
      <c r="H133" s="49"/>
      <c r="I133" s="49"/>
      <c r="J133" s="49"/>
      <c r="K133" s="49"/>
    </row>
    <row r="134" spans="1:11" ht="14.1" customHeight="1">
      <c r="A134" s="49"/>
      <c r="B134" s="49"/>
      <c r="C134" s="65" t="s">
        <v>364</v>
      </c>
      <c r="D134" s="66">
        <v>0</v>
      </c>
      <c r="E134" s="66">
        <v>0</v>
      </c>
      <c r="F134" s="66">
        <v>0</v>
      </c>
      <c r="G134" s="66">
        <v>0</v>
      </c>
      <c r="H134" s="49"/>
      <c r="I134" s="49"/>
      <c r="J134" s="49"/>
      <c r="K134" s="49"/>
    </row>
    <row r="135" spans="1:11" ht="14.1" customHeight="1">
      <c r="A135" s="49"/>
      <c r="B135" s="49"/>
      <c r="C135" s="67" t="s">
        <v>147</v>
      </c>
      <c r="D135" s="66">
        <v>4800000</v>
      </c>
      <c r="E135" s="66">
        <v>1000000</v>
      </c>
      <c r="F135" s="66">
        <v>1000000</v>
      </c>
      <c r="G135" s="66">
        <v>1000000</v>
      </c>
      <c r="H135" s="49"/>
      <c r="I135" s="49"/>
      <c r="J135" s="49"/>
      <c r="K135" s="49"/>
    </row>
    <row r="136" spans="1:11" ht="15" customHeight="1">
      <c r="A136" s="49"/>
      <c r="B136" s="49"/>
      <c r="C136" s="68" t="s">
        <v>361</v>
      </c>
      <c r="D136" s="69" t="s">
        <v>361</v>
      </c>
      <c r="E136" s="69" t="s">
        <v>361</v>
      </c>
      <c r="F136" s="69" t="s">
        <v>361</v>
      </c>
      <c r="G136" s="69" t="s">
        <v>361</v>
      </c>
      <c r="H136" s="49"/>
      <c r="I136" s="49"/>
      <c r="J136" s="49"/>
      <c r="K136" s="49"/>
    </row>
    <row r="137" spans="1:11" ht="15" customHeight="1">
      <c r="A137" s="49"/>
      <c r="B137" s="49"/>
      <c r="C137" s="52" t="s">
        <v>382</v>
      </c>
      <c r="D137" s="70">
        <v>72650000</v>
      </c>
      <c r="E137" s="70">
        <v>59200000</v>
      </c>
      <c r="F137" s="70">
        <v>59500000</v>
      </c>
      <c r="G137" s="70">
        <v>69500000</v>
      </c>
      <c r="H137" s="49"/>
      <c r="I137" s="49"/>
      <c r="J137" s="49"/>
      <c r="K137" s="49"/>
    </row>
    <row r="138" spans="1:11" ht="15" customHeight="1">
      <c r="A138" s="49"/>
      <c r="B138" s="49"/>
      <c r="C138" s="53" t="s">
        <v>381</v>
      </c>
      <c r="D138" s="71">
        <v>44150000</v>
      </c>
      <c r="E138" s="71">
        <v>37200000</v>
      </c>
      <c r="F138" s="71">
        <v>37200000</v>
      </c>
      <c r="G138" s="71">
        <v>37200000</v>
      </c>
      <c r="H138" s="49"/>
      <c r="I138" s="49"/>
      <c r="J138" s="49"/>
      <c r="K138" s="49"/>
    </row>
    <row r="139" spans="1:11" ht="15" customHeight="1">
      <c r="A139" s="49"/>
      <c r="B139" s="49"/>
      <c r="C139" s="53" t="s">
        <v>370</v>
      </c>
      <c r="D139" s="71">
        <v>44150000</v>
      </c>
      <c r="E139" s="71">
        <v>37200000</v>
      </c>
      <c r="F139" s="71">
        <v>37200000</v>
      </c>
      <c r="G139" s="71">
        <v>37200000</v>
      </c>
      <c r="H139" s="49"/>
      <c r="I139" s="49"/>
      <c r="J139" s="49"/>
      <c r="K139" s="49"/>
    </row>
    <row r="140" spans="1:11" ht="15" customHeight="1">
      <c r="A140" s="49"/>
      <c r="B140" s="49"/>
      <c r="C140" s="53" t="s">
        <v>374</v>
      </c>
      <c r="D140" s="71">
        <v>0</v>
      </c>
      <c r="E140" s="71">
        <v>0</v>
      </c>
      <c r="F140" s="71">
        <v>0</v>
      </c>
      <c r="G140" s="71">
        <v>0</v>
      </c>
      <c r="H140" s="49"/>
      <c r="I140" s="49"/>
      <c r="J140" s="49"/>
      <c r="K140" s="49"/>
    </row>
    <row r="141" spans="1:11" ht="15" customHeight="1">
      <c r="A141" s="49"/>
      <c r="B141" s="49"/>
      <c r="C141" s="53" t="s">
        <v>380</v>
      </c>
      <c r="D141" s="71">
        <v>7500000</v>
      </c>
      <c r="E141" s="71">
        <v>6450000</v>
      </c>
      <c r="F141" s="71">
        <v>6450000</v>
      </c>
      <c r="G141" s="71">
        <v>6450000</v>
      </c>
      <c r="H141" s="49"/>
      <c r="I141" s="49"/>
      <c r="J141" s="49"/>
      <c r="K141" s="49"/>
    </row>
    <row r="142" spans="1:11" ht="15" customHeight="1">
      <c r="A142" s="49"/>
      <c r="B142" s="49"/>
      <c r="C142" s="53" t="s">
        <v>370</v>
      </c>
      <c r="D142" s="71">
        <v>7500000</v>
      </c>
      <c r="E142" s="71">
        <v>6450000</v>
      </c>
      <c r="F142" s="71">
        <v>6450000</v>
      </c>
      <c r="G142" s="71">
        <v>6450000</v>
      </c>
      <c r="H142" s="49"/>
      <c r="I142" s="49"/>
      <c r="J142" s="49"/>
      <c r="K142" s="49"/>
    </row>
    <row r="143" spans="1:11" ht="15" customHeight="1">
      <c r="A143" s="49"/>
      <c r="B143" s="49"/>
      <c r="C143" s="53" t="s">
        <v>374</v>
      </c>
      <c r="D143" s="71">
        <v>0</v>
      </c>
      <c r="E143" s="71">
        <v>0</v>
      </c>
      <c r="F143" s="71">
        <v>0</v>
      </c>
      <c r="G143" s="71">
        <v>0</v>
      </c>
      <c r="H143" s="49"/>
      <c r="I143" s="49"/>
      <c r="J143" s="49"/>
      <c r="K143" s="49"/>
    </row>
    <row r="144" spans="1:11" ht="15" customHeight="1">
      <c r="A144" s="49"/>
      <c r="B144" s="49"/>
      <c r="C144" s="53" t="s">
        <v>379</v>
      </c>
      <c r="D144" s="71">
        <v>11752000</v>
      </c>
      <c r="E144" s="71">
        <v>11050000</v>
      </c>
      <c r="F144" s="71">
        <v>11350000</v>
      </c>
      <c r="G144" s="71">
        <v>21350000</v>
      </c>
      <c r="H144" s="49"/>
      <c r="I144" s="49"/>
      <c r="J144" s="49"/>
      <c r="K144" s="49"/>
    </row>
    <row r="145" spans="1:11" ht="15" customHeight="1">
      <c r="A145" s="49"/>
      <c r="B145" s="49"/>
      <c r="C145" s="53" t="s">
        <v>370</v>
      </c>
      <c r="D145" s="71">
        <v>11752000</v>
      </c>
      <c r="E145" s="71">
        <v>11050000</v>
      </c>
      <c r="F145" s="71">
        <v>11350000</v>
      </c>
      <c r="G145" s="71">
        <v>21350000</v>
      </c>
      <c r="H145" s="49"/>
      <c r="I145" s="49"/>
      <c r="J145" s="49"/>
      <c r="K145" s="49"/>
    </row>
    <row r="146" spans="1:11" ht="15" customHeight="1">
      <c r="A146" s="49"/>
      <c r="B146" s="49"/>
      <c r="C146" s="53" t="s">
        <v>374</v>
      </c>
      <c r="D146" s="71">
        <v>0</v>
      </c>
      <c r="E146" s="71">
        <v>0</v>
      </c>
      <c r="F146" s="71">
        <v>0</v>
      </c>
      <c r="G146" s="71">
        <v>0</v>
      </c>
      <c r="H146" s="49"/>
      <c r="I146" s="49"/>
      <c r="J146" s="49"/>
      <c r="K146" s="49"/>
    </row>
    <row r="147" spans="1:11" ht="15" customHeight="1">
      <c r="A147" s="49"/>
      <c r="B147" s="49"/>
      <c r="C147" s="53" t="s">
        <v>378</v>
      </c>
      <c r="D147" s="71">
        <v>0</v>
      </c>
      <c r="E147" s="71">
        <v>0</v>
      </c>
      <c r="F147" s="71">
        <v>0</v>
      </c>
      <c r="G147" s="71">
        <v>0</v>
      </c>
      <c r="H147" s="49"/>
      <c r="I147" s="49"/>
      <c r="J147" s="49"/>
      <c r="K147" s="49"/>
    </row>
    <row r="148" spans="1:11" ht="15" customHeight="1">
      <c r="A148" s="49"/>
      <c r="B148" s="49"/>
      <c r="C148" s="53" t="s">
        <v>370</v>
      </c>
      <c r="D148" s="71">
        <v>0</v>
      </c>
      <c r="E148" s="71">
        <v>0</v>
      </c>
      <c r="F148" s="71">
        <v>0</v>
      </c>
      <c r="G148" s="71">
        <v>0</v>
      </c>
      <c r="H148" s="49"/>
      <c r="I148" s="49"/>
      <c r="J148" s="49"/>
      <c r="K148" s="49"/>
    </row>
    <row r="149" spans="1:11" ht="15" customHeight="1">
      <c r="A149" s="49"/>
      <c r="B149" s="49"/>
      <c r="C149" s="53" t="s">
        <v>374</v>
      </c>
      <c r="D149" s="71">
        <v>0</v>
      </c>
      <c r="E149" s="71">
        <v>0</v>
      </c>
      <c r="F149" s="71">
        <v>0</v>
      </c>
      <c r="G149" s="71">
        <v>0</v>
      </c>
      <c r="H149" s="49"/>
      <c r="I149" s="49"/>
      <c r="J149" s="49"/>
      <c r="K149" s="49"/>
    </row>
    <row r="150" spans="1:11" ht="20.100000000000001" customHeight="1">
      <c r="A150" s="49"/>
      <c r="B150" s="49"/>
      <c r="C150" s="53" t="s">
        <v>377</v>
      </c>
      <c r="D150" s="73">
        <v>0</v>
      </c>
      <c r="E150" s="73">
        <v>0</v>
      </c>
      <c r="F150" s="73">
        <v>0</v>
      </c>
      <c r="G150" s="73">
        <v>0</v>
      </c>
      <c r="H150" s="49"/>
      <c r="I150" s="49"/>
      <c r="J150" s="49"/>
      <c r="K150" s="49"/>
    </row>
    <row r="151" spans="1:11" ht="15" customHeight="1">
      <c r="A151" s="49"/>
      <c r="B151" s="49"/>
      <c r="C151" s="53" t="s">
        <v>370</v>
      </c>
      <c r="D151" s="71">
        <v>0</v>
      </c>
      <c r="E151" s="71">
        <v>0</v>
      </c>
      <c r="F151" s="71">
        <v>0</v>
      </c>
      <c r="G151" s="71">
        <v>0</v>
      </c>
      <c r="H151" s="49"/>
      <c r="I151" s="49"/>
      <c r="J151" s="49"/>
      <c r="K151" s="49"/>
    </row>
    <row r="152" spans="1:11" ht="15" customHeight="1">
      <c r="A152" s="49"/>
      <c r="B152" s="49"/>
      <c r="C152" s="53" t="s">
        <v>374</v>
      </c>
      <c r="D152" s="71">
        <v>0</v>
      </c>
      <c r="E152" s="71">
        <v>0</v>
      </c>
      <c r="F152" s="71">
        <v>0</v>
      </c>
      <c r="G152" s="71">
        <v>0</v>
      </c>
      <c r="H152" s="49"/>
      <c r="I152" s="49"/>
      <c r="J152" s="49"/>
      <c r="K152" s="49"/>
    </row>
    <row r="153" spans="1:11" ht="15" customHeight="1">
      <c r="A153" s="49"/>
      <c r="B153" s="49"/>
      <c r="C153" s="53" t="s">
        <v>376</v>
      </c>
      <c r="D153" s="71">
        <v>3050000</v>
      </c>
      <c r="E153" s="71">
        <v>3500000</v>
      </c>
      <c r="F153" s="71">
        <v>3500000</v>
      </c>
      <c r="G153" s="71">
        <v>3500000</v>
      </c>
      <c r="H153" s="49"/>
      <c r="I153" s="49"/>
      <c r="J153" s="49"/>
      <c r="K153" s="49"/>
    </row>
    <row r="154" spans="1:11" ht="15" customHeight="1">
      <c r="A154" s="49"/>
      <c r="B154" s="49"/>
      <c r="C154" s="53" t="s">
        <v>370</v>
      </c>
      <c r="D154" s="71">
        <v>3050000</v>
      </c>
      <c r="E154" s="71">
        <v>3500000</v>
      </c>
      <c r="F154" s="71">
        <v>3500000</v>
      </c>
      <c r="G154" s="71">
        <v>3500000</v>
      </c>
      <c r="H154" s="49"/>
      <c r="I154" s="49"/>
      <c r="J154" s="49"/>
      <c r="K154" s="49"/>
    </row>
    <row r="155" spans="1:11" ht="15" customHeight="1">
      <c r="A155" s="49"/>
      <c r="B155" s="49"/>
      <c r="C155" s="53" t="s">
        <v>374</v>
      </c>
      <c r="D155" s="71">
        <v>0</v>
      </c>
      <c r="E155" s="71">
        <v>0</v>
      </c>
      <c r="F155" s="71">
        <v>0</v>
      </c>
      <c r="G155" s="71">
        <v>0</v>
      </c>
      <c r="H155" s="49"/>
      <c r="I155" s="49"/>
      <c r="J155" s="49"/>
      <c r="K155" s="49"/>
    </row>
    <row r="156" spans="1:11" ht="15" customHeight="1">
      <c r="A156" s="49"/>
      <c r="B156" s="49"/>
      <c r="C156" s="53" t="s">
        <v>375</v>
      </c>
      <c r="D156" s="71">
        <v>198000</v>
      </c>
      <c r="E156" s="71">
        <v>0</v>
      </c>
      <c r="F156" s="71">
        <v>0</v>
      </c>
      <c r="G156" s="71">
        <v>0</v>
      </c>
      <c r="H156" s="49"/>
      <c r="I156" s="49"/>
      <c r="J156" s="49"/>
      <c r="K156" s="49"/>
    </row>
    <row r="157" spans="1:11" ht="15" customHeight="1">
      <c r="A157" s="49"/>
      <c r="B157" s="49"/>
      <c r="C157" s="53" t="s">
        <v>370</v>
      </c>
      <c r="D157" s="71">
        <v>198000</v>
      </c>
      <c r="E157" s="71">
        <v>0</v>
      </c>
      <c r="F157" s="71">
        <v>0</v>
      </c>
      <c r="G157" s="71">
        <v>0</v>
      </c>
      <c r="H157" s="49"/>
      <c r="I157" s="49"/>
      <c r="J157" s="49"/>
      <c r="K157" s="49"/>
    </row>
    <row r="158" spans="1:11" ht="15" customHeight="1">
      <c r="A158" s="49"/>
      <c r="B158" s="49"/>
      <c r="C158" s="53" t="s">
        <v>374</v>
      </c>
      <c r="D158" s="71">
        <v>0</v>
      </c>
      <c r="E158" s="71">
        <v>0</v>
      </c>
      <c r="F158" s="71">
        <v>0</v>
      </c>
      <c r="G158" s="71">
        <v>0</v>
      </c>
      <c r="H158" s="49"/>
      <c r="I158" s="49"/>
      <c r="J158" s="49"/>
      <c r="K158" s="49"/>
    </row>
    <row r="159" spans="1:11" ht="15" customHeight="1">
      <c r="A159" s="49"/>
      <c r="B159" s="49"/>
      <c r="C159" s="53" t="s">
        <v>373</v>
      </c>
      <c r="D159" s="71">
        <v>0</v>
      </c>
      <c r="E159" s="71">
        <v>0</v>
      </c>
      <c r="F159" s="71">
        <v>0</v>
      </c>
      <c r="G159" s="71">
        <v>0</v>
      </c>
      <c r="H159" s="49"/>
      <c r="I159" s="49"/>
      <c r="J159" s="49"/>
      <c r="K159" s="49"/>
    </row>
    <row r="160" spans="1:11" ht="15" customHeight="1">
      <c r="A160" s="49"/>
      <c r="B160" s="49"/>
      <c r="C160" s="53" t="s">
        <v>370</v>
      </c>
      <c r="D160" s="71">
        <v>0</v>
      </c>
      <c r="E160" s="71">
        <v>0</v>
      </c>
      <c r="F160" s="71">
        <v>0</v>
      </c>
      <c r="G160" s="71">
        <v>0</v>
      </c>
      <c r="H160" s="49"/>
      <c r="I160" s="49"/>
      <c r="J160" s="49"/>
      <c r="K160" s="49"/>
    </row>
    <row r="161" spans="1:11" ht="15" customHeight="1">
      <c r="A161" s="49"/>
      <c r="B161" s="49"/>
      <c r="C161" s="53" t="s">
        <v>369</v>
      </c>
      <c r="D161" s="71">
        <v>0</v>
      </c>
      <c r="E161" s="71">
        <v>0</v>
      </c>
      <c r="F161" s="71">
        <v>0</v>
      </c>
      <c r="G161" s="71">
        <v>0</v>
      </c>
      <c r="H161" s="49"/>
      <c r="I161" s="49"/>
      <c r="J161" s="49"/>
      <c r="K161" s="49"/>
    </row>
    <row r="162" spans="1:11" ht="15" customHeight="1">
      <c r="A162" s="49"/>
      <c r="B162" s="49"/>
      <c r="C162" s="53" t="s">
        <v>368</v>
      </c>
      <c r="D162" s="71">
        <v>0</v>
      </c>
      <c r="E162" s="71">
        <v>0</v>
      </c>
      <c r="F162" s="71">
        <v>0</v>
      </c>
      <c r="G162" s="71">
        <v>0</v>
      </c>
      <c r="H162" s="49"/>
      <c r="I162" s="49"/>
      <c r="J162" s="49"/>
      <c r="K162" s="49"/>
    </row>
    <row r="163" spans="1:11" ht="15" customHeight="1">
      <c r="A163" s="49"/>
      <c r="B163" s="49"/>
      <c r="C163" s="53" t="s">
        <v>367</v>
      </c>
      <c r="D163" s="71">
        <v>0</v>
      </c>
      <c r="E163" s="71">
        <v>0</v>
      </c>
      <c r="F163" s="71">
        <v>0</v>
      </c>
      <c r="G163" s="71">
        <v>0</v>
      </c>
      <c r="H163" s="49"/>
      <c r="I163" s="49"/>
      <c r="J163" s="49"/>
      <c r="K163" s="49"/>
    </row>
    <row r="164" spans="1:11" ht="15" customHeight="1">
      <c r="A164" s="49"/>
      <c r="B164" s="49"/>
      <c r="C164" s="53" t="s">
        <v>366</v>
      </c>
      <c r="D164" s="71">
        <v>0</v>
      </c>
      <c r="E164" s="71">
        <v>0</v>
      </c>
      <c r="F164" s="71">
        <v>0</v>
      </c>
      <c r="G164" s="71">
        <v>0</v>
      </c>
      <c r="H164" s="49"/>
      <c r="I164" s="49"/>
      <c r="J164" s="49"/>
      <c r="K164" s="49"/>
    </row>
    <row r="165" spans="1:11" ht="15" customHeight="1">
      <c r="A165" s="49"/>
      <c r="B165" s="49"/>
      <c r="C165" s="53" t="s">
        <v>372</v>
      </c>
      <c r="D165" s="71">
        <v>6000000</v>
      </c>
      <c r="E165" s="71">
        <v>1000000</v>
      </c>
      <c r="F165" s="71">
        <v>1000000</v>
      </c>
      <c r="G165" s="71">
        <v>1000000</v>
      </c>
      <c r="H165" s="49"/>
      <c r="I165" s="49"/>
      <c r="J165" s="49"/>
      <c r="K165" s="49"/>
    </row>
    <row r="166" spans="1:11" ht="15" customHeight="1">
      <c r="A166" s="49"/>
      <c r="B166" s="49"/>
      <c r="C166" s="53" t="s">
        <v>370</v>
      </c>
      <c r="D166" s="71">
        <v>6000000</v>
      </c>
      <c r="E166" s="71">
        <v>1000000</v>
      </c>
      <c r="F166" s="71">
        <v>1000000</v>
      </c>
      <c r="G166" s="71">
        <v>1000000</v>
      </c>
      <c r="H166" s="49"/>
      <c r="I166" s="49"/>
      <c r="J166" s="49"/>
      <c r="K166" s="49"/>
    </row>
    <row r="167" spans="1:11" ht="15" customHeight="1">
      <c r="A167" s="49"/>
      <c r="B167" s="49"/>
      <c r="C167" s="53" t="s">
        <v>369</v>
      </c>
      <c r="D167" s="71">
        <v>0</v>
      </c>
      <c r="E167" s="71">
        <v>0</v>
      </c>
      <c r="F167" s="71">
        <v>0</v>
      </c>
      <c r="G167" s="71">
        <v>0</v>
      </c>
      <c r="H167" s="49"/>
      <c r="I167" s="49"/>
      <c r="J167" s="49"/>
      <c r="K167" s="49"/>
    </row>
    <row r="168" spans="1:11" ht="15" customHeight="1">
      <c r="A168" s="49"/>
      <c r="B168" s="49"/>
      <c r="C168" s="53" t="s">
        <v>368</v>
      </c>
      <c r="D168" s="71">
        <v>0</v>
      </c>
      <c r="E168" s="71">
        <v>0</v>
      </c>
      <c r="F168" s="71">
        <v>0</v>
      </c>
      <c r="G168" s="71">
        <v>0</v>
      </c>
      <c r="H168" s="49"/>
      <c r="I168" s="49"/>
      <c r="J168" s="49"/>
      <c r="K168" s="49"/>
    </row>
    <row r="169" spans="1:11" ht="15" customHeight="1">
      <c r="A169" s="49"/>
      <c r="B169" s="49"/>
      <c r="C169" s="53" t="s">
        <v>367</v>
      </c>
      <c r="D169" s="71">
        <v>0</v>
      </c>
      <c r="E169" s="71">
        <v>0</v>
      </c>
      <c r="F169" s="71">
        <v>0</v>
      </c>
      <c r="G169" s="71">
        <v>0</v>
      </c>
      <c r="H169" s="49"/>
      <c r="I169" s="49"/>
      <c r="J169" s="49"/>
      <c r="K169" s="49"/>
    </row>
    <row r="170" spans="1:11" ht="15" customHeight="1">
      <c r="A170" s="49"/>
      <c r="B170" s="49"/>
      <c r="C170" s="53" t="s">
        <v>366</v>
      </c>
      <c r="D170" s="71">
        <v>0</v>
      </c>
      <c r="E170" s="71">
        <v>0</v>
      </c>
      <c r="F170" s="71">
        <v>0</v>
      </c>
      <c r="G170" s="71">
        <v>0</v>
      </c>
      <c r="H170" s="49"/>
      <c r="I170" s="49"/>
      <c r="J170" s="49"/>
      <c r="K170" s="49"/>
    </row>
    <row r="171" spans="1:11" ht="15" customHeight="1">
      <c r="A171" s="49"/>
      <c r="B171" s="49"/>
      <c r="C171" s="53" t="s">
        <v>371</v>
      </c>
      <c r="D171" s="71">
        <v>0</v>
      </c>
      <c r="E171" s="71">
        <v>0</v>
      </c>
      <c r="F171" s="71">
        <v>0</v>
      </c>
      <c r="G171" s="71">
        <v>0</v>
      </c>
      <c r="H171" s="49"/>
      <c r="I171" s="49"/>
      <c r="J171" s="49"/>
      <c r="K171" s="49"/>
    </row>
    <row r="172" spans="1:11" ht="15" customHeight="1">
      <c r="A172" s="49"/>
      <c r="B172" s="49"/>
      <c r="C172" s="53" t="s">
        <v>370</v>
      </c>
      <c r="D172" s="71">
        <v>0</v>
      </c>
      <c r="E172" s="71">
        <v>0</v>
      </c>
      <c r="F172" s="71">
        <v>0</v>
      </c>
      <c r="G172" s="71">
        <v>0</v>
      </c>
      <c r="H172" s="49"/>
      <c r="I172" s="49"/>
      <c r="J172" s="49"/>
      <c r="K172" s="49"/>
    </row>
    <row r="173" spans="1:11" ht="15" customHeight="1">
      <c r="A173" s="49"/>
      <c r="B173" s="49"/>
      <c r="C173" s="53" t="s">
        <v>369</v>
      </c>
      <c r="D173" s="71">
        <v>0</v>
      </c>
      <c r="E173" s="71">
        <v>0</v>
      </c>
      <c r="F173" s="71">
        <v>0</v>
      </c>
      <c r="G173" s="71">
        <v>0</v>
      </c>
      <c r="H173" s="49"/>
      <c r="I173" s="49"/>
      <c r="J173" s="49"/>
      <c r="K173" s="49"/>
    </row>
    <row r="174" spans="1:11" ht="15" customHeight="1">
      <c r="A174" s="49"/>
      <c r="B174" s="49"/>
      <c r="C174" s="53" t="s">
        <v>368</v>
      </c>
      <c r="D174" s="71">
        <v>0</v>
      </c>
      <c r="E174" s="71">
        <v>0</v>
      </c>
      <c r="F174" s="71">
        <v>0</v>
      </c>
      <c r="G174" s="71">
        <v>0</v>
      </c>
      <c r="H174" s="49"/>
      <c r="I174" s="49"/>
      <c r="J174" s="49"/>
      <c r="K174" s="49"/>
    </row>
    <row r="175" spans="1:11" ht="15" customHeight="1">
      <c r="A175" s="49"/>
      <c r="B175" s="49"/>
      <c r="C175" s="53" t="s">
        <v>367</v>
      </c>
      <c r="D175" s="71">
        <v>0</v>
      </c>
      <c r="E175" s="71">
        <v>0</v>
      </c>
      <c r="F175" s="71">
        <v>0</v>
      </c>
      <c r="G175" s="71">
        <v>0</v>
      </c>
      <c r="H175" s="49"/>
      <c r="I175" s="49"/>
      <c r="J175" s="49"/>
      <c r="K175" s="49"/>
    </row>
    <row r="176" spans="1:11" ht="15" customHeight="1">
      <c r="A176" s="49"/>
      <c r="B176" s="49"/>
      <c r="C176" s="53" t="s">
        <v>366</v>
      </c>
      <c r="D176" s="71">
        <v>0</v>
      </c>
      <c r="E176" s="71">
        <v>0</v>
      </c>
      <c r="F176" s="71">
        <v>0</v>
      </c>
      <c r="G176" s="71">
        <v>0</v>
      </c>
      <c r="H176" s="49"/>
      <c r="I176" s="49"/>
      <c r="J176" s="49"/>
      <c r="K176" s="49"/>
    </row>
    <row r="177" spans="1:11" ht="15" customHeight="1">
      <c r="A177" s="49"/>
      <c r="B177" s="49"/>
      <c r="C177" s="53" t="s">
        <v>365</v>
      </c>
      <c r="D177" s="71">
        <v>0</v>
      </c>
      <c r="E177" s="71">
        <v>0</v>
      </c>
      <c r="F177" s="71">
        <v>0</v>
      </c>
      <c r="G177" s="71">
        <v>0</v>
      </c>
      <c r="H177" s="49"/>
      <c r="I177" s="49"/>
      <c r="J177" s="49"/>
      <c r="K177" s="49"/>
    </row>
    <row r="178" spans="1:11" ht="15" customHeight="1">
      <c r="A178" s="49"/>
      <c r="B178" s="49"/>
      <c r="C178" s="53" t="s">
        <v>364</v>
      </c>
      <c r="D178" s="71">
        <v>0</v>
      </c>
      <c r="E178" s="71">
        <v>0</v>
      </c>
      <c r="F178" s="71">
        <v>0</v>
      </c>
      <c r="G178" s="71">
        <v>0</v>
      </c>
      <c r="H178" s="49"/>
      <c r="I178" s="49"/>
      <c r="J178" s="49"/>
      <c r="K178" s="49"/>
    </row>
    <row r="179" spans="1:11" ht="20.100000000000001" customHeight="1">
      <c r="A179" s="49"/>
      <c r="B179" s="49"/>
      <c r="C179" s="74" t="s">
        <v>361</v>
      </c>
      <c r="D179" s="49"/>
      <c r="E179" s="49"/>
      <c r="F179" s="49"/>
      <c r="G179" s="49"/>
      <c r="H179" s="49"/>
      <c r="I179" s="49"/>
      <c r="J179" s="49"/>
      <c r="K179" s="49"/>
    </row>
    <row r="180" spans="1:11" ht="20.100000000000001" customHeight="1">
      <c r="A180" s="75" t="s">
        <v>429</v>
      </c>
      <c r="B180" s="60" t="s">
        <v>269</v>
      </c>
      <c r="C180" s="60" t="s">
        <v>361</v>
      </c>
      <c r="D180" s="49"/>
      <c r="E180" s="76" t="s">
        <v>361</v>
      </c>
      <c r="F180" s="60" t="s">
        <v>269</v>
      </c>
      <c r="G180" s="60" t="s">
        <v>361</v>
      </c>
      <c r="H180" s="77" t="s">
        <v>361</v>
      </c>
      <c r="I180" s="76" t="s">
        <v>361</v>
      </c>
      <c r="J180" s="60" t="s">
        <v>269</v>
      </c>
      <c r="K180" s="60" t="s">
        <v>361</v>
      </c>
    </row>
    <row r="181" spans="1:11" ht="20.100000000000001" customHeight="1">
      <c r="A181" s="78" t="s">
        <v>428</v>
      </c>
      <c r="B181" s="60" t="s">
        <v>362</v>
      </c>
      <c r="C181" s="60" t="s">
        <v>361</v>
      </c>
      <c r="D181" s="49"/>
      <c r="E181" s="78" t="s">
        <v>427</v>
      </c>
      <c r="F181" s="60" t="s">
        <v>362</v>
      </c>
      <c r="G181" s="60" t="s">
        <v>361</v>
      </c>
      <c r="H181" s="49"/>
      <c r="I181" s="78" t="s">
        <v>363</v>
      </c>
      <c r="J181" s="60" t="s">
        <v>362</v>
      </c>
      <c r="K181" s="60" t="s">
        <v>361</v>
      </c>
    </row>
    <row r="182" spans="1:11" ht="20.100000000000001" customHeight="1">
      <c r="A182" s="79" t="s">
        <v>361</v>
      </c>
      <c r="B182" s="60" t="s">
        <v>267</v>
      </c>
      <c r="C182" s="60" t="s">
        <v>361</v>
      </c>
      <c r="D182" s="49"/>
      <c r="E182" s="79" t="s">
        <v>361</v>
      </c>
      <c r="F182" s="60" t="s">
        <v>267</v>
      </c>
      <c r="G182" s="60" t="s">
        <v>361</v>
      </c>
      <c r="H182" s="49"/>
      <c r="I182" s="79" t="s">
        <v>361</v>
      </c>
      <c r="J182" s="60" t="s">
        <v>267</v>
      </c>
      <c r="K182" s="60" t="s">
        <v>361</v>
      </c>
    </row>
  </sheetData>
  <mergeCells count="23">
    <mergeCell ref="D6:G6"/>
    <mergeCell ref="C1:G1"/>
    <mergeCell ref="C2:G2"/>
    <mergeCell ref="D3:G3"/>
    <mergeCell ref="D4:G4"/>
    <mergeCell ref="D5:G5"/>
    <mergeCell ref="C78:G78"/>
    <mergeCell ref="D7:G7"/>
    <mergeCell ref="C8:G8"/>
    <mergeCell ref="C9:G9"/>
    <mergeCell ref="D10:G10"/>
    <mergeCell ref="D15:G15"/>
    <mergeCell ref="C20:G20"/>
    <mergeCell ref="D21:G21"/>
    <mergeCell ref="D22:G22"/>
    <mergeCell ref="D23:G23"/>
    <mergeCell ref="D24:G24"/>
    <mergeCell ref="C33:G33"/>
    <mergeCell ref="D79:G79"/>
    <mergeCell ref="D80:G80"/>
    <mergeCell ref="D81:G81"/>
    <mergeCell ref="D82:G82"/>
    <mergeCell ref="C91:G91"/>
  </mergeCell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96"/>
  <sheetViews>
    <sheetView workbookViewId="0">
      <selection activeCell="C23" sqref="C23"/>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2620</v>
      </c>
      <c r="E3" s="1217"/>
      <c r="F3" s="1217"/>
      <c r="G3" s="1217"/>
      <c r="H3" s="4"/>
      <c r="I3" s="4"/>
      <c r="J3" s="4"/>
      <c r="K3" s="4"/>
    </row>
    <row r="4" spans="1:11" ht="14.1" customHeight="1">
      <c r="A4" s="4"/>
      <c r="B4" s="4"/>
      <c r="C4" s="16" t="s">
        <v>424</v>
      </c>
      <c r="D4" s="1216" t="s">
        <v>722</v>
      </c>
      <c r="E4" s="1217"/>
      <c r="F4" s="1217"/>
      <c r="G4" s="1217"/>
      <c r="H4" s="4"/>
      <c r="I4" s="4"/>
      <c r="J4" s="4"/>
      <c r="K4" s="4"/>
    </row>
    <row r="5" spans="1:11" ht="14.1" customHeight="1">
      <c r="A5" s="4"/>
      <c r="B5" s="4"/>
      <c r="C5" s="16" t="s">
        <v>0</v>
      </c>
      <c r="D5" s="1216" t="s">
        <v>2621</v>
      </c>
      <c r="E5" s="1217"/>
      <c r="F5" s="1217"/>
      <c r="G5" s="1217"/>
      <c r="H5" s="4"/>
      <c r="I5" s="4"/>
      <c r="J5" s="4"/>
      <c r="K5" s="4"/>
    </row>
    <row r="6" spans="1:11" ht="14.1" customHeight="1">
      <c r="A6" s="4"/>
      <c r="B6" s="4"/>
      <c r="C6" s="16" t="s">
        <v>1</v>
      </c>
      <c r="D6" s="1216" t="s">
        <v>2</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20.100000000000001" customHeight="1">
      <c r="A9" s="4"/>
      <c r="B9" s="4"/>
      <c r="C9" s="1228" t="s">
        <v>2622</v>
      </c>
      <c r="D9" s="1229"/>
      <c r="E9" s="1229"/>
      <c r="F9" s="1229"/>
      <c r="G9" s="1229"/>
      <c r="H9" s="4"/>
      <c r="I9" s="4"/>
      <c r="J9" s="4"/>
      <c r="K9" s="4"/>
    </row>
    <row r="10" spans="1:11" ht="30.95" customHeight="1">
      <c r="A10" s="4"/>
      <c r="B10" s="4"/>
      <c r="C10" s="8" t="s">
        <v>5</v>
      </c>
      <c r="D10" s="1230" t="s">
        <v>2623</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14.1" customHeight="1">
      <c r="A13" s="4"/>
      <c r="B13" s="4"/>
      <c r="C13" s="7" t="s">
        <v>2624</v>
      </c>
      <c r="D13" s="142" t="s">
        <v>419</v>
      </c>
      <c r="E13" s="142" t="s">
        <v>419</v>
      </c>
      <c r="F13" s="142" t="s">
        <v>408</v>
      </c>
      <c r="G13" s="142" t="s">
        <v>408</v>
      </c>
      <c r="H13" s="4"/>
      <c r="I13" s="4"/>
      <c r="J13" s="4"/>
      <c r="K13" s="4"/>
    </row>
    <row r="14" spans="1:11" ht="72" customHeight="1">
      <c r="A14" s="4"/>
      <c r="B14" s="4"/>
      <c r="C14" s="8" t="s">
        <v>235</v>
      </c>
      <c r="D14" s="1230" t="s">
        <v>2625</v>
      </c>
      <c r="E14" s="1231"/>
      <c r="F14" s="1231"/>
      <c r="G14" s="1231"/>
      <c r="H14" s="4"/>
      <c r="I14" s="4"/>
      <c r="J14" s="4"/>
      <c r="K14" s="4"/>
    </row>
    <row r="15" spans="1:11" ht="27.95" customHeight="1">
      <c r="A15" s="4"/>
      <c r="B15" s="4"/>
      <c r="C15" s="7" t="s">
        <v>405</v>
      </c>
      <c r="D15" s="37">
        <v>2021</v>
      </c>
      <c r="E15" s="37">
        <v>2022</v>
      </c>
      <c r="F15" s="37">
        <v>2023</v>
      </c>
      <c r="G15" s="37">
        <v>2024</v>
      </c>
      <c r="H15" s="4"/>
      <c r="I15" s="4"/>
      <c r="J15" s="4"/>
      <c r="K15" s="4"/>
    </row>
    <row r="16" spans="1:11" ht="14.1" customHeight="1">
      <c r="A16" s="4"/>
      <c r="B16" s="4"/>
      <c r="C16" s="15"/>
      <c r="D16" s="38" t="s">
        <v>7</v>
      </c>
      <c r="E16" s="38" t="s">
        <v>8</v>
      </c>
      <c r="F16" s="38" t="s">
        <v>8</v>
      </c>
      <c r="G16" s="38" t="s">
        <v>8</v>
      </c>
      <c r="H16" s="4"/>
      <c r="I16" s="4"/>
      <c r="J16" s="4"/>
      <c r="K16" s="4"/>
    </row>
    <row r="17" spans="1:11" ht="20.100000000000001" customHeight="1">
      <c r="A17" s="4"/>
      <c r="B17" s="4"/>
      <c r="C17" s="7" t="s">
        <v>2626</v>
      </c>
      <c r="D17" s="142" t="s">
        <v>683</v>
      </c>
      <c r="E17" s="142" t="s">
        <v>731</v>
      </c>
      <c r="F17" s="142" t="s">
        <v>731</v>
      </c>
      <c r="G17" s="142" t="s">
        <v>731</v>
      </c>
      <c r="H17" s="4"/>
      <c r="I17" s="4"/>
      <c r="J17" s="4"/>
      <c r="K17" s="4"/>
    </row>
    <row r="18" spans="1:11" ht="20.100000000000001" customHeight="1">
      <c r="A18" s="4"/>
      <c r="B18" s="4"/>
      <c r="C18" s="7" t="s">
        <v>2627</v>
      </c>
      <c r="D18" s="142" t="s">
        <v>2628</v>
      </c>
      <c r="E18" s="142" t="s">
        <v>2629</v>
      </c>
      <c r="F18" s="142" t="s">
        <v>2629</v>
      </c>
      <c r="G18" s="142" t="s">
        <v>2629</v>
      </c>
      <c r="H18" s="4"/>
      <c r="I18" s="4"/>
      <c r="J18" s="4"/>
      <c r="K18" s="4"/>
    </row>
    <row r="19" spans="1:11" ht="20.100000000000001" customHeight="1">
      <c r="A19" s="4"/>
      <c r="B19" s="4"/>
      <c r="C19" s="7" t="s">
        <v>2630</v>
      </c>
      <c r="D19" s="142" t="s">
        <v>660</v>
      </c>
      <c r="E19" s="142" t="s">
        <v>817</v>
      </c>
      <c r="F19" s="142" t="s">
        <v>817</v>
      </c>
      <c r="G19" s="142" t="s">
        <v>817</v>
      </c>
      <c r="H19" s="4"/>
      <c r="I19" s="4"/>
      <c r="J19" s="4"/>
      <c r="K19" s="4"/>
    </row>
    <row r="20" spans="1:11" ht="14.1" customHeight="1">
      <c r="A20" s="4"/>
      <c r="B20" s="4"/>
      <c r="C20" s="1222" t="s">
        <v>273</v>
      </c>
      <c r="D20" s="1223"/>
      <c r="E20" s="1223"/>
      <c r="F20" s="1223"/>
      <c r="G20" s="1223"/>
      <c r="H20" s="4"/>
      <c r="I20" s="4"/>
      <c r="J20" s="4"/>
      <c r="K20" s="4"/>
    </row>
    <row r="21" spans="1:11" ht="14.1" customHeight="1">
      <c r="A21" s="4"/>
      <c r="B21" s="4"/>
      <c r="C21" s="154" t="s">
        <v>2631</v>
      </c>
      <c r="D21" s="1222" t="s">
        <v>2632</v>
      </c>
      <c r="E21" s="1223"/>
      <c r="F21" s="1223"/>
      <c r="G21" s="1223"/>
      <c r="H21" s="4"/>
      <c r="I21" s="4"/>
      <c r="J21" s="4"/>
      <c r="K21" s="4"/>
    </row>
    <row r="22" spans="1:11" ht="27" customHeight="1">
      <c r="A22" s="4"/>
      <c r="B22" s="4"/>
      <c r="C22" s="14" t="s">
        <v>393</v>
      </c>
      <c r="D22" s="1232" t="s">
        <v>2633</v>
      </c>
      <c r="E22" s="1233"/>
      <c r="F22" s="1233"/>
      <c r="G22" s="1233"/>
      <c r="H22" s="4"/>
      <c r="I22" s="4"/>
      <c r="J22" s="4"/>
      <c r="K22" s="4"/>
    </row>
    <row r="23" spans="1:11" ht="27" customHeight="1">
      <c r="A23" s="4"/>
      <c r="B23" s="4"/>
      <c r="C23" s="150" t="s">
        <v>392</v>
      </c>
      <c r="D23" s="1234" t="s">
        <v>2634</v>
      </c>
      <c r="E23" s="1235"/>
      <c r="F23" s="1235"/>
      <c r="G23" s="1235"/>
      <c r="H23" s="4"/>
      <c r="I23" s="4"/>
      <c r="J23" s="4"/>
      <c r="K23" s="4"/>
    </row>
    <row r="24" spans="1:11" ht="27" customHeight="1">
      <c r="A24" s="4"/>
      <c r="B24" s="4"/>
      <c r="C24" s="150" t="s">
        <v>15</v>
      </c>
      <c r="D24" s="1234" t="s">
        <v>2635</v>
      </c>
      <c r="E24" s="1235"/>
      <c r="F24" s="1235"/>
      <c r="G24" s="1235"/>
      <c r="H24" s="4"/>
      <c r="I24" s="4"/>
      <c r="J24" s="4"/>
      <c r="K24" s="4"/>
    </row>
    <row r="25" spans="1:11" ht="15" customHeight="1">
      <c r="A25" s="4"/>
      <c r="B25" s="4"/>
      <c r="C25" s="13"/>
      <c r="D25" s="143">
        <v>2021</v>
      </c>
      <c r="E25" s="143">
        <v>2022</v>
      </c>
      <c r="F25" s="143">
        <v>2023</v>
      </c>
      <c r="G25" s="143">
        <v>2024</v>
      </c>
      <c r="H25" s="4"/>
      <c r="I25" s="4"/>
      <c r="J25" s="4"/>
      <c r="K25" s="4"/>
    </row>
    <row r="26" spans="1:11" ht="15" customHeight="1">
      <c r="A26" s="4"/>
      <c r="B26" s="4"/>
      <c r="C26" s="12"/>
      <c r="D26" s="144" t="s">
        <v>7</v>
      </c>
      <c r="E26" s="144" t="s">
        <v>8</v>
      </c>
      <c r="F26" s="144" t="s">
        <v>8</v>
      </c>
      <c r="G26" s="144" t="s">
        <v>8</v>
      </c>
      <c r="H26" s="4"/>
      <c r="I26" s="4"/>
      <c r="J26" s="4"/>
      <c r="K26" s="4"/>
    </row>
    <row r="27" spans="1:11" ht="14.1" customHeight="1">
      <c r="A27" s="4"/>
      <c r="B27" s="4"/>
      <c r="C27" s="7" t="s">
        <v>16</v>
      </c>
      <c r="D27" s="142" t="s">
        <v>932</v>
      </c>
      <c r="E27" s="142" t="s">
        <v>932</v>
      </c>
      <c r="F27" s="142" t="s">
        <v>932</v>
      </c>
      <c r="G27" s="142" t="s">
        <v>932</v>
      </c>
      <c r="H27" s="4"/>
      <c r="I27" s="4"/>
      <c r="J27" s="4"/>
      <c r="K27" s="4"/>
    </row>
    <row r="28" spans="1:11" ht="14.1" customHeight="1">
      <c r="A28" s="4"/>
      <c r="B28" s="4"/>
      <c r="C28" s="7" t="s">
        <v>506</v>
      </c>
      <c r="D28" s="142" t="s">
        <v>2636</v>
      </c>
      <c r="E28" s="142" t="s">
        <v>2637</v>
      </c>
      <c r="F28" s="142" t="s">
        <v>2638</v>
      </c>
      <c r="G28" s="142" t="s">
        <v>2639</v>
      </c>
      <c r="H28" s="4"/>
      <c r="I28" s="4"/>
      <c r="J28" s="4"/>
      <c r="K28" s="4"/>
    </row>
    <row r="29" spans="1:11" ht="14.1" customHeight="1">
      <c r="A29" s="4"/>
      <c r="B29" s="4"/>
      <c r="C29" s="7" t="s">
        <v>504</v>
      </c>
      <c r="D29" s="142" t="s">
        <v>2640</v>
      </c>
      <c r="E29" s="142" t="s">
        <v>2641</v>
      </c>
      <c r="F29" s="142" t="s">
        <v>2642</v>
      </c>
      <c r="G29" s="142" t="s">
        <v>2643</v>
      </c>
      <c r="H29" s="4"/>
      <c r="I29" s="4"/>
      <c r="J29" s="4"/>
      <c r="K29" s="4"/>
    </row>
    <row r="30" spans="1:11" ht="14.1" customHeight="1">
      <c r="A30" s="4"/>
      <c r="B30" s="4"/>
      <c r="C30" s="7" t="s">
        <v>388</v>
      </c>
      <c r="D30" s="142" t="s">
        <v>361</v>
      </c>
      <c r="E30" s="142" t="s">
        <v>385</v>
      </c>
      <c r="F30" s="142" t="s">
        <v>385</v>
      </c>
      <c r="G30" s="142" t="s">
        <v>385</v>
      </c>
      <c r="H30" s="4"/>
      <c r="I30" s="4"/>
      <c r="J30" s="4"/>
      <c r="K30" s="4"/>
    </row>
    <row r="31" spans="1:11" ht="14.1" customHeight="1">
      <c r="A31" s="4"/>
      <c r="B31" s="4"/>
      <c r="C31" s="7" t="s">
        <v>387</v>
      </c>
      <c r="D31" s="142" t="s">
        <v>361</v>
      </c>
      <c r="E31" s="142" t="s">
        <v>2644</v>
      </c>
      <c r="F31" s="142" t="s">
        <v>2050</v>
      </c>
      <c r="G31" s="142" t="s">
        <v>2645</v>
      </c>
      <c r="H31" s="4"/>
      <c r="I31" s="4"/>
      <c r="J31" s="4"/>
      <c r="K31" s="4"/>
    </row>
    <row r="32" spans="1:11" ht="14.1" customHeight="1">
      <c r="A32" s="4"/>
      <c r="B32" s="4"/>
      <c r="C32" s="7" t="s">
        <v>22</v>
      </c>
      <c r="D32" s="142" t="s">
        <v>361</v>
      </c>
      <c r="E32" s="142" t="s">
        <v>2644</v>
      </c>
      <c r="F32" s="142" t="s">
        <v>2050</v>
      </c>
      <c r="G32" s="142" t="s">
        <v>2645</v>
      </c>
      <c r="H32" s="4"/>
      <c r="I32" s="4"/>
      <c r="J32" s="4"/>
      <c r="K32" s="4"/>
    </row>
    <row r="33" spans="1:11" ht="14.1" customHeight="1">
      <c r="A33" s="4"/>
      <c r="B33" s="4"/>
      <c r="C33" s="1236" t="s">
        <v>384</v>
      </c>
      <c r="D33" s="1237"/>
      <c r="E33" s="1237"/>
      <c r="F33" s="1237"/>
      <c r="G33" s="1237"/>
      <c r="H33" s="4"/>
      <c r="I33" s="4"/>
      <c r="J33" s="4"/>
      <c r="K33" s="4"/>
    </row>
    <row r="34" spans="1:11" ht="14.1" customHeight="1">
      <c r="A34" s="4"/>
      <c r="B34" s="4"/>
      <c r="C34" s="13"/>
      <c r="D34" s="143">
        <v>2021</v>
      </c>
      <c r="E34" s="143">
        <v>2022</v>
      </c>
      <c r="F34" s="143">
        <v>2023</v>
      </c>
      <c r="G34" s="143">
        <v>2024</v>
      </c>
      <c r="H34" s="4"/>
      <c r="I34" s="4"/>
      <c r="J34" s="4"/>
      <c r="K34" s="4"/>
    </row>
    <row r="35" spans="1:11" ht="14.1" customHeight="1">
      <c r="A35" s="4"/>
      <c r="B35" s="4"/>
      <c r="C35" s="12"/>
      <c r="D35" s="144" t="s">
        <v>7</v>
      </c>
      <c r="E35" s="144" t="s">
        <v>8</v>
      </c>
      <c r="F35" s="144" t="s">
        <v>8</v>
      </c>
      <c r="G35" s="144" t="s">
        <v>8</v>
      </c>
      <c r="H35" s="4"/>
      <c r="I35" s="4"/>
      <c r="J35" s="4"/>
      <c r="K35" s="4"/>
    </row>
    <row r="36" spans="1:11" ht="14.1" customHeight="1">
      <c r="A36" s="4"/>
      <c r="B36" s="4"/>
      <c r="C36" s="11" t="s">
        <v>381</v>
      </c>
      <c r="D36" s="145">
        <v>94676000</v>
      </c>
      <c r="E36" s="145">
        <v>106676000</v>
      </c>
      <c r="F36" s="145">
        <v>106676000</v>
      </c>
      <c r="G36" s="145">
        <v>106676000</v>
      </c>
      <c r="H36" s="4"/>
      <c r="I36" s="4"/>
      <c r="J36" s="4"/>
      <c r="K36" s="4"/>
    </row>
    <row r="37" spans="1:11" ht="14.1" customHeight="1">
      <c r="A37" s="4"/>
      <c r="B37" s="4"/>
      <c r="C37" s="11" t="s">
        <v>370</v>
      </c>
      <c r="D37" s="145">
        <v>94676000</v>
      </c>
      <c r="E37" s="145">
        <v>106676000</v>
      </c>
      <c r="F37" s="145">
        <v>106676000</v>
      </c>
      <c r="G37" s="145">
        <v>106676000</v>
      </c>
      <c r="H37" s="4"/>
      <c r="I37" s="4"/>
      <c r="J37" s="4"/>
      <c r="K37" s="4"/>
    </row>
    <row r="38" spans="1:11" ht="14.1" customHeight="1">
      <c r="A38" s="4"/>
      <c r="B38" s="4"/>
      <c r="C38" s="11" t="s">
        <v>374</v>
      </c>
      <c r="D38" s="145">
        <v>0</v>
      </c>
      <c r="E38" s="145">
        <v>0</v>
      </c>
      <c r="F38" s="145">
        <v>0</v>
      </c>
      <c r="G38" s="145">
        <v>0</v>
      </c>
      <c r="H38" s="4"/>
      <c r="I38" s="4"/>
      <c r="J38" s="4"/>
      <c r="K38" s="4"/>
    </row>
    <row r="39" spans="1:11" ht="14.1" customHeight="1">
      <c r="A39" s="4"/>
      <c r="B39" s="4"/>
      <c r="C39" s="11" t="s">
        <v>380</v>
      </c>
      <c r="D39" s="145">
        <v>13241000</v>
      </c>
      <c r="E39" s="145">
        <v>13241000</v>
      </c>
      <c r="F39" s="145">
        <v>13241000</v>
      </c>
      <c r="G39" s="145">
        <v>13241000</v>
      </c>
      <c r="H39" s="4"/>
      <c r="I39" s="4"/>
      <c r="J39" s="4"/>
      <c r="K39" s="4"/>
    </row>
    <row r="40" spans="1:11" ht="14.1" customHeight="1">
      <c r="A40" s="4"/>
      <c r="B40" s="4"/>
      <c r="C40" s="11" t="s">
        <v>370</v>
      </c>
      <c r="D40" s="145">
        <v>13241000</v>
      </c>
      <c r="E40" s="145">
        <v>13241000</v>
      </c>
      <c r="F40" s="145">
        <v>13241000</v>
      </c>
      <c r="G40" s="145">
        <v>13241000</v>
      </c>
      <c r="H40" s="4"/>
      <c r="I40" s="4"/>
      <c r="J40" s="4"/>
      <c r="K40" s="4"/>
    </row>
    <row r="41" spans="1:11" ht="14.1" customHeight="1">
      <c r="A41" s="4"/>
      <c r="B41" s="4"/>
      <c r="C41" s="11" t="s">
        <v>374</v>
      </c>
      <c r="D41" s="145">
        <v>0</v>
      </c>
      <c r="E41" s="145">
        <v>0</v>
      </c>
      <c r="F41" s="145">
        <v>0</v>
      </c>
      <c r="G41" s="145">
        <v>0</v>
      </c>
      <c r="H41" s="4"/>
      <c r="I41" s="4"/>
      <c r="J41" s="4"/>
      <c r="K41" s="4"/>
    </row>
    <row r="42" spans="1:11" ht="14.1" customHeight="1">
      <c r="A42" s="4"/>
      <c r="B42" s="4"/>
      <c r="C42" s="11" t="s">
        <v>379</v>
      </c>
      <c r="D42" s="145">
        <v>33933000</v>
      </c>
      <c r="E42" s="145">
        <v>30883000</v>
      </c>
      <c r="F42" s="145">
        <v>25083000</v>
      </c>
      <c r="G42" s="145">
        <v>29083000</v>
      </c>
      <c r="H42" s="4"/>
      <c r="I42" s="4"/>
      <c r="J42" s="4"/>
      <c r="K42" s="4"/>
    </row>
    <row r="43" spans="1:11" ht="14.1" customHeight="1">
      <c r="A43" s="4"/>
      <c r="B43" s="4"/>
      <c r="C43" s="11" t="s">
        <v>370</v>
      </c>
      <c r="D43" s="145">
        <v>33933000</v>
      </c>
      <c r="E43" s="145">
        <v>30883000</v>
      </c>
      <c r="F43" s="145">
        <v>25083000</v>
      </c>
      <c r="G43" s="145">
        <v>29083000</v>
      </c>
      <c r="H43" s="4"/>
      <c r="I43" s="4"/>
      <c r="J43" s="4"/>
      <c r="K43" s="4"/>
    </row>
    <row r="44" spans="1:11" ht="14.1" customHeight="1">
      <c r="A44" s="4"/>
      <c r="B44" s="4"/>
      <c r="C44" s="11" t="s">
        <v>374</v>
      </c>
      <c r="D44" s="145">
        <v>0</v>
      </c>
      <c r="E44" s="145">
        <v>0</v>
      </c>
      <c r="F44" s="145">
        <v>0</v>
      </c>
      <c r="G44" s="145">
        <v>0</v>
      </c>
      <c r="H44" s="4"/>
      <c r="I44" s="4"/>
      <c r="J44" s="4"/>
      <c r="K44" s="4"/>
    </row>
    <row r="45" spans="1:11" ht="14.1" customHeight="1">
      <c r="A45" s="4"/>
      <c r="B45" s="4"/>
      <c r="C45" s="11" t="s">
        <v>378</v>
      </c>
      <c r="D45" s="145">
        <v>0</v>
      </c>
      <c r="E45" s="145">
        <v>0</v>
      </c>
      <c r="F45" s="145">
        <v>0</v>
      </c>
      <c r="G45" s="145">
        <v>0</v>
      </c>
      <c r="H45" s="4"/>
      <c r="I45" s="4"/>
      <c r="J45" s="4"/>
      <c r="K45" s="4"/>
    </row>
    <row r="46" spans="1:11" ht="14.1" customHeight="1">
      <c r="A46" s="4"/>
      <c r="B46" s="4"/>
      <c r="C46" s="11" t="s">
        <v>370</v>
      </c>
      <c r="D46" s="145">
        <v>0</v>
      </c>
      <c r="E46" s="145">
        <v>0</v>
      </c>
      <c r="F46" s="145">
        <v>0</v>
      </c>
      <c r="G46" s="145">
        <v>0</v>
      </c>
      <c r="H46" s="4"/>
      <c r="I46" s="4"/>
      <c r="J46" s="4"/>
      <c r="K46" s="4"/>
    </row>
    <row r="47" spans="1:11" ht="14.1" customHeight="1">
      <c r="A47" s="4"/>
      <c r="B47" s="4"/>
      <c r="C47" s="11" t="s">
        <v>374</v>
      </c>
      <c r="D47" s="145">
        <v>0</v>
      </c>
      <c r="E47" s="145">
        <v>0</v>
      </c>
      <c r="F47" s="145">
        <v>0</v>
      </c>
      <c r="G47" s="145">
        <v>0</v>
      </c>
      <c r="H47" s="4"/>
      <c r="I47" s="4"/>
      <c r="J47" s="4"/>
      <c r="K47" s="4"/>
    </row>
    <row r="48" spans="1:11" ht="14.1" customHeight="1">
      <c r="A48" s="4"/>
      <c r="B48" s="4"/>
      <c r="C48" s="11" t="s">
        <v>383</v>
      </c>
      <c r="D48" s="145">
        <v>0</v>
      </c>
      <c r="E48" s="145">
        <v>0</v>
      </c>
      <c r="F48" s="145">
        <v>0</v>
      </c>
      <c r="G48" s="145">
        <v>0</v>
      </c>
      <c r="H48" s="4"/>
      <c r="I48" s="4"/>
      <c r="J48" s="4"/>
      <c r="K48" s="4"/>
    </row>
    <row r="49" spans="1:11" ht="14.1" customHeight="1">
      <c r="A49" s="4"/>
      <c r="B49" s="4"/>
      <c r="C49" s="11" t="s">
        <v>370</v>
      </c>
      <c r="D49" s="145">
        <v>0</v>
      </c>
      <c r="E49" s="145">
        <v>0</v>
      </c>
      <c r="F49" s="145">
        <v>0</v>
      </c>
      <c r="G49" s="145">
        <v>0</v>
      </c>
      <c r="H49" s="4"/>
      <c r="I49" s="4"/>
      <c r="J49" s="4"/>
      <c r="K49" s="4"/>
    </row>
    <row r="50" spans="1:11" ht="14.1" customHeight="1">
      <c r="A50" s="4"/>
      <c r="B50" s="4"/>
      <c r="C50" s="11" t="s">
        <v>374</v>
      </c>
      <c r="D50" s="145">
        <v>0</v>
      </c>
      <c r="E50" s="145">
        <v>0</v>
      </c>
      <c r="F50" s="145">
        <v>0</v>
      </c>
      <c r="G50" s="145">
        <v>0</v>
      </c>
      <c r="H50" s="4"/>
      <c r="I50" s="4"/>
      <c r="J50" s="4"/>
      <c r="K50" s="4"/>
    </row>
    <row r="51" spans="1:11" ht="14.1" customHeight="1">
      <c r="A51" s="4"/>
      <c r="B51" s="4"/>
      <c r="C51" s="11" t="s">
        <v>376</v>
      </c>
      <c r="D51" s="145">
        <v>0</v>
      </c>
      <c r="E51" s="145">
        <v>0</v>
      </c>
      <c r="F51" s="145">
        <v>0</v>
      </c>
      <c r="G51" s="145">
        <v>0</v>
      </c>
      <c r="H51" s="4"/>
      <c r="I51" s="4"/>
      <c r="J51" s="4"/>
      <c r="K51" s="4"/>
    </row>
    <row r="52" spans="1:11" ht="14.1" customHeight="1">
      <c r="A52" s="4"/>
      <c r="B52" s="4"/>
      <c r="C52" s="11" t="s">
        <v>370</v>
      </c>
      <c r="D52" s="145">
        <v>0</v>
      </c>
      <c r="E52" s="145">
        <v>0</v>
      </c>
      <c r="F52" s="145">
        <v>0</v>
      </c>
      <c r="G52" s="145">
        <v>0</v>
      </c>
      <c r="H52" s="4"/>
      <c r="I52" s="4"/>
      <c r="J52" s="4"/>
      <c r="K52" s="4"/>
    </row>
    <row r="53" spans="1:11" ht="14.1" customHeight="1">
      <c r="A53" s="4"/>
      <c r="B53" s="4"/>
      <c r="C53" s="11" t="s">
        <v>374</v>
      </c>
      <c r="D53" s="145">
        <v>0</v>
      </c>
      <c r="E53" s="145">
        <v>0</v>
      </c>
      <c r="F53" s="145">
        <v>0</v>
      </c>
      <c r="G53" s="145">
        <v>0</v>
      </c>
      <c r="H53" s="4"/>
      <c r="I53" s="4"/>
      <c r="J53" s="4"/>
      <c r="K53" s="4"/>
    </row>
    <row r="54" spans="1:11" ht="14.1" customHeight="1">
      <c r="A54" s="4"/>
      <c r="B54" s="4"/>
      <c r="C54" s="11" t="s">
        <v>375</v>
      </c>
      <c r="D54" s="145">
        <v>300000</v>
      </c>
      <c r="E54" s="145">
        <v>0</v>
      </c>
      <c r="F54" s="145">
        <v>0</v>
      </c>
      <c r="G54" s="145">
        <v>0</v>
      </c>
      <c r="H54" s="4"/>
      <c r="I54" s="4"/>
      <c r="J54" s="4"/>
      <c r="K54" s="4"/>
    </row>
    <row r="55" spans="1:11" ht="14.1" customHeight="1">
      <c r="A55" s="4"/>
      <c r="B55" s="4"/>
      <c r="C55" s="11" t="s">
        <v>370</v>
      </c>
      <c r="D55" s="145">
        <v>300000</v>
      </c>
      <c r="E55" s="145">
        <v>0</v>
      </c>
      <c r="F55" s="145">
        <v>0</v>
      </c>
      <c r="G55" s="145">
        <v>0</v>
      </c>
      <c r="H55" s="4"/>
      <c r="I55" s="4"/>
      <c r="J55" s="4"/>
      <c r="K55" s="4"/>
    </row>
    <row r="56" spans="1:11" ht="14.1" customHeight="1">
      <c r="A56" s="4"/>
      <c r="B56" s="4"/>
      <c r="C56" s="11" t="s">
        <v>374</v>
      </c>
      <c r="D56" s="145">
        <v>0</v>
      </c>
      <c r="E56" s="145">
        <v>0</v>
      </c>
      <c r="F56" s="145">
        <v>0</v>
      </c>
      <c r="G56" s="145">
        <v>0</v>
      </c>
      <c r="H56" s="4"/>
      <c r="I56" s="4"/>
      <c r="J56" s="4"/>
      <c r="K56" s="4"/>
    </row>
    <row r="57" spans="1:11" ht="14.1" customHeight="1">
      <c r="A57" s="4"/>
      <c r="B57" s="4"/>
      <c r="C57" s="11" t="s">
        <v>373</v>
      </c>
      <c r="D57" s="145">
        <v>0</v>
      </c>
      <c r="E57" s="145">
        <v>0</v>
      </c>
      <c r="F57" s="145">
        <v>0</v>
      </c>
      <c r="G57" s="145">
        <v>0</v>
      </c>
      <c r="H57" s="4"/>
      <c r="I57" s="4"/>
      <c r="J57" s="4"/>
      <c r="K57" s="4"/>
    </row>
    <row r="58" spans="1:11" ht="14.1" customHeight="1">
      <c r="A58" s="4"/>
      <c r="B58" s="4"/>
      <c r="C58" s="11" t="s">
        <v>370</v>
      </c>
      <c r="D58" s="145">
        <v>0</v>
      </c>
      <c r="E58" s="145">
        <v>0</v>
      </c>
      <c r="F58" s="145">
        <v>0</v>
      </c>
      <c r="G58" s="145">
        <v>0</v>
      </c>
      <c r="H58" s="4"/>
      <c r="I58" s="4"/>
      <c r="J58" s="4"/>
      <c r="K58" s="4"/>
    </row>
    <row r="59" spans="1:11" ht="14.1" customHeight="1">
      <c r="A59" s="4"/>
      <c r="B59" s="4"/>
      <c r="C59" s="11" t="s">
        <v>369</v>
      </c>
      <c r="D59" s="145">
        <v>0</v>
      </c>
      <c r="E59" s="145">
        <v>0</v>
      </c>
      <c r="F59" s="145">
        <v>0</v>
      </c>
      <c r="G59" s="145">
        <v>0</v>
      </c>
      <c r="H59" s="4"/>
      <c r="I59" s="4"/>
      <c r="J59" s="4"/>
      <c r="K59" s="4"/>
    </row>
    <row r="60" spans="1:11" ht="14.1" customHeight="1">
      <c r="A60" s="4"/>
      <c r="B60" s="4"/>
      <c r="C60" s="11" t="s">
        <v>368</v>
      </c>
      <c r="D60" s="145">
        <v>0</v>
      </c>
      <c r="E60" s="145">
        <v>0</v>
      </c>
      <c r="F60" s="145">
        <v>0</v>
      </c>
      <c r="G60" s="145">
        <v>0</v>
      </c>
      <c r="H60" s="4"/>
      <c r="I60" s="4"/>
      <c r="J60" s="4"/>
      <c r="K60" s="4"/>
    </row>
    <row r="61" spans="1:11" ht="14.1" customHeight="1">
      <c r="A61" s="4"/>
      <c r="B61" s="4"/>
      <c r="C61" s="11" t="s">
        <v>367</v>
      </c>
      <c r="D61" s="145">
        <v>0</v>
      </c>
      <c r="E61" s="145">
        <v>0</v>
      </c>
      <c r="F61" s="145">
        <v>0</v>
      </c>
      <c r="G61" s="145">
        <v>0</v>
      </c>
      <c r="H61" s="4"/>
      <c r="I61" s="4"/>
      <c r="J61" s="4"/>
      <c r="K61" s="4"/>
    </row>
    <row r="62" spans="1:11" ht="14.1" customHeight="1">
      <c r="A62" s="4"/>
      <c r="B62" s="4"/>
      <c r="C62" s="11" t="s">
        <v>366</v>
      </c>
      <c r="D62" s="145">
        <v>0</v>
      </c>
      <c r="E62" s="145">
        <v>0</v>
      </c>
      <c r="F62" s="145">
        <v>0</v>
      </c>
      <c r="G62" s="145">
        <v>0</v>
      </c>
      <c r="H62" s="4"/>
      <c r="I62" s="4"/>
      <c r="J62" s="4"/>
      <c r="K62" s="4"/>
    </row>
    <row r="63" spans="1:11" ht="14.1" customHeight="1">
      <c r="A63" s="4"/>
      <c r="B63" s="4"/>
      <c r="C63" s="11" t="s">
        <v>372</v>
      </c>
      <c r="D63" s="145">
        <v>0</v>
      </c>
      <c r="E63" s="145">
        <v>0</v>
      </c>
      <c r="F63" s="145">
        <v>0</v>
      </c>
      <c r="G63" s="145">
        <v>0</v>
      </c>
      <c r="H63" s="4"/>
      <c r="I63" s="4"/>
      <c r="J63" s="4"/>
      <c r="K63" s="4"/>
    </row>
    <row r="64" spans="1:11" ht="14.1" customHeight="1">
      <c r="A64" s="4"/>
      <c r="B64" s="4"/>
      <c r="C64" s="11" t="s">
        <v>370</v>
      </c>
      <c r="D64" s="145">
        <v>0</v>
      </c>
      <c r="E64" s="145">
        <v>0</v>
      </c>
      <c r="F64" s="145">
        <v>0</v>
      </c>
      <c r="G64" s="145">
        <v>0</v>
      </c>
      <c r="H64" s="4"/>
      <c r="I64" s="4"/>
      <c r="J64" s="4"/>
      <c r="K64" s="4"/>
    </row>
    <row r="65" spans="1:11" ht="14.1" customHeight="1">
      <c r="A65" s="4"/>
      <c r="B65" s="4"/>
      <c r="C65" s="11" t="s">
        <v>369</v>
      </c>
      <c r="D65" s="145">
        <v>0</v>
      </c>
      <c r="E65" s="145">
        <v>0</v>
      </c>
      <c r="F65" s="145">
        <v>0</v>
      </c>
      <c r="G65" s="145">
        <v>0</v>
      </c>
      <c r="H65" s="4"/>
      <c r="I65" s="4"/>
      <c r="J65" s="4"/>
      <c r="K65" s="4"/>
    </row>
    <row r="66" spans="1:11" ht="14.1" customHeight="1">
      <c r="A66" s="4"/>
      <c r="B66" s="4"/>
      <c r="C66" s="11" t="s">
        <v>368</v>
      </c>
      <c r="D66" s="145">
        <v>0</v>
      </c>
      <c r="E66" s="145">
        <v>0</v>
      </c>
      <c r="F66" s="145">
        <v>0</v>
      </c>
      <c r="G66" s="145">
        <v>0</v>
      </c>
      <c r="H66" s="4"/>
      <c r="I66" s="4"/>
      <c r="J66" s="4"/>
      <c r="K66" s="4"/>
    </row>
    <row r="67" spans="1:11" ht="14.1" customHeight="1">
      <c r="A67" s="4"/>
      <c r="B67" s="4"/>
      <c r="C67" s="11" t="s">
        <v>367</v>
      </c>
      <c r="D67" s="145">
        <v>0</v>
      </c>
      <c r="E67" s="145">
        <v>0</v>
      </c>
      <c r="F67" s="145">
        <v>0</v>
      </c>
      <c r="G67" s="145">
        <v>0</v>
      </c>
      <c r="H67" s="4"/>
      <c r="I67" s="4"/>
      <c r="J67" s="4"/>
      <c r="K67" s="4"/>
    </row>
    <row r="68" spans="1:11" ht="14.1" customHeight="1">
      <c r="A68" s="4"/>
      <c r="B68" s="4"/>
      <c r="C68" s="11" t="s">
        <v>366</v>
      </c>
      <c r="D68" s="145">
        <v>0</v>
      </c>
      <c r="E68" s="145">
        <v>0</v>
      </c>
      <c r="F68" s="145">
        <v>0</v>
      </c>
      <c r="G68" s="145">
        <v>0</v>
      </c>
      <c r="H68" s="4"/>
      <c r="I68" s="4"/>
      <c r="J68" s="4"/>
      <c r="K68" s="4"/>
    </row>
    <row r="69" spans="1:11" ht="14.1" customHeight="1">
      <c r="A69" s="4"/>
      <c r="B69" s="4"/>
      <c r="C69" s="11" t="s">
        <v>371</v>
      </c>
      <c r="D69" s="145">
        <v>0</v>
      </c>
      <c r="E69" s="145">
        <v>0</v>
      </c>
      <c r="F69" s="145">
        <v>0</v>
      </c>
      <c r="G69" s="145">
        <v>0</v>
      </c>
      <c r="H69" s="4"/>
      <c r="I69" s="4"/>
      <c r="J69" s="4"/>
      <c r="K69" s="4"/>
    </row>
    <row r="70" spans="1:11" ht="14.1" customHeight="1">
      <c r="A70" s="4"/>
      <c r="B70" s="4"/>
      <c r="C70" s="11" t="s">
        <v>370</v>
      </c>
      <c r="D70" s="145">
        <v>0</v>
      </c>
      <c r="E70" s="145">
        <v>0</v>
      </c>
      <c r="F70" s="145">
        <v>0</v>
      </c>
      <c r="G70" s="145">
        <v>0</v>
      </c>
      <c r="H70" s="4"/>
      <c r="I70" s="4"/>
      <c r="J70" s="4"/>
      <c r="K70" s="4"/>
    </row>
    <row r="71" spans="1:11" ht="14.1" customHeight="1">
      <c r="A71" s="4"/>
      <c r="B71" s="4"/>
      <c r="C71" s="11" t="s">
        <v>369</v>
      </c>
      <c r="D71" s="145">
        <v>0</v>
      </c>
      <c r="E71" s="145">
        <v>0</v>
      </c>
      <c r="F71" s="145">
        <v>0</v>
      </c>
      <c r="G71" s="145">
        <v>0</v>
      </c>
      <c r="H71" s="4"/>
      <c r="I71" s="4"/>
      <c r="J71" s="4"/>
      <c r="K71" s="4"/>
    </row>
    <row r="72" spans="1:11" ht="14.1" customHeight="1">
      <c r="A72" s="4"/>
      <c r="B72" s="4"/>
      <c r="C72" s="11" t="s">
        <v>368</v>
      </c>
      <c r="D72" s="145">
        <v>0</v>
      </c>
      <c r="E72" s="145">
        <v>0</v>
      </c>
      <c r="F72" s="145">
        <v>0</v>
      </c>
      <c r="G72" s="145">
        <v>0</v>
      </c>
      <c r="H72" s="4"/>
      <c r="I72" s="4"/>
      <c r="J72" s="4"/>
      <c r="K72" s="4"/>
    </row>
    <row r="73" spans="1:11" ht="14.1" customHeight="1">
      <c r="A73" s="4"/>
      <c r="B73" s="4"/>
      <c r="C73" s="11" t="s">
        <v>367</v>
      </c>
      <c r="D73" s="145">
        <v>0</v>
      </c>
      <c r="E73" s="145">
        <v>0</v>
      </c>
      <c r="F73" s="145">
        <v>0</v>
      </c>
      <c r="G73" s="145">
        <v>0</v>
      </c>
      <c r="H73" s="4"/>
      <c r="I73" s="4"/>
      <c r="J73" s="4"/>
      <c r="K73" s="4"/>
    </row>
    <row r="74" spans="1:11" ht="14.1" customHeight="1">
      <c r="A74" s="4"/>
      <c r="B74" s="4"/>
      <c r="C74" s="11" t="s">
        <v>366</v>
      </c>
      <c r="D74" s="145">
        <v>0</v>
      </c>
      <c r="E74" s="145">
        <v>0</v>
      </c>
      <c r="F74" s="145">
        <v>0</v>
      </c>
      <c r="G74" s="145">
        <v>0</v>
      </c>
      <c r="H74" s="4"/>
      <c r="I74" s="4"/>
      <c r="J74" s="4"/>
      <c r="K74" s="4"/>
    </row>
    <row r="75" spans="1:11" ht="14.1" customHeight="1">
      <c r="A75" s="4"/>
      <c r="B75" s="4"/>
      <c r="C75" s="11" t="s">
        <v>365</v>
      </c>
      <c r="D75" s="145">
        <v>0</v>
      </c>
      <c r="E75" s="145">
        <v>0</v>
      </c>
      <c r="F75" s="145">
        <v>0</v>
      </c>
      <c r="G75" s="145">
        <v>0</v>
      </c>
      <c r="H75" s="4"/>
      <c r="I75" s="4"/>
      <c r="J75" s="4"/>
      <c r="K75" s="4"/>
    </row>
    <row r="76" spans="1:11" ht="14.1" customHeight="1">
      <c r="A76" s="4"/>
      <c r="B76" s="4"/>
      <c r="C76" s="11" t="s">
        <v>364</v>
      </c>
      <c r="D76" s="145">
        <v>0</v>
      </c>
      <c r="E76" s="145">
        <v>0</v>
      </c>
      <c r="F76" s="145">
        <v>0</v>
      </c>
      <c r="G76" s="145">
        <v>0</v>
      </c>
      <c r="H76" s="4"/>
      <c r="I76" s="4"/>
      <c r="J76" s="4"/>
      <c r="K76" s="4"/>
    </row>
    <row r="77" spans="1:11" ht="14.1" customHeight="1">
      <c r="A77" s="4"/>
      <c r="B77" s="4"/>
      <c r="C77" s="10" t="s">
        <v>147</v>
      </c>
      <c r="D77" s="145">
        <v>142150000</v>
      </c>
      <c r="E77" s="145">
        <v>150800000</v>
      </c>
      <c r="F77" s="145">
        <v>145000000</v>
      </c>
      <c r="G77" s="145">
        <v>149000000</v>
      </c>
      <c r="H77" s="4"/>
      <c r="I77" s="4"/>
      <c r="J77" s="4"/>
      <c r="K77" s="4"/>
    </row>
    <row r="78" spans="1:11" ht="14.1" customHeight="1">
      <c r="A78" s="4"/>
      <c r="B78" s="4"/>
      <c r="C78" s="1222" t="s">
        <v>44</v>
      </c>
      <c r="D78" s="1223"/>
      <c r="E78" s="1223"/>
      <c r="F78" s="1223"/>
      <c r="G78" s="1223"/>
      <c r="H78" s="4"/>
      <c r="I78" s="4"/>
      <c r="J78" s="4"/>
      <c r="K78" s="4"/>
    </row>
    <row r="79" spans="1:11" ht="14.1" customHeight="1">
      <c r="A79" s="4"/>
      <c r="B79" s="4"/>
      <c r="C79" s="154" t="s">
        <v>2646</v>
      </c>
      <c r="D79" s="1222" t="s">
        <v>2647</v>
      </c>
      <c r="E79" s="1223"/>
      <c r="F79" s="1223"/>
      <c r="G79" s="1223"/>
      <c r="H79" s="4"/>
      <c r="I79" s="4"/>
      <c r="J79" s="4"/>
      <c r="K79" s="4"/>
    </row>
    <row r="80" spans="1:11" ht="14.1" customHeight="1">
      <c r="A80" s="4"/>
      <c r="B80" s="4"/>
      <c r="C80" s="14" t="s">
        <v>393</v>
      </c>
      <c r="D80" s="1232" t="s">
        <v>2648</v>
      </c>
      <c r="E80" s="1233"/>
      <c r="F80" s="1233"/>
      <c r="G80" s="1233"/>
      <c r="H80" s="4"/>
      <c r="I80" s="4"/>
      <c r="J80" s="4"/>
      <c r="K80" s="4"/>
    </row>
    <row r="81" spans="1:11" ht="14.1" customHeight="1">
      <c r="A81" s="4"/>
      <c r="B81" s="4"/>
      <c r="C81" s="150" t="s">
        <v>392</v>
      </c>
      <c r="D81" s="1234" t="s">
        <v>2649</v>
      </c>
      <c r="E81" s="1235"/>
      <c r="F81" s="1235"/>
      <c r="G81" s="1235"/>
      <c r="H81" s="4"/>
      <c r="I81" s="4"/>
      <c r="J81" s="4"/>
      <c r="K81" s="4"/>
    </row>
    <row r="82" spans="1:11" ht="14.1" customHeight="1">
      <c r="A82" s="4"/>
      <c r="B82" s="4"/>
      <c r="C82" s="150" t="s">
        <v>15</v>
      </c>
      <c r="D82" s="1234" t="s">
        <v>40</v>
      </c>
      <c r="E82" s="1235"/>
      <c r="F82" s="1235"/>
      <c r="G82" s="1235"/>
      <c r="H82" s="4"/>
      <c r="I82" s="4"/>
      <c r="J82" s="4"/>
      <c r="K82" s="4"/>
    </row>
    <row r="83" spans="1:11" ht="15" customHeight="1">
      <c r="A83" s="4"/>
      <c r="B83" s="4"/>
      <c r="C83" s="13"/>
      <c r="D83" s="143">
        <v>2021</v>
      </c>
      <c r="E83" s="143">
        <v>2022</v>
      </c>
      <c r="F83" s="143">
        <v>2023</v>
      </c>
      <c r="G83" s="143">
        <v>2024</v>
      </c>
      <c r="H83" s="4"/>
      <c r="I83" s="4"/>
      <c r="J83" s="4"/>
      <c r="K83" s="4"/>
    </row>
    <row r="84" spans="1:11" ht="15" customHeight="1">
      <c r="A84" s="4"/>
      <c r="B84" s="4"/>
      <c r="C84" s="12"/>
      <c r="D84" s="144" t="s">
        <v>7</v>
      </c>
      <c r="E84" s="144" t="s">
        <v>8</v>
      </c>
      <c r="F84" s="144" t="s">
        <v>8</v>
      </c>
      <c r="G84" s="144" t="s">
        <v>8</v>
      </c>
      <c r="H84" s="4"/>
      <c r="I84" s="4"/>
      <c r="J84" s="4"/>
      <c r="K84" s="4"/>
    </row>
    <row r="85" spans="1:11" ht="14.1" customHeight="1">
      <c r="A85" s="4"/>
      <c r="B85" s="4"/>
      <c r="C85" s="7" t="s">
        <v>16</v>
      </c>
      <c r="D85" s="142" t="s">
        <v>398</v>
      </c>
      <c r="E85" s="142" t="s">
        <v>395</v>
      </c>
      <c r="F85" s="142" t="s">
        <v>411</v>
      </c>
      <c r="G85" s="142" t="s">
        <v>385</v>
      </c>
      <c r="H85" s="4"/>
      <c r="I85" s="4"/>
      <c r="J85" s="4"/>
      <c r="K85" s="4"/>
    </row>
    <row r="86" spans="1:11" ht="14.1" customHeight="1">
      <c r="A86" s="4"/>
      <c r="B86" s="4"/>
      <c r="C86" s="7" t="s">
        <v>506</v>
      </c>
      <c r="D86" s="142" t="s">
        <v>840</v>
      </c>
      <c r="E86" s="142" t="s">
        <v>2650</v>
      </c>
      <c r="F86" s="142" t="s">
        <v>1004</v>
      </c>
      <c r="G86" s="142" t="s">
        <v>385</v>
      </c>
      <c r="H86" s="4"/>
      <c r="I86" s="4"/>
      <c r="J86" s="4"/>
      <c r="K86" s="4"/>
    </row>
    <row r="87" spans="1:11" ht="14.1" customHeight="1">
      <c r="A87" s="4"/>
      <c r="B87" s="4"/>
      <c r="C87" s="7" t="s">
        <v>504</v>
      </c>
      <c r="D87" s="142" t="s">
        <v>1009</v>
      </c>
      <c r="E87" s="142" t="s">
        <v>2597</v>
      </c>
      <c r="F87" s="142" t="s">
        <v>1004</v>
      </c>
      <c r="G87" s="142" t="s">
        <v>385</v>
      </c>
      <c r="H87" s="4"/>
      <c r="I87" s="4"/>
      <c r="J87" s="4"/>
      <c r="K87" s="4"/>
    </row>
    <row r="88" spans="1:11" ht="14.1" customHeight="1">
      <c r="A88" s="4"/>
      <c r="B88" s="4"/>
      <c r="C88" s="7" t="s">
        <v>388</v>
      </c>
      <c r="D88" s="142" t="s">
        <v>361</v>
      </c>
      <c r="E88" s="142" t="s">
        <v>957</v>
      </c>
      <c r="F88" s="142" t="s">
        <v>1007</v>
      </c>
      <c r="G88" s="142" t="s">
        <v>430</v>
      </c>
      <c r="H88" s="4"/>
      <c r="I88" s="4"/>
      <c r="J88" s="4"/>
      <c r="K88" s="4"/>
    </row>
    <row r="89" spans="1:11" ht="14.1" customHeight="1">
      <c r="A89" s="4"/>
      <c r="B89" s="4"/>
      <c r="C89" s="7" t="s">
        <v>387</v>
      </c>
      <c r="D89" s="142" t="s">
        <v>361</v>
      </c>
      <c r="E89" s="142" t="s">
        <v>2651</v>
      </c>
      <c r="F89" s="142" t="s">
        <v>862</v>
      </c>
      <c r="G89" s="142" t="s">
        <v>430</v>
      </c>
      <c r="H89" s="4"/>
      <c r="I89" s="4"/>
      <c r="J89" s="4"/>
      <c r="K89" s="4"/>
    </row>
    <row r="90" spans="1:11" ht="14.1" customHeight="1">
      <c r="A90" s="4"/>
      <c r="B90" s="4"/>
      <c r="C90" s="7" t="s">
        <v>22</v>
      </c>
      <c r="D90" s="142" t="s">
        <v>361</v>
      </c>
      <c r="E90" s="142" t="s">
        <v>2652</v>
      </c>
      <c r="F90" s="142" t="s">
        <v>2653</v>
      </c>
      <c r="G90" s="142" t="s">
        <v>430</v>
      </c>
      <c r="H90" s="4"/>
      <c r="I90" s="4"/>
      <c r="J90" s="4"/>
      <c r="K90" s="4"/>
    </row>
    <row r="91" spans="1:11" ht="14.1" customHeight="1">
      <c r="A91" s="4"/>
      <c r="B91" s="4"/>
      <c r="C91" s="1236" t="s">
        <v>384</v>
      </c>
      <c r="D91" s="1237"/>
      <c r="E91" s="1237"/>
      <c r="F91" s="1237"/>
      <c r="G91" s="1237"/>
      <c r="H91" s="4"/>
      <c r="I91" s="4"/>
      <c r="J91" s="4"/>
      <c r="K91" s="4"/>
    </row>
    <row r="92" spans="1:11" ht="14.1" customHeight="1">
      <c r="A92" s="4"/>
      <c r="B92" s="4"/>
      <c r="C92" s="13"/>
      <c r="D92" s="143">
        <v>2021</v>
      </c>
      <c r="E92" s="143">
        <v>2022</v>
      </c>
      <c r="F92" s="143">
        <v>2023</v>
      </c>
      <c r="G92" s="143">
        <v>2024</v>
      </c>
      <c r="H92" s="4"/>
      <c r="I92" s="4"/>
      <c r="J92" s="4"/>
      <c r="K92" s="4"/>
    </row>
    <row r="93" spans="1:11" ht="14.1" customHeight="1">
      <c r="A93" s="4"/>
      <c r="B93" s="4"/>
      <c r="C93" s="12"/>
      <c r="D93" s="144" t="s">
        <v>7</v>
      </c>
      <c r="E93" s="144" t="s">
        <v>8</v>
      </c>
      <c r="F93" s="144" t="s">
        <v>8</v>
      </c>
      <c r="G93" s="144" t="s">
        <v>8</v>
      </c>
      <c r="H93" s="4"/>
      <c r="I93" s="4"/>
      <c r="J93" s="4"/>
      <c r="K93" s="4"/>
    </row>
    <row r="94" spans="1:11" ht="14.1" customHeight="1">
      <c r="A94" s="4"/>
      <c r="B94" s="4"/>
      <c r="C94" s="11" t="s">
        <v>381</v>
      </c>
      <c r="D94" s="145">
        <v>0</v>
      </c>
      <c r="E94" s="145">
        <v>0</v>
      </c>
      <c r="F94" s="145">
        <v>0</v>
      </c>
      <c r="G94" s="145">
        <v>0</v>
      </c>
      <c r="H94" s="4"/>
      <c r="I94" s="4"/>
      <c r="J94" s="4"/>
      <c r="K94" s="4"/>
    </row>
    <row r="95" spans="1:11" ht="14.1" customHeight="1">
      <c r="A95" s="4"/>
      <c r="B95" s="4"/>
      <c r="C95" s="11" t="s">
        <v>370</v>
      </c>
      <c r="D95" s="145">
        <v>0</v>
      </c>
      <c r="E95" s="145">
        <v>0</v>
      </c>
      <c r="F95" s="145">
        <v>0</v>
      </c>
      <c r="G95" s="145">
        <v>0</v>
      </c>
      <c r="H95" s="4"/>
      <c r="I95" s="4"/>
      <c r="J95" s="4"/>
      <c r="K95" s="4"/>
    </row>
    <row r="96" spans="1:11" ht="14.1" customHeight="1">
      <c r="A96" s="4"/>
      <c r="B96" s="4"/>
      <c r="C96" s="11" t="s">
        <v>374</v>
      </c>
      <c r="D96" s="145">
        <v>0</v>
      </c>
      <c r="E96" s="145">
        <v>0</v>
      </c>
      <c r="F96" s="145">
        <v>0</v>
      </c>
      <c r="G96" s="145">
        <v>0</v>
      </c>
      <c r="H96" s="4"/>
      <c r="I96" s="4"/>
      <c r="J96" s="4"/>
      <c r="K96" s="4"/>
    </row>
    <row r="97" spans="1:11" ht="14.1" customHeight="1">
      <c r="A97" s="4"/>
      <c r="B97" s="4"/>
      <c r="C97" s="11" t="s">
        <v>380</v>
      </c>
      <c r="D97" s="145">
        <v>0</v>
      </c>
      <c r="E97" s="145">
        <v>0</v>
      </c>
      <c r="F97" s="145">
        <v>0</v>
      </c>
      <c r="G97" s="145">
        <v>0</v>
      </c>
      <c r="H97" s="4"/>
      <c r="I97" s="4"/>
      <c r="J97" s="4"/>
      <c r="K97" s="4"/>
    </row>
    <row r="98" spans="1:11" ht="14.1" customHeight="1">
      <c r="A98" s="4"/>
      <c r="B98" s="4"/>
      <c r="C98" s="11" t="s">
        <v>370</v>
      </c>
      <c r="D98" s="145">
        <v>0</v>
      </c>
      <c r="E98" s="145">
        <v>0</v>
      </c>
      <c r="F98" s="145">
        <v>0</v>
      </c>
      <c r="G98" s="145">
        <v>0</v>
      </c>
      <c r="H98" s="4"/>
      <c r="I98" s="4"/>
      <c r="J98" s="4"/>
      <c r="K98" s="4"/>
    </row>
    <row r="99" spans="1:11" ht="14.1" customHeight="1">
      <c r="A99" s="4"/>
      <c r="B99" s="4"/>
      <c r="C99" s="11" t="s">
        <v>374</v>
      </c>
      <c r="D99" s="145">
        <v>0</v>
      </c>
      <c r="E99" s="145">
        <v>0</v>
      </c>
      <c r="F99" s="145">
        <v>0</v>
      </c>
      <c r="G99" s="145">
        <v>0</v>
      </c>
      <c r="H99" s="4"/>
      <c r="I99" s="4"/>
      <c r="J99" s="4"/>
      <c r="K99" s="4"/>
    </row>
    <row r="100" spans="1:11" ht="14.1" customHeight="1">
      <c r="A100" s="4"/>
      <c r="B100" s="4"/>
      <c r="C100" s="11" t="s">
        <v>379</v>
      </c>
      <c r="D100" s="145">
        <v>0</v>
      </c>
      <c r="E100" s="145">
        <v>0</v>
      </c>
      <c r="F100" s="145">
        <v>0</v>
      </c>
      <c r="G100" s="145">
        <v>0</v>
      </c>
      <c r="H100" s="4"/>
      <c r="I100" s="4"/>
      <c r="J100" s="4"/>
      <c r="K100" s="4"/>
    </row>
    <row r="101" spans="1:11" ht="14.1" customHeight="1">
      <c r="A101" s="4"/>
      <c r="B101" s="4"/>
      <c r="C101" s="11" t="s">
        <v>370</v>
      </c>
      <c r="D101" s="145">
        <v>0</v>
      </c>
      <c r="E101" s="145">
        <v>0</v>
      </c>
      <c r="F101" s="145">
        <v>0</v>
      </c>
      <c r="G101" s="145">
        <v>0</v>
      </c>
      <c r="H101" s="4"/>
      <c r="I101" s="4"/>
      <c r="J101" s="4"/>
      <c r="K101" s="4"/>
    </row>
    <row r="102" spans="1:11" ht="14.1" customHeight="1">
      <c r="A102" s="4"/>
      <c r="B102" s="4"/>
      <c r="C102" s="11" t="s">
        <v>374</v>
      </c>
      <c r="D102" s="145">
        <v>0</v>
      </c>
      <c r="E102" s="145">
        <v>0</v>
      </c>
      <c r="F102" s="145">
        <v>0</v>
      </c>
      <c r="G102" s="145">
        <v>0</v>
      </c>
      <c r="H102" s="4"/>
      <c r="I102" s="4"/>
      <c r="J102" s="4"/>
      <c r="K102" s="4"/>
    </row>
    <row r="103" spans="1:11" ht="14.1" customHeight="1">
      <c r="A103" s="4"/>
      <c r="B103" s="4"/>
      <c r="C103" s="11" t="s">
        <v>378</v>
      </c>
      <c r="D103" s="145">
        <v>0</v>
      </c>
      <c r="E103" s="145">
        <v>0</v>
      </c>
      <c r="F103" s="145">
        <v>0</v>
      </c>
      <c r="G103" s="145">
        <v>0</v>
      </c>
      <c r="H103" s="4"/>
      <c r="I103" s="4"/>
      <c r="J103" s="4"/>
      <c r="K103" s="4"/>
    </row>
    <row r="104" spans="1:11" ht="14.1" customHeight="1">
      <c r="A104" s="4"/>
      <c r="B104" s="4"/>
      <c r="C104" s="11" t="s">
        <v>370</v>
      </c>
      <c r="D104" s="145">
        <v>0</v>
      </c>
      <c r="E104" s="145">
        <v>0</v>
      </c>
      <c r="F104" s="145">
        <v>0</v>
      </c>
      <c r="G104" s="145">
        <v>0</v>
      </c>
      <c r="H104" s="4"/>
      <c r="I104" s="4"/>
      <c r="J104" s="4"/>
      <c r="K104" s="4"/>
    </row>
    <row r="105" spans="1:11" ht="14.1" customHeight="1">
      <c r="A105" s="4"/>
      <c r="B105" s="4"/>
      <c r="C105" s="11" t="s">
        <v>374</v>
      </c>
      <c r="D105" s="145">
        <v>0</v>
      </c>
      <c r="E105" s="145">
        <v>0</v>
      </c>
      <c r="F105" s="145">
        <v>0</v>
      </c>
      <c r="G105" s="145">
        <v>0</v>
      </c>
      <c r="H105" s="4"/>
      <c r="I105" s="4"/>
      <c r="J105" s="4"/>
      <c r="K105" s="4"/>
    </row>
    <row r="106" spans="1:11" ht="14.1" customHeight="1">
      <c r="A106" s="4"/>
      <c r="B106" s="4"/>
      <c r="C106" s="11" t="s">
        <v>383</v>
      </c>
      <c r="D106" s="145">
        <v>0</v>
      </c>
      <c r="E106" s="145">
        <v>0</v>
      </c>
      <c r="F106" s="145">
        <v>0</v>
      </c>
      <c r="G106" s="145">
        <v>0</v>
      </c>
      <c r="H106" s="4"/>
      <c r="I106" s="4"/>
      <c r="J106" s="4"/>
      <c r="K106" s="4"/>
    </row>
    <row r="107" spans="1:11" ht="14.1" customHeight="1">
      <c r="A107" s="4"/>
      <c r="B107" s="4"/>
      <c r="C107" s="11" t="s">
        <v>370</v>
      </c>
      <c r="D107" s="145">
        <v>0</v>
      </c>
      <c r="E107" s="145">
        <v>0</v>
      </c>
      <c r="F107" s="145">
        <v>0</v>
      </c>
      <c r="G107" s="145">
        <v>0</v>
      </c>
      <c r="H107" s="4"/>
      <c r="I107" s="4"/>
      <c r="J107" s="4"/>
      <c r="K107" s="4"/>
    </row>
    <row r="108" spans="1:11" ht="14.1" customHeight="1">
      <c r="A108" s="4"/>
      <c r="B108" s="4"/>
      <c r="C108" s="11" t="s">
        <v>374</v>
      </c>
      <c r="D108" s="145">
        <v>0</v>
      </c>
      <c r="E108" s="145">
        <v>0</v>
      </c>
      <c r="F108" s="145">
        <v>0</v>
      </c>
      <c r="G108" s="145">
        <v>0</v>
      </c>
      <c r="H108" s="4"/>
      <c r="I108" s="4"/>
      <c r="J108" s="4"/>
      <c r="K108" s="4"/>
    </row>
    <row r="109" spans="1:11" ht="14.1" customHeight="1">
      <c r="A109" s="4"/>
      <c r="B109" s="4"/>
      <c r="C109" s="11" t="s">
        <v>376</v>
      </c>
      <c r="D109" s="145">
        <v>0</v>
      </c>
      <c r="E109" s="145">
        <v>0</v>
      </c>
      <c r="F109" s="145">
        <v>0</v>
      </c>
      <c r="G109" s="145">
        <v>0</v>
      </c>
      <c r="H109" s="4"/>
      <c r="I109" s="4"/>
      <c r="J109" s="4"/>
      <c r="K109" s="4"/>
    </row>
    <row r="110" spans="1:11" ht="14.1" customHeight="1">
      <c r="A110" s="4"/>
      <c r="B110" s="4"/>
      <c r="C110" s="11" t="s">
        <v>370</v>
      </c>
      <c r="D110" s="145">
        <v>0</v>
      </c>
      <c r="E110" s="145">
        <v>0</v>
      </c>
      <c r="F110" s="145">
        <v>0</v>
      </c>
      <c r="G110" s="145">
        <v>0</v>
      </c>
      <c r="H110" s="4"/>
      <c r="I110" s="4"/>
      <c r="J110" s="4"/>
      <c r="K110" s="4"/>
    </row>
    <row r="111" spans="1:11" ht="14.1" customHeight="1">
      <c r="A111" s="4"/>
      <c r="B111" s="4"/>
      <c r="C111" s="11" t="s">
        <v>374</v>
      </c>
      <c r="D111" s="145">
        <v>0</v>
      </c>
      <c r="E111" s="145">
        <v>0</v>
      </c>
      <c r="F111" s="145">
        <v>0</v>
      </c>
      <c r="G111" s="145">
        <v>0</v>
      </c>
      <c r="H111" s="4"/>
      <c r="I111" s="4"/>
      <c r="J111" s="4"/>
      <c r="K111" s="4"/>
    </row>
    <row r="112" spans="1:11" ht="14.1" customHeight="1">
      <c r="A112" s="4"/>
      <c r="B112" s="4"/>
      <c r="C112" s="11" t="s">
        <v>375</v>
      </c>
      <c r="D112" s="145">
        <v>0</v>
      </c>
      <c r="E112" s="145">
        <v>0</v>
      </c>
      <c r="F112" s="145">
        <v>0</v>
      </c>
      <c r="G112" s="145">
        <v>0</v>
      </c>
      <c r="H112" s="4"/>
      <c r="I112" s="4"/>
      <c r="J112" s="4"/>
      <c r="K112" s="4"/>
    </row>
    <row r="113" spans="1:11" ht="14.1" customHeight="1">
      <c r="A113" s="4"/>
      <c r="B113" s="4"/>
      <c r="C113" s="11" t="s">
        <v>370</v>
      </c>
      <c r="D113" s="145">
        <v>0</v>
      </c>
      <c r="E113" s="145">
        <v>0</v>
      </c>
      <c r="F113" s="145">
        <v>0</v>
      </c>
      <c r="G113" s="145">
        <v>0</v>
      </c>
      <c r="H113" s="4"/>
      <c r="I113" s="4"/>
      <c r="J113" s="4"/>
      <c r="K113" s="4"/>
    </row>
    <row r="114" spans="1:11" ht="14.1" customHeight="1">
      <c r="A114" s="4"/>
      <c r="B114" s="4"/>
      <c r="C114" s="11" t="s">
        <v>374</v>
      </c>
      <c r="D114" s="145">
        <v>0</v>
      </c>
      <c r="E114" s="145">
        <v>0</v>
      </c>
      <c r="F114" s="145">
        <v>0</v>
      </c>
      <c r="G114" s="145">
        <v>0</v>
      </c>
      <c r="H114" s="4"/>
      <c r="I114" s="4"/>
      <c r="J114" s="4"/>
      <c r="K114" s="4"/>
    </row>
    <row r="115" spans="1:11" ht="14.1" customHeight="1">
      <c r="A115" s="4"/>
      <c r="B115" s="4"/>
      <c r="C115" s="11" t="s">
        <v>373</v>
      </c>
      <c r="D115" s="145">
        <v>0</v>
      </c>
      <c r="E115" s="145">
        <v>0</v>
      </c>
      <c r="F115" s="145">
        <v>0</v>
      </c>
      <c r="G115" s="145">
        <v>0</v>
      </c>
      <c r="H115" s="4"/>
      <c r="I115" s="4"/>
      <c r="J115" s="4"/>
      <c r="K115" s="4"/>
    </row>
    <row r="116" spans="1:11" ht="14.1" customHeight="1">
      <c r="A116" s="4"/>
      <c r="B116" s="4"/>
      <c r="C116" s="11" t="s">
        <v>370</v>
      </c>
      <c r="D116" s="145">
        <v>0</v>
      </c>
      <c r="E116" s="145">
        <v>0</v>
      </c>
      <c r="F116" s="145">
        <v>0</v>
      </c>
      <c r="G116" s="145">
        <v>0</v>
      </c>
      <c r="H116" s="4"/>
      <c r="I116" s="4"/>
      <c r="J116" s="4"/>
      <c r="K116" s="4"/>
    </row>
    <row r="117" spans="1:11" ht="14.1" customHeight="1">
      <c r="A117" s="4"/>
      <c r="B117" s="4"/>
      <c r="C117" s="11" t="s">
        <v>369</v>
      </c>
      <c r="D117" s="145">
        <v>0</v>
      </c>
      <c r="E117" s="145">
        <v>0</v>
      </c>
      <c r="F117" s="145">
        <v>0</v>
      </c>
      <c r="G117" s="145">
        <v>0</v>
      </c>
      <c r="H117" s="4"/>
      <c r="I117" s="4"/>
      <c r="J117" s="4"/>
      <c r="K117" s="4"/>
    </row>
    <row r="118" spans="1:11" ht="14.1" customHeight="1">
      <c r="A118" s="4"/>
      <c r="B118" s="4"/>
      <c r="C118" s="11" t="s">
        <v>368</v>
      </c>
      <c r="D118" s="145">
        <v>0</v>
      </c>
      <c r="E118" s="145">
        <v>0</v>
      </c>
      <c r="F118" s="145">
        <v>0</v>
      </c>
      <c r="G118" s="145">
        <v>0</v>
      </c>
      <c r="H118" s="4"/>
      <c r="I118" s="4"/>
      <c r="J118" s="4"/>
      <c r="K118" s="4"/>
    </row>
    <row r="119" spans="1:11" ht="14.1" customHeight="1">
      <c r="A119" s="4"/>
      <c r="B119" s="4"/>
      <c r="C119" s="11" t="s">
        <v>367</v>
      </c>
      <c r="D119" s="145">
        <v>0</v>
      </c>
      <c r="E119" s="145">
        <v>0</v>
      </c>
      <c r="F119" s="145">
        <v>0</v>
      </c>
      <c r="G119" s="145">
        <v>0</v>
      </c>
      <c r="H119" s="4"/>
      <c r="I119" s="4"/>
      <c r="J119" s="4"/>
      <c r="K119" s="4"/>
    </row>
    <row r="120" spans="1:11" ht="14.1" customHeight="1">
      <c r="A120" s="4"/>
      <c r="B120" s="4"/>
      <c r="C120" s="11" t="s">
        <v>366</v>
      </c>
      <c r="D120" s="145">
        <v>0</v>
      </c>
      <c r="E120" s="145">
        <v>0</v>
      </c>
      <c r="F120" s="145">
        <v>0</v>
      </c>
      <c r="G120" s="145">
        <v>0</v>
      </c>
      <c r="H120" s="4"/>
      <c r="I120" s="4"/>
      <c r="J120" s="4"/>
      <c r="K120" s="4"/>
    </row>
    <row r="121" spans="1:11" ht="14.1" customHeight="1">
      <c r="A121" s="4"/>
      <c r="B121" s="4"/>
      <c r="C121" s="11" t="s">
        <v>372</v>
      </c>
      <c r="D121" s="145">
        <v>17000000</v>
      </c>
      <c r="E121" s="145">
        <v>7000000</v>
      </c>
      <c r="F121" s="145">
        <v>5000000</v>
      </c>
      <c r="G121" s="145">
        <v>0</v>
      </c>
      <c r="H121" s="4"/>
      <c r="I121" s="4"/>
      <c r="J121" s="4"/>
      <c r="K121" s="4"/>
    </row>
    <row r="122" spans="1:11" ht="14.1" customHeight="1">
      <c r="A122" s="4"/>
      <c r="B122" s="4"/>
      <c r="C122" s="11" t="s">
        <v>370</v>
      </c>
      <c r="D122" s="145">
        <v>17000000</v>
      </c>
      <c r="E122" s="145">
        <v>7000000</v>
      </c>
      <c r="F122" s="145">
        <v>5000000</v>
      </c>
      <c r="G122" s="145">
        <v>0</v>
      </c>
      <c r="H122" s="4"/>
      <c r="I122" s="4"/>
      <c r="J122" s="4"/>
      <c r="K122" s="4"/>
    </row>
    <row r="123" spans="1:11" ht="14.1" customHeight="1">
      <c r="A123" s="4"/>
      <c r="B123" s="4"/>
      <c r="C123" s="11" t="s">
        <v>369</v>
      </c>
      <c r="D123" s="145">
        <v>0</v>
      </c>
      <c r="E123" s="145">
        <v>0</v>
      </c>
      <c r="F123" s="145">
        <v>0</v>
      </c>
      <c r="G123" s="145">
        <v>0</v>
      </c>
      <c r="H123" s="4"/>
      <c r="I123" s="4"/>
      <c r="J123" s="4"/>
      <c r="K123" s="4"/>
    </row>
    <row r="124" spans="1:11" ht="14.1" customHeight="1">
      <c r="A124" s="4"/>
      <c r="B124" s="4"/>
      <c r="C124" s="11" t="s">
        <v>368</v>
      </c>
      <c r="D124" s="145">
        <v>0</v>
      </c>
      <c r="E124" s="145">
        <v>0</v>
      </c>
      <c r="F124" s="145">
        <v>0</v>
      </c>
      <c r="G124" s="145">
        <v>0</v>
      </c>
      <c r="H124" s="4"/>
      <c r="I124" s="4"/>
      <c r="J124" s="4"/>
      <c r="K124" s="4"/>
    </row>
    <row r="125" spans="1:11" ht="14.1" customHeight="1">
      <c r="A125" s="4"/>
      <c r="B125" s="4"/>
      <c r="C125" s="11" t="s">
        <v>367</v>
      </c>
      <c r="D125" s="145">
        <v>0</v>
      </c>
      <c r="E125" s="145">
        <v>0</v>
      </c>
      <c r="F125" s="145">
        <v>0</v>
      </c>
      <c r="G125" s="145">
        <v>0</v>
      </c>
      <c r="H125" s="4"/>
      <c r="I125" s="4"/>
      <c r="J125" s="4"/>
      <c r="K125" s="4"/>
    </row>
    <row r="126" spans="1:11" ht="14.1" customHeight="1">
      <c r="A126" s="4"/>
      <c r="B126" s="4"/>
      <c r="C126" s="11" t="s">
        <v>366</v>
      </c>
      <c r="D126" s="145">
        <v>0</v>
      </c>
      <c r="E126" s="145">
        <v>0</v>
      </c>
      <c r="F126" s="145">
        <v>0</v>
      </c>
      <c r="G126" s="145">
        <v>0</v>
      </c>
      <c r="H126" s="4"/>
      <c r="I126" s="4"/>
      <c r="J126" s="4"/>
      <c r="K126" s="4"/>
    </row>
    <row r="127" spans="1:11" ht="14.1" customHeight="1">
      <c r="A127" s="4"/>
      <c r="B127" s="4"/>
      <c r="C127" s="11" t="s">
        <v>371</v>
      </c>
      <c r="D127" s="145">
        <v>0</v>
      </c>
      <c r="E127" s="145">
        <v>0</v>
      </c>
      <c r="F127" s="145">
        <v>0</v>
      </c>
      <c r="G127" s="145">
        <v>0</v>
      </c>
      <c r="H127" s="4"/>
      <c r="I127" s="4"/>
      <c r="J127" s="4"/>
      <c r="K127" s="4"/>
    </row>
    <row r="128" spans="1:11" ht="14.1" customHeight="1">
      <c r="A128" s="4"/>
      <c r="B128" s="4"/>
      <c r="C128" s="11" t="s">
        <v>370</v>
      </c>
      <c r="D128" s="145">
        <v>0</v>
      </c>
      <c r="E128" s="145">
        <v>0</v>
      </c>
      <c r="F128" s="145">
        <v>0</v>
      </c>
      <c r="G128" s="145">
        <v>0</v>
      </c>
      <c r="H128" s="4"/>
      <c r="I128" s="4"/>
      <c r="J128" s="4"/>
      <c r="K128" s="4"/>
    </row>
    <row r="129" spans="1:11" ht="14.1" customHeight="1">
      <c r="A129" s="4"/>
      <c r="B129" s="4"/>
      <c r="C129" s="11" t="s">
        <v>369</v>
      </c>
      <c r="D129" s="145">
        <v>0</v>
      </c>
      <c r="E129" s="145">
        <v>0</v>
      </c>
      <c r="F129" s="145">
        <v>0</v>
      </c>
      <c r="G129" s="145">
        <v>0</v>
      </c>
      <c r="H129" s="4"/>
      <c r="I129" s="4"/>
      <c r="J129" s="4"/>
      <c r="K129" s="4"/>
    </row>
    <row r="130" spans="1:11" ht="14.1" customHeight="1">
      <c r="A130" s="4"/>
      <c r="B130" s="4"/>
      <c r="C130" s="11" t="s">
        <v>368</v>
      </c>
      <c r="D130" s="145">
        <v>0</v>
      </c>
      <c r="E130" s="145">
        <v>0</v>
      </c>
      <c r="F130" s="145">
        <v>0</v>
      </c>
      <c r="G130" s="145">
        <v>0</v>
      </c>
      <c r="H130" s="4"/>
      <c r="I130" s="4"/>
      <c r="J130" s="4"/>
      <c r="K130" s="4"/>
    </row>
    <row r="131" spans="1:11" ht="14.1" customHeight="1">
      <c r="A131" s="4"/>
      <c r="B131" s="4"/>
      <c r="C131" s="11" t="s">
        <v>367</v>
      </c>
      <c r="D131" s="145">
        <v>0</v>
      </c>
      <c r="E131" s="145">
        <v>0</v>
      </c>
      <c r="F131" s="145">
        <v>0</v>
      </c>
      <c r="G131" s="145">
        <v>0</v>
      </c>
      <c r="H131" s="4"/>
      <c r="I131" s="4"/>
      <c r="J131" s="4"/>
      <c r="K131" s="4"/>
    </row>
    <row r="132" spans="1:11" ht="14.1" customHeight="1">
      <c r="A132" s="4"/>
      <c r="B132" s="4"/>
      <c r="C132" s="11" t="s">
        <v>366</v>
      </c>
      <c r="D132" s="145">
        <v>0</v>
      </c>
      <c r="E132" s="145">
        <v>0</v>
      </c>
      <c r="F132" s="145">
        <v>0</v>
      </c>
      <c r="G132" s="145">
        <v>0</v>
      </c>
      <c r="H132" s="4"/>
      <c r="I132" s="4"/>
      <c r="J132" s="4"/>
      <c r="K132" s="4"/>
    </row>
    <row r="133" spans="1:11" ht="14.1" customHeight="1">
      <c r="A133" s="4"/>
      <c r="B133" s="4"/>
      <c r="C133" s="11" t="s">
        <v>365</v>
      </c>
      <c r="D133" s="145">
        <v>0</v>
      </c>
      <c r="E133" s="145">
        <v>0</v>
      </c>
      <c r="F133" s="145">
        <v>0</v>
      </c>
      <c r="G133" s="145">
        <v>0</v>
      </c>
      <c r="H133" s="4"/>
      <c r="I133" s="4"/>
      <c r="J133" s="4"/>
      <c r="K133" s="4"/>
    </row>
    <row r="134" spans="1:11" ht="14.1" customHeight="1">
      <c r="A134" s="4"/>
      <c r="B134" s="4"/>
      <c r="C134" s="11" t="s">
        <v>364</v>
      </c>
      <c r="D134" s="145">
        <v>0</v>
      </c>
      <c r="E134" s="145">
        <v>0</v>
      </c>
      <c r="F134" s="145">
        <v>0</v>
      </c>
      <c r="G134" s="145">
        <v>0</v>
      </c>
      <c r="H134" s="4"/>
      <c r="I134" s="4"/>
      <c r="J134" s="4"/>
      <c r="K134" s="4"/>
    </row>
    <row r="135" spans="1:11" ht="14.1" customHeight="1">
      <c r="A135" s="4"/>
      <c r="B135" s="4"/>
      <c r="C135" s="10" t="s">
        <v>147</v>
      </c>
      <c r="D135" s="145">
        <v>17000000</v>
      </c>
      <c r="E135" s="145">
        <v>7000000</v>
      </c>
      <c r="F135" s="145">
        <v>5000000</v>
      </c>
      <c r="G135" s="145">
        <v>0</v>
      </c>
      <c r="H135" s="4"/>
      <c r="I135" s="4"/>
      <c r="J135" s="4"/>
      <c r="K135" s="4"/>
    </row>
    <row r="136" spans="1:11" ht="14.1" customHeight="1">
      <c r="A136" s="4"/>
      <c r="B136" s="4"/>
      <c r="C136" s="154" t="s">
        <v>2654</v>
      </c>
      <c r="D136" s="1222" t="s">
        <v>229</v>
      </c>
      <c r="E136" s="1223"/>
      <c r="F136" s="1223"/>
      <c r="G136" s="1223"/>
      <c r="H136" s="4"/>
      <c r="I136" s="4"/>
      <c r="J136" s="4"/>
      <c r="K136" s="4"/>
    </row>
    <row r="137" spans="1:11" ht="18" customHeight="1">
      <c r="A137" s="4"/>
      <c r="B137" s="4"/>
      <c r="C137" s="14" t="s">
        <v>393</v>
      </c>
      <c r="D137" s="1232" t="s">
        <v>2655</v>
      </c>
      <c r="E137" s="1233"/>
      <c r="F137" s="1233"/>
      <c r="G137" s="1233"/>
      <c r="H137" s="4"/>
      <c r="I137" s="4"/>
      <c r="J137" s="4"/>
      <c r="K137" s="4"/>
    </row>
    <row r="138" spans="1:11" ht="18" customHeight="1">
      <c r="A138" s="4"/>
      <c r="B138" s="4"/>
      <c r="C138" s="150" t="s">
        <v>392</v>
      </c>
      <c r="D138" s="1234" t="s">
        <v>2656</v>
      </c>
      <c r="E138" s="1235"/>
      <c r="F138" s="1235"/>
      <c r="G138" s="1235"/>
      <c r="H138" s="4"/>
      <c r="I138" s="4"/>
      <c r="J138" s="4"/>
      <c r="K138" s="4"/>
    </row>
    <row r="139" spans="1:11" ht="18" customHeight="1">
      <c r="A139" s="4"/>
      <c r="B139" s="4"/>
      <c r="C139" s="150" t="s">
        <v>15</v>
      </c>
      <c r="D139" s="1234" t="s">
        <v>40</v>
      </c>
      <c r="E139" s="1235"/>
      <c r="F139" s="1235"/>
      <c r="G139" s="1235"/>
      <c r="H139" s="4"/>
      <c r="I139" s="4"/>
      <c r="J139" s="4"/>
      <c r="K139" s="4"/>
    </row>
    <row r="140" spans="1:11" ht="15" customHeight="1">
      <c r="A140" s="4"/>
      <c r="B140" s="4"/>
      <c r="C140" s="13"/>
      <c r="D140" s="143">
        <v>2021</v>
      </c>
      <c r="E140" s="143">
        <v>2022</v>
      </c>
      <c r="F140" s="143">
        <v>2023</v>
      </c>
      <c r="G140" s="143">
        <v>2024</v>
      </c>
      <c r="H140" s="4"/>
      <c r="I140" s="4"/>
      <c r="J140" s="4"/>
      <c r="K140" s="4"/>
    </row>
    <row r="141" spans="1:11" ht="15" customHeight="1">
      <c r="A141" s="4"/>
      <c r="B141" s="4"/>
      <c r="C141" s="12"/>
      <c r="D141" s="144" t="s">
        <v>7</v>
      </c>
      <c r="E141" s="144" t="s">
        <v>8</v>
      </c>
      <c r="F141" s="144" t="s">
        <v>8</v>
      </c>
      <c r="G141" s="144" t="s">
        <v>8</v>
      </c>
      <c r="H141" s="4"/>
      <c r="I141" s="4"/>
      <c r="J141" s="4"/>
      <c r="K141" s="4"/>
    </row>
    <row r="142" spans="1:11" ht="14.1" customHeight="1">
      <c r="A142" s="4"/>
      <c r="B142" s="4"/>
      <c r="C142" s="7" t="s">
        <v>16</v>
      </c>
      <c r="D142" s="142" t="s">
        <v>385</v>
      </c>
      <c r="E142" s="142" t="s">
        <v>385</v>
      </c>
      <c r="F142" s="142" t="s">
        <v>385</v>
      </c>
      <c r="G142" s="142" t="s">
        <v>398</v>
      </c>
      <c r="H142" s="4"/>
      <c r="I142" s="4"/>
      <c r="J142" s="4"/>
      <c r="K142" s="4"/>
    </row>
    <row r="143" spans="1:11" ht="14.1" customHeight="1">
      <c r="A143" s="4"/>
      <c r="B143" s="4"/>
      <c r="C143" s="7" t="s">
        <v>506</v>
      </c>
      <c r="D143" s="142" t="s">
        <v>385</v>
      </c>
      <c r="E143" s="142" t="s">
        <v>385</v>
      </c>
      <c r="F143" s="142" t="s">
        <v>385</v>
      </c>
      <c r="G143" s="142" t="s">
        <v>805</v>
      </c>
      <c r="H143" s="4"/>
      <c r="I143" s="4"/>
      <c r="J143" s="4"/>
      <c r="K143" s="4"/>
    </row>
    <row r="144" spans="1:11" ht="14.1" customHeight="1">
      <c r="A144" s="4"/>
      <c r="B144" s="4"/>
      <c r="C144" s="7" t="s">
        <v>504</v>
      </c>
      <c r="D144" s="142" t="s">
        <v>385</v>
      </c>
      <c r="E144" s="142" t="s">
        <v>385</v>
      </c>
      <c r="F144" s="142" t="s">
        <v>385</v>
      </c>
      <c r="G144" s="142" t="s">
        <v>640</v>
      </c>
      <c r="H144" s="4"/>
      <c r="I144" s="4"/>
      <c r="J144" s="4"/>
      <c r="K144" s="4"/>
    </row>
    <row r="145" spans="1:11" ht="14.1" customHeight="1">
      <c r="A145" s="4"/>
      <c r="B145" s="4"/>
      <c r="C145" s="7" t="s">
        <v>388</v>
      </c>
      <c r="D145" s="142" t="s">
        <v>361</v>
      </c>
      <c r="E145" s="142" t="s">
        <v>361</v>
      </c>
      <c r="F145" s="142" t="s">
        <v>361</v>
      </c>
      <c r="G145" s="142" t="s">
        <v>361</v>
      </c>
      <c r="H145" s="4"/>
      <c r="I145" s="4"/>
      <c r="J145" s="4"/>
      <c r="K145" s="4"/>
    </row>
    <row r="146" spans="1:11" ht="14.1" customHeight="1">
      <c r="A146" s="4"/>
      <c r="B146" s="4"/>
      <c r="C146" s="7" t="s">
        <v>387</v>
      </c>
      <c r="D146" s="142" t="s">
        <v>361</v>
      </c>
      <c r="E146" s="142" t="s">
        <v>361</v>
      </c>
      <c r="F146" s="142" t="s">
        <v>361</v>
      </c>
      <c r="G146" s="142" t="s">
        <v>361</v>
      </c>
      <c r="H146" s="4"/>
      <c r="I146" s="4"/>
      <c r="J146" s="4"/>
      <c r="K146" s="4"/>
    </row>
    <row r="147" spans="1:11" ht="14.1" customHeight="1">
      <c r="A147" s="4"/>
      <c r="B147" s="4"/>
      <c r="C147" s="7" t="s">
        <v>22</v>
      </c>
      <c r="D147" s="142" t="s">
        <v>361</v>
      </c>
      <c r="E147" s="142" t="s">
        <v>361</v>
      </c>
      <c r="F147" s="142" t="s">
        <v>361</v>
      </c>
      <c r="G147" s="142" t="s">
        <v>361</v>
      </c>
      <c r="H147" s="4"/>
      <c r="I147" s="4"/>
      <c r="J147" s="4"/>
      <c r="K147" s="4"/>
    </row>
    <row r="148" spans="1:11" ht="14.1" customHeight="1">
      <c r="A148" s="4"/>
      <c r="B148" s="4"/>
      <c r="C148" s="1236" t="s">
        <v>384</v>
      </c>
      <c r="D148" s="1237"/>
      <c r="E148" s="1237"/>
      <c r="F148" s="1237"/>
      <c r="G148" s="1237"/>
      <c r="H148" s="4"/>
      <c r="I148" s="4"/>
      <c r="J148" s="4"/>
      <c r="K148" s="4"/>
    </row>
    <row r="149" spans="1:11" ht="14.1" customHeight="1">
      <c r="A149" s="4"/>
      <c r="B149" s="4"/>
      <c r="C149" s="13"/>
      <c r="D149" s="143">
        <v>2021</v>
      </c>
      <c r="E149" s="143">
        <v>2022</v>
      </c>
      <c r="F149" s="143">
        <v>2023</v>
      </c>
      <c r="G149" s="143">
        <v>2024</v>
      </c>
      <c r="H149" s="4"/>
      <c r="I149" s="4"/>
      <c r="J149" s="4"/>
      <c r="K149" s="4"/>
    </row>
    <row r="150" spans="1:11" ht="14.1" customHeight="1">
      <c r="A150" s="4"/>
      <c r="B150" s="4"/>
      <c r="C150" s="12"/>
      <c r="D150" s="144" t="s">
        <v>7</v>
      </c>
      <c r="E150" s="144" t="s">
        <v>8</v>
      </c>
      <c r="F150" s="144" t="s">
        <v>8</v>
      </c>
      <c r="G150" s="144" t="s">
        <v>8</v>
      </c>
      <c r="H150" s="4"/>
      <c r="I150" s="4"/>
      <c r="J150" s="4"/>
      <c r="K150" s="4"/>
    </row>
    <row r="151" spans="1:11" ht="14.1" customHeight="1">
      <c r="A151" s="4"/>
      <c r="B151" s="4"/>
      <c r="C151" s="11" t="s">
        <v>381</v>
      </c>
      <c r="D151" s="145">
        <v>0</v>
      </c>
      <c r="E151" s="145">
        <v>0</v>
      </c>
      <c r="F151" s="145">
        <v>0</v>
      </c>
      <c r="G151" s="145">
        <v>0</v>
      </c>
      <c r="H151" s="4"/>
      <c r="I151" s="4"/>
      <c r="J151" s="4"/>
      <c r="K151" s="4"/>
    </row>
    <row r="152" spans="1:11" ht="14.1" customHeight="1">
      <c r="A152" s="4"/>
      <c r="B152" s="4"/>
      <c r="C152" s="11" t="s">
        <v>370</v>
      </c>
      <c r="D152" s="145">
        <v>0</v>
      </c>
      <c r="E152" s="145">
        <v>0</v>
      </c>
      <c r="F152" s="145">
        <v>0</v>
      </c>
      <c r="G152" s="145">
        <v>0</v>
      </c>
      <c r="H152" s="4"/>
      <c r="I152" s="4"/>
      <c r="J152" s="4"/>
      <c r="K152" s="4"/>
    </row>
    <row r="153" spans="1:11" ht="14.1" customHeight="1">
      <c r="A153" s="4"/>
      <c r="B153" s="4"/>
      <c r="C153" s="11" t="s">
        <v>374</v>
      </c>
      <c r="D153" s="145">
        <v>0</v>
      </c>
      <c r="E153" s="145">
        <v>0</v>
      </c>
      <c r="F153" s="145">
        <v>0</v>
      </c>
      <c r="G153" s="145">
        <v>0</v>
      </c>
      <c r="H153" s="4"/>
      <c r="I153" s="4"/>
      <c r="J153" s="4"/>
      <c r="K153" s="4"/>
    </row>
    <row r="154" spans="1:11" ht="14.1" customHeight="1">
      <c r="A154" s="4"/>
      <c r="B154" s="4"/>
      <c r="C154" s="11" t="s">
        <v>380</v>
      </c>
      <c r="D154" s="145">
        <v>0</v>
      </c>
      <c r="E154" s="145">
        <v>0</v>
      </c>
      <c r="F154" s="145">
        <v>0</v>
      </c>
      <c r="G154" s="145">
        <v>0</v>
      </c>
      <c r="H154" s="4"/>
      <c r="I154" s="4"/>
      <c r="J154" s="4"/>
      <c r="K154" s="4"/>
    </row>
    <row r="155" spans="1:11" ht="14.1" customHeight="1">
      <c r="A155" s="4"/>
      <c r="B155" s="4"/>
      <c r="C155" s="11" t="s">
        <v>370</v>
      </c>
      <c r="D155" s="145">
        <v>0</v>
      </c>
      <c r="E155" s="145">
        <v>0</v>
      </c>
      <c r="F155" s="145">
        <v>0</v>
      </c>
      <c r="G155" s="145">
        <v>0</v>
      </c>
      <c r="H155" s="4"/>
      <c r="I155" s="4"/>
      <c r="J155" s="4"/>
      <c r="K155" s="4"/>
    </row>
    <row r="156" spans="1:11" ht="14.1" customHeight="1">
      <c r="A156" s="4"/>
      <c r="B156" s="4"/>
      <c r="C156" s="11" t="s">
        <v>374</v>
      </c>
      <c r="D156" s="145">
        <v>0</v>
      </c>
      <c r="E156" s="145">
        <v>0</v>
      </c>
      <c r="F156" s="145">
        <v>0</v>
      </c>
      <c r="G156" s="145">
        <v>0</v>
      </c>
      <c r="H156" s="4"/>
      <c r="I156" s="4"/>
      <c r="J156" s="4"/>
      <c r="K156" s="4"/>
    </row>
    <row r="157" spans="1:11" ht="14.1" customHeight="1">
      <c r="A157" s="4"/>
      <c r="B157" s="4"/>
      <c r="C157" s="11" t="s">
        <v>379</v>
      </c>
      <c r="D157" s="145">
        <v>0</v>
      </c>
      <c r="E157" s="145">
        <v>0</v>
      </c>
      <c r="F157" s="145">
        <v>0</v>
      </c>
      <c r="G157" s="145">
        <v>0</v>
      </c>
      <c r="H157" s="4"/>
      <c r="I157" s="4"/>
      <c r="J157" s="4"/>
      <c r="K157" s="4"/>
    </row>
    <row r="158" spans="1:11" ht="14.1" customHeight="1">
      <c r="A158" s="4"/>
      <c r="B158" s="4"/>
      <c r="C158" s="11" t="s">
        <v>370</v>
      </c>
      <c r="D158" s="145">
        <v>0</v>
      </c>
      <c r="E158" s="145">
        <v>0</v>
      </c>
      <c r="F158" s="145">
        <v>0</v>
      </c>
      <c r="G158" s="145">
        <v>0</v>
      </c>
      <c r="H158" s="4"/>
      <c r="I158" s="4"/>
      <c r="J158" s="4"/>
      <c r="K158" s="4"/>
    </row>
    <row r="159" spans="1:11" ht="14.1" customHeight="1">
      <c r="A159" s="4"/>
      <c r="B159" s="4"/>
      <c r="C159" s="11" t="s">
        <v>374</v>
      </c>
      <c r="D159" s="145">
        <v>0</v>
      </c>
      <c r="E159" s="145">
        <v>0</v>
      </c>
      <c r="F159" s="145">
        <v>0</v>
      </c>
      <c r="G159" s="145">
        <v>0</v>
      </c>
      <c r="H159" s="4"/>
      <c r="I159" s="4"/>
      <c r="J159" s="4"/>
      <c r="K159" s="4"/>
    </row>
    <row r="160" spans="1:11" ht="14.1" customHeight="1">
      <c r="A160" s="4"/>
      <c r="B160" s="4"/>
      <c r="C160" s="11" t="s">
        <v>378</v>
      </c>
      <c r="D160" s="145">
        <v>0</v>
      </c>
      <c r="E160" s="145">
        <v>0</v>
      </c>
      <c r="F160" s="145">
        <v>0</v>
      </c>
      <c r="G160" s="145">
        <v>0</v>
      </c>
      <c r="H160" s="4"/>
      <c r="I160" s="4"/>
      <c r="J160" s="4"/>
      <c r="K160" s="4"/>
    </row>
    <row r="161" spans="1:11" ht="14.1" customHeight="1">
      <c r="A161" s="4"/>
      <c r="B161" s="4"/>
      <c r="C161" s="11" t="s">
        <v>370</v>
      </c>
      <c r="D161" s="145">
        <v>0</v>
      </c>
      <c r="E161" s="145">
        <v>0</v>
      </c>
      <c r="F161" s="145">
        <v>0</v>
      </c>
      <c r="G161" s="145">
        <v>0</v>
      </c>
      <c r="H161" s="4"/>
      <c r="I161" s="4"/>
      <c r="J161" s="4"/>
      <c r="K161" s="4"/>
    </row>
    <row r="162" spans="1:11" ht="14.1" customHeight="1">
      <c r="A162" s="4"/>
      <c r="B162" s="4"/>
      <c r="C162" s="11" t="s">
        <v>374</v>
      </c>
      <c r="D162" s="145">
        <v>0</v>
      </c>
      <c r="E162" s="145">
        <v>0</v>
      </c>
      <c r="F162" s="145">
        <v>0</v>
      </c>
      <c r="G162" s="145">
        <v>0</v>
      </c>
      <c r="H162" s="4"/>
      <c r="I162" s="4"/>
      <c r="J162" s="4"/>
      <c r="K162" s="4"/>
    </row>
    <row r="163" spans="1:11" ht="14.1" customHeight="1">
      <c r="A163" s="4"/>
      <c r="B163" s="4"/>
      <c r="C163" s="11" t="s">
        <v>383</v>
      </c>
      <c r="D163" s="145">
        <v>0</v>
      </c>
      <c r="E163" s="145">
        <v>0</v>
      </c>
      <c r="F163" s="145">
        <v>0</v>
      </c>
      <c r="G163" s="145">
        <v>0</v>
      </c>
      <c r="H163" s="4"/>
      <c r="I163" s="4"/>
      <c r="J163" s="4"/>
      <c r="K163" s="4"/>
    </row>
    <row r="164" spans="1:11" ht="14.1" customHeight="1">
      <c r="A164" s="4"/>
      <c r="B164" s="4"/>
      <c r="C164" s="11" t="s">
        <v>370</v>
      </c>
      <c r="D164" s="145">
        <v>0</v>
      </c>
      <c r="E164" s="145">
        <v>0</v>
      </c>
      <c r="F164" s="145">
        <v>0</v>
      </c>
      <c r="G164" s="145">
        <v>0</v>
      </c>
      <c r="H164" s="4"/>
      <c r="I164" s="4"/>
      <c r="J164" s="4"/>
      <c r="K164" s="4"/>
    </row>
    <row r="165" spans="1:11" ht="14.1" customHeight="1">
      <c r="A165" s="4"/>
      <c r="B165" s="4"/>
      <c r="C165" s="11" t="s">
        <v>374</v>
      </c>
      <c r="D165" s="145">
        <v>0</v>
      </c>
      <c r="E165" s="145">
        <v>0</v>
      </c>
      <c r="F165" s="145">
        <v>0</v>
      </c>
      <c r="G165" s="145">
        <v>0</v>
      </c>
      <c r="H165" s="4"/>
      <c r="I165" s="4"/>
      <c r="J165" s="4"/>
      <c r="K165" s="4"/>
    </row>
    <row r="166" spans="1:11" ht="14.1" customHeight="1">
      <c r="A166" s="4"/>
      <c r="B166" s="4"/>
      <c r="C166" s="11" t="s">
        <v>376</v>
      </c>
      <c r="D166" s="145">
        <v>0</v>
      </c>
      <c r="E166" s="145">
        <v>0</v>
      </c>
      <c r="F166" s="145">
        <v>0</v>
      </c>
      <c r="G166" s="145">
        <v>0</v>
      </c>
      <c r="H166" s="4"/>
      <c r="I166" s="4"/>
      <c r="J166" s="4"/>
      <c r="K166" s="4"/>
    </row>
    <row r="167" spans="1:11" ht="14.1" customHeight="1">
      <c r="A167" s="4"/>
      <c r="B167" s="4"/>
      <c r="C167" s="11" t="s">
        <v>370</v>
      </c>
      <c r="D167" s="145">
        <v>0</v>
      </c>
      <c r="E167" s="145">
        <v>0</v>
      </c>
      <c r="F167" s="145">
        <v>0</v>
      </c>
      <c r="G167" s="145">
        <v>0</v>
      </c>
      <c r="H167" s="4"/>
      <c r="I167" s="4"/>
      <c r="J167" s="4"/>
      <c r="K167" s="4"/>
    </row>
    <row r="168" spans="1:11" ht="14.1" customHeight="1">
      <c r="A168" s="4"/>
      <c r="B168" s="4"/>
      <c r="C168" s="11" t="s">
        <v>374</v>
      </c>
      <c r="D168" s="145">
        <v>0</v>
      </c>
      <c r="E168" s="145">
        <v>0</v>
      </c>
      <c r="F168" s="145">
        <v>0</v>
      </c>
      <c r="G168" s="145">
        <v>0</v>
      </c>
      <c r="H168" s="4"/>
      <c r="I168" s="4"/>
      <c r="J168" s="4"/>
      <c r="K168" s="4"/>
    </row>
    <row r="169" spans="1:11" ht="14.1" customHeight="1">
      <c r="A169" s="4"/>
      <c r="B169" s="4"/>
      <c r="C169" s="11" t="s">
        <v>375</v>
      </c>
      <c r="D169" s="145">
        <v>0</v>
      </c>
      <c r="E169" s="145">
        <v>0</v>
      </c>
      <c r="F169" s="145">
        <v>0</v>
      </c>
      <c r="G169" s="145">
        <v>0</v>
      </c>
      <c r="H169" s="4"/>
      <c r="I169" s="4"/>
      <c r="J169" s="4"/>
      <c r="K169" s="4"/>
    </row>
    <row r="170" spans="1:11" ht="14.1" customHeight="1">
      <c r="A170" s="4"/>
      <c r="B170" s="4"/>
      <c r="C170" s="11" t="s">
        <v>370</v>
      </c>
      <c r="D170" s="145">
        <v>0</v>
      </c>
      <c r="E170" s="145">
        <v>0</v>
      </c>
      <c r="F170" s="145">
        <v>0</v>
      </c>
      <c r="G170" s="145">
        <v>0</v>
      </c>
      <c r="H170" s="4"/>
      <c r="I170" s="4"/>
      <c r="J170" s="4"/>
      <c r="K170" s="4"/>
    </row>
    <row r="171" spans="1:11" ht="14.1" customHeight="1">
      <c r="A171" s="4"/>
      <c r="B171" s="4"/>
      <c r="C171" s="11" t="s">
        <v>374</v>
      </c>
      <c r="D171" s="145">
        <v>0</v>
      </c>
      <c r="E171" s="145">
        <v>0</v>
      </c>
      <c r="F171" s="145">
        <v>0</v>
      </c>
      <c r="G171" s="145">
        <v>0</v>
      </c>
      <c r="H171" s="4"/>
      <c r="I171" s="4"/>
      <c r="J171" s="4"/>
      <c r="K171" s="4"/>
    </row>
    <row r="172" spans="1:11" ht="14.1" customHeight="1">
      <c r="A172" s="4"/>
      <c r="B172" s="4"/>
      <c r="C172" s="11" t="s">
        <v>373</v>
      </c>
      <c r="D172" s="145">
        <v>0</v>
      </c>
      <c r="E172" s="145">
        <v>0</v>
      </c>
      <c r="F172" s="145">
        <v>0</v>
      </c>
      <c r="G172" s="145">
        <v>0</v>
      </c>
      <c r="H172" s="4"/>
      <c r="I172" s="4"/>
      <c r="J172" s="4"/>
      <c r="K172" s="4"/>
    </row>
    <row r="173" spans="1:11" ht="14.1" customHeight="1">
      <c r="A173" s="4"/>
      <c r="B173" s="4"/>
      <c r="C173" s="11" t="s">
        <v>370</v>
      </c>
      <c r="D173" s="145">
        <v>0</v>
      </c>
      <c r="E173" s="145">
        <v>0</v>
      </c>
      <c r="F173" s="145">
        <v>0</v>
      </c>
      <c r="G173" s="145">
        <v>0</v>
      </c>
      <c r="H173" s="4"/>
      <c r="I173" s="4"/>
      <c r="J173" s="4"/>
      <c r="K173" s="4"/>
    </row>
    <row r="174" spans="1:11" ht="14.1" customHeight="1">
      <c r="A174" s="4"/>
      <c r="B174" s="4"/>
      <c r="C174" s="11" t="s">
        <v>369</v>
      </c>
      <c r="D174" s="145">
        <v>0</v>
      </c>
      <c r="E174" s="145">
        <v>0</v>
      </c>
      <c r="F174" s="145">
        <v>0</v>
      </c>
      <c r="G174" s="145">
        <v>0</v>
      </c>
      <c r="H174" s="4"/>
      <c r="I174" s="4"/>
      <c r="J174" s="4"/>
      <c r="K174" s="4"/>
    </row>
    <row r="175" spans="1:11" ht="14.1" customHeight="1">
      <c r="A175" s="4"/>
      <c r="B175" s="4"/>
      <c r="C175" s="11" t="s">
        <v>368</v>
      </c>
      <c r="D175" s="145">
        <v>0</v>
      </c>
      <c r="E175" s="145">
        <v>0</v>
      </c>
      <c r="F175" s="145">
        <v>0</v>
      </c>
      <c r="G175" s="145">
        <v>0</v>
      </c>
      <c r="H175" s="4"/>
      <c r="I175" s="4"/>
      <c r="J175" s="4"/>
      <c r="K175" s="4"/>
    </row>
    <row r="176" spans="1:11" ht="14.1" customHeight="1">
      <c r="A176" s="4"/>
      <c r="B176" s="4"/>
      <c r="C176" s="11" t="s">
        <v>367</v>
      </c>
      <c r="D176" s="145">
        <v>0</v>
      </c>
      <c r="E176" s="145">
        <v>0</v>
      </c>
      <c r="F176" s="145">
        <v>0</v>
      </c>
      <c r="G176" s="145">
        <v>0</v>
      </c>
      <c r="H176" s="4"/>
      <c r="I176" s="4"/>
      <c r="J176" s="4"/>
      <c r="K176" s="4"/>
    </row>
    <row r="177" spans="1:11" ht="14.1" customHeight="1">
      <c r="A177" s="4"/>
      <c r="B177" s="4"/>
      <c r="C177" s="11" t="s">
        <v>366</v>
      </c>
      <c r="D177" s="145">
        <v>0</v>
      </c>
      <c r="E177" s="145">
        <v>0</v>
      </c>
      <c r="F177" s="145">
        <v>0</v>
      </c>
      <c r="G177" s="145">
        <v>0</v>
      </c>
      <c r="H177" s="4"/>
      <c r="I177" s="4"/>
      <c r="J177" s="4"/>
      <c r="K177" s="4"/>
    </row>
    <row r="178" spans="1:11" ht="14.1" customHeight="1">
      <c r="A178" s="4"/>
      <c r="B178" s="4"/>
      <c r="C178" s="11" t="s">
        <v>372</v>
      </c>
      <c r="D178" s="145">
        <v>0</v>
      </c>
      <c r="E178" s="145">
        <v>0</v>
      </c>
      <c r="F178" s="145">
        <v>0</v>
      </c>
      <c r="G178" s="145">
        <v>10000000</v>
      </c>
      <c r="H178" s="4"/>
      <c r="I178" s="4"/>
      <c r="J178" s="4"/>
      <c r="K178" s="4"/>
    </row>
    <row r="179" spans="1:11" ht="14.1" customHeight="1">
      <c r="A179" s="4"/>
      <c r="B179" s="4"/>
      <c r="C179" s="11" t="s">
        <v>370</v>
      </c>
      <c r="D179" s="145">
        <v>0</v>
      </c>
      <c r="E179" s="145">
        <v>0</v>
      </c>
      <c r="F179" s="145">
        <v>0</v>
      </c>
      <c r="G179" s="145">
        <v>10000000</v>
      </c>
      <c r="H179" s="4"/>
      <c r="I179" s="4"/>
      <c r="J179" s="4"/>
      <c r="K179" s="4"/>
    </row>
    <row r="180" spans="1:11" ht="14.1" customHeight="1">
      <c r="A180" s="4"/>
      <c r="B180" s="4"/>
      <c r="C180" s="11" t="s">
        <v>369</v>
      </c>
      <c r="D180" s="145">
        <v>0</v>
      </c>
      <c r="E180" s="145">
        <v>0</v>
      </c>
      <c r="F180" s="145">
        <v>0</v>
      </c>
      <c r="G180" s="145">
        <v>0</v>
      </c>
      <c r="H180" s="4"/>
      <c r="I180" s="4"/>
      <c r="J180" s="4"/>
      <c r="K180" s="4"/>
    </row>
    <row r="181" spans="1:11" ht="14.1" customHeight="1">
      <c r="A181" s="4"/>
      <c r="B181" s="4"/>
      <c r="C181" s="11" t="s">
        <v>368</v>
      </c>
      <c r="D181" s="145">
        <v>0</v>
      </c>
      <c r="E181" s="145">
        <v>0</v>
      </c>
      <c r="F181" s="145">
        <v>0</v>
      </c>
      <c r="G181" s="145">
        <v>0</v>
      </c>
      <c r="H181" s="4"/>
      <c r="I181" s="4"/>
      <c r="J181" s="4"/>
      <c r="K181" s="4"/>
    </row>
    <row r="182" spans="1:11" ht="14.1" customHeight="1">
      <c r="A182" s="4"/>
      <c r="B182" s="4"/>
      <c r="C182" s="11" t="s">
        <v>367</v>
      </c>
      <c r="D182" s="145">
        <v>0</v>
      </c>
      <c r="E182" s="145">
        <v>0</v>
      </c>
      <c r="F182" s="145">
        <v>0</v>
      </c>
      <c r="G182" s="145">
        <v>0</v>
      </c>
      <c r="H182" s="4"/>
      <c r="I182" s="4"/>
      <c r="J182" s="4"/>
      <c r="K182" s="4"/>
    </row>
    <row r="183" spans="1:11" ht="14.1" customHeight="1">
      <c r="A183" s="4"/>
      <c r="B183" s="4"/>
      <c r="C183" s="11" t="s">
        <v>366</v>
      </c>
      <c r="D183" s="145">
        <v>0</v>
      </c>
      <c r="E183" s="145">
        <v>0</v>
      </c>
      <c r="F183" s="145">
        <v>0</v>
      </c>
      <c r="G183" s="145">
        <v>0</v>
      </c>
      <c r="H183" s="4"/>
      <c r="I183" s="4"/>
      <c r="J183" s="4"/>
      <c r="K183" s="4"/>
    </row>
    <row r="184" spans="1:11" ht="14.1" customHeight="1">
      <c r="A184" s="4"/>
      <c r="B184" s="4"/>
      <c r="C184" s="11" t="s">
        <v>371</v>
      </c>
      <c r="D184" s="145">
        <v>0</v>
      </c>
      <c r="E184" s="145">
        <v>0</v>
      </c>
      <c r="F184" s="145">
        <v>0</v>
      </c>
      <c r="G184" s="145">
        <v>0</v>
      </c>
      <c r="H184" s="4"/>
      <c r="I184" s="4"/>
      <c r="J184" s="4"/>
      <c r="K184" s="4"/>
    </row>
    <row r="185" spans="1:11" ht="14.1" customHeight="1">
      <c r="A185" s="4"/>
      <c r="B185" s="4"/>
      <c r="C185" s="11" t="s">
        <v>370</v>
      </c>
      <c r="D185" s="145">
        <v>0</v>
      </c>
      <c r="E185" s="145">
        <v>0</v>
      </c>
      <c r="F185" s="145">
        <v>0</v>
      </c>
      <c r="G185" s="145">
        <v>0</v>
      </c>
      <c r="H185" s="4"/>
      <c r="I185" s="4"/>
      <c r="J185" s="4"/>
      <c r="K185" s="4"/>
    </row>
    <row r="186" spans="1:11" ht="14.1" customHeight="1">
      <c r="A186" s="4"/>
      <c r="B186" s="4"/>
      <c r="C186" s="11" t="s">
        <v>369</v>
      </c>
      <c r="D186" s="145">
        <v>0</v>
      </c>
      <c r="E186" s="145">
        <v>0</v>
      </c>
      <c r="F186" s="145">
        <v>0</v>
      </c>
      <c r="G186" s="145">
        <v>0</v>
      </c>
      <c r="H186" s="4"/>
      <c r="I186" s="4"/>
      <c r="J186" s="4"/>
      <c r="K186" s="4"/>
    </row>
    <row r="187" spans="1:11" ht="14.1" customHeight="1">
      <c r="A187" s="4"/>
      <c r="B187" s="4"/>
      <c r="C187" s="11" t="s">
        <v>368</v>
      </c>
      <c r="D187" s="145">
        <v>0</v>
      </c>
      <c r="E187" s="145">
        <v>0</v>
      </c>
      <c r="F187" s="145">
        <v>0</v>
      </c>
      <c r="G187" s="145">
        <v>0</v>
      </c>
      <c r="H187" s="4"/>
      <c r="I187" s="4"/>
      <c r="J187" s="4"/>
      <c r="K187" s="4"/>
    </row>
    <row r="188" spans="1:11" ht="14.1" customHeight="1">
      <c r="A188" s="4"/>
      <c r="B188" s="4"/>
      <c r="C188" s="11" t="s">
        <v>367</v>
      </c>
      <c r="D188" s="145">
        <v>0</v>
      </c>
      <c r="E188" s="145">
        <v>0</v>
      </c>
      <c r="F188" s="145">
        <v>0</v>
      </c>
      <c r="G188" s="145">
        <v>0</v>
      </c>
      <c r="H188" s="4"/>
      <c r="I188" s="4"/>
      <c r="J188" s="4"/>
      <c r="K188" s="4"/>
    </row>
    <row r="189" spans="1:11" ht="14.1" customHeight="1">
      <c r="A189" s="4"/>
      <c r="B189" s="4"/>
      <c r="C189" s="11" t="s">
        <v>366</v>
      </c>
      <c r="D189" s="145">
        <v>0</v>
      </c>
      <c r="E189" s="145">
        <v>0</v>
      </c>
      <c r="F189" s="145">
        <v>0</v>
      </c>
      <c r="G189" s="145">
        <v>0</v>
      </c>
      <c r="H189" s="4"/>
      <c r="I189" s="4"/>
      <c r="J189" s="4"/>
      <c r="K189" s="4"/>
    </row>
    <row r="190" spans="1:11" ht="14.1" customHeight="1">
      <c r="A190" s="4"/>
      <c r="B190" s="4"/>
      <c r="C190" s="11" t="s">
        <v>365</v>
      </c>
      <c r="D190" s="145">
        <v>0</v>
      </c>
      <c r="E190" s="145">
        <v>0</v>
      </c>
      <c r="F190" s="145">
        <v>0</v>
      </c>
      <c r="G190" s="145">
        <v>0</v>
      </c>
      <c r="H190" s="4"/>
      <c r="I190" s="4"/>
      <c r="J190" s="4"/>
      <c r="K190" s="4"/>
    </row>
    <row r="191" spans="1:11" ht="14.1" customHeight="1">
      <c r="A191" s="4"/>
      <c r="B191" s="4"/>
      <c r="C191" s="11" t="s">
        <v>364</v>
      </c>
      <c r="D191" s="145">
        <v>0</v>
      </c>
      <c r="E191" s="145">
        <v>0</v>
      </c>
      <c r="F191" s="145">
        <v>0</v>
      </c>
      <c r="G191" s="145">
        <v>0</v>
      </c>
      <c r="H191" s="4"/>
      <c r="I191" s="4"/>
      <c r="J191" s="4"/>
      <c r="K191" s="4"/>
    </row>
    <row r="192" spans="1:11" ht="14.1" customHeight="1">
      <c r="A192" s="4"/>
      <c r="B192" s="4"/>
      <c r="C192" s="10" t="s">
        <v>147</v>
      </c>
      <c r="D192" s="145">
        <v>0</v>
      </c>
      <c r="E192" s="145">
        <v>0</v>
      </c>
      <c r="F192" s="145">
        <v>0</v>
      </c>
      <c r="G192" s="145">
        <v>10000000</v>
      </c>
      <c r="H192" s="4"/>
      <c r="I192" s="4"/>
      <c r="J192" s="4"/>
      <c r="K192" s="4"/>
    </row>
    <row r="193" spans="1:11" ht="14.1" customHeight="1">
      <c r="A193" s="4"/>
      <c r="B193" s="4"/>
      <c r="C193" s="154" t="s">
        <v>2657</v>
      </c>
      <c r="D193" s="1222" t="s">
        <v>2658</v>
      </c>
      <c r="E193" s="1223"/>
      <c r="F193" s="1223"/>
      <c r="G193" s="1223"/>
      <c r="H193" s="4"/>
      <c r="I193" s="4"/>
      <c r="J193" s="4"/>
      <c r="K193" s="4"/>
    </row>
    <row r="194" spans="1:11" ht="14.1" customHeight="1">
      <c r="A194" s="4"/>
      <c r="B194" s="4"/>
      <c r="C194" s="14" t="s">
        <v>393</v>
      </c>
      <c r="D194" s="1232" t="s">
        <v>2659</v>
      </c>
      <c r="E194" s="1233"/>
      <c r="F194" s="1233"/>
      <c r="G194" s="1233"/>
      <c r="H194" s="4"/>
      <c r="I194" s="4"/>
      <c r="J194" s="4"/>
      <c r="K194" s="4"/>
    </row>
    <row r="195" spans="1:11" ht="14.1" customHeight="1">
      <c r="A195" s="4"/>
      <c r="B195" s="4"/>
      <c r="C195" s="150" t="s">
        <v>392</v>
      </c>
      <c r="D195" s="1234" t="s">
        <v>361</v>
      </c>
      <c r="E195" s="1235"/>
      <c r="F195" s="1235"/>
      <c r="G195" s="1235"/>
      <c r="H195" s="4"/>
      <c r="I195" s="4"/>
      <c r="J195" s="4"/>
      <c r="K195" s="4"/>
    </row>
    <row r="196" spans="1:11" ht="14.1" customHeight="1">
      <c r="A196" s="4"/>
      <c r="B196" s="4"/>
      <c r="C196" s="150" t="s">
        <v>15</v>
      </c>
      <c r="D196" s="1234" t="s">
        <v>2660</v>
      </c>
      <c r="E196" s="1235"/>
      <c r="F196" s="1235"/>
      <c r="G196" s="1235"/>
      <c r="H196" s="4"/>
      <c r="I196" s="4"/>
      <c r="J196" s="4"/>
      <c r="K196" s="4"/>
    </row>
    <row r="197" spans="1:11" ht="15" customHeight="1">
      <c r="A197" s="4"/>
      <c r="B197" s="4"/>
      <c r="C197" s="13"/>
      <c r="D197" s="143">
        <v>2021</v>
      </c>
      <c r="E197" s="143">
        <v>2022</v>
      </c>
      <c r="F197" s="143">
        <v>2023</v>
      </c>
      <c r="G197" s="143">
        <v>2024</v>
      </c>
      <c r="H197" s="4"/>
      <c r="I197" s="4"/>
      <c r="J197" s="4"/>
      <c r="K197" s="4"/>
    </row>
    <row r="198" spans="1:11" ht="15" customHeight="1">
      <c r="A198" s="4"/>
      <c r="B198" s="4"/>
      <c r="C198" s="12"/>
      <c r="D198" s="144" t="s">
        <v>7</v>
      </c>
      <c r="E198" s="144" t="s">
        <v>8</v>
      </c>
      <c r="F198" s="144" t="s">
        <v>8</v>
      </c>
      <c r="G198" s="144" t="s">
        <v>8</v>
      </c>
      <c r="H198" s="4"/>
      <c r="I198" s="4"/>
      <c r="J198" s="4"/>
      <c r="K198" s="4"/>
    </row>
    <row r="199" spans="1:11" ht="14.1" customHeight="1">
      <c r="A199" s="4"/>
      <c r="B199" s="4"/>
      <c r="C199" s="7" t="s">
        <v>16</v>
      </c>
      <c r="D199" s="142" t="s">
        <v>361</v>
      </c>
      <c r="E199" s="142" t="s">
        <v>411</v>
      </c>
      <c r="F199" s="142" t="s">
        <v>398</v>
      </c>
      <c r="G199" s="142" t="s">
        <v>385</v>
      </c>
      <c r="H199" s="4"/>
      <c r="I199" s="4"/>
      <c r="J199" s="4"/>
      <c r="K199" s="4"/>
    </row>
    <row r="200" spans="1:11" ht="14.1" customHeight="1">
      <c r="A200" s="4"/>
      <c r="B200" s="4"/>
      <c r="C200" s="7" t="s">
        <v>506</v>
      </c>
      <c r="D200" s="142" t="s">
        <v>361</v>
      </c>
      <c r="E200" s="142" t="s">
        <v>518</v>
      </c>
      <c r="F200" s="142" t="s">
        <v>1004</v>
      </c>
      <c r="G200" s="142" t="s">
        <v>385</v>
      </c>
      <c r="H200" s="4"/>
      <c r="I200" s="4"/>
      <c r="J200" s="4"/>
      <c r="K200" s="4"/>
    </row>
    <row r="201" spans="1:11" ht="14.1" customHeight="1">
      <c r="A201" s="4"/>
      <c r="B201" s="4"/>
      <c r="C201" s="7" t="s">
        <v>504</v>
      </c>
      <c r="D201" s="142" t="s">
        <v>385</v>
      </c>
      <c r="E201" s="142" t="s">
        <v>518</v>
      </c>
      <c r="F201" s="142" t="s">
        <v>518</v>
      </c>
      <c r="G201" s="142" t="s">
        <v>385</v>
      </c>
      <c r="H201" s="4"/>
      <c r="I201" s="4"/>
      <c r="J201" s="4"/>
      <c r="K201" s="4"/>
    </row>
    <row r="202" spans="1:11" ht="14.1" customHeight="1">
      <c r="A202" s="4"/>
      <c r="B202" s="4"/>
      <c r="C202" s="7" t="s">
        <v>388</v>
      </c>
      <c r="D202" s="142" t="s">
        <v>361</v>
      </c>
      <c r="E202" s="142" t="s">
        <v>361</v>
      </c>
      <c r="F202" s="142" t="s">
        <v>1097</v>
      </c>
      <c r="G202" s="142" t="s">
        <v>430</v>
      </c>
      <c r="H202" s="4"/>
      <c r="I202" s="4"/>
      <c r="J202" s="4"/>
      <c r="K202" s="4"/>
    </row>
    <row r="203" spans="1:11" ht="14.1" customHeight="1">
      <c r="A203" s="4"/>
      <c r="B203" s="4"/>
      <c r="C203" s="7" t="s">
        <v>387</v>
      </c>
      <c r="D203" s="142" t="s">
        <v>361</v>
      </c>
      <c r="E203" s="142" t="s">
        <v>361</v>
      </c>
      <c r="F203" s="142" t="s">
        <v>1097</v>
      </c>
      <c r="G203" s="142" t="s">
        <v>430</v>
      </c>
      <c r="H203" s="4"/>
      <c r="I203" s="4"/>
      <c r="J203" s="4"/>
      <c r="K203" s="4"/>
    </row>
    <row r="204" spans="1:11" ht="14.1" customHeight="1">
      <c r="A204" s="4"/>
      <c r="B204" s="4"/>
      <c r="C204" s="7" t="s">
        <v>22</v>
      </c>
      <c r="D204" s="142" t="s">
        <v>361</v>
      </c>
      <c r="E204" s="142" t="s">
        <v>361</v>
      </c>
      <c r="F204" s="142" t="s">
        <v>385</v>
      </c>
      <c r="G204" s="142" t="s">
        <v>430</v>
      </c>
      <c r="H204" s="4"/>
      <c r="I204" s="4"/>
      <c r="J204" s="4"/>
      <c r="K204" s="4"/>
    </row>
    <row r="205" spans="1:11" ht="14.1" customHeight="1">
      <c r="A205" s="4"/>
      <c r="B205" s="4"/>
      <c r="C205" s="1236" t="s">
        <v>384</v>
      </c>
      <c r="D205" s="1237"/>
      <c r="E205" s="1237"/>
      <c r="F205" s="1237"/>
      <c r="G205" s="1237"/>
      <c r="H205" s="4"/>
      <c r="I205" s="4"/>
      <c r="J205" s="4"/>
      <c r="K205" s="4"/>
    </row>
    <row r="206" spans="1:11" ht="14.1" customHeight="1">
      <c r="A206" s="4"/>
      <c r="B206" s="4"/>
      <c r="C206" s="13"/>
      <c r="D206" s="143">
        <v>2021</v>
      </c>
      <c r="E206" s="143">
        <v>2022</v>
      </c>
      <c r="F206" s="143">
        <v>2023</v>
      </c>
      <c r="G206" s="143">
        <v>2024</v>
      </c>
      <c r="H206" s="4"/>
      <c r="I206" s="4"/>
      <c r="J206" s="4"/>
      <c r="K206" s="4"/>
    </row>
    <row r="207" spans="1:11" ht="14.1" customHeight="1">
      <c r="A207" s="4"/>
      <c r="B207" s="4"/>
      <c r="C207" s="12"/>
      <c r="D207" s="144" t="s">
        <v>7</v>
      </c>
      <c r="E207" s="144" t="s">
        <v>8</v>
      </c>
      <c r="F207" s="144" t="s">
        <v>8</v>
      </c>
      <c r="G207" s="144" t="s">
        <v>8</v>
      </c>
      <c r="H207" s="4"/>
      <c r="I207" s="4"/>
      <c r="J207" s="4"/>
      <c r="K207" s="4"/>
    </row>
    <row r="208" spans="1:11" ht="14.1" customHeight="1">
      <c r="A208" s="4"/>
      <c r="B208" s="4"/>
      <c r="C208" s="11" t="s">
        <v>381</v>
      </c>
      <c r="D208" s="21" t="s">
        <v>361</v>
      </c>
      <c r="E208" s="145">
        <v>0</v>
      </c>
      <c r="F208" s="145">
        <v>0</v>
      </c>
      <c r="G208" s="145">
        <v>0</v>
      </c>
      <c r="H208" s="4"/>
      <c r="I208" s="4"/>
      <c r="J208" s="4"/>
      <c r="K208" s="4"/>
    </row>
    <row r="209" spans="1:11" ht="14.1" customHeight="1">
      <c r="A209" s="4"/>
      <c r="B209" s="4"/>
      <c r="C209" s="11" t="s">
        <v>370</v>
      </c>
      <c r="D209" s="21" t="s">
        <v>361</v>
      </c>
      <c r="E209" s="145">
        <v>0</v>
      </c>
      <c r="F209" s="145">
        <v>0</v>
      </c>
      <c r="G209" s="145">
        <v>0</v>
      </c>
      <c r="H209" s="4"/>
      <c r="I209" s="4"/>
      <c r="J209" s="4"/>
      <c r="K209" s="4"/>
    </row>
    <row r="210" spans="1:11" ht="14.1" customHeight="1">
      <c r="A210" s="4"/>
      <c r="B210" s="4"/>
      <c r="C210" s="11" t="s">
        <v>374</v>
      </c>
      <c r="D210" s="21" t="s">
        <v>361</v>
      </c>
      <c r="E210" s="145">
        <v>0</v>
      </c>
      <c r="F210" s="145">
        <v>0</v>
      </c>
      <c r="G210" s="145">
        <v>0</v>
      </c>
      <c r="H210" s="4"/>
      <c r="I210" s="4"/>
      <c r="J210" s="4"/>
      <c r="K210" s="4"/>
    </row>
    <row r="211" spans="1:11" ht="14.1" customHeight="1">
      <c r="A211" s="4"/>
      <c r="B211" s="4"/>
      <c r="C211" s="11" t="s">
        <v>380</v>
      </c>
      <c r="D211" s="21" t="s">
        <v>361</v>
      </c>
      <c r="E211" s="145">
        <v>0</v>
      </c>
      <c r="F211" s="145">
        <v>0</v>
      </c>
      <c r="G211" s="145">
        <v>0</v>
      </c>
      <c r="H211" s="4"/>
      <c r="I211" s="4"/>
      <c r="J211" s="4"/>
      <c r="K211" s="4"/>
    </row>
    <row r="212" spans="1:11" ht="14.1" customHeight="1">
      <c r="A212" s="4"/>
      <c r="B212" s="4"/>
      <c r="C212" s="11" t="s">
        <v>370</v>
      </c>
      <c r="D212" s="21" t="s">
        <v>361</v>
      </c>
      <c r="E212" s="145">
        <v>0</v>
      </c>
      <c r="F212" s="145">
        <v>0</v>
      </c>
      <c r="G212" s="145">
        <v>0</v>
      </c>
      <c r="H212" s="4"/>
      <c r="I212" s="4"/>
      <c r="J212" s="4"/>
      <c r="K212" s="4"/>
    </row>
    <row r="213" spans="1:11" ht="14.1" customHeight="1">
      <c r="A213" s="4"/>
      <c r="B213" s="4"/>
      <c r="C213" s="11" t="s">
        <v>374</v>
      </c>
      <c r="D213" s="21" t="s">
        <v>361</v>
      </c>
      <c r="E213" s="145">
        <v>0</v>
      </c>
      <c r="F213" s="145">
        <v>0</v>
      </c>
      <c r="G213" s="145">
        <v>0</v>
      </c>
      <c r="H213" s="4"/>
      <c r="I213" s="4"/>
      <c r="J213" s="4"/>
      <c r="K213" s="4"/>
    </row>
    <row r="214" spans="1:11" ht="14.1" customHeight="1">
      <c r="A214" s="4"/>
      <c r="B214" s="4"/>
      <c r="C214" s="11" t="s">
        <v>379</v>
      </c>
      <c r="D214" s="21" t="s">
        <v>361</v>
      </c>
      <c r="E214" s="145">
        <v>0</v>
      </c>
      <c r="F214" s="145">
        <v>0</v>
      </c>
      <c r="G214" s="145">
        <v>0</v>
      </c>
      <c r="H214" s="4"/>
      <c r="I214" s="4"/>
      <c r="J214" s="4"/>
      <c r="K214" s="4"/>
    </row>
    <row r="215" spans="1:11" ht="14.1" customHeight="1">
      <c r="A215" s="4"/>
      <c r="B215" s="4"/>
      <c r="C215" s="11" t="s">
        <v>370</v>
      </c>
      <c r="D215" s="21" t="s">
        <v>361</v>
      </c>
      <c r="E215" s="145">
        <v>0</v>
      </c>
      <c r="F215" s="145">
        <v>0</v>
      </c>
      <c r="G215" s="145">
        <v>0</v>
      </c>
      <c r="H215" s="4"/>
      <c r="I215" s="4"/>
      <c r="J215" s="4"/>
      <c r="K215" s="4"/>
    </row>
    <row r="216" spans="1:11" ht="14.1" customHeight="1">
      <c r="A216" s="4"/>
      <c r="B216" s="4"/>
      <c r="C216" s="11" t="s">
        <v>374</v>
      </c>
      <c r="D216" s="21" t="s">
        <v>361</v>
      </c>
      <c r="E216" s="145">
        <v>0</v>
      </c>
      <c r="F216" s="145">
        <v>0</v>
      </c>
      <c r="G216" s="145">
        <v>0</v>
      </c>
      <c r="H216" s="4"/>
      <c r="I216" s="4"/>
      <c r="J216" s="4"/>
      <c r="K216" s="4"/>
    </row>
    <row r="217" spans="1:11" ht="14.1" customHeight="1">
      <c r="A217" s="4"/>
      <c r="B217" s="4"/>
      <c r="C217" s="11" t="s">
        <v>378</v>
      </c>
      <c r="D217" s="21" t="s">
        <v>361</v>
      </c>
      <c r="E217" s="145">
        <v>0</v>
      </c>
      <c r="F217" s="145">
        <v>0</v>
      </c>
      <c r="G217" s="145">
        <v>0</v>
      </c>
      <c r="H217" s="4"/>
      <c r="I217" s="4"/>
      <c r="J217" s="4"/>
      <c r="K217" s="4"/>
    </row>
    <row r="218" spans="1:11" ht="14.1" customHeight="1">
      <c r="A218" s="4"/>
      <c r="B218" s="4"/>
      <c r="C218" s="11" t="s">
        <v>370</v>
      </c>
      <c r="D218" s="21" t="s">
        <v>361</v>
      </c>
      <c r="E218" s="145">
        <v>0</v>
      </c>
      <c r="F218" s="145">
        <v>0</v>
      </c>
      <c r="G218" s="145">
        <v>0</v>
      </c>
      <c r="H218" s="4"/>
      <c r="I218" s="4"/>
      <c r="J218" s="4"/>
      <c r="K218" s="4"/>
    </row>
    <row r="219" spans="1:11" ht="14.1" customHeight="1">
      <c r="A219" s="4"/>
      <c r="B219" s="4"/>
      <c r="C219" s="11" t="s">
        <v>374</v>
      </c>
      <c r="D219" s="21" t="s">
        <v>361</v>
      </c>
      <c r="E219" s="145">
        <v>0</v>
      </c>
      <c r="F219" s="145">
        <v>0</v>
      </c>
      <c r="G219" s="145">
        <v>0</v>
      </c>
      <c r="H219" s="4"/>
      <c r="I219" s="4"/>
      <c r="J219" s="4"/>
      <c r="K219" s="4"/>
    </row>
    <row r="220" spans="1:11" ht="14.1" customHeight="1">
      <c r="A220" s="4"/>
      <c r="B220" s="4"/>
      <c r="C220" s="11" t="s">
        <v>383</v>
      </c>
      <c r="D220" s="21" t="s">
        <v>361</v>
      </c>
      <c r="E220" s="145">
        <v>0</v>
      </c>
      <c r="F220" s="145">
        <v>0</v>
      </c>
      <c r="G220" s="145">
        <v>0</v>
      </c>
      <c r="H220" s="4"/>
      <c r="I220" s="4"/>
      <c r="J220" s="4"/>
      <c r="K220" s="4"/>
    </row>
    <row r="221" spans="1:11" ht="14.1" customHeight="1">
      <c r="A221" s="4"/>
      <c r="B221" s="4"/>
      <c r="C221" s="11" t="s">
        <v>370</v>
      </c>
      <c r="D221" s="21" t="s">
        <v>361</v>
      </c>
      <c r="E221" s="145">
        <v>0</v>
      </c>
      <c r="F221" s="145">
        <v>0</v>
      </c>
      <c r="G221" s="145">
        <v>0</v>
      </c>
      <c r="H221" s="4"/>
      <c r="I221" s="4"/>
      <c r="J221" s="4"/>
      <c r="K221" s="4"/>
    </row>
    <row r="222" spans="1:11" ht="14.1" customHeight="1">
      <c r="A222" s="4"/>
      <c r="B222" s="4"/>
      <c r="C222" s="11" t="s">
        <v>374</v>
      </c>
      <c r="D222" s="21" t="s">
        <v>361</v>
      </c>
      <c r="E222" s="145">
        <v>0</v>
      </c>
      <c r="F222" s="145">
        <v>0</v>
      </c>
      <c r="G222" s="145">
        <v>0</v>
      </c>
      <c r="H222" s="4"/>
      <c r="I222" s="4"/>
      <c r="J222" s="4"/>
      <c r="K222" s="4"/>
    </row>
    <row r="223" spans="1:11" ht="14.1" customHeight="1">
      <c r="A223" s="4"/>
      <c r="B223" s="4"/>
      <c r="C223" s="11" t="s">
        <v>376</v>
      </c>
      <c r="D223" s="21" t="s">
        <v>361</v>
      </c>
      <c r="E223" s="145">
        <v>0</v>
      </c>
      <c r="F223" s="145">
        <v>0</v>
      </c>
      <c r="G223" s="145">
        <v>0</v>
      </c>
      <c r="H223" s="4"/>
      <c r="I223" s="4"/>
      <c r="J223" s="4"/>
      <c r="K223" s="4"/>
    </row>
    <row r="224" spans="1:11" ht="14.1" customHeight="1">
      <c r="A224" s="4"/>
      <c r="B224" s="4"/>
      <c r="C224" s="11" t="s">
        <v>370</v>
      </c>
      <c r="D224" s="21" t="s">
        <v>361</v>
      </c>
      <c r="E224" s="145">
        <v>0</v>
      </c>
      <c r="F224" s="145">
        <v>0</v>
      </c>
      <c r="G224" s="145">
        <v>0</v>
      </c>
      <c r="H224" s="4"/>
      <c r="I224" s="4"/>
      <c r="J224" s="4"/>
      <c r="K224" s="4"/>
    </row>
    <row r="225" spans="1:11" ht="14.1" customHeight="1">
      <c r="A225" s="4"/>
      <c r="B225" s="4"/>
      <c r="C225" s="11" t="s">
        <v>374</v>
      </c>
      <c r="D225" s="21" t="s">
        <v>361</v>
      </c>
      <c r="E225" s="145">
        <v>0</v>
      </c>
      <c r="F225" s="145">
        <v>0</v>
      </c>
      <c r="G225" s="145">
        <v>0</v>
      </c>
      <c r="H225" s="4"/>
      <c r="I225" s="4"/>
      <c r="J225" s="4"/>
      <c r="K225" s="4"/>
    </row>
    <row r="226" spans="1:11" ht="14.1" customHeight="1">
      <c r="A226" s="4"/>
      <c r="B226" s="4"/>
      <c r="C226" s="11" t="s">
        <v>375</v>
      </c>
      <c r="D226" s="21" t="s">
        <v>361</v>
      </c>
      <c r="E226" s="145">
        <v>0</v>
      </c>
      <c r="F226" s="145">
        <v>0</v>
      </c>
      <c r="G226" s="145">
        <v>0</v>
      </c>
      <c r="H226" s="4"/>
      <c r="I226" s="4"/>
      <c r="J226" s="4"/>
      <c r="K226" s="4"/>
    </row>
    <row r="227" spans="1:11" ht="14.1" customHeight="1">
      <c r="A227" s="4"/>
      <c r="B227" s="4"/>
      <c r="C227" s="11" t="s">
        <v>370</v>
      </c>
      <c r="D227" s="21" t="s">
        <v>361</v>
      </c>
      <c r="E227" s="145">
        <v>0</v>
      </c>
      <c r="F227" s="145">
        <v>0</v>
      </c>
      <c r="G227" s="145">
        <v>0</v>
      </c>
      <c r="H227" s="4"/>
      <c r="I227" s="4"/>
      <c r="J227" s="4"/>
      <c r="K227" s="4"/>
    </row>
    <row r="228" spans="1:11" ht="14.1" customHeight="1">
      <c r="A228" s="4"/>
      <c r="B228" s="4"/>
      <c r="C228" s="11" t="s">
        <v>374</v>
      </c>
      <c r="D228" s="21" t="s">
        <v>361</v>
      </c>
      <c r="E228" s="145">
        <v>0</v>
      </c>
      <c r="F228" s="145">
        <v>0</v>
      </c>
      <c r="G228" s="145">
        <v>0</v>
      </c>
      <c r="H228" s="4"/>
      <c r="I228" s="4"/>
      <c r="J228" s="4"/>
      <c r="K228" s="4"/>
    </row>
    <row r="229" spans="1:11" ht="14.1" customHeight="1">
      <c r="A229" s="4"/>
      <c r="B229" s="4"/>
      <c r="C229" s="11" t="s">
        <v>373</v>
      </c>
      <c r="D229" s="21" t="s">
        <v>361</v>
      </c>
      <c r="E229" s="145">
        <v>0</v>
      </c>
      <c r="F229" s="145">
        <v>0</v>
      </c>
      <c r="G229" s="145">
        <v>0</v>
      </c>
      <c r="H229" s="4"/>
      <c r="I229" s="4"/>
      <c r="J229" s="4"/>
      <c r="K229" s="4"/>
    </row>
    <row r="230" spans="1:11" ht="14.1" customHeight="1">
      <c r="A230" s="4"/>
      <c r="B230" s="4"/>
      <c r="C230" s="11" t="s">
        <v>370</v>
      </c>
      <c r="D230" s="21" t="s">
        <v>361</v>
      </c>
      <c r="E230" s="145">
        <v>0</v>
      </c>
      <c r="F230" s="145">
        <v>0</v>
      </c>
      <c r="G230" s="145">
        <v>0</v>
      </c>
      <c r="H230" s="4"/>
      <c r="I230" s="4"/>
      <c r="J230" s="4"/>
      <c r="K230" s="4"/>
    </row>
    <row r="231" spans="1:11" ht="14.1" customHeight="1">
      <c r="A231" s="4"/>
      <c r="B231" s="4"/>
      <c r="C231" s="11" t="s">
        <v>369</v>
      </c>
      <c r="D231" s="21" t="s">
        <v>361</v>
      </c>
      <c r="E231" s="145">
        <v>0</v>
      </c>
      <c r="F231" s="145">
        <v>0</v>
      </c>
      <c r="G231" s="145">
        <v>0</v>
      </c>
      <c r="H231" s="4"/>
      <c r="I231" s="4"/>
      <c r="J231" s="4"/>
      <c r="K231" s="4"/>
    </row>
    <row r="232" spans="1:11" ht="14.1" customHeight="1">
      <c r="A232" s="4"/>
      <c r="B232" s="4"/>
      <c r="C232" s="11" t="s">
        <v>368</v>
      </c>
      <c r="D232" s="21" t="s">
        <v>361</v>
      </c>
      <c r="E232" s="145">
        <v>0</v>
      </c>
      <c r="F232" s="145">
        <v>0</v>
      </c>
      <c r="G232" s="145">
        <v>0</v>
      </c>
      <c r="H232" s="4"/>
      <c r="I232" s="4"/>
      <c r="J232" s="4"/>
      <c r="K232" s="4"/>
    </row>
    <row r="233" spans="1:11" ht="14.1" customHeight="1">
      <c r="A233" s="4"/>
      <c r="B233" s="4"/>
      <c r="C233" s="11" t="s">
        <v>367</v>
      </c>
      <c r="D233" s="21" t="s">
        <v>361</v>
      </c>
      <c r="E233" s="145">
        <v>0</v>
      </c>
      <c r="F233" s="145">
        <v>0</v>
      </c>
      <c r="G233" s="145">
        <v>0</v>
      </c>
      <c r="H233" s="4"/>
      <c r="I233" s="4"/>
      <c r="J233" s="4"/>
      <c r="K233" s="4"/>
    </row>
    <row r="234" spans="1:11" ht="14.1" customHeight="1">
      <c r="A234" s="4"/>
      <c r="B234" s="4"/>
      <c r="C234" s="11" t="s">
        <v>366</v>
      </c>
      <c r="D234" s="21" t="s">
        <v>361</v>
      </c>
      <c r="E234" s="145">
        <v>0</v>
      </c>
      <c r="F234" s="145">
        <v>0</v>
      </c>
      <c r="G234" s="145">
        <v>0</v>
      </c>
      <c r="H234" s="4"/>
      <c r="I234" s="4"/>
      <c r="J234" s="4"/>
      <c r="K234" s="4"/>
    </row>
    <row r="235" spans="1:11" ht="14.1" customHeight="1">
      <c r="A235" s="4"/>
      <c r="B235" s="4"/>
      <c r="C235" s="11" t="s">
        <v>372</v>
      </c>
      <c r="D235" s="21" t="s">
        <v>361</v>
      </c>
      <c r="E235" s="145">
        <v>1000000</v>
      </c>
      <c r="F235" s="145">
        <v>5000000</v>
      </c>
      <c r="G235" s="145">
        <v>0</v>
      </c>
      <c r="H235" s="4"/>
      <c r="I235" s="4"/>
      <c r="J235" s="4"/>
      <c r="K235" s="4"/>
    </row>
    <row r="236" spans="1:11" ht="14.1" customHeight="1">
      <c r="A236" s="4"/>
      <c r="B236" s="4"/>
      <c r="C236" s="11" t="s">
        <v>370</v>
      </c>
      <c r="D236" s="21" t="s">
        <v>361</v>
      </c>
      <c r="E236" s="145">
        <v>1000000</v>
      </c>
      <c r="F236" s="145">
        <v>5000000</v>
      </c>
      <c r="G236" s="145">
        <v>0</v>
      </c>
      <c r="H236" s="4"/>
      <c r="I236" s="4"/>
      <c r="J236" s="4"/>
      <c r="K236" s="4"/>
    </row>
    <row r="237" spans="1:11" ht="14.1" customHeight="1">
      <c r="A237" s="4"/>
      <c r="B237" s="4"/>
      <c r="C237" s="11" t="s">
        <v>369</v>
      </c>
      <c r="D237" s="21" t="s">
        <v>361</v>
      </c>
      <c r="E237" s="145">
        <v>0</v>
      </c>
      <c r="F237" s="145">
        <v>0</v>
      </c>
      <c r="G237" s="145">
        <v>0</v>
      </c>
      <c r="H237" s="4"/>
      <c r="I237" s="4"/>
      <c r="J237" s="4"/>
      <c r="K237" s="4"/>
    </row>
    <row r="238" spans="1:11" ht="14.1" customHeight="1">
      <c r="A238" s="4"/>
      <c r="B238" s="4"/>
      <c r="C238" s="11" t="s">
        <v>368</v>
      </c>
      <c r="D238" s="21" t="s">
        <v>361</v>
      </c>
      <c r="E238" s="145">
        <v>0</v>
      </c>
      <c r="F238" s="145">
        <v>0</v>
      </c>
      <c r="G238" s="145">
        <v>0</v>
      </c>
      <c r="H238" s="4"/>
      <c r="I238" s="4"/>
      <c r="J238" s="4"/>
      <c r="K238" s="4"/>
    </row>
    <row r="239" spans="1:11" ht="14.1" customHeight="1">
      <c r="A239" s="4"/>
      <c r="B239" s="4"/>
      <c r="C239" s="11" t="s">
        <v>367</v>
      </c>
      <c r="D239" s="21" t="s">
        <v>361</v>
      </c>
      <c r="E239" s="145">
        <v>0</v>
      </c>
      <c r="F239" s="145">
        <v>0</v>
      </c>
      <c r="G239" s="145">
        <v>0</v>
      </c>
      <c r="H239" s="4"/>
      <c r="I239" s="4"/>
      <c r="J239" s="4"/>
      <c r="K239" s="4"/>
    </row>
    <row r="240" spans="1:11" ht="14.1" customHeight="1">
      <c r="A240" s="4"/>
      <c r="B240" s="4"/>
      <c r="C240" s="11" t="s">
        <v>366</v>
      </c>
      <c r="D240" s="21" t="s">
        <v>361</v>
      </c>
      <c r="E240" s="145">
        <v>0</v>
      </c>
      <c r="F240" s="145">
        <v>0</v>
      </c>
      <c r="G240" s="145">
        <v>0</v>
      </c>
      <c r="H240" s="4"/>
      <c r="I240" s="4"/>
      <c r="J240" s="4"/>
      <c r="K240" s="4"/>
    </row>
    <row r="241" spans="1:11" ht="14.1" customHeight="1">
      <c r="A241" s="4"/>
      <c r="B241" s="4"/>
      <c r="C241" s="11" t="s">
        <v>371</v>
      </c>
      <c r="D241" s="21" t="s">
        <v>361</v>
      </c>
      <c r="E241" s="145">
        <v>0</v>
      </c>
      <c r="F241" s="145">
        <v>0</v>
      </c>
      <c r="G241" s="145">
        <v>0</v>
      </c>
      <c r="H241" s="4"/>
      <c r="I241" s="4"/>
      <c r="J241" s="4"/>
      <c r="K241" s="4"/>
    </row>
    <row r="242" spans="1:11" ht="14.1" customHeight="1">
      <c r="A242" s="4"/>
      <c r="B242" s="4"/>
      <c r="C242" s="11" t="s">
        <v>370</v>
      </c>
      <c r="D242" s="21" t="s">
        <v>361</v>
      </c>
      <c r="E242" s="145">
        <v>0</v>
      </c>
      <c r="F242" s="145">
        <v>0</v>
      </c>
      <c r="G242" s="145">
        <v>0</v>
      </c>
      <c r="H242" s="4"/>
      <c r="I242" s="4"/>
      <c r="J242" s="4"/>
      <c r="K242" s="4"/>
    </row>
    <row r="243" spans="1:11" ht="14.1" customHeight="1">
      <c r="A243" s="4"/>
      <c r="B243" s="4"/>
      <c r="C243" s="11" t="s">
        <v>369</v>
      </c>
      <c r="D243" s="21" t="s">
        <v>361</v>
      </c>
      <c r="E243" s="145">
        <v>0</v>
      </c>
      <c r="F243" s="145">
        <v>0</v>
      </c>
      <c r="G243" s="145">
        <v>0</v>
      </c>
      <c r="H243" s="4"/>
      <c r="I243" s="4"/>
      <c r="J243" s="4"/>
      <c r="K243" s="4"/>
    </row>
    <row r="244" spans="1:11" ht="14.1" customHeight="1">
      <c r="A244" s="4"/>
      <c r="B244" s="4"/>
      <c r="C244" s="11" t="s">
        <v>368</v>
      </c>
      <c r="D244" s="21" t="s">
        <v>361</v>
      </c>
      <c r="E244" s="145">
        <v>0</v>
      </c>
      <c r="F244" s="145">
        <v>0</v>
      </c>
      <c r="G244" s="145">
        <v>0</v>
      </c>
      <c r="H244" s="4"/>
      <c r="I244" s="4"/>
      <c r="J244" s="4"/>
      <c r="K244" s="4"/>
    </row>
    <row r="245" spans="1:11" ht="14.1" customHeight="1">
      <c r="A245" s="4"/>
      <c r="B245" s="4"/>
      <c r="C245" s="11" t="s">
        <v>367</v>
      </c>
      <c r="D245" s="21" t="s">
        <v>361</v>
      </c>
      <c r="E245" s="145">
        <v>0</v>
      </c>
      <c r="F245" s="145">
        <v>0</v>
      </c>
      <c r="G245" s="145">
        <v>0</v>
      </c>
      <c r="H245" s="4"/>
      <c r="I245" s="4"/>
      <c r="J245" s="4"/>
      <c r="K245" s="4"/>
    </row>
    <row r="246" spans="1:11" ht="14.1" customHeight="1">
      <c r="A246" s="4"/>
      <c r="B246" s="4"/>
      <c r="C246" s="11" t="s">
        <v>366</v>
      </c>
      <c r="D246" s="21" t="s">
        <v>361</v>
      </c>
      <c r="E246" s="145">
        <v>0</v>
      </c>
      <c r="F246" s="145">
        <v>0</v>
      </c>
      <c r="G246" s="145">
        <v>0</v>
      </c>
      <c r="H246" s="4"/>
      <c r="I246" s="4"/>
      <c r="J246" s="4"/>
      <c r="K246" s="4"/>
    </row>
    <row r="247" spans="1:11" ht="14.1" customHeight="1">
      <c r="A247" s="4"/>
      <c r="B247" s="4"/>
      <c r="C247" s="11" t="s">
        <v>365</v>
      </c>
      <c r="D247" s="21" t="s">
        <v>361</v>
      </c>
      <c r="E247" s="145">
        <v>0</v>
      </c>
      <c r="F247" s="145">
        <v>0</v>
      </c>
      <c r="G247" s="145">
        <v>0</v>
      </c>
      <c r="H247" s="4"/>
      <c r="I247" s="4"/>
      <c r="J247" s="4"/>
      <c r="K247" s="4"/>
    </row>
    <row r="248" spans="1:11" ht="14.1" customHeight="1">
      <c r="A248" s="4"/>
      <c r="B248" s="4"/>
      <c r="C248" s="11" t="s">
        <v>364</v>
      </c>
      <c r="D248" s="21" t="s">
        <v>361</v>
      </c>
      <c r="E248" s="145">
        <v>0</v>
      </c>
      <c r="F248" s="145">
        <v>0</v>
      </c>
      <c r="G248" s="145">
        <v>0</v>
      </c>
      <c r="H248" s="4"/>
      <c r="I248" s="4"/>
      <c r="J248" s="4"/>
      <c r="K248" s="4"/>
    </row>
    <row r="249" spans="1:11" ht="14.1" customHeight="1">
      <c r="A249" s="4"/>
      <c r="B249" s="4"/>
      <c r="C249" s="10" t="s">
        <v>147</v>
      </c>
      <c r="D249" s="145">
        <v>0</v>
      </c>
      <c r="E249" s="145">
        <v>1000000</v>
      </c>
      <c r="F249" s="145">
        <v>5000000</v>
      </c>
      <c r="G249" s="145">
        <v>0</v>
      </c>
      <c r="H249" s="4"/>
      <c r="I249" s="4"/>
      <c r="J249" s="4"/>
      <c r="K249" s="4"/>
    </row>
    <row r="250" spans="1:11" ht="15" customHeight="1">
      <c r="A250" s="4"/>
      <c r="B250" s="4"/>
      <c r="C250" s="9" t="s">
        <v>361</v>
      </c>
      <c r="D250" s="147" t="s">
        <v>361</v>
      </c>
      <c r="E250" s="147" t="s">
        <v>361</v>
      </c>
      <c r="F250" s="147" t="s">
        <v>361</v>
      </c>
      <c r="G250" s="147" t="s">
        <v>361</v>
      </c>
      <c r="H250" s="4"/>
      <c r="I250" s="4"/>
      <c r="J250" s="4"/>
      <c r="K250" s="4"/>
    </row>
    <row r="251" spans="1:11" ht="15" customHeight="1">
      <c r="A251" s="4"/>
      <c r="B251" s="4"/>
      <c r="C251" s="8" t="s">
        <v>382</v>
      </c>
      <c r="D251" s="148">
        <v>159150000</v>
      </c>
      <c r="E251" s="148">
        <v>158800000</v>
      </c>
      <c r="F251" s="148">
        <v>155000000</v>
      </c>
      <c r="G251" s="148">
        <v>159000000</v>
      </c>
      <c r="H251" s="4"/>
      <c r="I251" s="4"/>
      <c r="J251" s="4"/>
      <c r="K251" s="4"/>
    </row>
    <row r="252" spans="1:11" ht="15" customHeight="1">
      <c r="A252" s="4"/>
      <c r="B252" s="4"/>
      <c r="C252" s="7" t="s">
        <v>381</v>
      </c>
      <c r="D252" s="146">
        <v>94676000</v>
      </c>
      <c r="E252" s="146">
        <v>106676000</v>
      </c>
      <c r="F252" s="146">
        <v>106676000</v>
      </c>
      <c r="G252" s="146">
        <v>106676000</v>
      </c>
      <c r="H252" s="4"/>
      <c r="I252" s="4"/>
      <c r="J252" s="4"/>
      <c r="K252" s="4"/>
    </row>
    <row r="253" spans="1:11" ht="15" customHeight="1">
      <c r="A253" s="4"/>
      <c r="B253" s="4"/>
      <c r="C253" s="7" t="s">
        <v>370</v>
      </c>
      <c r="D253" s="146">
        <v>94676000</v>
      </c>
      <c r="E253" s="146">
        <v>106676000</v>
      </c>
      <c r="F253" s="146">
        <v>106676000</v>
      </c>
      <c r="G253" s="146">
        <v>106676000</v>
      </c>
      <c r="H253" s="4"/>
      <c r="I253" s="4"/>
      <c r="J253" s="4"/>
      <c r="K253" s="4"/>
    </row>
    <row r="254" spans="1:11" ht="15" customHeight="1">
      <c r="A254" s="4"/>
      <c r="B254" s="4"/>
      <c r="C254" s="7" t="s">
        <v>374</v>
      </c>
      <c r="D254" s="146">
        <v>0</v>
      </c>
      <c r="E254" s="146">
        <v>0</v>
      </c>
      <c r="F254" s="146">
        <v>0</v>
      </c>
      <c r="G254" s="146">
        <v>0</v>
      </c>
      <c r="H254" s="4"/>
      <c r="I254" s="4"/>
      <c r="J254" s="4"/>
      <c r="K254" s="4"/>
    </row>
    <row r="255" spans="1:11" ht="15" customHeight="1">
      <c r="A255" s="4"/>
      <c r="B255" s="4"/>
      <c r="C255" s="7" t="s">
        <v>380</v>
      </c>
      <c r="D255" s="146">
        <v>13241000</v>
      </c>
      <c r="E255" s="146">
        <v>13241000</v>
      </c>
      <c r="F255" s="146">
        <v>13241000</v>
      </c>
      <c r="G255" s="146">
        <v>13241000</v>
      </c>
      <c r="H255" s="4"/>
      <c r="I255" s="4"/>
      <c r="J255" s="4"/>
      <c r="K255" s="4"/>
    </row>
    <row r="256" spans="1:11" ht="15" customHeight="1">
      <c r="A256" s="4"/>
      <c r="B256" s="4"/>
      <c r="C256" s="7" t="s">
        <v>370</v>
      </c>
      <c r="D256" s="146">
        <v>13241000</v>
      </c>
      <c r="E256" s="146">
        <v>13241000</v>
      </c>
      <c r="F256" s="146">
        <v>13241000</v>
      </c>
      <c r="G256" s="146">
        <v>13241000</v>
      </c>
      <c r="H256" s="4"/>
      <c r="I256" s="4"/>
      <c r="J256" s="4"/>
      <c r="K256" s="4"/>
    </row>
    <row r="257" spans="1:11" ht="15" customHeight="1">
      <c r="A257" s="4"/>
      <c r="B257" s="4"/>
      <c r="C257" s="7" t="s">
        <v>374</v>
      </c>
      <c r="D257" s="146">
        <v>0</v>
      </c>
      <c r="E257" s="146">
        <v>0</v>
      </c>
      <c r="F257" s="146">
        <v>0</v>
      </c>
      <c r="G257" s="146">
        <v>0</v>
      </c>
      <c r="H257" s="4"/>
      <c r="I257" s="4"/>
      <c r="J257" s="4"/>
      <c r="K257" s="4"/>
    </row>
    <row r="258" spans="1:11" ht="15" customHeight="1">
      <c r="A258" s="4"/>
      <c r="B258" s="4"/>
      <c r="C258" s="7" t="s">
        <v>379</v>
      </c>
      <c r="D258" s="146">
        <v>33933000</v>
      </c>
      <c r="E258" s="146">
        <v>30883000</v>
      </c>
      <c r="F258" s="146">
        <v>25083000</v>
      </c>
      <c r="G258" s="146">
        <v>29083000</v>
      </c>
      <c r="H258" s="4"/>
      <c r="I258" s="4"/>
      <c r="J258" s="4"/>
      <c r="K258" s="4"/>
    </row>
    <row r="259" spans="1:11" ht="15" customHeight="1">
      <c r="A259" s="4"/>
      <c r="B259" s="4"/>
      <c r="C259" s="7" t="s">
        <v>370</v>
      </c>
      <c r="D259" s="146">
        <v>33933000</v>
      </c>
      <c r="E259" s="146">
        <v>30883000</v>
      </c>
      <c r="F259" s="146">
        <v>25083000</v>
      </c>
      <c r="G259" s="146">
        <v>29083000</v>
      </c>
      <c r="H259" s="4"/>
      <c r="I259" s="4"/>
      <c r="J259" s="4"/>
      <c r="K259" s="4"/>
    </row>
    <row r="260" spans="1:11" ht="15" customHeight="1">
      <c r="A260" s="4"/>
      <c r="B260" s="4"/>
      <c r="C260" s="7" t="s">
        <v>374</v>
      </c>
      <c r="D260" s="146">
        <v>0</v>
      </c>
      <c r="E260" s="146">
        <v>0</v>
      </c>
      <c r="F260" s="146">
        <v>0</v>
      </c>
      <c r="G260" s="146">
        <v>0</v>
      </c>
      <c r="H260" s="4"/>
      <c r="I260" s="4"/>
      <c r="J260" s="4"/>
      <c r="K260" s="4"/>
    </row>
    <row r="261" spans="1:11" ht="15" customHeight="1">
      <c r="A261" s="4"/>
      <c r="B261" s="4"/>
      <c r="C261" s="7" t="s">
        <v>378</v>
      </c>
      <c r="D261" s="146">
        <v>0</v>
      </c>
      <c r="E261" s="146">
        <v>0</v>
      </c>
      <c r="F261" s="146">
        <v>0</v>
      </c>
      <c r="G261" s="146">
        <v>0</v>
      </c>
      <c r="H261" s="4"/>
      <c r="I261" s="4"/>
      <c r="J261" s="4"/>
      <c r="K261" s="4"/>
    </row>
    <row r="262" spans="1:11" ht="15" customHeight="1">
      <c r="A262" s="4"/>
      <c r="B262" s="4"/>
      <c r="C262" s="7" t="s">
        <v>370</v>
      </c>
      <c r="D262" s="146">
        <v>0</v>
      </c>
      <c r="E262" s="146">
        <v>0</v>
      </c>
      <c r="F262" s="146">
        <v>0</v>
      </c>
      <c r="G262" s="146">
        <v>0</v>
      </c>
      <c r="H262" s="4"/>
      <c r="I262" s="4"/>
      <c r="J262" s="4"/>
      <c r="K262" s="4"/>
    </row>
    <row r="263" spans="1:11" ht="15" customHeight="1">
      <c r="A263" s="4"/>
      <c r="B263" s="4"/>
      <c r="C263" s="7" t="s">
        <v>374</v>
      </c>
      <c r="D263" s="146">
        <v>0</v>
      </c>
      <c r="E263" s="146">
        <v>0</v>
      </c>
      <c r="F263" s="146">
        <v>0</v>
      </c>
      <c r="G263" s="146">
        <v>0</v>
      </c>
      <c r="H263" s="4"/>
      <c r="I263" s="4"/>
      <c r="J263" s="4"/>
      <c r="K263" s="4"/>
    </row>
    <row r="264" spans="1:11" ht="20.100000000000001" customHeight="1">
      <c r="A264" s="4"/>
      <c r="B264" s="4"/>
      <c r="C264" s="7" t="s">
        <v>377</v>
      </c>
      <c r="D264" s="149">
        <v>0</v>
      </c>
      <c r="E264" s="149">
        <v>0</v>
      </c>
      <c r="F264" s="149">
        <v>0</v>
      </c>
      <c r="G264" s="149">
        <v>0</v>
      </c>
      <c r="H264" s="4"/>
      <c r="I264" s="4"/>
      <c r="J264" s="4"/>
      <c r="K264" s="4"/>
    </row>
    <row r="265" spans="1:11" ht="15" customHeight="1">
      <c r="A265" s="4"/>
      <c r="B265" s="4"/>
      <c r="C265" s="7" t="s">
        <v>370</v>
      </c>
      <c r="D265" s="146">
        <v>0</v>
      </c>
      <c r="E265" s="146">
        <v>0</v>
      </c>
      <c r="F265" s="146">
        <v>0</v>
      </c>
      <c r="G265" s="146">
        <v>0</v>
      </c>
      <c r="H265" s="4"/>
      <c r="I265" s="4"/>
      <c r="J265" s="4"/>
      <c r="K265" s="4"/>
    </row>
    <row r="266" spans="1:11" ht="15" customHeight="1">
      <c r="A266" s="4"/>
      <c r="B266" s="4"/>
      <c r="C266" s="7" t="s">
        <v>374</v>
      </c>
      <c r="D266" s="146">
        <v>0</v>
      </c>
      <c r="E266" s="146">
        <v>0</v>
      </c>
      <c r="F266" s="146">
        <v>0</v>
      </c>
      <c r="G266" s="146">
        <v>0</v>
      </c>
      <c r="H266" s="4"/>
      <c r="I266" s="4"/>
      <c r="J266" s="4"/>
      <c r="K266" s="4"/>
    </row>
    <row r="267" spans="1:11" ht="15" customHeight="1">
      <c r="A267" s="4"/>
      <c r="B267" s="4"/>
      <c r="C267" s="7" t="s">
        <v>376</v>
      </c>
      <c r="D267" s="146">
        <v>0</v>
      </c>
      <c r="E267" s="146">
        <v>0</v>
      </c>
      <c r="F267" s="146">
        <v>0</v>
      </c>
      <c r="G267" s="146">
        <v>0</v>
      </c>
      <c r="H267" s="4"/>
      <c r="I267" s="4"/>
      <c r="J267" s="4"/>
      <c r="K267" s="4"/>
    </row>
    <row r="268" spans="1:11" ht="15" customHeight="1">
      <c r="A268" s="4"/>
      <c r="B268" s="4"/>
      <c r="C268" s="7" t="s">
        <v>370</v>
      </c>
      <c r="D268" s="146">
        <v>0</v>
      </c>
      <c r="E268" s="146">
        <v>0</v>
      </c>
      <c r="F268" s="146">
        <v>0</v>
      </c>
      <c r="G268" s="146">
        <v>0</v>
      </c>
      <c r="H268" s="4"/>
      <c r="I268" s="4"/>
      <c r="J268" s="4"/>
      <c r="K268" s="4"/>
    </row>
    <row r="269" spans="1:11" ht="15" customHeight="1">
      <c r="A269" s="4"/>
      <c r="B269" s="4"/>
      <c r="C269" s="7" t="s">
        <v>374</v>
      </c>
      <c r="D269" s="146">
        <v>0</v>
      </c>
      <c r="E269" s="146">
        <v>0</v>
      </c>
      <c r="F269" s="146">
        <v>0</v>
      </c>
      <c r="G269" s="146">
        <v>0</v>
      </c>
      <c r="H269" s="4"/>
      <c r="I269" s="4"/>
      <c r="J269" s="4"/>
      <c r="K269" s="4"/>
    </row>
    <row r="270" spans="1:11" ht="15" customHeight="1">
      <c r="A270" s="4"/>
      <c r="B270" s="4"/>
      <c r="C270" s="7" t="s">
        <v>375</v>
      </c>
      <c r="D270" s="146">
        <v>300000</v>
      </c>
      <c r="E270" s="146">
        <v>0</v>
      </c>
      <c r="F270" s="146">
        <v>0</v>
      </c>
      <c r="G270" s="146">
        <v>0</v>
      </c>
      <c r="H270" s="4"/>
      <c r="I270" s="4"/>
      <c r="J270" s="4"/>
      <c r="K270" s="4"/>
    </row>
    <row r="271" spans="1:11" ht="15" customHeight="1">
      <c r="A271" s="4"/>
      <c r="B271" s="4"/>
      <c r="C271" s="7" t="s">
        <v>370</v>
      </c>
      <c r="D271" s="146">
        <v>300000</v>
      </c>
      <c r="E271" s="146">
        <v>0</v>
      </c>
      <c r="F271" s="146">
        <v>0</v>
      </c>
      <c r="G271" s="146">
        <v>0</v>
      </c>
      <c r="H271" s="4"/>
      <c r="I271" s="4"/>
      <c r="J271" s="4"/>
      <c r="K271" s="4"/>
    </row>
    <row r="272" spans="1:11" ht="15" customHeight="1">
      <c r="A272" s="4"/>
      <c r="B272" s="4"/>
      <c r="C272" s="7" t="s">
        <v>374</v>
      </c>
      <c r="D272" s="146">
        <v>0</v>
      </c>
      <c r="E272" s="146">
        <v>0</v>
      </c>
      <c r="F272" s="146">
        <v>0</v>
      </c>
      <c r="G272" s="146">
        <v>0</v>
      </c>
      <c r="H272" s="4"/>
      <c r="I272" s="4"/>
      <c r="J272" s="4"/>
      <c r="K272" s="4"/>
    </row>
    <row r="273" spans="1:11" ht="15" customHeight="1">
      <c r="A273" s="4"/>
      <c r="B273" s="4"/>
      <c r="C273" s="7" t="s">
        <v>373</v>
      </c>
      <c r="D273" s="146">
        <v>0</v>
      </c>
      <c r="E273" s="146">
        <v>0</v>
      </c>
      <c r="F273" s="146">
        <v>0</v>
      </c>
      <c r="G273" s="146">
        <v>0</v>
      </c>
      <c r="H273" s="4"/>
      <c r="I273" s="4"/>
      <c r="J273" s="4"/>
      <c r="K273" s="4"/>
    </row>
    <row r="274" spans="1:11" ht="15" customHeight="1">
      <c r="A274" s="4"/>
      <c r="B274" s="4"/>
      <c r="C274" s="7" t="s">
        <v>370</v>
      </c>
      <c r="D274" s="146">
        <v>0</v>
      </c>
      <c r="E274" s="146">
        <v>0</v>
      </c>
      <c r="F274" s="146">
        <v>0</v>
      </c>
      <c r="G274" s="146">
        <v>0</v>
      </c>
      <c r="H274" s="4"/>
      <c r="I274" s="4"/>
      <c r="J274" s="4"/>
      <c r="K274" s="4"/>
    </row>
    <row r="275" spans="1:11" ht="15" customHeight="1">
      <c r="A275" s="4"/>
      <c r="B275" s="4"/>
      <c r="C275" s="7" t="s">
        <v>369</v>
      </c>
      <c r="D275" s="146">
        <v>0</v>
      </c>
      <c r="E275" s="146">
        <v>0</v>
      </c>
      <c r="F275" s="146">
        <v>0</v>
      </c>
      <c r="G275" s="146">
        <v>0</v>
      </c>
      <c r="H275" s="4"/>
      <c r="I275" s="4"/>
      <c r="J275" s="4"/>
      <c r="K275" s="4"/>
    </row>
    <row r="276" spans="1:11" ht="15" customHeight="1">
      <c r="A276" s="4"/>
      <c r="B276" s="4"/>
      <c r="C276" s="7" t="s">
        <v>368</v>
      </c>
      <c r="D276" s="146">
        <v>0</v>
      </c>
      <c r="E276" s="146">
        <v>0</v>
      </c>
      <c r="F276" s="146">
        <v>0</v>
      </c>
      <c r="G276" s="146">
        <v>0</v>
      </c>
      <c r="H276" s="4"/>
      <c r="I276" s="4"/>
      <c r="J276" s="4"/>
      <c r="K276" s="4"/>
    </row>
    <row r="277" spans="1:11" ht="15" customHeight="1">
      <c r="A277" s="4"/>
      <c r="B277" s="4"/>
      <c r="C277" s="7" t="s">
        <v>367</v>
      </c>
      <c r="D277" s="146">
        <v>0</v>
      </c>
      <c r="E277" s="146">
        <v>0</v>
      </c>
      <c r="F277" s="146">
        <v>0</v>
      </c>
      <c r="G277" s="146">
        <v>0</v>
      </c>
      <c r="H277" s="4"/>
      <c r="I277" s="4"/>
      <c r="J277" s="4"/>
      <c r="K277" s="4"/>
    </row>
    <row r="278" spans="1:11" ht="15" customHeight="1">
      <c r="A278" s="4"/>
      <c r="B278" s="4"/>
      <c r="C278" s="7" t="s">
        <v>366</v>
      </c>
      <c r="D278" s="146">
        <v>0</v>
      </c>
      <c r="E278" s="146">
        <v>0</v>
      </c>
      <c r="F278" s="146">
        <v>0</v>
      </c>
      <c r="G278" s="146">
        <v>0</v>
      </c>
      <c r="H278" s="4"/>
      <c r="I278" s="4"/>
      <c r="J278" s="4"/>
      <c r="K278" s="4"/>
    </row>
    <row r="279" spans="1:11" ht="15" customHeight="1">
      <c r="A279" s="4"/>
      <c r="B279" s="4"/>
      <c r="C279" s="7" t="s">
        <v>372</v>
      </c>
      <c r="D279" s="146">
        <v>17000000</v>
      </c>
      <c r="E279" s="146">
        <v>8000000</v>
      </c>
      <c r="F279" s="146">
        <v>10000000</v>
      </c>
      <c r="G279" s="146">
        <v>10000000</v>
      </c>
      <c r="H279" s="4"/>
      <c r="I279" s="4"/>
      <c r="J279" s="4"/>
      <c r="K279" s="4"/>
    </row>
    <row r="280" spans="1:11" ht="15" customHeight="1">
      <c r="A280" s="4"/>
      <c r="B280" s="4"/>
      <c r="C280" s="7" t="s">
        <v>370</v>
      </c>
      <c r="D280" s="146">
        <v>17000000</v>
      </c>
      <c r="E280" s="146">
        <v>8000000</v>
      </c>
      <c r="F280" s="146">
        <v>10000000</v>
      </c>
      <c r="G280" s="146">
        <v>10000000</v>
      </c>
      <c r="H280" s="4"/>
      <c r="I280" s="4"/>
      <c r="J280" s="4"/>
      <c r="K280" s="4"/>
    </row>
    <row r="281" spans="1:11" ht="15" customHeight="1">
      <c r="A281" s="4"/>
      <c r="B281" s="4"/>
      <c r="C281" s="7" t="s">
        <v>369</v>
      </c>
      <c r="D281" s="146">
        <v>0</v>
      </c>
      <c r="E281" s="146">
        <v>0</v>
      </c>
      <c r="F281" s="146">
        <v>0</v>
      </c>
      <c r="G281" s="146">
        <v>0</v>
      </c>
      <c r="H281" s="4"/>
      <c r="I281" s="4"/>
      <c r="J281" s="4"/>
      <c r="K281" s="4"/>
    </row>
    <row r="282" spans="1:11" ht="15" customHeight="1">
      <c r="A282" s="4"/>
      <c r="B282" s="4"/>
      <c r="C282" s="7" t="s">
        <v>368</v>
      </c>
      <c r="D282" s="146">
        <v>0</v>
      </c>
      <c r="E282" s="146">
        <v>0</v>
      </c>
      <c r="F282" s="146">
        <v>0</v>
      </c>
      <c r="G282" s="146">
        <v>0</v>
      </c>
      <c r="H282" s="4"/>
      <c r="I282" s="4"/>
      <c r="J282" s="4"/>
      <c r="K282" s="4"/>
    </row>
    <row r="283" spans="1:11" ht="15" customHeight="1">
      <c r="A283" s="4"/>
      <c r="B283" s="4"/>
      <c r="C283" s="7" t="s">
        <v>367</v>
      </c>
      <c r="D283" s="146">
        <v>0</v>
      </c>
      <c r="E283" s="146">
        <v>0</v>
      </c>
      <c r="F283" s="146">
        <v>0</v>
      </c>
      <c r="G283" s="146">
        <v>0</v>
      </c>
      <c r="H283" s="4"/>
      <c r="I283" s="4"/>
      <c r="J283" s="4"/>
      <c r="K283" s="4"/>
    </row>
    <row r="284" spans="1:11" ht="15" customHeight="1">
      <c r="A284" s="4"/>
      <c r="B284" s="4"/>
      <c r="C284" s="7" t="s">
        <v>366</v>
      </c>
      <c r="D284" s="146">
        <v>0</v>
      </c>
      <c r="E284" s="146">
        <v>0</v>
      </c>
      <c r="F284" s="146">
        <v>0</v>
      </c>
      <c r="G284" s="146">
        <v>0</v>
      </c>
      <c r="H284" s="4"/>
      <c r="I284" s="4"/>
      <c r="J284" s="4"/>
      <c r="K284" s="4"/>
    </row>
    <row r="285" spans="1:11" ht="15" customHeight="1">
      <c r="A285" s="4"/>
      <c r="B285" s="4"/>
      <c r="C285" s="7" t="s">
        <v>371</v>
      </c>
      <c r="D285" s="146">
        <v>0</v>
      </c>
      <c r="E285" s="146">
        <v>0</v>
      </c>
      <c r="F285" s="146">
        <v>0</v>
      </c>
      <c r="G285" s="146">
        <v>0</v>
      </c>
      <c r="H285" s="4"/>
      <c r="I285" s="4"/>
      <c r="J285" s="4"/>
      <c r="K285" s="4"/>
    </row>
    <row r="286" spans="1:11" ht="15" customHeight="1">
      <c r="A286" s="4"/>
      <c r="B286" s="4"/>
      <c r="C286" s="7" t="s">
        <v>370</v>
      </c>
      <c r="D286" s="146">
        <v>0</v>
      </c>
      <c r="E286" s="146">
        <v>0</v>
      </c>
      <c r="F286" s="146">
        <v>0</v>
      </c>
      <c r="G286" s="146">
        <v>0</v>
      </c>
      <c r="H286" s="4"/>
      <c r="I286" s="4"/>
      <c r="J286" s="4"/>
      <c r="K286" s="4"/>
    </row>
    <row r="287" spans="1:11" ht="15" customHeight="1">
      <c r="A287" s="4"/>
      <c r="B287" s="4"/>
      <c r="C287" s="7" t="s">
        <v>369</v>
      </c>
      <c r="D287" s="146">
        <v>0</v>
      </c>
      <c r="E287" s="146">
        <v>0</v>
      </c>
      <c r="F287" s="146">
        <v>0</v>
      </c>
      <c r="G287" s="146">
        <v>0</v>
      </c>
      <c r="H287" s="4"/>
      <c r="I287" s="4"/>
      <c r="J287" s="4"/>
      <c r="K287" s="4"/>
    </row>
    <row r="288" spans="1:11" ht="15" customHeight="1">
      <c r="A288" s="4"/>
      <c r="B288" s="4"/>
      <c r="C288" s="7" t="s">
        <v>368</v>
      </c>
      <c r="D288" s="146">
        <v>0</v>
      </c>
      <c r="E288" s="146">
        <v>0</v>
      </c>
      <c r="F288" s="146">
        <v>0</v>
      </c>
      <c r="G288" s="146">
        <v>0</v>
      </c>
      <c r="H288" s="4"/>
      <c r="I288" s="4"/>
      <c r="J288" s="4"/>
      <c r="K288" s="4"/>
    </row>
    <row r="289" spans="1:11" ht="15" customHeight="1">
      <c r="A289" s="4"/>
      <c r="B289" s="4"/>
      <c r="C289" s="7" t="s">
        <v>367</v>
      </c>
      <c r="D289" s="146">
        <v>0</v>
      </c>
      <c r="E289" s="146">
        <v>0</v>
      </c>
      <c r="F289" s="146">
        <v>0</v>
      </c>
      <c r="G289" s="146">
        <v>0</v>
      </c>
      <c r="H289" s="4"/>
      <c r="I289" s="4"/>
      <c r="J289" s="4"/>
      <c r="K289" s="4"/>
    </row>
    <row r="290" spans="1:11" ht="15" customHeight="1">
      <c r="A290" s="4"/>
      <c r="B290" s="4"/>
      <c r="C290" s="7" t="s">
        <v>366</v>
      </c>
      <c r="D290" s="146">
        <v>0</v>
      </c>
      <c r="E290" s="146">
        <v>0</v>
      </c>
      <c r="F290" s="146">
        <v>0</v>
      </c>
      <c r="G290" s="146">
        <v>0</v>
      </c>
      <c r="H290" s="4"/>
      <c r="I290" s="4"/>
      <c r="J290" s="4"/>
      <c r="K290" s="4"/>
    </row>
    <row r="291" spans="1:11" ht="15" customHeight="1">
      <c r="A291" s="4"/>
      <c r="B291" s="4"/>
      <c r="C291" s="7" t="s">
        <v>365</v>
      </c>
      <c r="D291" s="146">
        <v>0</v>
      </c>
      <c r="E291" s="146">
        <v>0</v>
      </c>
      <c r="F291" s="146">
        <v>0</v>
      </c>
      <c r="G291" s="146">
        <v>0</v>
      </c>
      <c r="H291" s="4"/>
      <c r="I291" s="4"/>
      <c r="J291" s="4"/>
      <c r="K291" s="4"/>
    </row>
    <row r="292" spans="1:11" ht="15" customHeight="1">
      <c r="A292" s="4"/>
      <c r="B292" s="4"/>
      <c r="C292" s="7" t="s">
        <v>364</v>
      </c>
      <c r="D292" s="146">
        <v>0</v>
      </c>
      <c r="E292" s="146">
        <v>0</v>
      </c>
      <c r="F292" s="146">
        <v>0</v>
      </c>
      <c r="G292" s="146">
        <v>0</v>
      </c>
      <c r="H292" s="4"/>
      <c r="I292" s="4"/>
      <c r="J292" s="4"/>
      <c r="K292" s="4"/>
    </row>
    <row r="293" spans="1:11" ht="20.100000000000001" customHeight="1">
      <c r="A293" s="4"/>
      <c r="B293" s="4"/>
      <c r="C293" s="6" t="s">
        <v>361</v>
      </c>
      <c r="D293" s="4"/>
      <c r="E293" s="4"/>
      <c r="F293" s="4"/>
      <c r="G293" s="4"/>
      <c r="H293" s="4"/>
      <c r="I293" s="4"/>
      <c r="J293" s="4"/>
      <c r="K293" s="4"/>
    </row>
    <row r="294" spans="1:11" ht="20.100000000000001" customHeight="1">
      <c r="A294" s="17" t="s">
        <v>429</v>
      </c>
      <c r="B294" s="150" t="s">
        <v>269</v>
      </c>
      <c r="C294" s="150" t="s">
        <v>361</v>
      </c>
      <c r="D294" s="4"/>
      <c r="E294" s="3" t="s">
        <v>361</v>
      </c>
      <c r="F294" s="150" t="s">
        <v>269</v>
      </c>
      <c r="G294" s="150" t="s">
        <v>361</v>
      </c>
      <c r="H294" s="5" t="s">
        <v>361</v>
      </c>
      <c r="I294" s="3" t="s">
        <v>361</v>
      </c>
      <c r="J294" s="150" t="s">
        <v>269</v>
      </c>
      <c r="K294" s="150" t="s">
        <v>361</v>
      </c>
    </row>
    <row r="295" spans="1:11" ht="20.100000000000001" customHeight="1">
      <c r="A295" s="2" t="s">
        <v>428</v>
      </c>
      <c r="B295" s="150" t="s">
        <v>362</v>
      </c>
      <c r="C295" s="150" t="s">
        <v>361</v>
      </c>
      <c r="D295" s="4"/>
      <c r="E295" s="2" t="s">
        <v>427</v>
      </c>
      <c r="F295" s="150" t="s">
        <v>362</v>
      </c>
      <c r="G295" s="150" t="s">
        <v>361</v>
      </c>
      <c r="H295" s="4"/>
      <c r="I295" s="2" t="s">
        <v>363</v>
      </c>
      <c r="J295" s="150" t="s">
        <v>362</v>
      </c>
      <c r="K295" s="150" t="s">
        <v>361</v>
      </c>
    </row>
    <row r="296" spans="1:11" ht="20.100000000000001" customHeight="1">
      <c r="A296" s="1" t="s">
        <v>361</v>
      </c>
      <c r="B296" s="150" t="s">
        <v>267</v>
      </c>
      <c r="C296" s="150" t="s">
        <v>361</v>
      </c>
      <c r="D296" s="4"/>
      <c r="E296" s="1" t="s">
        <v>361</v>
      </c>
      <c r="F296" s="150" t="s">
        <v>267</v>
      </c>
      <c r="G296" s="150" t="s">
        <v>361</v>
      </c>
      <c r="H296" s="4"/>
      <c r="I296" s="1" t="s">
        <v>361</v>
      </c>
      <c r="J296" s="150" t="s">
        <v>267</v>
      </c>
      <c r="K296" s="150" t="s">
        <v>361</v>
      </c>
    </row>
  </sheetData>
  <mergeCells count="33">
    <mergeCell ref="D195:G195"/>
    <mergeCell ref="D196:G196"/>
    <mergeCell ref="C205:G205"/>
    <mergeCell ref="D137:G137"/>
    <mergeCell ref="D138:G138"/>
    <mergeCell ref="D139:G139"/>
    <mergeCell ref="C148:G148"/>
    <mergeCell ref="D193:G193"/>
    <mergeCell ref="D194:G194"/>
    <mergeCell ref="D136:G136"/>
    <mergeCell ref="D21:G21"/>
    <mergeCell ref="D22:G22"/>
    <mergeCell ref="D23:G23"/>
    <mergeCell ref="D24:G24"/>
    <mergeCell ref="C33:G33"/>
    <mergeCell ref="C78:G78"/>
    <mergeCell ref="D79:G79"/>
    <mergeCell ref="D80:G80"/>
    <mergeCell ref="D81:G81"/>
    <mergeCell ref="D82:G82"/>
    <mergeCell ref="C91:G91"/>
    <mergeCell ref="C20:G20"/>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42"/>
  <sheetViews>
    <sheetView workbookViewId="0">
      <selection activeCell="I14" sqref="I14"/>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2701</v>
      </c>
      <c r="E3" s="1217"/>
      <c r="F3" s="1217"/>
      <c r="G3" s="1217"/>
      <c r="H3" s="4"/>
      <c r="I3" s="4"/>
      <c r="J3" s="4"/>
      <c r="K3" s="4"/>
    </row>
    <row r="4" spans="1:11" ht="14.1" customHeight="1">
      <c r="A4" s="4"/>
      <c r="B4" s="4"/>
      <c r="C4" s="16" t="s">
        <v>424</v>
      </c>
      <c r="D4" s="1216" t="s">
        <v>1048</v>
      </c>
      <c r="E4" s="1217"/>
      <c r="F4" s="1217"/>
      <c r="G4" s="1217"/>
      <c r="H4" s="4"/>
      <c r="I4" s="4"/>
      <c r="J4" s="4"/>
      <c r="K4" s="4"/>
    </row>
    <row r="5" spans="1:11" ht="14.1" customHeight="1">
      <c r="A5" s="4"/>
      <c r="B5" s="4"/>
      <c r="C5" s="16" t="s">
        <v>0</v>
      </c>
      <c r="D5" s="1216" t="s">
        <v>2699</v>
      </c>
      <c r="E5" s="1217"/>
      <c r="F5" s="1217"/>
      <c r="G5" s="1217"/>
      <c r="H5" s="4"/>
      <c r="I5" s="4"/>
      <c r="J5" s="4"/>
      <c r="K5" s="4"/>
    </row>
    <row r="6" spans="1:11" ht="14.1" customHeight="1">
      <c r="A6" s="4"/>
      <c r="B6" s="4"/>
      <c r="C6" s="16" t="s">
        <v>1</v>
      </c>
      <c r="D6" s="1216" t="s">
        <v>2700</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14.1" customHeight="1">
      <c r="A9" s="4"/>
      <c r="B9" s="4"/>
      <c r="C9" s="1228" t="s">
        <v>2699</v>
      </c>
      <c r="D9" s="1229"/>
      <c r="E9" s="1229"/>
      <c r="F9" s="1229"/>
      <c r="G9" s="1229"/>
      <c r="H9" s="4"/>
      <c r="I9" s="4"/>
      <c r="J9" s="4"/>
      <c r="K9" s="4"/>
    </row>
    <row r="10" spans="1:11" ht="69" customHeight="1">
      <c r="A10" s="4"/>
      <c r="B10" s="4"/>
      <c r="C10" s="8" t="s">
        <v>5</v>
      </c>
      <c r="D10" s="1230" t="s">
        <v>2698</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51.95" customHeight="1">
      <c r="A13" s="4"/>
      <c r="B13" s="4"/>
      <c r="C13" s="7" t="s">
        <v>2697</v>
      </c>
      <c r="D13" s="142" t="s">
        <v>776</v>
      </c>
      <c r="E13" s="142" t="s">
        <v>780</v>
      </c>
      <c r="F13" s="142" t="s">
        <v>779</v>
      </c>
      <c r="G13" s="142" t="s">
        <v>475</v>
      </c>
      <c r="H13" s="4"/>
      <c r="I13" s="4"/>
      <c r="J13" s="4"/>
      <c r="K13" s="4"/>
    </row>
    <row r="14" spans="1:11" ht="99" customHeight="1">
      <c r="A14" s="4"/>
      <c r="B14" s="4"/>
      <c r="C14" s="8" t="s">
        <v>235</v>
      </c>
      <c r="D14" s="1230" t="s">
        <v>2696</v>
      </c>
      <c r="E14" s="1231"/>
      <c r="F14" s="1231"/>
      <c r="G14" s="1231"/>
      <c r="H14" s="4"/>
      <c r="I14" s="4"/>
      <c r="J14" s="4"/>
      <c r="K14" s="4"/>
    </row>
    <row r="15" spans="1:11" ht="27.95" customHeight="1">
      <c r="A15" s="4"/>
      <c r="B15" s="4"/>
      <c r="C15" s="7" t="s">
        <v>405</v>
      </c>
      <c r="D15" s="37">
        <v>2021</v>
      </c>
      <c r="E15" s="37">
        <v>2022</v>
      </c>
      <c r="F15" s="37">
        <v>2023</v>
      </c>
      <c r="G15" s="37">
        <v>2024</v>
      </c>
      <c r="H15" s="4"/>
      <c r="I15" s="4"/>
      <c r="J15" s="4"/>
      <c r="K15" s="4"/>
    </row>
    <row r="16" spans="1:11" ht="14.1" customHeight="1">
      <c r="A16" s="4"/>
      <c r="B16" s="4"/>
      <c r="C16" s="15"/>
      <c r="D16" s="38" t="s">
        <v>7</v>
      </c>
      <c r="E16" s="38" t="s">
        <v>8</v>
      </c>
      <c r="F16" s="38" t="s">
        <v>8</v>
      </c>
      <c r="G16" s="38" t="s">
        <v>8</v>
      </c>
      <c r="H16" s="4"/>
      <c r="I16" s="4"/>
      <c r="J16" s="4"/>
      <c r="K16" s="4"/>
    </row>
    <row r="17" spans="1:11" ht="30.95" customHeight="1">
      <c r="A17" s="4"/>
      <c r="B17" s="4"/>
      <c r="C17" s="7" t="s">
        <v>2695</v>
      </c>
      <c r="D17" s="142" t="s">
        <v>984</v>
      </c>
      <c r="E17" s="142" t="s">
        <v>776</v>
      </c>
      <c r="F17" s="142" t="s">
        <v>780</v>
      </c>
      <c r="G17" s="142" t="s">
        <v>779</v>
      </c>
      <c r="H17" s="4"/>
      <c r="I17" s="4"/>
      <c r="J17" s="4"/>
      <c r="K17" s="4"/>
    </row>
    <row r="18" spans="1:11" ht="30.95" customHeight="1">
      <c r="A18" s="4"/>
      <c r="B18" s="4"/>
      <c r="C18" s="7" t="s">
        <v>2694</v>
      </c>
      <c r="D18" s="142" t="s">
        <v>985</v>
      </c>
      <c r="E18" s="142" t="s">
        <v>984</v>
      </c>
      <c r="F18" s="142" t="s">
        <v>776</v>
      </c>
      <c r="G18" s="142" t="s">
        <v>780</v>
      </c>
      <c r="H18" s="4"/>
      <c r="I18" s="4"/>
      <c r="J18" s="4"/>
      <c r="K18" s="4"/>
    </row>
    <row r="19" spans="1:11" ht="20.100000000000001" customHeight="1">
      <c r="A19" s="4"/>
      <c r="B19" s="4"/>
      <c r="C19" s="7" t="s">
        <v>2693</v>
      </c>
      <c r="D19" s="142" t="s">
        <v>731</v>
      </c>
      <c r="E19" s="142" t="s">
        <v>985</v>
      </c>
      <c r="F19" s="142" t="s">
        <v>1000</v>
      </c>
      <c r="G19" s="142" t="s">
        <v>1047</v>
      </c>
      <c r="H19" s="4"/>
      <c r="I19" s="4"/>
      <c r="J19" s="4"/>
      <c r="K19" s="4"/>
    </row>
    <row r="20" spans="1:11" ht="14.1" customHeight="1">
      <c r="A20" s="4"/>
      <c r="B20" s="4"/>
      <c r="C20" s="1222" t="s">
        <v>273</v>
      </c>
      <c r="D20" s="1223"/>
      <c r="E20" s="1223"/>
      <c r="F20" s="1223"/>
      <c r="G20" s="1223"/>
      <c r="H20" s="4"/>
      <c r="I20" s="4"/>
      <c r="J20" s="4"/>
      <c r="K20" s="4"/>
    </row>
    <row r="21" spans="1:11" ht="14.1" customHeight="1">
      <c r="A21" s="4"/>
      <c r="B21" s="4"/>
      <c r="C21" s="154" t="s">
        <v>2692</v>
      </c>
      <c r="D21" s="1222" t="s">
        <v>2691</v>
      </c>
      <c r="E21" s="1223"/>
      <c r="F21" s="1223"/>
      <c r="G21" s="1223"/>
      <c r="H21" s="4"/>
      <c r="I21" s="4"/>
      <c r="J21" s="4"/>
      <c r="K21" s="4"/>
    </row>
    <row r="22" spans="1:11" ht="14.1" customHeight="1">
      <c r="A22" s="4"/>
      <c r="B22" s="4"/>
      <c r="C22" s="14" t="s">
        <v>393</v>
      </c>
      <c r="D22" s="1232" t="s">
        <v>2690</v>
      </c>
      <c r="E22" s="1233"/>
      <c r="F22" s="1233"/>
      <c r="G22" s="1233"/>
      <c r="H22" s="4"/>
      <c r="I22" s="4"/>
      <c r="J22" s="4"/>
      <c r="K22" s="4"/>
    </row>
    <row r="23" spans="1:11" ht="14.1" customHeight="1">
      <c r="A23" s="4"/>
      <c r="B23" s="4"/>
      <c r="C23" s="150" t="s">
        <v>392</v>
      </c>
      <c r="D23" s="1234" t="s">
        <v>2689</v>
      </c>
      <c r="E23" s="1235"/>
      <c r="F23" s="1235"/>
      <c r="G23" s="1235"/>
      <c r="H23" s="4"/>
      <c r="I23" s="4"/>
      <c r="J23" s="4"/>
      <c r="K23" s="4"/>
    </row>
    <row r="24" spans="1:11" ht="14.1" customHeight="1">
      <c r="A24" s="4"/>
      <c r="B24" s="4"/>
      <c r="C24" s="150" t="s">
        <v>15</v>
      </c>
      <c r="D24" s="1234" t="s">
        <v>84</v>
      </c>
      <c r="E24" s="1235"/>
      <c r="F24" s="1235"/>
      <c r="G24" s="1235"/>
      <c r="H24" s="4"/>
      <c r="I24" s="4"/>
      <c r="J24" s="4"/>
      <c r="K24" s="4"/>
    </row>
    <row r="25" spans="1:11" ht="15" customHeight="1">
      <c r="A25" s="4"/>
      <c r="B25" s="4"/>
      <c r="C25" s="13"/>
      <c r="D25" s="143">
        <v>2021</v>
      </c>
      <c r="E25" s="143">
        <v>2022</v>
      </c>
      <c r="F25" s="143">
        <v>2023</v>
      </c>
      <c r="G25" s="143">
        <v>2024</v>
      </c>
      <c r="H25" s="4"/>
      <c r="I25" s="4"/>
      <c r="J25" s="4"/>
      <c r="K25" s="4"/>
    </row>
    <row r="26" spans="1:11" ht="15" customHeight="1">
      <c r="A26" s="4"/>
      <c r="B26" s="4"/>
      <c r="C26" s="12"/>
      <c r="D26" s="144" t="s">
        <v>7</v>
      </c>
      <c r="E26" s="144" t="s">
        <v>8</v>
      </c>
      <c r="F26" s="144" t="s">
        <v>8</v>
      </c>
      <c r="G26" s="144" t="s">
        <v>8</v>
      </c>
      <c r="H26" s="4"/>
      <c r="I26" s="4"/>
      <c r="J26" s="4"/>
      <c r="K26" s="4"/>
    </row>
    <row r="27" spans="1:11" ht="14.1" customHeight="1">
      <c r="A27" s="4"/>
      <c r="B27" s="4"/>
      <c r="C27" s="7" t="s">
        <v>16</v>
      </c>
      <c r="D27" s="142" t="s">
        <v>932</v>
      </c>
      <c r="E27" s="142" t="s">
        <v>1046</v>
      </c>
      <c r="F27" s="142" t="s">
        <v>932</v>
      </c>
      <c r="G27" s="142" t="s">
        <v>1045</v>
      </c>
      <c r="H27" s="4"/>
      <c r="I27" s="4"/>
      <c r="J27" s="4"/>
      <c r="K27" s="4"/>
    </row>
    <row r="28" spans="1:11" ht="14.1" customHeight="1">
      <c r="A28" s="4"/>
      <c r="B28" s="4"/>
      <c r="C28" s="7" t="s">
        <v>506</v>
      </c>
      <c r="D28" s="142" t="s">
        <v>2688</v>
      </c>
      <c r="E28" s="142" t="s">
        <v>2687</v>
      </c>
      <c r="F28" s="142" t="s">
        <v>2686</v>
      </c>
      <c r="G28" s="142" t="s">
        <v>2685</v>
      </c>
      <c r="H28" s="4"/>
      <c r="I28" s="4"/>
      <c r="J28" s="4"/>
      <c r="K28" s="4"/>
    </row>
    <row r="29" spans="1:11" ht="14.1" customHeight="1">
      <c r="A29" s="4"/>
      <c r="B29" s="4"/>
      <c r="C29" s="7" t="s">
        <v>504</v>
      </c>
      <c r="D29" s="142" t="s">
        <v>2684</v>
      </c>
      <c r="E29" s="142" t="s">
        <v>2683</v>
      </c>
      <c r="F29" s="142" t="s">
        <v>2682</v>
      </c>
      <c r="G29" s="142" t="s">
        <v>1340</v>
      </c>
      <c r="H29" s="4"/>
      <c r="I29" s="4"/>
      <c r="J29" s="4"/>
      <c r="K29" s="4"/>
    </row>
    <row r="30" spans="1:11" ht="14.1" customHeight="1">
      <c r="A30" s="4"/>
      <c r="B30" s="4"/>
      <c r="C30" s="7" t="s">
        <v>388</v>
      </c>
      <c r="D30" s="142" t="s">
        <v>361</v>
      </c>
      <c r="E30" s="142" t="s">
        <v>2681</v>
      </c>
      <c r="F30" s="142" t="s">
        <v>2680</v>
      </c>
      <c r="G30" s="142" t="s">
        <v>808</v>
      </c>
      <c r="H30" s="4"/>
      <c r="I30" s="4"/>
      <c r="J30" s="4"/>
      <c r="K30" s="4"/>
    </row>
    <row r="31" spans="1:11" ht="14.1" customHeight="1">
      <c r="A31" s="4"/>
      <c r="B31" s="4"/>
      <c r="C31" s="7" t="s">
        <v>387</v>
      </c>
      <c r="D31" s="142" t="s">
        <v>361</v>
      </c>
      <c r="E31" s="142" t="s">
        <v>2679</v>
      </c>
      <c r="F31" s="142" t="s">
        <v>2678</v>
      </c>
      <c r="G31" s="142" t="s">
        <v>2677</v>
      </c>
      <c r="H31" s="4"/>
      <c r="I31" s="4"/>
      <c r="J31" s="4"/>
      <c r="K31" s="4"/>
    </row>
    <row r="32" spans="1:11" ht="14.1" customHeight="1">
      <c r="A32" s="4"/>
      <c r="B32" s="4"/>
      <c r="C32" s="7" t="s">
        <v>22</v>
      </c>
      <c r="D32" s="142" t="s">
        <v>361</v>
      </c>
      <c r="E32" s="142" t="s">
        <v>2676</v>
      </c>
      <c r="F32" s="142" t="s">
        <v>2675</v>
      </c>
      <c r="G32" s="142" t="s">
        <v>2674</v>
      </c>
      <c r="H32" s="4"/>
      <c r="I32" s="4"/>
      <c r="J32" s="4"/>
      <c r="K32" s="4"/>
    </row>
    <row r="33" spans="1:11" ht="14.1" customHeight="1">
      <c r="A33" s="4"/>
      <c r="B33" s="4"/>
      <c r="C33" s="1236" t="s">
        <v>384</v>
      </c>
      <c r="D33" s="1237"/>
      <c r="E33" s="1237"/>
      <c r="F33" s="1237"/>
      <c r="G33" s="1237"/>
      <c r="H33" s="4"/>
      <c r="I33" s="4"/>
      <c r="J33" s="4"/>
      <c r="K33" s="4"/>
    </row>
    <row r="34" spans="1:11" ht="14.1" customHeight="1">
      <c r="A34" s="4"/>
      <c r="B34" s="4"/>
      <c r="C34" s="13"/>
      <c r="D34" s="143">
        <v>2021</v>
      </c>
      <c r="E34" s="143">
        <v>2022</v>
      </c>
      <c r="F34" s="143">
        <v>2023</v>
      </c>
      <c r="G34" s="143">
        <v>2024</v>
      </c>
      <c r="H34" s="4"/>
      <c r="I34" s="4"/>
      <c r="J34" s="4"/>
      <c r="K34" s="4"/>
    </row>
    <row r="35" spans="1:11" ht="14.1" customHeight="1">
      <c r="A35" s="4"/>
      <c r="B35" s="4"/>
      <c r="C35" s="12"/>
      <c r="D35" s="144" t="s">
        <v>7</v>
      </c>
      <c r="E35" s="144" t="s">
        <v>8</v>
      </c>
      <c r="F35" s="144" t="s">
        <v>8</v>
      </c>
      <c r="G35" s="144" t="s">
        <v>8</v>
      </c>
      <c r="H35" s="4"/>
      <c r="I35" s="4"/>
      <c r="J35" s="4"/>
      <c r="K35" s="4"/>
    </row>
    <row r="36" spans="1:11" ht="14.1" customHeight="1">
      <c r="A36" s="4"/>
      <c r="B36" s="4"/>
      <c r="C36" s="11" t="s">
        <v>381</v>
      </c>
      <c r="D36" s="145">
        <v>279783403</v>
      </c>
      <c r="E36" s="145">
        <v>697109000</v>
      </c>
      <c r="F36" s="145">
        <v>697109000</v>
      </c>
      <c r="G36" s="145">
        <v>697109000</v>
      </c>
      <c r="H36" s="4"/>
      <c r="I36" s="4"/>
      <c r="J36" s="4"/>
      <c r="K36" s="4"/>
    </row>
    <row r="37" spans="1:11" ht="14.1" customHeight="1">
      <c r="A37" s="4"/>
      <c r="B37" s="4"/>
      <c r="C37" s="11" t="s">
        <v>370</v>
      </c>
      <c r="D37" s="145">
        <v>279783403</v>
      </c>
      <c r="E37" s="145">
        <v>697109000</v>
      </c>
      <c r="F37" s="145">
        <v>697109000</v>
      </c>
      <c r="G37" s="145">
        <v>697109000</v>
      </c>
      <c r="H37" s="4"/>
      <c r="I37" s="4"/>
      <c r="J37" s="4"/>
      <c r="K37" s="4"/>
    </row>
    <row r="38" spans="1:11" ht="14.1" customHeight="1">
      <c r="A38" s="4"/>
      <c r="B38" s="4"/>
      <c r="C38" s="11" t="s">
        <v>374</v>
      </c>
      <c r="D38" s="145">
        <v>0</v>
      </c>
      <c r="E38" s="145">
        <v>0</v>
      </c>
      <c r="F38" s="145">
        <v>0</v>
      </c>
      <c r="G38" s="145">
        <v>0</v>
      </c>
      <c r="H38" s="4"/>
      <c r="I38" s="4"/>
      <c r="J38" s="4"/>
      <c r="K38" s="4"/>
    </row>
    <row r="39" spans="1:11" ht="14.1" customHeight="1">
      <c r="A39" s="4"/>
      <c r="B39" s="4"/>
      <c r="C39" s="11" t="s">
        <v>380</v>
      </c>
      <c r="D39" s="145">
        <v>27645704</v>
      </c>
      <c r="E39" s="145">
        <v>183574000</v>
      </c>
      <c r="F39" s="145">
        <v>183574000</v>
      </c>
      <c r="G39" s="145">
        <v>183574000</v>
      </c>
      <c r="H39" s="4"/>
      <c r="I39" s="4"/>
      <c r="J39" s="4"/>
      <c r="K39" s="4"/>
    </row>
    <row r="40" spans="1:11" ht="14.1" customHeight="1">
      <c r="A40" s="4"/>
      <c r="B40" s="4"/>
      <c r="C40" s="11" t="s">
        <v>370</v>
      </c>
      <c r="D40" s="145">
        <v>27645704</v>
      </c>
      <c r="E40" s="145">
        <v>183574000</v>
      </c>
      <c r="F40" s="145">
        <v>183574000</v>
      </c>
      <c r="G40" s="145">
        <v>183574000</v>
      </c>
      <c r="H40" s="4"/>
      <c r="I40" s="4"/>
      <c r="J40" s="4"/>
      <c r="K40" s="4"/>
    </row>
    <row r="41" spans="1:11" ht="14.1" customHeight="1">
      <c r="A41" s="4"/>
      <c r="B41" s="4"/>
      <c r="C41" s="11" t="s">
        <v>374</v>
      </c>
      <c r="D41" s="145">
        <v>0</v>
      </c>
      <c r="E41" s="145">
        <v>0</v>
      </c>
      <c r="F41" s="145">
        <v>0</v>
      </c>
      <c r="G41" s="145">
        <v>0</v>
      </c>
      <c r="H41" s="4"/>
      <c r="I41" s="4"/>
      <c r="J41" s="4"/>
      <c r="K41" s="4"/>
    </row>
    <row r="42" spans="1:11" ht="14.1" customHeight="1">
      <c r="A42" s="4"/>
      <c r="B42" s="4"/>
      <c r="C42" s="11" t="s">
        <v>379</v>
      </c>
      <c r="D42" s="145">
        <v>61689035</v>
      </c>
      <c r="E42" s="145">
        <v>128117000</v>
      </c>
      <c r="F42" s="145">
        <v>99317000</v>
      </c>
      <c r="G42" s="145">
        <v>109317000</v>
      </c>
      <c r="H42" s="4"/>
      <c r="I42" s="4"/>
      <c r="J42" s="4"/>
      <c r="K42" s="4"/>
    </row>
    <row r="43" spans="1:11" ht="14.1" customHeight="1">
      <c r="A43" s="4"/>
      <c r="B43" s="4"/>
      <c r="C43" s="11" t="s">
        <v>370</v>
      </c>
      <c r="D43" s="145">
        <v>61689035</v>
      </c>
      <c r="E43" s="145">
        <v>128117000</v>
      </c>
      <c r="F43" s="145">
        <v>99317000</v>
      </c>
      <c r="G43" s="145">
        <v>109317000</v>
      </c>
      <c r="H43" s="4"/>
      <c r="I43" s="4"/>
      <c r="J43" s="4"/>
      <c r="K43" s="4"/>
    </row>
    <row r="44" spans="1:11" ht="14.1" customHeight="1">
      <c r="A44" s="4"/>
      <c r="B44" s="4"/>
      <c r="C44" s="11" t="s">
        <v>374</v>
      </c>
      <c r="D44" s="145">
        <v>0</v>
      </c>
      <c r="E44" s="145">
        <v>0</v>
      </c>
      <c r="F44" s="145">
        <v>0</v>
      </c>
      <c r="G44" s="145">
        <v>0</v>
      </c>
      <c r="H44" s="4"/>
      <c r="I44" s="4"/>
      <c r="J44" s="4"/>
      <c r="K44" s="4"/>
    </row>
    <row r="45" spans="1:11" ht="14.1" customHeight="1">
      <c r="A45" s="4"/>
      <c r="B45" s="4"/>
      <c r="C45" s="11" t="s">
        <v>378</v>
      </c>
      <c r="D45" s="145">
        <v>0</v>
      </c>
      <c r="E45" s="145">
        <v>0</v>
      </c>
      <c r="F45" s="145">
        <v>0</v>
      </c>
      <c r="G45" s="145">
        <v>0</v>
      </c>
      <c r="H45" s="4"/>
      <c r="I45" s="4"/>
      <c r="J45" s="4"/>
      <c r="K45" s="4"/>
    </row>
    <row r="46" spans="1:11" ht="14.1" customHeight="1">
      <c r="A46" s="4"/>
      <c r="B46" s="4"/>
      <c r="C46" s="11" t="s">
        <v>370</v>
      </c>
      <c r="D46" s="145">
        <v>0</v>
      </c>
      <c r="E46" s="145">
        <v>0</v>
      </c>
      <c r="F46" s="145">
        <v>0</v>
      </c>
      <c r="G46" s="145">
        <v>0</v>
      </c>
      <c r="H46" s="4"/>
      <c r="I46" s="4"/>
      <c r="J46" s="4"/>
      <c r="K46" s="4"/>
    </row>
    <row r="47" spans="1:11" ht="14.1" customHeight="1">
      <c r="A47" s="4"/>
      <c r="B47" s="4"/>
      <c r="C47" s="11" t="s">
        <v>374</v>
      </c>
      <c r="D47" s="145">
        <v>0</v>
      </c>
      <c r="E47" s="145">
        <v>0</v>
      </c>
      <c r="F47" s="145">
        <v>0</v>
      </c>
      <c r="G47" s="145">
        <v>0</v>
      </c>
      <c r="H47" s="4"/>
      <c r="I47" s="4"/>
      <c r="J47" s="4"/>
      <c r="K47" s="4"/>
    </row>
    <row r="48" spans="1:11" ht="14.1" customHeight="1">
      <c r="A48" s="4"/>
      <c r="B48" s="4"/>
      <c r="C48" s="11" t="s">
        <v>383</v>
      </c>
      <c r="D48" s="145">
        <v>0</v>
      </c>
      <c r="E48" s="145">
        <v>0</v>
      </c>
      <c r="F48" s="145">
        <v>0</v>
      </c>
      <c r="G48" s="145">
        <v>0</v>
      </c>
      <c r="H48" s="4"/>
      <c r="I48" s="4"/>
      <c r="J48" s="4"/>
      <c r="K48" s="4"/>
    </row>
    <row r="49" spans="1:11" ht="14.1" customHeight="1">
      <c r="A49" s="4"/>
      <c r="B49" s="4"/>
      <c r="C49" s="11" t="s">
        <v>370</v>
      </c>
      <c r="D49" s="145">
        <v>0</v>
      </c>
      <c r="E49" s="145">
        <v>0</v>
      </c>
      <c r="F49" s="145">
        <v>0</v>
      </c>
      <c r="G49" s="145">
        <v>0</v>
      </c>
      <c r="H49" s="4"/>
      <c r="I49" s="4"/>
      <c r="J49" s="4"/>
      <c r="K49" s="4"/>
    </row>
    <row r="50" spans="1:11" ht="14.1" customHeight="1">
      <c r="A50" s="4"/>
      <c r="B50" s="4"/>
      <c r="C50" s="11" t="s">
        <v>374</v>
      </c>
      <c r="D50" s="145">
        <v>0</v>
      </c>
      <c r="E50" s="145">
        <v>0</v>
      </c>
      <c r="F50" s="145">
        <v>0</v>
      </c>
      <c r="G50" s="145">
        <v>0</v>
      </c>
      <c r="H50" s="4"/>
      <c r="I50" s="4"/>
      <c r="J50" s="4"/>
      <c r="K50" s="4"/>
    </row>
    <row r="51" spans="1:11" ht="14.1" customHeight="1">
      <c r="A51" s="4"/>
      <c r="B51" s="4"/>
      <c r="C51" s="11" t="s">
        <v>376</v>
      </c>
      <c r="D51" s="145">
        <v>0</v>
      </c>
      <c r="E51" s="145">
        <v>0</v>
      </c>
      <c r="F51" s="145">
        <v>0</v>
      </c>
      <c r="G51" s="145">
        <v>0</v>
      </c>
      <c r="H51" s="4"/>
      <c r="I51" s="4"/>
      <c r="J51" s="4"/>
      <c r="K51" s="4"/>
    </row>
    <row r="52" spans="1:11" ht="14.1" customHeight="1">
      <c r="A52" s="4"/>
      <c r="B52" s="4"/>
      <c r="C52" s="11" t="s">
        <v>370</v>
      </c>
      <c r="D52" s="145">
        <v>0</v>
      </c>
      <c r="E52" s="145">
        <v>0</v>
      </c>
      <c r="F52" s="145">
        <v>0</v>
      </c>
      <c r="G52" s="145">
        <v>0</v>
      </c>
      <c r="H52" s="4"/>
      <c r="I52" s="4"/>
      <c r="J52" s="4"/>
      <c r="K52" s="4"/>
    </row>
    <row r="53" spans="1:11" ht="14.1" customHeight="1">
      <c r="A53" s="4"/>
      <c r="B53" s="4"/>
      <c r="C53" s="11" t="s">
        <v>374</v>
      </c>
      <c r="D53" s="145">
        <v>0</v>
      </c>
      <c r="E53" s="145">
        <v>0</v>
      </c>
      <c r="F53" s="145">
        <v>0</v>
      </c>
      <c r="G53" s="145">
        <v>0</v>
      </c>
      <c r="H53" s="4"/>
      <c r="I53" s="4"/>
      <c r="J53" s="4"/>
      <c r="K53" s="4"/>
    </row>
    <row r="54" spans="1:11" ht="14.1" customHeight="1">
      <c r="A54" s="4"/>
      <c r="B54" s="4"/>
      <c r="C54" s="11" t="s">
        <v>375</v>
      </c>
      <c r="D54" s="145">
        <v>329880</v>
      </c>
      <c r="E54" s="145">
        <v>0</v>
      </c>
      <c r="F54" s="145">
        <v>0</v>
      </c>
      <c r="G54" s="145">
        <v>0</v>
      </c>
      <c r="H54" s="4"/>
      <c r="I54" s="4"/>
      <c r="J54" s="4"/>
      <c r="K54" s="4"/>
    </row>
    <row r="55" spans="1:11" ht="14.1" customHeight="1">
      <c r="A55" s="4"/>
      <c r="B55" s="4"/>
      <c r="C55" s="11" t="s">
        <v>370</v>
      </c>
      <c r="D55" s="145">
        <v>329880</v>
      </c>
      <c r="E55" s="145">
        <v>0</v>
      </c>
      <c r="F55" s="145">
        <v>0</v>
      </c>
      <c r="G55" s="145">
        <v>0</v>
      </c>
      <c r="H55" s="4"/>
      <c r="I55" s="4"/>
      <c r="J55" s="4"/>
      <c r="K55" s="4"/>
    </row>
    <row r="56" spans="1:11" ht="14.1" customHeight="1">
      <c r="A56" s="4"/>
      <c r="B56" s="4"/>
      <c r="C56" s="11" t="s">
        <v>374</v>
      </c>
      <c r="D56" s="145">
        <v>0</v>
      </c>
      <c r="E56" s="145">
        <v>0</v>
      </c>
      <c r="F56" s="145">
        <v>0</v>
      </c>
      <c r="G56" s="145">
        <v>0</v>
      </c>
      <c r="H56" s="4"/>
      <c r="I56" s="4"/>
      <c r="J56" s="4"/>
      <c r="K56" s="4"/>
    </row>
    <row r="57" spans="1:11" ht="14.1" customHeight="1">
      <c r="A57" s="4"/>
      <c r="B57" s="4"/>
      <c r="C57" s="11" t="s">
        <v>373</v>
      </c>
      <c r="D57" s="145">
        <v>0</v>
      </c>
      <c r="E57" s="145">
        <v>0</v>
      </c>
      <c r="F57" s="145">
        <v>0</v>
      </c>
      <c r="G57" s="145">
        <v>0</v>
      </c>
      <c r="H57" s="4"/>
      <c r="I57" s="4"/>
      <c r="J57" s="4"/>
      <c r="K57" s="4"/>
    </row>
    <row r="58" spans="1:11" ht="14.1" customHeight="1">
      <c r="A58" s="4"/>
      <c r="B58" s="4"/>
      <c r="C58" s="11" t="s">
        <v>370</v>
      </c>
      <c r="D58" s="145">
        <v>0</v>
      </c>
      <c r="E58" s="145">
        <v>0</v>
      </c>
      <c r="F58" s="145">
        <v>0</v>
      </c>
      <c r="G58" s="145">
        <v>0</v>
      </c>
      <c r="H58" s="4"/>
      <c r="I58" s="4"/>
      <c r="J58" s="4"/>
      <c r="K58" s="4"/>
    </row>
    <row r="59" spans="1:11" ht="14.1" customHeight="1">
      <c r="A59" s="4"/>
      <c r="B59" s="4"/>
      <c r="C59" s="11" t="s">
        <v>369</v>
      </c>
      <c r="D59" s="145">
        <v>0</v>
      </c>
      <c r="E59" s="145">
        <v>0</v>
      </c>
      <c r="F59" s="145">
        <v>0</v>
      </c>
      <c r="G59" s="145">
        <v>0</v>
      </c>
      <c r="H59" s="4"/>
      <c r="I59" s="4"/>
      <c r="J59" s="4"/>
      <c r="K59" s="4"/>
    </row>
    <row r="60" spans="1:11" ht="14.1" customHeight="1">
      <c r="A60" s="4"/>
      <c r="B60" s="4"/>
      <c r="C60" s="11" t="s">
        <v>368</v>
      </c>
      <c r="D60" s="145">
        <v>0</v>
      </c>
      <c r="E60" s="145">
        <v>0</v>
      </c>
      <c r="F60" s="145">
        <v>0</v>
      </c>
      <c r="G60" s="145">
        <v>0</v>
      </c>
      <c r="H60" s="4"/>
      <c r="I60" s="4"/>
      <c r="J60" s="4"/>
      <c r="K60" s="4"/>
    </row>
    <row r="61" spans="1:11" ht="14.1" customHeight="1">
      <c r="A61" s="4"/>
      <c r="B61" s="4"/>
      <c r="C61" s="11" t="s">
        <v>367</v>
      </c>
      <c r="D61" s="145">
        <v>0</v>
      </c>
      <c r="E61" s="145">
        <v>0</v>
      </c>
      <c r="F61" s="145">
        <v>0</v>
      </c>
      <c r="G61" s="145">
        <v>0</v>
      </c>
      <c r="H61" s="4"/>
      <c r="I61" s="4"/>
      <c r="J61" s="4"/>
      <c r="K61" s="4"/>
    </row>
    <row r="62" spans="1:11" ht="14.1" customHeight="1">
      <c r="A62" s="4"/>
      <c r="B62" s="4"/>
      <c r="C62" s="11" t="s">
        <v>366</v>
      </c>
      <c r="D62" s="145">
        <v>0</v>
      </c>
      <c r="E62" s="145">
        <v>0</v>
      </c>
      <c r="F62" s="145">
        <v>0</v>
      </c>
      <c r="G62" s="145">
        <v>0</v>
      </c>
      <c r="H62" s="4"/>
      <c r="I62" s="4"/>
      <c r="J62" s="4"/>
      <c r="K62" s="4"/>
    </row>
    <row r="63" spans="1:11" ht="14.1" customHeight="1">
      <c r="A63" s="4"/>
      <c r="B63" s="4"/>
      <c r="C63" s="11" t="s">
        <v>372</v>
      </c>
      <c r="D63" s="145">
        <v>0</v>
      </c>
      <c r="E63" s="145">
        <v>0</v>
      </c>
      <c r="F63" s="145">
        <v>0</v>
      </c>
      <c r="G63" s="145">
        <v>0</v>
      </c>
      <c r="H63" s="4"/>
      <c r="I63" s="4"/>
      <c r="J63" s="4"/>
      <c r="K63" s="4"/>
    </row>
    <row r="64" spans="1:11" ht="14.1" customHeight="1">
      <c r="A64" s="4"/>
      <c r="B64" s="4"/>
      <c r="C64" s="11" t="s">
        <v>370</v>
      </c>
      <c r="D64" s="145">
        <v>0</v>
      </c>
      <c r="E64" s="145">
        <v>0</v>
      </c>
      <c r="F64" s="145">
        <v>0</v>
      </c>
      <c r="G64" s="145">
        <v>0</v>
      </c>
      <c r="H64" s="4"/>
      <c r="I64" s="4"/>
      <c r="J64" s="4"/>
      <c r="K64" s="4"/>
    </row>
    <row r="65" spans="1:11" ht="14.1" customHeight="1">
      <c r="A65" s="4"/>
      <c r="B65" s="4"/>
      <c r="C65" s="11" t="s">
        <v>369</v>
      </c>
      <c r="D65" s="145">
        <v>0</v>
      </c>
      <c r="E65" s="145">
        <v>0</v>
      </c>
      <c r="F65" s="145">
        <v>0</v>
      </c>
      <c r="G65" s="145">
        <v>0</v>
      </c>
      <c r="H65" s="4"/>
      <c r="I65" s="4"/>
      <c r="J65" s="4"/>
      <c r="K65" s="4"/>
    </row>
    <row r="66" spans="1:11" ht="14.1" customHeight="1">
      <c r="A66" s="4"/>
      <c r="B66" s="4"/>
      <c r="C66" s="11" t="s">
        <v>368</v>
      </c>
      <c r="D66" s="145">
        <v>0</v>
      </c>
      <c r="E66" s="145">
        <v>0</v>
      </c>
      <c r="F66" s="145">
        <v>0</v>
      </c>
      <c r="G66" s="145">
        <v>0</v>
      </c>
      <c r="H66" s="4"/>
      <c r="I66" s="4"/>
      <c r="J66" s="4"/>
      <c r="K66" s="4"/>
    </row>
    <row r="67" spans="1:11" ht="14.1" customHeight="1">
      <c r="A67" s="4"/>
      <c r="B67" s="4"/>
      <c r="C67" s="11" t="s">
        <v>367</v>
      </c>
      <c r="D67" s="145">
        <v>0</v>
      </c>
      <c r="E67" s="145">
        <v>0</v>
      </c>
      <c r="F67" s="145">
        <v>0</v>
      </c>
      <c r="G67" s="145">
        <v>0</v>
      </c>
      <c r="H67" s="4"/>
      <c r="I67" s="4"/>
      <c r="J67" s="4"/>
      <c r="K67" s="4"/>
    </row>
    <row r="68" spans="1:11" ht="14.1" customHeight="1">
      <c r="A68" s="4"/>
      <c r="B68" s="4"/>
      <c r="C68" s="11" t="s">
        <v>366</v>
      </c>
      <c r="D68" s="145">
        <v>0</v>
      </c>
      <c r="E68" s="145">
        <v>0</v>
      </c>
      <c r="F68" s="145">
        <v>0</v>
      </c>
      <c r="G68" s="145">
        <v>0</v>
      </c>
      <c r="H68" s="4"/>
      <c r="I68" s="4"/>
      <c r="J68" s="4"/>
      <c r="K68" s="4"/>
    </row>
    <row r="69" spans="1:11" ht="14.1" customHeight="1">
      <c r="A69" s="4"/>
      <c r="B69" s="4"/>
      <c r="C69" s="11" t="s">
        <v>371</v>
      </c>
      <c r="D69" s="145">
        <v>0</v>
      </c>
      <c r="E69" s="145">
        <v>0</v>
      </c>
      <c r="F69" s="145">
        <v>0</v>
      </c>
      <c r="G69" s="145">
        <v>0</v>
      </c>
      <c r="H69" s="4"/>
      <c r="I69" s="4"/>
      <c r="J69" s="4"/>
      <c r="K69" s="4"/>
    </row>
    <row r="70" spans="1:11" ht="14.1" customHeight="1">
      <c r="A70" s="4"/>
      <c r="B70" s="4"/>
      <c r="C70" s="11" t="s">
        <v>370</v>
      </c>
      <c r="D70" s="145">
        <v>0</v>
      </c>
      <c r="E70" s="145">
        <v>0</v>
      </c>
      <c r="F70" s="145">
        <v>0</v>
      </c>
      <c r="G70" s="145">
        <v>0</v>
      </c>
      <c r="H70" s="4"/>
      <c r="I70" s="4"/>
      <c r="J70" s="4"/>
      <c r="K70" s="4"/>
    </row>
    <row r="71" spans="1:11" ht="14.1" customHeight="1">
      <c r="A71" s="4"/>
      <c r="B71" s="4"/>
      <c r="C71" s="11" t="s">
        <v>369</v>
      </c>
      <c r="D71" s="145">
        <v>0</v>
      </c>
      <c r="E71" s="145">
        <v>0</v>
      </c>
      <c r="F71" s="145">
        <v>0</v>
      </c>
      <c r="G71" s="145">
        <v>0</v>
      </c>
      <c r="H71" s="4"/>
      <c r="I71" s="4"/>
      <c r="J71" s="4"/>
      <c r="K71" s="4"/>
    </row>
    <row r="72" spans="1:11" ht="14.1" customHeight="1">
      <c r="A72" s="4"/>
      <c r="B72" s="4"/>
      <c r="C72" s="11" t="s">
        <v>368</v>
      </c>
      <c r="D72" s="145">
        <v>0</v>
      </c>
      <c r="E72" s="145">
        <v>0</v>
      </c>
      <c r="F72" s="145">
        <v>0</v>
      </c>
      <c r="G72" s="145">
        <v>0</v>
      </c>
      <c r="H72" s="4"/>
      <c r="I72" s="4"/>
      <c r="J72" s="4"/>
      <c r="K72" s="4"/>
    </row>
    <row r="73" spans="1:11" ht="14.1" customHeight="1">
      <c r="A73" s="4"/>
      <c r="B73" s="4"/>
      <c r="C73" s="11" t="s">
        <v>367</v>
      </c>
      <c r="D73" s="145">
        <v>0</v>
      </c>
      <c r="E73" s="145">
        <v>0</v>
      </c>
      <c r="F73" s="145">
        <v>0</v>
      </c>
      <c r="G73" s="145">
        <v>0</v>
      </c>
      <c r="H73" s="4"/>
      <c r="I73" s="4"/>
      <c r="J73" s="4"/>
      <c r="K73" s="4"/>
    </row>
    <row r="74" spans="1:11" ht="14.1" customHeight="1">
      <c r="A74" s="4"/>
      <c r="B74" s="4"/>
      <c r="C74" s="11" t="s">
        <v>366</v>
      </c>
      <c r="D74" s="145">
        <v>0</v>
      </c>
      <c r="E74" s="145">
        <v>0</v>
      </c>
      <c r="F74" s="145">
        <v>0</v>
      </c>
      <c r="G74" s="145">
        <v>0</v>
      </c>
      <c r="H74" s="4"/>
      <c r="I74" s="4"/>
      <c r="J74" s="4"/>
      <c r="K74" s="4"/>
    </row>
    <row r="75" spans="1:11" ht="14.1" customHeight="1">
      <c r="A75" s="4"/>
      <c r="B75" s="4"/>
      <c r="C75" s="11" t="s">
        <v>365</v>
      </c>
      <c r="D75" s="145">
        <v>0</v>
      </c>
      <c r="E75" s="145">
        <v>0</v>
      </c>
      <c r="F75" s="145">
        <v>0</v>
      </c>
      <c r="G75" s="145">
        <v>0</v>
      </c>
      <c r="H75" s="4"/>
      <c r="I75" s="4"/>
      <c r="J75" s="4"/>
      <c r="K75" s="4"/>
    </row>
    <row r="76" spans="1:11" ht="14.1" customHeight="1">
      <c r="A76" s="4"/>
      <c r="B76" s="4"/>
      <c r="C76" s="11" t="s">
        <v>364</v>
      </c>
      <c r="D76" s="145">
        <v>0</v>
      </c>
      <c r="E76" s="145">
        <v>0</v>
      </c>
      <c r="F76" s="145">
        <v>0</v>
      </c>
      <c r="G76" s="145">
        <v>0</v>
      </c>
      <c r="H76" s="4"/>
      <c r="I76" s="4"/>
      <c r="J76" s="4"/>
      <c r="K76" s="4"/>
    </row>
    <row r="77" spans="1:11" ht="14.1" customHeight="1">
      <c r="A77" s="4"/>
      <c r="B77" s="4"/>
      <c r="C77" s="10" t="s">
        <v>147</v>
      </c>
      <c r="D77" s="145">
        <v>369448022</v>
      </c>
      <c r="E77" s="145">
        <v>1008800000</v>
      </c>
      <c r="F77" s="145">
        <v>980000000</v>
      </c>
      <c r="G77" s="145">
        <v>990000000</v>
      </c>
      <c r="H77" s="4"/>
      <c r="I77" s="4"/>
      <c r="J77" s="4"/>
      <c r="K77" s="4"/>
    </row>
    <row r="78" spans="1:11" ht="14.1" customHeight="1">
      <c r="A78" s="4"/>
      <c r="B78" s="4"/>
      <c r="C78" s="1222" t="s">
        <v>44</v>
      </c>
      <c r="D78" s="1223"/>
      <c r="E78" s="1223"/>
      <c r="F78" s="1223"/>
      <c r="G78" s="1223"/>
      <c r="H78" s="4"/>
      <c r="I78" s="4"/>
      <c r="J78" s="4"/>
      <c r="K78" s="4"/>
    </row>
    <row r="79" spans="1:11" ht="14.1" customHeight="1">
      <c r="A79" s="4"/>
      <c r="B79" s="4"/>
      <c r="C79" s="154" t="s">
        <v>2668</v>
      </c>
      <c r="D79" s="1222" t="s">
        <v>2667</v>
      </c>
      <c r="E79" s="1223"/>
      <c r="F79" s="1223"/>
      <c r="G79" s="1223"/>
      <c r="H79" s="4"/>
      <c r="I79" s="4"/>
      <c r="J79" s="4"/>
      <c r="K79" s="4"/>
    </row>
    <row r="80" spans="1:11" ht="14.1" customHeight="1">
      <c r="A80" s="4"/>
      <c r="B80" s="4"/>
      <c r="C80" s="14" t="s">
        <v>393</v>
      </c>
      <c r="D80" s="1232" t="s">
        <v>2673</v>
      </c>
      <c r="E80" s="1233"/>
      <c r="F80" s="1233"/>
      <c r="G80" s="1233"/>
      <c r="H80" s="4"/>
      <c r="I80" s="4"/>
      <c r="J80" s="4"/>
      <c r="K80" s="4"/>
    </row>
    <row r="81" spans="1:11" ht="14.1" customHeight="1">
      <c r="A81" s="4"/>
      <c r="B81" s="4"/>
      <c r="C81" s="150" t="s">
        <v>392</v>
      </c>
      <c r="D81" s="1234" t="s">
        <v>2672</v>
      </c>
      <c r="E81" s="1235"/>
      <c r="F81" s="1235"/>
      <c r="G81" s="1235"/>
      <c r="H81" s="4"/>
      <c r="I81" s="4"/>
      <c r="J81" s="4"/>
      <c r="K81" s="4"/>
    </row>
    <row r="82" spans="1:11" ht="14.1" customHeight="1">
      <c r="A82" s="4"/>
      <c r="B82" s="4"/>
      <c r="C82" s="150" t="s">
        <v>15</v>
      </c>
      <c r="D82" s="1234" t="s">
        <v>2671</v>
      </c>
      <c r="E82" s="1235"/>
      <c r="F82" s="1235"/>
      <c r="G82" s="1235"/>
      <c r="H82" s="4"/>
      <c r="I82" s="4"/>
      <c r="J82" s="4"/>
      <c r="K82" s="4"/>
    </row>
    <row r="83" spans="1:11" ht="15" customHeight="1">
      <c r="A83" s="4"/>
      <c r="B83" s="4"/>
      <c r="C83" s="13"/>
      <c r="D83" s="143">
        <v>2021</v>
      </c>
      <c r="E83" s="143">
        <v>2022</v>
      </c>
      <c r="F83" s="143">
        <v>2023</v>
      </c>
      <c r="G83" s="143">
        <v>2024</v>
      </c>
      <c r="H83" s="4"/>
      <c r="I83" s="4"/>
      <c r="J83" s="4"/>
      <c r="K83" s="4"/>
    </row>
    <row r="84" spans="1:11" ht="15" customHeight="1">
      <c r="A84" s="4"/>
      <c r="B84" s="4"/>
      <c r="C84" s="12"/>
      <c r="D84" s="144" t="s">
        <v>7</v>
      </c>
      <c r="E84" s="144" t="s">
        <v>8</v>
      </c>
      <c r="F84" s="144" t="s">
        <v>8</v>
      </c>
      <c r="G84" s="144" t="s">
        <v>8</v>
      </c>
      <c r="H84" s="4"/>
      <c r="I84" s="4"/>
      <c r="J84" s="4"/>
      <c r="K84" s="4"/>
    </row>
    <row r="85" spans="1:11" ht="14.1" customHeight="1">
      <c r="A85" s="4"/>
      <c r="B85" s="4"/>
      <c r="C85" s="7" t="s">
        <v>16</v>
      </c>
      <c r="D85" s="142" t="s">
        <v>385</v>
      </c>
      <c r="E85" s="142" t="s">
        <v>346</v>
      </c>
      <c r="F85" s="142" t="s">
        <v>404</v>
      </c>
      <c r="G85" s="142" t="s">
        <v>404</v>
      </c>
      <c r="H85" s="4"/>
      <c r="I85" s="4"/>
      <c r="J85" s="4"/>
      <c r="K85" s="4"/>
    </row>
    <row r="86" spans="1:11" ht="14.1" customHeight="1">
      <c r="A86" s="4"/>
      <c r="B86" s="4"/>
      <c r="C86" s="7" t="s">
        <v>506</v>
      </c>
      <c r="D86" s="142" t="s">
        <v>732</v>
      </c>
      <c r="E86" s="142" t="s">
        <v>2670</v>
      </c>
      <c r="F86" s="142" t="s">
        <v>385</v>
      </c>
      <c r="G86" s="142" t="s">
        <v>385</v>
      </c>
      <c r="H86" s="4"/>
      <c r="I86" s="4"/>
      <c r="J86" s="4"/>
      <c r="K86" s="4"/>
    </row>
    <row r="87" spans="1:11" ht="14.1" customHeight="1">
      <c r="A87" s="4"/>
      <c r="B87" s="4"/>
      <c r="C87" s="7" t="s">
        <v>504</v>
      </c>
      <c r="D87" s="142" t="s">
        <v>385</v>
      </c>
      <c r="E87" s="142" t="s">
        <v>2471</v>
      </c>
      <c r="F87" s="142" t="s">
        <v>385</v>
      </c>
      <c r="G87" s="142" t="s">
        <v>385</v>
      </c>
      <c r="H87" s="4"/>
      <c r="I87" s="4"/>
      <c r="J87" s="4"/>
      <c r="K87" s="4"/>
    </row>
    <row r="88" spans="1:11" ht="14.1" customHeight="1">
      <c r="A88" s="4"/>
      <c r="B88" s="4"/>
      <c r="C88" s="7" t="s">
        <v>388</v>
      </c>
      <c r="D88" s="142" t="s">
        <v>361</v>
      </c>
      <c r="E88" s="142" t="s">
        <v>361</v>
      </c>
      <c r="F88" s="142" t="s">
        <v>668</v>
      </c>
      <c r="G88" s="142" t="s">
        <v>385</v>
      </c>
      <c r="H88" s="4"/>
      <c r="I88" s="4"/>
      <c r="J88" s="4"/>
      <c r="K88" s="4"/>
    </row>
    <row r="89" spans="1:11" ht="14.1" customHeight="1">
      <c r="A89" s="4"/>
      <c r="B89" s="4"/>
      <c r="C89" s="7" t="s">
        <v>387</v>
      </c>
      <c r="D89" s="142" t="s">
        <v>361</v>
      </c>
      <c r="E89" s="142" t="s">
        <v>2669</v>
      </c>
      <c r="F89" s="142" t="s">
        <v>430</v>
      </c>
      <c r="G89" s="142" t="s">
        <v>361</v>
      </c>
      <c r="H89" s="4"/>
      <c r="I89" s="4"/>
      <c r="J89" s="4"/>
      <c r="K89" s="4"/>
    </row>
    <row r="90" spans="1:11" ht="14.1" customHeight="1">
      <c r="A90" s="4"/>
      <c r="B90" s="4"/>
      <c r="C90" s="7" t="s">
        <v>22</v>
      </c>
      <c r="D90" s="142" t="s">
        <v>361</v>
      </c>
      <c r="E90" s="142" t="s">
        <v>361</v>
      </c>
      <c r="F90" s="142" t="s">
        <v>430</v>
      </c>
      <c r="G90" s="142" t="s">
        <v>361</v>
      </c>
      <c r="H90" s="4"/>
      <c r="I90" s="4"/>
      <c r="J90" s="4"/>
      <c r="K90" s="4"/>
    </row>
    <row r="91" spans="1:11" ht="14.1" customHeight="1">
      <c r="A91" s="4"/>
      <c r="B91" s="4"/>
      <c r="C91" s="1236" t="s">
        <v>384</v>
      </c>
      <c r="D91" s="1237"/>
      <c r="E91" s="1237"/>
      <c r="F91" s="1237"/>
      <c r="G91" s="1237"/>
      <c r="H91" s="4"/>
      <c r="I91" s="4"/>
      <c r="J91" s="4"/>
      <c r="K91" s="4"/>
    </row>
    <row r="92" spans="1:11" ht="14.1" customHeight="1">
      <c r="A92" s="4"/>
      <c r="B92" s="4"/>
      <c r="C92" s="13"/>
      <c r="D92" s="143">
        <v>2021</v>
      </c>
      <c r="E92" s="143">
        <v>2022</v>
      </c>
      <c r="F92" s="143">
        <v>2023</v>
      </c>
      <c r="G92" s="143">
        <v>2024</v>
      </c>
      <c r="H92" s="4"/>
      <c r="I92" s="4"/>
      <c r="J92" s="4"/>
      <c r="K92" s="4"/>
    </row>
    <row r="93" spans="1:11" ht="14.1" customHeight="1">
      <c r="A93" s="4"/>
      <c r="B93" s="4"/>
      <c r="C93" s="12"/>
      <c r="D93" s="144" t="s">
        <v>7</v>
      </c>
      <c r="E93" s="144" t="s">
        <v>8</v>
      </c>
      <c r="F93" s="144" t="s">
        <v>8</v>
      </c>
      <c r="G93" s="144" t="s">
        <v>8</v>
      </c>
      <c r="H93" s="4"/>
      <c r="I93" s="4"/>
      <c r="J93" s="4"/>
      <c r="K93" s="4"/>
    </row>
    <row r="94" spans="1:11" ht="14.1" customHeight="1">
      <c r="A94" s="4"/>
      <c r="B94" s="4"/>
      <c r="C94" s="11" t="s">
        <v>381</v>
      </c>
      <c r="D94" s="145">
        <v>0</v>
      </c>
      <c r="E94" s="145">
        <v>0</v>
      </c>
      <c r="F94" s="145">
        <v>0</v>
      </c>
      <c r="G94" s="145">
        <v>0</v>
      </c>
      <c r="H94" s="4"/>
      <c r="I94" s="4"/>
      <c r="J94" s="4"/>
      <c r="K94" s="4"/>
    </row>
    <row r="95" spans="1:11" ht="14.1" customHeight="1">
      <c r="A95" s="4"/>
      <c r="B95" s="4"/>
      <c r="C95" s="11" t="s">
        <v>370</v>
      </c>
      <c r="D95" s="145">
        <v>0</v>
      </c>
      <c r="E95" s="145">
        <v>0</v>
      </c>
      <c r="F95" s="145">
        <v>0</v>
      </c>
      <c r="G95" s="145">
        <v>0</v>
      </c>
      <c r="H95" s="4"/>
      <c r="I95" s="4"/>
      <c r="J95" s="4"/>
      <c r="K95" s="4"/>
    </row>
    <row r="96" spans="1:11" ht="14.1" customHeight="1">
      <c r="A96" s="4"/>
      <c r="B96" s="4"/>
      <c r="C96" s="11" t="s">
        <v>374</v>
      </c>
      <c r="D96" s="145">
        <v>0</v>
      </c>
      <c r="E96" s="145">
        <v>0</v>
      </c>
      <c r="F96" s="145">
        <v>0</v>
      </c>
      <c r="G96" s="145">
        <v>0</v>
      </c>
      <c r="H96" s="4"/>
      <c r="I96" s="4"/>
      <c r="J96" s="4"/>
      <c r="K96" s="4"/>
    </row>
    <row r="97" spans="1:11" ht="14.1" customHeight="1">
      <c r="A97" s="4"/>
      <c r="B97" s="4"/>
      <c r="C97" s="11" t="s">
        <v>380</v>
      </c>
      <c r="D97" s="145">
        <v>0</v>
      </c>
      <c r="E97" s="145">
        <v>0</v>
      </c>
      <c r="F97" s="145">
        <v>0</v>
      </c>
      <c r="G97" s="145">
        <v>0</v>
      </c>
      <c r="H97" s="4"/>
      <c r="I97" s="4"/>
      <c r="J97" s="4"/>
      <c r="K97" s="4"/>
    </row>
    <row r="98" spans="1:11" ht="14.1" customHeight="1">
      <c r="A98" s="4"/>
      <c r="B98" s="4"/>
      <c r="C98" s="11" t="s">
        <v>370</v>
      </c>
      <c r="D98" s="145">
        <v>0</v>
      </c>
      <c r="E98" s="145">
        <v>0</v>
      </c>
      <c r="F98" s="145">
        <v>0</v>
      </c>
      <c r="G98" s="145">
        <v>0</v>
      </c>
      <c r="H98" s="4"/>
      <c r="I98" s="4"/>
      <c r="J98" s="4"/>
      <c r="K98" s="4"/>
    </row>
    <row r="99" spans="1:11" ht="14.1" customHeight="1">
      <c r="A99" s="4"/>
      <c r="B99" s="4"/>
      <c r="C99" s="11" t="s">
        <v>374</v>
      </c>
      <c r="D99" s="145">
        <v>0</v>
      </c>
      <c r="E99" s="145">
        <v>0</v>
      </c>
      <c r="F99" s="145">
        <v>0</v>
      </c>
      <c r="G99" s="145">
        <v>0</v>
      </c>
      <c r="H99" s="4"/>
      <c r="I99" s="4"/>
      <c r="J99" s="4"/>
      <c r="K99" s="4"/>
    </row>
    <row r="100" spans="1:11" ht="14.1" customHeight="1">
      <c r="A100" s="4"/>
      <c r="B100" s="4"/>
      <c r="C100" s="11" t="s">
        <v>379</v>
      </c>
      <c r="D100" s="145">
        <v>0</v>
      </c>
      <c r="E100" s="145">
        <v>0</v>
      </c>
      <c r="F100" s="145">
        <v>0</v>
      </c>
      <c r="G100" s="145">
        <v>0</v>
      </c>
      <c r="H100" s="4"/>
      <c r="I100" s="4"/>
      <c r="J100" s="4"/>
      <c r="K100" s="4"/>
    </row>
    <row r="101" spans="1:11" ht="14.1" customHeight="1">
      <c r="A101" s="4"/>
      <c r="B101" s="4"/>
      <c r="C101" s="11" t="s">
        <v>370</v>
      </c>
      <c r="D101" s="145">
        <v>0</v>
      </c>
      <c r="E101" s="145">
        <v>0</v>
      </c>
      <c r="F101" s="145">
        <v>0</v>
      </c>
      <c r="G101" s="145">
        <v>0</v>
      </c>
      <c r="H101" s="4"/>
      <c r="I101" s="4"/>
      <c r="J101" s="4"/>
      <c r="K101" s="4"/>
    </row>
    <row r="102" spans="1:11" ht="14.1" customHeight="1">
      <c r="A102" s="4"/>
      <c r="B102" s="4"/>
      <c r="C102" s="11" t="s">
        <v>374</v>
      </c>
      <c r="D102" s="145">
        <v>0</v>
      </c>
      <c r="E102" s="145">
        <v>0</v>
      </c>
      <c r="F102" s="145">
        <v>0</v>
      </c>
      <c r="G102" s="145">
        <v>0</v>
      </c>
      <c r="H102" s="4"/>
      <c r="I102" s="4"/>
      <c r="J102" s="4"/>
      <c r="K102" s="4"/>
    </row>
    <row r="103" spans="1:11" ht="14.1" customHeight="1">
      <c r="A103" s="4"/>
      <c r="B103" s="4"/>
      <c r="C103" s="11" t="s">
        <v>378</v>
      </c>
      <c r="D103" s="145">
        <v>0</v>
      </c>
      <c r="E103" s="145">
        <v>0</v>
      </c>
      <c r="F103" s="145">
        <v>0</v>
      </c>
      <c r="G103" s="145">
        <v>0</v>
      </c>
      <c r="H103" s="4"/>
      <c r="I103" s="4"/>
      <c r="J103" s="4"/>
      <c r="K103" s="4"/>
    </row>
    <row r="104" spans="1:11" ht="14.1" customHeight="1">
      <c r="A104" s="4"/>
      <c r="B104" s="4"/>
      <c r="C104" s="11" t="s">
        <v>370</v>
      </c>
      <c r="D104" s="145">
        <v>0</v>
      </c>
      <c r="E104" s="145">
        <v>0</v>
      </c>
      <c r="F104" s="145">
        <v>0</v>
      </c>
      <c r="G104" s="145">
        <v>0</v>
      </c>
      <c r="H104" s="4"/>
      <c r="I104" s="4"/>
      <c r="J104" s="4"/>
      <c r="K104" s="4"/>
    </row>
    <row r="105" spans="1:11" ht="14.1" customHeight="1">
      <c r="A105" s="4"/>
      <c r="B105" s="4"/>
      <c r="C105" s="11" t="s">
        <v>374</v>
      </c>
      <c r="D105" s="145">
        <v>0</v>
      </c>
      <c r="E105" s="145">
        <v>0</v>
      </c>
      <c r="F105" s="145">
        <v>0</v>
      </c>
      <c r="G105" s="145">
        <v>0</v>
      </c>
      <c r="H105" s="4"/>
      <c r="I105" s="4"/>
      <c r="J105" s="4"/>
      <c r="K105" s="4"/>
    </row>
    <row r="106" spans="1:11" ht="14.1" customHeight="1">
      <c r="A106" s="4"/>
      <c r="B106" s="4"/>
      <c r="C106" s="11" t="s">
        <v>383</v>
      </c>
      <c r="D106" s="145">
        <v>0</v>
      </c>
      <c r="E106" s="145">
        <v>0</v>
      </c>
      <c r="F106" s="145">
        <v>0</v>
      </c>
      <c r="G106" s="145">
        <v>0</v>
      </c>
      <c r="H106" s="4"/>
      <c r="I106" s="4"/>
      <c r="J106" s="4"/>
      <c r="K106" s="4"/>
    </row>
    <row r="107" spans="1:11" ht="14.1" customHeight="1">
      <c r="A107" s="4"/>
      <c r="B107" s="4"/>
      <c r="C107" s="11" t="s">
        <v>370</v>
      </c>
      <c r="D107" s="145">
        <v>0</v>
      </c>
      <c r="E107" s="145">
        <v>0</v>
      </c>
      <c r="F107" s="145">
        <v>0</v>
      </c>
      <c r="G107" s="145">
        <v>0</v>
      </c>
      <c r="H107" s="4"/>
      <c r="I107" s="4"/>
      <c r="J107" s="4"/>
      <c r="K107" s="4"/>
    </row>
    <row r="108" spans="1:11" ht="14.1" customHeight="1">
      <c r="A108" s="4"/>
      <c r="B108" s="4"/>
      <c r="C108" s="11" t="s">
        <v>374</v>
      </c>
      <c r="D108" s="145">
        <v>0</v>
      </c>
      <c r="E108" s="145">
        <v>0</v>
      </c>
      <c r="F108" s="145">
        <v>0</v>
      </c>
      <c r="G108" s="145">
        <v>0</v>
      </c>
      <c r="H108" s="4"/>
      <c r="I108" s="4"/>
      <c r="J108" s="4"/>
      <c r="K108" s="4"/>
    </row>
    <row r="109" spans="1:11" ht="14.1" customHeight="1">
      <c r="A109" s="4"/>
      <c r="B109" s="4"/>
      <c r="C109" s="11" t="s">
        <v>376</v>
      </c>
      <c r="D109" s="145">
        <v>0</v>
      </c>
      <c r="E109" s="145">
        <v>0</v>
      </c>
      <c r="F109" s="145">
        <v>0</v>
      </c>
      <c r="G109" s="145">
        <v>0</v>
      </c>
      <c r="H109" s="4"/>
      <c r="I109" s="4"/>
      <c r="J109" s="4"/>
      <c r="K109" s="4"/>
    </row>
    <row r="110" spans="1:11" ht="14.1" customHeight="1">
      <c r="A110" s="4"/>
      <c r="B110" s="4"/>
      <c r="C110" s="11" t="s">
        <v>370</v>
      </c>
      <c r="D110" s="145">
        <v>0</v>
      </c>
      <c r="E110" s="145">
        <v>0</v>
      </c>
      <c r="F110" s="145">
        <v>0</v>
      </c>
      <c r="G110" s="145">
        <v>0</v>
      </c>
      <c r="H110" s="4"/>
      <c r="I110" s="4"/>
      <c r="J110" s="4"/>
      <c r="K110" s="4"/>
    </row>
    <row r="111" spans="1:11" ht="14.1" customHeight="1">
      <c r="A111" s="4"/>
      <c r="B111" s="4"/>
      <c r="C111" s="11" t="s">
        <v>374</v>
      </c>
      <c r="D111" s="145">
        <v>0</v>
      </c>
      <c r="E111" s="145">
        <v>0</v>
      </c>
      <c r="F111" s="145">
        <v>0</v>
      </c>
      <c r="G111" s="145">
        <v>0</v>
      </c>
      <c r="H111" s="4"/>
      <c r="I111" s="4"/>
      <c r="J111" s="4"/>
      <c r="K111" s="4"/>
    </row>
    <row r="112" spans="1:11" ht="14.1" customHeight="1">
      <c r="A112" s="4"/>
      <c r="B112" s="4"/>
      <c r="C112" s="11" t="s">
        <v>375</v>
      </c>
      <c r="D112" s="145">
        <v>0</v>
      </c>
      <c r="E112" s="145">
        <v>0</v>
      </c>
      <c r="F112" s="145">
        <v>0</v>
      </c>
      <c r="G112" s="145">
        <v>0</v>
      </c>
      <c r="H112" s="4"/>
      <c r="I112" s="4"/>
      <c r="J112" s="4"/>
      <c r="K112" s="4"/>
    </row>
    <row r="113" spans="1:11" ht="14.1" customHeight="1">
      <c r="A113" s="4"/>
      <c r="B113" s="4"/>
      <c r="C113" s="11" t="s">
        <v>370</v>
      </c>
      <c r="D113" s="145">
        <v>0</v>
      </c>
      <c r="E113" s="145">
        <v>0</v>
      </c>
      <c r="F113" s="145">
        <v>0</v>
      </c>
      <c r="G113" s="145">
        <v>0</v>
      </c>
      <c r="H113" s="4"/>
      <c r="I113" s="4"/>
      <c r="J113" s="4"/>
      <c r="K113" s="4"/>
    </row>
    <row r="114" spans="1:11" ht="14.1" customHeight="1">
      <c r="A114" s="4"/>
      <c r="B114" s="4"/>
      <c r="C114" s="11" t="s">
        <v>374</v>
      </c>
      <c r="D114" s="145">
        <v>0</v>
      </c>
      <c r="E114" s="145">
        <v>0</v>
      </c>
      <c r="F114" s="145">
        <v>0</v>
      </c>
      <c r="G114" s="145">
        <v>0</v>
      </c>
      <c r="H114" s="4"/>
      <c r="I114" s="4"/>
      <c r="J114" s="4"/>
      <c r="K114" s="4"/>
    </row>
    <row r="115" spans="1:11" ht="14.1" customHeight="1">
      <c r="A115" s="4"/>
      <c r="B115" s="4"/>
      <c r="C115" s="11" t="s">
        <v>373</v>
      </c>
      <c r="D115" s="145">
        <v>0</v>
      </c>
      <c r="E115" s="145">
        <v>0</v>
      </c>
      <c r="F115" s="145">
        <v>0</v>
      </c>
      <c r="G115" s="145">
        <v>0</v>
      </c>
      <c r="H115" s="4"/>
      <c r="I115" s="4"/>
      <c r="J115" s="4"/>
      <c r="K115" s="4"/>
    </row>
    <row r="116" spans="1:11" ht="14.1" customHeight="1">
      <c r="A116" s="4"/>
      <c r="B116" s="4"/>
      <c r="C116" s="11" t="s">
        <v>370</v>
      </c>
      <c r="D116" s="145">
        <v>0</v>
      </c>
      <c r="E116" s="145">
        <v>0</v>
      </c>
      <c r="F116" s="145">
        <v>0</v>
      </c>
      <c r="G116" s="145">
        <v>0</v>
      </c>
      <c r="H116" s="4"/>
      <c r="I116" s="4"/>
      <c r="J116" s="4"/>
      <c r="K116" s="4"/>
    </row>
    <row r="117" spans="1:11" ht="14.1" customHeight="1">
      <c r="A117" s="4"/>
      <c r="B117" s="4"/>
      <c r="C117" s="11" t="s">
        <v>369</v>
      </c>
      <c r="D117" s="145">
        <v>0</v>
      </c>
      <c r="E117" s="145">
        <v>0</v>
      </c>
      <c r="F117" s="145">
        <v>0</v>
      </c>
      <c r="G117" s="145">
        <v>0</v>
      </c>
      <c r="H117" s="4"/>
      <c r="I117" s="4"/>
      <c r="J117" s="4"/>
      <c r="K117" s="4"/>
    </row>
    <row r="118" spans="1:11" ht="14.1" customHeight="1">
      <c r="A118" s="4"/>
      <c r="B118" s="4"/>
      <c r="C118" s="11" t="s">
        <v>368</v>
      </c>
      <c r="D118" s="145">
        <v>0</v>
      </c>
      <c r="E118" s="145">
        <v>0</v>
      </c>
      <c r="F118" s="145">
        <v>0</v>
      </c>
      <c r="G118" s="145">
        <v>0</v>
      </c>
      <c r="H118" s="4"/>
      <c r="I118" s="4"/>
      <c r="J118" s="4"/>
      <c r="K118" s="4"/>
    </row>
    <row r="119" spans="1:11" ht="14.1" customHeight="1">
      <c r="A119" s="4"/>
      <c r="B119" s="4"/>
      <c r="C119" s="11" t="s">
        <v>367</v>
      </c>
      <c r="D119" s="145">
        <v>0</v>
      </c>
      <c r="E119" s="145">
        <v>0</v>
      </c>
      <c r="F119" s="145">
        <v>0</v>
      </c>
      <c r="G119" s="145">
        <v>0</v>
      </c>
      <c r="H119" s="4"/>
      <c r="I119" s="4"/>
      <c r="J119" s="4"/>
      <c r="K119" s="4"/>
    </row>
    <row r="120" spans="1:11" ht="14.1" customHeight="1">
      <c r="A120" s="4"/>
      <c r="B120" s="4"/>
      <c r="C120" s="11" t="s">
        <v>366</v>
      </c>
      <c r="D120" s="145">
        <v>0</v>
      </c>
      <c r="E120" s="145">
        <v>0</v>
      </c>
      <c r="F120" s="145">
        <v>0</v>
      </c>
      <c r="G120" s="145">
        <v>0</v>
      </c>
      <c r="H120" s="4"/>
      <c r="I120" s="4"/>
      <c r="J120" s="4"/>
      <c r="K120" s="4"/>
    </row>
    <row r="121" spans="1:11" ht="14.1" customHeight="1">
      <c r="A121" s="4"/>
      <c r="B121" s="4"/>
      <c r="C121" s="11" t="s">
        <v>372</v>
      </c>
      <c r="D121" s="145">
        <v>8000000</v>
      </c>
      <c r="E121" s="145">
        <v>3840000</v>
      </c>
      <c r="F121" s="145">
        <v>0</v>
      </c>
      <c r="G121" s="145">
        <v>0</v>
      </c>
      <c r="H121" s="4"/>
      <c r="I121" s="4"/>
      <c r="J121" s="4"/>
      <c r="K121" s="4"/>
    </row>
    <row r="122" spans="1:11" ht="14.1" customHeight="1">
      <c r="A122" s="4"/>
      <c r="B122" s="4"/>
      <c r="C122" s="11" t="s">
        <v>370</v>
      </c>
      <c r="D122" s="145">
        <v>8000000</v>
      </c>
      <c r="E122" s="145">
        <v>3840000</v>
      </c>
      <c r="F122" s="145">
        <v>0</v>
      </c>
      <c r="G122" s="145">
        <v>0</v>
      </c>
      <c r="H122" s="4"/>
      <c r="I122" s="4"/>
      <c r="J122" s="4"/>
      <c r="K122" s="4"/>
    </row>
    <row r="123" spans="1:11" ht="14.1" customHeight="1">
      <c r="A123" s="4"/>
      <c r="B123" s="4"/>
      <c r="C123" s="11" t="s">
        <v>369</v>
      </c>
      <c r="D123" s="145">
        <v>0</v>
      </c>
      <c r="E123" s="145">
        <v>0</v>
      </c>
      <c r="F123" s="145">
        <v>0</v>
      </c>
      <c r="G123" s="145">
        <v>0</v>
      </c>
      <c r="H123" s="4"/>
      <c r="I123" s="4"/>
      <c r="J123" s="4"/>
      <c r="K123" s="4"/>
    </row>
    <row r="124" spans="1:11" ht="14.1" customHeight="1">
      <c r="A124" s="4"/>
      <c r="B124" s="4"/>
      <c r="C124" s="11" t="s">
        <v>368</v>
      </c>
      <c r="D124" s="145">
        <v>0</v>
      </c>
      <c r="E124" s="145">
        <v>0</v>
      </c>
      <c r="F124" s="145">
        <v>0</v>
      </c>
      <c r="G124" s="145">
        <v>0</v>
      </c>
      <c r="H124" s="4"/>
      <c r="I124" s="4"/>
      <c r="J124" s="4"/>
      <c r="K124" s="4"/>
    </row>
    <row r="125" spans="1:11" ht="14.1" customHeight="1">
      <c r="A125" s="4"/>
      <c r="B125" s="4"/>
      <c r="C125" s="11" t="s">
        <v>367</v>
      </c>
      <c r="D125" s="145">
        <v>0</v>
      </c>
      <c r="E125" s="145">
        <v>0</v>
      </c>
      <c r="F125" s="145">
        <v>0</v>
      </c>
      <c r="G125" s="145">
        <v>0</v>
      </c>
      <c r="H125" s="4"/>
      <c r="I125" s="4"/>
      <c r="J125" s="4"/>
      <c r="K125" s="4"/>
    </row>
    <row r="126" spans="1:11" ht="14.1" customHeight="1">
      <c r="A126" s="4"/>
      <c r="B126" s="4"/>
      <c r="C126" s="11" t="s">
        <v>366</v>
      </c>
      <c r="D126" s="145">
        <v>0</v>
      </c>
      <c r="E126" s="145">
        <v>0</v>
      </c>
      <c r="F126" s="145">
        <v>0</v>
      </c>
      <c r="G126" s="145">
        <v>0</v>
      </c>
      <c r="H126" s="4"/>
      <c r="I126" s="4"/>
      <c r="J126" s="4"/>
      <c r="K126" s="4"/>
    </row>
    <row r="127" spans="1:11" ht="14.1" customHeight="1">
      <c r="A127" s="4"/>
      <c r="B127" s="4"/>
      <c r="C127" s="11" t="s">
        <v>371</v>
      </c>
      <c r="D127" s="145">
        <v>0</v>
      </c>
      <c r="E127" s="145">
        <v>0</v>
      </c>
      <c r="F127" s="145">
        <v>0</v>
      </c>
      <c r="G127" s="145">
        <v>0</v>
      </c>
      <c r="H127" s="4"/>
      <c r="I127" s="4"/>
      <c r="J127" s="4"/>
      <c r="K127" s="4"/>
    </row>
    <row r="128" spans="1:11" ht="14.1" customHeight="1">
      <c r="A128" s="4"/>
      <c r="B128" s="4"/>
      <c r="C128" s="11" t="s">
        <v>370</v>
      </c>
      <c r="D128" s="145">
        <v>0</v>
      </c>
      <c r="E128" s="145">
        <v>0</v>
      </c>
      <c r="F128" s="145">
        <v>0</v>
      </c>
      <c r="G128" s="145">
        <v>0</v>
      </c>
      <c r="H128" s="4"/>
      <c r="I128" s="4"/>
      <c r="J128" s="4"/>
      <c r="K128" s="4"/>
    </row>
    <row r="129" spans="1:11" ht="14.1" customHeight="1">
      <c r="A129" s="4"/>
      <c r="B129" s="4"/>
      <c r="C129" s="11" t="s">
        <v>369</v>
      </c>
      <c r="D129" s="145">
        <v>0</v>
      </c>
      <c r="E129" s="145">
        <v>0</v>
      </c>
      <c r="F129" s="145">
        <v>0</v>
      </c>
      <c r="G129" s="145">
        <v>0</v>
      </c>
      <c r="H129" s="4"/>
      <c r="I129" s="4"/>
      <c r="J129" s="4"/>
      <c r="K129" s="4"/>
    </row>
    <row r="130" spans="1:11" ht="14.1" customHeight="1">
      <c r="A130" s="4"/>
      <c r="B130" s="4"/>
      <c r="C130" s="11" t="s">
        <v>368</v>
      </c>
      <c r="D130" s="145">
        <v>0</v>
      </c>
      <c r="E130" s="145">
        <v>0</v>
      </c>
      <c r="F130" s="145">
        <v>0</v>
      </c>
      <c r="G130" s="145">
        <v>0</v>
      </c>
      <c r="H130" s="4"/>
      <c r="I130" s="4"/>
      <c r="J130" s="4"/>
      <c r="K130" s="4"/>
    </row>
    <row r="131" spans="1:11" ht="14.1" customHeight="1">
      <c r="A131" s="4"/>
      <c r="B131" s="4"/>
      <c r="C131" s="11" t="s">
        <v>367</v>
      </c>
      <c r="D131" s="145">
        <v>0</v>
      </c>
      <c r="E131" s="145">
        <v>0</v>
      </c>
      <c r="F131" s="145">
        <v>0</v>
      </c>
      <c r="G131" s="145">
        <v>0</v>
      </c>
      <c r="H131" s="4"/>
      <c r="I131" s="4"/>
      <c r="J131" s="4"/>
      <c r="K131" s="4"/>
    </row>
    <row r="132" spans="1:11" ht="14.1" customHeight="1">
      <c r="A132" s="4"/>
      <c r="B132" s="4"/>
      <c r="C132" s="11" t="s">
        <v>366</v>
      </c>
      <c r="D132" s="145">
        <v>0</v>
      </c>
      <c r="E132" s="145">
        <v>0</v>
      </c>
      <c r="F132" s="145">
        <v>0</v>
      </c>
      <c r="G132" s="145">
        <v>0</v>
      </c>
      <c r="H132" s="4"/>
      <c r="I132" s="4"/>
      <c r="J132" s="4"/>
      <c r="K132" s="4"/>
    </row>
    <row r="133" spans="1:11" ht="14.1" customHeight="1">
      <c r="A133" s="4"/>
      <c r="B133" s="4"/>
      <c r="C133" s="11" t="s">
        <v>365</v>
      </c>
      <c r="D133" s="145">
        <v>0</v>
      </c>
      <c r="E133" s="145">
        <v>0</v>
      </c>
      <c r="F133" s="145">
        <v>0</v>
      </c>
      <c r="G133" s="145">
        <v>0</v>
      </c>
      <c r="H133" s="4"/>
      <c r="I133" s="4"/>
      <c r="J133" s="4"/>
      <c r="K133" s="4"/>
    </row>
    <row r="134" spans="1:11" ht="14.1" customHeight="1">
      <c r="A134" s="4"/>
      <c r="B134" s="4"/>
      <c r="C134" s="11" t="s">
        <v>364</v>
      </c>
      <c r="D134" s="145">
        <v>0</v>
      </c>
      <c r="E134" s="145">
        <v>0</v>
      </c>
      <c r="F134" s="145">
        <v>0</v>
      </c>
      <c r="G134" s="145">
        <v>0</v>
      </c>
      <c r="H134" s="4"/>
      <c r="I134" s="4"/>
      <c r="J134" s="4"/>
      <c r="K134" s="4"/>
    </row>
    <row r="135" spans="1:11" ht="14.1" customHeight="1">
      <c r="A135" s="4"/>
      <c r="B135" s="4"/>
      <c r="C135" s="10" t="s">
        <v>147</v>
      </c>
      <c r="D135" s="145">
        <v>8000000</v>
      </c>
      <c r="E135" s="145">
        <v>3840000</v>
      </c>
      <c r="F135" s="145">
        <v>0</v>
      </c>
      <c r="G135" s="145">
        <v>0</v>
      </c>
      <c r="H135" s="4"/>
      <c r="I135" s="4"/>
      <c r="J135" s="4"/>
      <c r="K135" s="4"/>
    </row>
    <row r="136" spans="1:11" ht="27" customHeight="1">
      <c r="A136" s="4"/>
      <c r="B136" s="4"/>
      <c r="C136" s="8" t="s">
        <v>5</v>
      </c>
      <c r="D136" s="1230" t="s">
        <v>724</v>
      </c>
      <c r="E136" s="1231"/>
      <c r="F136" s="1231"/>
      <c r="G136" s="1231"/>
      <c r="H136" s="4"/>
      <c r="I136" s="4"/>
      <c r="J136" s="4"/>
      <c r="K136" s="4"/>
    </row>
    <row r="137" spans="1:11" ht="26.1" customHeight="1">
      <c r="A137" s="4"/>
      <c r="B137" s="4"/>
      <c r="C137" s="8" t="s">
        <v>235</v>
      </c>
      <c r="D137" s="1230" t="s">
        <v>361</v>
      </c>
      <c r="E137" s="1231"/>
      <c r="F137" s="1231"/>
      <c r="G137" s="1231"/>
      <c r="H137" s="4"/>
      <c r="I137" s="4"/>
      <c r="J137" s="4"/>
      <c r="K137" s="4"/>
    </row>
    <row r="138" spans="1:11" ht="14.1" customHeight="1">
      <c r="A138" s="4"/>
      <c r="B138" s="4"/>
      <c r="C138" s="1222" t="s">
        <v>44</v>
      </c>
      <c r="D138" s="1223"/>
      <c r="E138" s="1223"/>
      <c r="F138" s="1223"/>
      <c r="G138" s="1223"/>
      <c r="H138" s="4"/>
      <c r="I138" s="4"/>
      <c r="J138" s="4"/>
      <c r="K138" s="4"/>
    </row>
    <row r="139" spans="1:11" ht="14.1" customHeight="1">
      <c r="A139" s="4"/>
      <c r="B139" s="4"/>
      <c r="C139" s="154" t="s">
        <v>2668</v>
      </c>
      <c r="D139" s="1222" t="s">
        <v>2667</v>
      </c>
      <c r="E139" s="1223"/>
      <c r="F139" s="1223"/>
      <c r="G139" s="1223"/>
      <c r="H139" s="4"/>
      <c r="I139" s="4"/>
      <c r="J139" s="4"/>
      <c r="K139" s="4"/>
    </row>
    <row r="140" spans="1:11" ht="14.1" customHeight="1">
      <c r="A140" s="4"/>
      <c r="B140" s="4"/>
      <c r="C140" s="14" t="s">
        <v>393</v>
      </c>
      <c r="D140" s="1232" t="s">
        <v>2666</v>
      </c>
      <c r="E140" s="1233"/>
      <c r="F140" s="1233"/>
      <c r="G140" s="1233"/>
      <c r="H140" s="4"/>
      <c r="I140" s="4"/>
      <c r="J140" s="4"/>
      <c r="K140" s="4"/>
    </row>
    <row r="141" spans="1:11" ht="14.1" customHeight="1">
      <c r="A141" s="4"/>
      <c r="B141" s="4"/>
      <c r="C141" s="150" t="s">
        <v>392</v>
      </c>
      <c r="D141" s="1234" t="s">
        <v>2665</v>
      </c>
      <c r="E141" s="1235"/>
      <c r="F141" s="1235"/>
      <c r="G141" s="1235"/>
      <c r="H141" s="4"/>
      <c r="I141" s="4"/>
      <c r="J141" s="4"/>
      <c r="K141" s="4"/>
    </row>
    <row r="142" spans="1:11" ht="14.1" customHeight="1">
      <c r="A142" s="4"/>
      <c r="B142" s="4"/>
      <c r="C142" s="150" t="s">
        <v>15</v>
      </c>
      <c r="D142" s="1234" t="s">
        <v>2664</v>
      </c>
      <c r="E142" s="1235"/>
      <c r="F142" s="1235"/>
      <c r="G142" s="1235"/>
      <c r="H142" s="4"/>
      <c r="I142" s="4"/>
      <c r="J142" s="4"/>
      <c r="K142" s="4"/>
    </row>
    <row r="143" spans="1:11" ht="15" customHeight="1">
      <c r="A143" s="4"/>
      <c r="B143" s="4"/>
      <c r="C143" s="13"/>
      <c r="D143" s="143">
        <v>2021</v>
      </c>
      <c r="E143" s="143">
        <v>2022</v>
      </c>
      <c r="F143" s="143">
        <v>2023</v>
      </c>
      <c r="G143" s="143">
        <v>2024</v>
      </c>
      <c r="H143" s="4"/>
      <c r="I143" s="4"/>
      <c r="J143" s="4"/>
      <c r="K143" s="4"/>
    </row>
    <row r="144" spans="1:11" ht="15" customHeight="1">
      <c r="A144" s="4"/>
      <c r="B144" s="4"/>
      <c r="C144" s="12"/>
      <c r="D144" s="144" t="s">
        <v>7</v>
      </c>
      <c r="E144" s="144" t="s">
        <v>8</v>
      </c>
      <c r="F144" s="144" t="s">
        <v>8</v>
      </c>
      <c r="G144" s="144" t="s">
        <v>8</v>
      </c>
      <c r="H144" s="4"/>
      <c r="I144" s="4"/>
      <c r="J144" s="4"/>
      <c r="K144" s="4"/>
    </row>
    <row r="145" spans="1:11" ht="14.1" customHeight="1">
      <c r="A145" s="4"/>
      <c r="B145" s="4"/>
      <c r="C145" s="7" t="s">
        <v>16</v>
      </c>
      <c r="D145" s="142" t="s">
        <v>385</v>
      </c>
      <c r="E145" s="142" t="s">
        <v>793</v>
      </c>
      <c r="F145" s="142" t="s">
        <v>346</v>
      </c>
      <c r="G145" s="142" t="s">
        <v>346</v>
      </c>
      <c r="H145" s="4"/>
      <c r="I145" s="4"/>
      <c r="J145" s="4"/>
      <c r="K145" s="4"/>
    </row>
    <row r="146" spans="1:11" ht="14.1" customHeight="1">
      <c r="A146" s="4"/>
      <c r="B146" s="4"/>
      <c r="C146" s="7" t="s">
        <v>506</v>
      </c>
      <c r="D146" s="142" t="s">
        <v>1043</v>
      </c>
      <c r="E146" s="142" t="s">
        <v>2663</v>
      </c>
      <c r="F146" s="142" t="s">
        <v>385</v>
      </c>
      <c r="G146" s="142" t="s">
        <v>385</v>
      </c>
      <c r="H146" s="4"/>
      <c r="I146" s="4"/>
      <c r="J146" s="4"/>
      <c r="K146" s="4"/>
    </row>
    <row r="147" spans="1:11" ht="14.1" customHeight="1">
      <c r="A147" s="4"/>
      <c r="B147" s="4"/>
      <c r="C147" s="7" t="s">
        <v>504</v>
      </c>
      <c r="D147" s="142" t="s">
        <v>385</v>
      </c>
      <c r="E147" s="142" t="s">
        <v>2662</v>
      </c>
      <c r="F147" s="142" t="s">
        <v>385</v>
      </c>
      <c r="G147" s="142" t="s">
        <v>385</v>
      </c>
      <c r="H147" s="4"/>
      <c r="I147" s="4"/>
      <c r="J147" s="4"/>
      <c r="K147" s="4"/>
    </row>
    <row r="148" spans="1:11" ht="14.1" customHeight="1">
      <c r="A148" s="4"/>
      <c r="B148" s="4"/>
      <c r="C148" s="7" t="s">
        <v>388</v>
      </c>
      <c r="D148" s="142" t="s">
        <v>361</v>
      </c>
      <c r="E148" s="142" t="s">
        <v>361</v>
      </c>
      <c r="F148" s="142" t="s">
        <v>887</v>
      </c>
      <c r="G148" s="142" t="s">
        <v>385</v>
      </c>
      <c r="H148" s="4"/>
      <c r="I148" s="4"/>
      <c r="J148" s="4"/>
      <c r="K148" s="4"/>
    </row>
    <row r="149" spans="1:11" ht="14.1" customHeight="1">
      <c r="A149" s="4"/>
      <c r="B149" s="4"/>
      <c r="C149" s="7" t="s">
        <v>387</v>
      </c>
      <c r="D149" s="142" t="s">
        <v>361</v>
      </c>
      <c r="E149" s="142" t="s">
        <v>2661</v>
      </c>
      <c r="F149" s="142" t="s">
        <v>430</v>
      </c>
      <c r="G149" s="142" t="s">
        <v>361</v>
      </c>
      <c r="H149" s="4"/>
      <c r="I149" s="4"/>
      <c r="J149" s="4"/>
      <c r="K149" s="4"/>
    </row>
    <row r="150" spans="1:11" ht="14.1" customHeight="1">
      <c r="A150" s="4"/>
      <c r="B150" s="4"/>
      <c r="C150" s="7" t="s">
        <v>22</v>
      </c>
      <c r="D150" s="142" t="s">
        <v>361</v>
      </c>
      <c r="E150" s="142" t="s">
        <v>361</v>
      </c>
      <c r="F150" s="142" t="s">
        <v>430</v>
      </c>
      <c r="G150" s="142" t="s">
        <v>361</v>
      </c>
      <c r="H150" s="4"/>
      <c r="I150" s="4"/>
      <c r="J150" s="4"/>
      <c r="K150" s="4"/>
    </row>
    <row r="151" spans="1:11" ht="14.1" customHeight="1">
      <c r="A151" s="4"/>
      <c r="B151" s="4"/>
      <c r="C151" s="1236" t="s">
        <v>384</v>
      </c>
      <c r="D151" s="1237"/>
      <c r="E151" s="1237"/>
      <c r="F151" s="1237"/>
      <c r="G151" s="1237"/>
      <c r="H151" s="4"/>
      <c r="I151" s="4"/>
      <c r="J151" s="4"/>
      <c r="K151" s="4"/>
    </row>
    <row r="152" spans="1:11" ht="14.1" customHeight="1">
      <c r="A152" s="4"/>
      <c r="B152" s="4"/>
      <c r="C152" s="13"/>
      <c r="D152" s="143">
        <v>2021</v>
      </c>
      <c r="E152" s="143">
        <v>2022</v>
      </c>
      <c r="F152" s="143">
        <v>2023</v>
      </c>
      <c r="G152" s="143">
        <v>2024</v>
      </c>
      <c r="H152" s="4"/>
      <c r="I152" s="4"/>
      <c r="J152" s="4"/>
      <c r="K152" s="4"/>
    </row>
    <row r="153" spans="1:11" ht="14.1" customHeight="1">
      <c r="A153" s="4"/>
      <c r="B153" s="4"/>
      <c r="C153" s="12"/>
      <c r="D153" s="144" t="s">
        <v>7</v>
      </c>
      <c r="E153" s="144" t="s">
        <v>8</v>
      </c>
      <c r="F153" s="144" t="s">
        <v>8</v>
      </c>
      <c r="G153" s="144" t="s">
        <v>8</v>
      </c>
      <c r="H153" s="4"/>
      <c r="I153" s="4"/>
      <c r="J153" s="4"/>
      <c r="K153" s="4"/>
    </row>
    <row r="154" spans="1:11" ht="14.1" customHeight="1">
      <c r="A154" s="4"/>
      <c r="B154" s="4"/>
      <c r="C154" s="11" t="s">
        <v>381</v>
      </c>
      <c r="D154" s="145">
        <v>0</v>
      </c>
      <c r="E154" s="145">
        <v>0</v>
      </c>
      <c r="F154" s="145">
        <v>0</v>
      </c>
      <c r="G154" s="145">
        <v>0</v>
      </c>
      <c r="H154" s="4"/>
      <c r="I154" s="4"/>
      <c r="J154" s="4"/>
      <c r="K154" s="4"/>
    </row>
    <row r="155" spans="1:11" ht="14.1" customHeight="1">
      <c r="A155" s="4"/>
      <c r="B155" s="4"/>
      <c r="C155" s="11" t="s">
        <v>370</v>
      </c>
      <c r="D155" s="145">
        <v>0</v>
      </c>
      <c r="E155" s="145">
        <v>0</v>
      </c>
      <c r="F155" s="145">
        <v>0</v>
      </c>
      <c r="G155" s="145">
        <v>0</v>
      </c>
      <c r="H155" s="4"/>
      <c r="I155" s="4"/>
      <c r="J155" s="4"/>
      <c r="K155" s="4"/>
    </row>
    <row r="156" spans="1:11" ht="14.1" customHeight="1">
      <c r="A156" s="4"/>
      <c r="B156" s="4"/>
      <c r="C156" s="11" t="s">
        <v>374</v>
      </c>
      <c r="D156" s="145">
        <v>0</v>
      </c>
      <c r="E156" s="145">
        <v>0</v>
      </c>
      <c r="F156" s="145">
        <v>0</v>
      </c>
      <c r="G156" s="145">
        <v>0</v>
      </c>
      <c r="H156" s="4"/>
      <c r="I156" s="4"/>
      <c r="J156" s="4"/>
      <c r="K156" s="4"/>
    </row>
    <row r="157" spans="1:11" ht="14.1" customHeight="1">
      <c r="A157" s="4"/>
      <c r="B157" s="4"/>
      <c r="C157" s="11" t="s">
        <v>380</v>
      </c>
      <c r="D157" s="145">
        <v>0</v>
      </c>
      <c r="E157" s="145">
        <v>0</v>
      </c>
      <c r="F157" s="145">
        <v>0</v>
      </c>
      <c r="G157" s="145">
        <v>0</v>
      </c>
      <c r="H157" s="4"/>
      <c r="I157" s="4"/>
      <c r="J157" s="4"/>
      <c r="K157" s="4"/>
    </row>
    <row r="158" spans="1:11" ht="14.1" customHeight="1">
      <c r="A158" s="4"/>
      <c r="B158" s="4"/>
      <c r="C158" s="11" t="s">
        <v>370</v>
      </c>
      <c r="D158" s="145">
        <v>0</v>
      </c>
      <c r="E158" s="145">
        <v>0</v>
      </c>
      <c r="F158" s="145">
        <v>0</v>
      </c>
      <c r="G158" s="145">
        <v>0</v>
      </c>
      <c r="H158" s="4"/>
      <c r="I158" s="4"/>
      <c r="J158" s="4"/>
      <c r="K158" s="4"/>
    </row>
    <row r="159" spans="1:11" ht="14.1" customHeight="1">
      <c r="A159" s="4"/>
      <c r="B159" s="4"/>
      <c r="C159" s="11" t="s">
        <v>374</v>
      </c>
      <c r="D159" s="145">
        <v>0</v>
      </c>
      <c r="E159" s="145">
        <v>0</v>
      </c>
      <c r="F159" s="145">
        <v>0</v>
      </c>
      <c r="G159" s="145">
        <v>0</v>
      </c>
      <c r="H159" s="4"/>
      <c r="I159" s="4"/>
      <c r="J159" s="4"/>
      <c r="K159" s="4"/>
    </row>
    <row r="160" spans="1:11" ht="14.1" customHeight="1">
      <c r="A160" s="4"/>
      <c r="B160" s="4"/>
      <c r="C160" s="11" t="s">
        <v>379</v>
      </c>
      <c r="D160" s="145">
        <v>0</v>
      </c>
      <c r="E160" s="145">
        <v>0</v>
      </c>
      <c r="F160" s="145">
        <v>0</v>
      </c>
      <c r="G160" s="145">
        <v>0</v>
      </c>
      <c r="H160" s="4"/>
      <c r="I160" s="4"/>
      <c r="J160" s="4"/>
      <c r="K160" s="4"/>
    </row>
    <row r="161" spans="1:11" ht="14.1" customHeight="1">
      <c r="A161" s="4"/>
      <c r="B161" s="4"/>
      <c r="C161" s="11" t="s">
        <v>370</v>
      </c>
      <c r="D161" s="145">
        <v>0</v>
      </c>
      <c r="E161" s="145">
        <v>0</v>
      </c>
      <c r="F161" s="145">
        <v>0</v>
      </c>
      <c r="G161" s="145">
        <v>0</v>
      </c>
      <c r="H161" s="4"/>
      <c r="I161" s="4"/>
      <c r="J161" s="4"/>
      <c r="K161" s="4"/>
    </row>
    <row r="162" spans="1:11" ht="14.1" customHeight="1">
      <c r="A162" s="4"/>
      <c r="B162" s="4"/>
      <c r="C162" s="11" t="s">
        <v>374</v>
      </c>
      <c r="D162" s="145">
        <v>0</v>
      </c>
      <c r="E162" s="145">
        <v>0</v>
      </c>
      <c r="F162" s="145">
        <v>0</v>
      </c>
      <c r="G162" s="145">
        <v>0</v>
      </c>
      <c r="H162" s="4"/>
      <c r="I162" s="4"/>
      <c r="J162" s="4"/>
      <c r="K162" s="4"/>
    </row>
    <row r="163" spans="1:11" ht="14.1" customHeight="1">
      <c r="A163" s="4"/>
      <c r="B163" s="4"/>
      <c r="C163" s="11" t="s">
        <v>378</v>
      </c>
      <c r="D163" s="145">
        <v>0</v>
      </c>
      <c r="E163" s="145">
        <v>0</v>
      </c>
      <c r="F163" s="145">
        <v>0</v>
      </c>
      <c r="G163" s="145">
        <v>0</v>
      </c>
      <c r="H163" s="4"/>
      <c r="I163" s="4"/>
      <c r="J163" s="4"/>
      <c r="K163" s="4"/>
    </row>
    <row r="164" spans="1:11" ht="14.1" customHeight="1">
      <c r="A164" s="4"/>
      <c r="B164" s="4"/>
      <c r="C164" s="11" t="s">
        <v>370</v>
      </c>
      <c r="D164" s="145">
        <v>0</v>
      </c>
      <c r="E164" s="145">
        <v>0</v>
      </c>
      <c r="F164" s="145">
        <v>0</v>
      </c>
      <c r="G164" s="145">
        <v>0</v>
      </c>
      <c r="H164" s="4"/>
      <c r="I164" s="4"/>
      <c r="J164" s="4"/>
      <c r="K164" s="4"/>
    </row>
    <row r="165" spans="1:11" ht="14.1" customHeight="1">
      <c r="A165" s="4"/>
      <c r="B165" s="4"/>
      <c r="C165" s="11" t="s">
        <v>374</v>
      </c>
      <c r="D165" s="145">
        <v>0</v>
      </c>
      <c r="E165" s="145">
        <v>0</v>
      </c>
      <c r="F165" s="145">
        <v>0</v>
      </c>
      <c r="G165" s="145">
        <v>0</v>
      </c>
      <c r="H165" s="4"/>
      <c r="I165" s="4"/>
      <c r="J165" s="4"/>
      <c r="K165" s="4"/>
    </row>
    <row r="166" spans="1:11" ht="14.1" customHeight="1">
      <c r="A166" s="4"/>
      <c r="B166" s="4"/>
      <c r="C166" s="11" t="s">
        <v>383</v>
      </c>
      <c r="D166" s="145">
        <v>0</v>
      </c>
      <c r="E166" s="145">
        <v>0</v>
      </c>
      <c r="F166" s="145">
        <v>0</v>
      </c>
      <c r="G166" s="145">
        <v>0</v>
      </c>
      <c r="H166" s="4"/>
      <c r="I166" s="4"/>
      <c r="J166" s="4"/>
      <c r="K166" s="4"/>
    </row>
    <row r="167" spans="1:11" ht="14.1" customHeight="1">
      <c r="A167" s="4"/>
      <c r="B167" s="4"/>
      <c r="C167" s="11" t="s">
        <v>370</v>
      </c>
      <c r="D167" s="145">
        <v>0</v>
      </c>
      <c r="E167" s="145">
        <v>0</v>
      </c>
      <c r="F167" s="145">
        <v>0</v>
      </c>
      <c r="G167" s="145">
        <v>0</v>
      </c>
      <c r="H167" s="4"/>
      <c r="I167" s="4"/>
      <c r="J167" s="4"/>
      <c r="K167" s="4"/>
    </row>
    <row r="168" spans="1:11" ht="14.1" customHeight="1">
      <c r="A168" s="4"/>
      <c r="B168" s="4"/>
      <c r="C168" s="11" t="s">
        <v>374</v>
      </c>
      <c r="D168" s="145">
        <v>0</v>
      </c>
      <c r="E168" s="145">
        <v>0</v>
      </c>
      <c r="F168" s="145">
        <v>0</v>
      </c>
      <c r="G168" s="145">
        <v>0</v>
      </c>
      <c r="H168" s="4"/>
      <c r="I168" s="4"/>
      <c r="J168" s="4"/>
      <c r="K168" s="4"/>
    </row>
    <row r="169" spans="1:11" ht="14.1" customHeight="1">
      <c r="A169" s="4"/>
      <c r="B169" s="4"/>
      <c r="C169" s="11" t="s">
        <v>376</v>
      </c>
      <c r="D169" s="145">
        <v>0</v>
      </c>
      <c r="E169" s="145">
        <v>0</v>
      </c>
      <c r="F169" s="145">
        <v>0</v>
      </c>
      <c r="G169" s="145">
        <v>0</v>
      </c>
      <c r="H169" s="4"/>
      <c r="I169" s="4"/>
      <c r="J169" s="4"/>
      <c r="K169" s="4"/>
    </row>
    <row r="170" spans="1:11" ht="14.1" customHeight="1">
      <c r="A170" s="4"/>
      <c r="B170" s="4"/>
      <c r="C170" s="11" t="s">
        <v>370</v>
      </c>
      <c r="D170" s="145">
        <v>0</v>
      </c>
      <c r="E170" s="145">
        <v>0</v>
      </c>
      <c r="F170" s="145">
        <v>0</v>
      </c>
      <c r="G170" s="145">
        <v>0</v>
      </c>
      <c r="H170" s="4"/>
      <c r="I170" s="4"/>
      <c r="J170" s="4"/>
      <c r="K170" s="4"/>
    </row>
    <row r="171" spans="1:11" ht="14.1" customHeight="1">
      <c r="A171" s="4"/>
      <c r="B171" s="4"/>
      <c r="C171" s="11" t="s">
        <v>374</v>
      </c>
      <c r="D171" s="145">
        <v>0</v>
      </c>
      <c r="E171" s="145">
        <v>0</v>
      </c>
      <c r="F171" s="145">
        <v>0</v>
      </c>
      <c r="G171" s="145">
        <v>0</v>
      </c>
      <c r="H171" s="4"/>
      <c r="I171" s="4"/>
      <c r="J171" s="4"/>
      <c r="K171" s="4"/>
    </row>
    <row r="172" spans="1:11" ht="14.1" customHeight="1">
      <c r="A172" s="4"/>
      <c r="B172" s="4"/>
      <c r="C172" s="11" t="s">
        <v>375</v>
      </c>
      <c r="D172" s="145">
        <v>0</v>
      </c>
      <c r="E172" s="145">
        <v>0</v>
      </c>
      <c r="F172" s="145">
        <v>0</v>
      </c>
      <c r="G172" s="145">
        <v>0</v>
      </c>
      <c r="H172" s="4"/>
      <c r="I172" s="4"/>
      <c r="J172" s="4"/>
      <c r="K172" s="4"/>
    </row>
    <row r="173" spans="1:11" ht="14.1" customHeight="1">
      <c r="A173" s="4"/>
      <c r="B173" s="4"/>
      <c r="C173" s="11" t="s">
        <v>370</v>
      </c>
      <c r="D173" s="145">
        <v>0</v>
      </c>
      <c r="E173" s="145">
        <v>0</v>
      </c>
      <c r="F173" s="145">
        <v>0</v>
      </c>
      <c r="G173" s="145">
        <v>0</v>
      </c>
      <c r="H173" s="4"/>
      <c r="I173" s="4"/>
      <c r="J173" s="4"/>
      <c r="K173" s="4"/>
    </row>
    <row r="174" spans="1:11" ht="14.1" customHeight="1">
      <c r="A174" s="4"/>
      <c r="B174" s="4"/>
      <c r="C174" s="11" t="s">
        <v>374</v>
      </c>
      <c r="D174" s="145">
        <v>0</v>
      </c>
      <c r="E174" s="145">
        <v>0</v>
      </c>
      <c r="F174" s="145">
        <v>0</v>
      </c>
      <c r="G174" s="145">
        <v>0</v>
      </c>
      <c r="H174" s="4"/>
      <c r="I174" s="4"/>
      <c r="J174" s="4"/>
      <c r="K174" s="4"/>
    </row>
    <row r="175" spans="1:11" ht="14.1" customHeight="1">
      <c r="A175" s="4"/>
      <c r="B175" s="4"/>
      <c r="C175" s="11" t="s">
        <v>373</v>
      </c>
      <c r="D175" s="145">
        <v>0</v>
      </c>
      <c r="E175" s="145">
        <v>0</v>
      </c>
      <c r="F175" s="145">
        <v>0</v>
      </c>
      <c r="G175" s="145">
        <v>0</v>
      </c>
      <c r="H175" s="4"/>
      <c r="I175" s="4"/>
      <c r="J175" s="4"/>
      <c r="K175" s="4"/>
    </row>
    <row r="176" spans="1:11" ht="14.1" customHeight="1">
      <c r="A176" s="4"/>
      <c r="B176" s="4"/>
      <c r="C176" s="11" t="s">
        <v>370</v>
      </c>
      <c r="D176" s="145">
        <v>0</v>
      </c>
      <c r="E176" s="145">
        <v>0</v>
      </c>
      <c r="F176" s="145">
        <v>0</v>
      </c>
      <c r="G176" s="145">
        <v>0</v>
      </c>
      <c r="H176" s="4"/>
      <c r="I176" s="4"/>
      <c r="J176" s="4"/>
      <c r="K176" s="4"/>
    </row>
    <row r="177" spans="1:11" ht="14.1" customHeight="1">
      <c r="A177" s="4"/>
      <c r="B177" s="4"/>
      <c r="C177" s="11" t="s">
        <v>369</v>
      </c>
      <c r="D177" s="145">
        <v>0</v>
      </c>
      <c r="E177" s="145">
        <v>0</v>
      </c>
      <c r="F177" s="145">
        <v>0</v>
      </c>
      <c r="G177" s="145">
        <v>0</v>
      </c>
      <c r="H177" s="4"/>
      <c r="I177" s="4"/>
      <c r="J177" s="4"/>
      <c r="K177" s="4"/>
    </row>
    <row r="178" spans="1:11" ht="14.1" customHeight="1">
      <c r="A178" s="4"/>
      <c r="B178" s="4"/>
      <c r="C178" s="11" t="s">
        <v>368</v>
      </c>
      <c r="D178" s="145">
        <v>0</v>
      </c>
      <c r="E178" s="145">
        <v>0</v>
      </c>
      <c r="F178" s="145">
        <v>0</v>
      </c>
      <c r="G178" s="145">
        <v>0</v>
      </c>
      <c r="H178" s="4"/>
      <c r="I178" s="4"/>
      <c r="J178" s="4"/>
      <c r="K178" s="4"/>
    </row>
    <row r="179" spans="1:11" ht="14.1" customHeight="1">
      <c r="A179" s="4"/>
      <c r="B179" s="4"/>
      <c r="C179" s="11" t="s">
        <v>367</v>
      </c>
      <c r="D179" s="145">
        <v>0</v>
      </c>
      <c r="E179" s="145">
        <v>0</v>
      </c>
      <c r="F179" s="145">
        <v>0</v>
      </c>
      <c r="G179" s="145">
        <v>0</v>
      </c>
      <c r="H179" s="4"/>
      <c r="I179" s="4"/>
      <c r="J179" s="4"/>
      <c r="K179" s="4"/>
    </row>
    <row r="180" spans="1:11" ht="14.1" customHeight="1">
      <c r="A180" s="4"/>
      <c r="B180" s="4"/>
      <c r="C180" s="11" t="s">
        <v>366</v>
      </c>
      <c r="D180" s="145">
        <v>0</v>
      </c>
      <c r="E180" s="145">
        <v>0</v>
      </c>
      <c r="F180" s="145">
        <v>0</v>
      </c>
      <c r="G180" s="145">
        <v>0</v>
      </c>
      <c r="H180" s="4"/>
      <c r="I180" s="4"/>
      <c r="J180" s="4"/>
      <c r="K180" s="4"/>
    </row>
    <row r="181" spans="1:11" ht="14.1" customHeight="1">
      <c r="A181" s="4"/>
      <c r="B181" s="4"/>
      <c r="C181" s="11" t="s">
        <v>372</v>
      </c>
      <c r="D181" s="145">
        <v>1600000</v>
      </c>
      <c r="E181" s="145">
        <v>26160000</v>
      </c>
      <c r="F181" s="145">
        <v>0</v>
      </c>
      <c r="G181" s="145">
        <v>0</v>
      </c>
      <c r="H181" s="4"/>
      <c r="I181" s="4"/>
      <c r="J181" s="4"/>
      <c r="K181" s="4"/>
    </row>
    <row r="182" spans="1:11" ht="14.1" customHeight="1">
      <c r="A182" s="4"/>
      <c r="B182" s="4"/>
      <c r="C182" s="11" t="s">
        <v>370</v>
      </c>
      <c r="D182" s="145">
        <v>1600000</v>
      </c>
      <c r="E182" s="145">
        <v>26160000</v>
      </c>
      <c r="F182" s="145">
        <v>0</v>
      </c>
      <c r="G182" s="145">
        <v>0</v>
      </c>
      <c r="H182" s="4"/>
      <c r="I182" s="4"/>
      <c r="J182" s="4"/>
      <c r="K182" s="4"/>
    </row>
    <row r="183" spans="1:11" ht="14.1" customHeight="1">
      <c r="A183" s="4"/>
      <c r="B183" s="4"/>
      <c r="C183" s="11" t="s">
        <v>369</v>
      </c>
      <c r="D183" s="145">
        <v>0</v>
      </c>
      <c r="E183" s="145">
        <v>0</v>
      </c>
      <c r="F183" s="145">
        <v>0</v>
      </c>
      <c r="G183" s="145">
        <v>0</v>
      </c>
      <c r="H183" s="4"/>
      <c r="I183" s="4"/>
      <c r="J183" s="4"/>
      <c r="K183" s="4"/>
    </row>
    <row r="184" spans="1:11" ht="14.1" customHeight="1">
      <c r="A184" s="4"/>
      <c r="B184" s="4"/>
      <c r="C184" s="11" t="s">
        <v>368</v>
      </c>
      <c r="D184" s="145">
        <v>0</v>
      </c>
      <c r="E184" s="145">
        <v>0</v>
      </c>
      <c r="F184" s="145">
        <v>0</v>
      </c>
      <c r="G184" s="145">
        <v>0</v>
      </c>
      <c r="H184" s="4"/>
      <c r="I184" s="4"/>
      <c r="J184" s="4"/>
      <c r="K184" s="4"/>
    </row>
    <row r="185" spans="1:11" ht="14.1" customHeight="1">
      <c r="A185" s="4"/>
      <c r="B185" s="4"/>
      <c r="C185" s="11" t="s">
        <v>367</v>
      </c>
      <c r="D185" s="145">
        <v>0</v>
      </c>
      <c r="E185" s="145">
        <v>0</v>
      </c>
      <c r="F185" s="145">
        <v>0</v>
      </c>
      <c r="G185" s="145">
        <v>0</v>
      </c>
      <c r="H185" s="4"/>
      <c r="I185" s="4"/>
      <c r="J185" s="4"/>
      <c r="K185" s="4"/>
    </row>
    <row r="186" spans="1:11" ht="14.1" customHeight="1">
      <c r="A186" s="4"/>
      <c r="B186" s="4"/>
      <c r="C186" s="11" t="s">
        <v>366</v>
      </c>
      <c r="D186" s="145">
        <v>0</v>
      </c>
      <c r="E186" s="145">
        <v>0</v>
      </c>
      <c r="F186" s="145">
        <v>0</v>
      </c>
      <c r="G186" s="145">
        <v>0</v>
      </c>
      <c r="H186" s="4"/>
      <c r="I186" s="4"/>
      <c r="J186" s="4"/>
      <c r="K186" s="4"/>
    </row>
    <row r="187" spans="1:11" ht="14.1" customHeight="1">
      <c r="A187" s="4"/>
      <c r="B187" s="4"/>
      <c r="C187" s="11" t="s">
        <v>371</v>
      </c>
      <c r="D187" s="145">
        <v>0</v>
      </c>
      <c r="E187" s="145">
        <v>0</v>
      </c>
      <c r="F187" s="145">
        <v>0</v>
      </c>
      <c r="G187" s="145">
        <v>0</v>
      </c>
      <c r="H187" s="4"/>
      <c r="I187" s="4"/>
      <c r="J187" s="4"/>
      <c r="K187" s="4"/>
    </row>
    <row r="188" spans="1:11" ht="14.1" customHeight="1">
      <c r="A188" s="4"/>
      <c r="B188" s="4"/>
      <c r="C188" s="11" t="s">
        <v>370</v>
      </c>
      <c r="D188" s="145">
        <v>0</v>
      </c>
      <c r="E188" s="145">
        <v>0</v>
      </c>
      <c r="F188" s="145">
        <v>0</v>
      </c>
      <c r="G188" s="145">
        <v>0</v>
      </c>
      <c r="H188" s="4"/>
      <c r="I188" s="4"/>
      <c r="J188" s="4"/>
      <c r="K188" s="4"/>
    </row>
    <row r="189" spans="1:11" ht="14.1" customHeight="1">
      <c r="A189" s="4"/>
      <c r="B189" s="4"/>
      <c r="C189" s="11" t="s">
        <v>369</v>
      </c>
      <c r="D189" s="145">
        <v>0</v>
      </c>
      <c r="E189" s="145">
        <v>0</v>
      </c>
      <c r="F189" s="145">
        <v>0</v>
      </c>
      <c r="G189" s="145">
        <v>0</v>
      </c>
      <c r="H189" s="4"/>
      <c r="I189" s="4"/>
      <c r="J189" s="4"/>
      <c r="K189" s="4"/>
    </row>
    <row r="190" spans="1:11" ht="14.1" customHeight="1">
      <c r="A190" s="4"/>
      <c r="B190" s="4"/>
      <c r="C190" s="11" t="s">
        <v>368</v>
      </c>
      <c r="D190" s="145">
        <v>0</v>
      </c>
      <c r="E190" s="145">
        <v>0</v>
      </c>
      <c r="F190" s="145">
        <v>0</v>
      </c>
      <c r="G190" s="145">
        <v>0</v>
      </c>
      <c r="H190" s="4"/>
      <c r="I190" s="4"/>
      <c r="J190" s="4"/>
      <c r="K190" s="4"/>
    </row>
    <row r="191" spans="1:11" ht="14.1" customHeight="1">
      <c r="A191" s="4"/>
      <c r="B191" s="4"/>
      <c r="C191" s="11" t="s">
        <v>367</v>
      </c>
      <c r="D191" s="145">
        <v>0</v>
      </c>
      <c r="E191" s="145">
        <v>0</v>
      </c>
      <c r="F191" s="145">
        <v>0</v>
      </c>
      <c r="G191" s="145">
        <v>0</v>
      </c>
      <c r="H191" s="4"/>
      <c r="I191" s="4"/>
      <c r="J191" s="4"/>
      <c r="K191" s="4"/>
    </row>
    <row r="192" spans="1:11" ht="14.1" customHeight="1">
      <c r="A192" s="4"/>
      <c r="B192" s="4"/>
      <c r="C192" s="11" t="s">
        <v>366</v>
      </c>
      <c r="D192" s="145">
        <v>0</v>
      </c>
      <c r="E192" s="145">
        <v>0</v>
      </c>
      <c r="F192" s="145">
        <v>0</v>
      </c>
      <c r="G192" s="145">
        <v>0</v>
      </c>
      <c r="H192" s="4"/>
      <c r="I192" s="4"/>
      <c r="J192" s="4"/>
      <c r="K192" s="4"/>
    </row>
    <row r="193" spans="1:11" ht="14.1" customHeight="1">
      <c r="A193" s="4"/>
      <c r="B193" s="4"/>
      <c r="C193" s="11" t="s">
        <v>365</v>
      </c>
      <c r="D193" s="145">
        <v>0</v>
      </c>
      <c r="E193" s="145">
        <v>0</v>
      </c>
      <c r="F193" s="145">
        <v>0</v>
      </c>
      <c r="G193" s="145">
        <v>0</v>
      </c>
      <c r="H193" s="4"/>
      <c r="I193" s="4"/>
      <c r="J193" s="4"/>
      <c r="K193" s="4"/>
    </row>
    <row r="194" spans="1:11" ht="14.1" customHeight="1">
      <c r="A194" s="4"/>
      <c r="B194" s="4"/>
      <c r="C194" s="11" t="s">
        <v>364</v>
      </c>
      <c r="D194" s="145">
        <v>0</v>
      </c>
      <c r="E194" s="145">
        <v>0</v>
      </c>
      <c r="F194" s="145">
        <v>0</v>
      </c>
      <c r="G194" s="145">
        <v>0</v>
      </c>
      <c r="H194" s="4"/>
      <c r="I194" s="4"/>
      <c r="J194" s="4"/>
      <c r="K194" s="4"/>
    </row>
    <row r="195" spans="1:11" ht="14.1" customHeight="1">
      <c r="A195" s="4"/>
      <c r="B195" s="4"/>
      <c r="C195" s="10" t="s">
        <v>147</v>
      </c>
      <c r="D195" s="145">
        <v>1600000</v>
      </c>
      <c r="E195" s="145">
        <v>26160000</v>
      </c>
      <c r="F195" s="145">
        <v>0</v>
      </c>
      <c r="G195" s="145">
        <v>0</v>
      </c>
      <c r="H195" s="4"/>
      <c r="I195" s="4"/>
      <c r="J195" s="4"/>
      <c r="K195" s="4"/>
    </row>
    <row r="196" spans="1:11" ht="15" customHeight="1">
      <c r="A196" s="4"/>
      <c r="B196" s="4"/>
      <c r="C196" s="9" t="s">
        <v>361</v>
      </c>
      <c r="D196" s="147" t="s">
        <v>361</v>
      </c>
      <c r="E196" s="147" t="s">
        <v>361</v>
      </c>
      <c r="F196" s="147" t="s">
        <v>361</v>
      </c>
      <c r="G196" s="147" t="s">
        <v>361</v>
      </c>
      <c r="H196" s="4"/>
      <c r="I196" s="4"/>
      <c r="J196" s="4"/>
      <c r="K196" s="4"/>
    </row>
    <row r="197" spans="1:11" ht="15" customHeight="1">
      <c r="A197" s="4"/>
      <c r="B197" s="4"/>
      <c r="C197" s="8" t="s">
        <v>382</v>
      </c>
      <c r="D197" s="148">
        <v>399448022</v>
      </c>
      <c r="E197" s="148">
        <v>1038800000</v>
      </c>
      <c r="F197" s="148">
        <v>980000000</v>
      </c>
      <c r="G197" s="148">
        <v>990000000</v>
      </c>
      <c r="H197" s="4"/>
      <c r="I197" s="4"/>
      <c r="J197" s="4"/>
      <c r="K197" s="4"/>
    </row>
    <row r="198" spans="1:11" ht="15" customHeight="1">
      <c r="A198" s="4"/>
      <c r="B198" s="4"/>
      <c r="C198" s="7" t="s">
        <v>381</v>
      </c>
      <c r="D198" s="146">
        <v>279783403</v>
      </c>
      <c r="E198" s="146">
        <v>697109000</v>
      </c>
      <c r="F198" s="146">
        <v>697109000</v>
      </c>
      <c r="G198" s="146">
        <v>697109000</v>
      </c>
      <c r="H198" s="4"/>
      <c r="I198" s="4"/>
      <c r="J198" s="4"/>
      <c r="K198" s="4"/>
    </row>
    <row r="199" spans="1:11" ht="15" customHeight="1">
      <c r="A199" s="4"/>
      <c r="B199" s="4"/>
      <c r="C199" s="7" t="s">
        <v>370</v>
      </c>
      <c r="D199" s="146">
        <v>279783403</v>
      </c>
      <c r="E199" s="146">
        <v>697109000</v>
      </c>
      <c r="F199" s="146">
        <v>697109000</v>
      </c>
      <c r="G199" s="146">
        <v>697109000</v>
      </c>
      <c r="H199" s="4"/>
      <c r="I199" s="4"/>
      <c r="J199" s="4"/>
      <c r="K199" s="4"/>
    </row>
    <row r="200" spans="1:11" ht="15" customHeight="1">
      <c r="A200" s="4"/>
      <c r="B200" s="4"/>
      <c r="C200" s="7" t="s">
        <v>374</v>
      </c>
      <c r="D200" s="146">
        <v>0</v>
      </c>
      <c r="E200" s="146">
        <v>0</v>
      </c>
      <c r="F200" s="146">
        <v>0</v>
      </c>
      <c r="G200" s="146">
        <v>0</v>
      </c>
      <c r="H200" s="4"/>
      <c r="I200" s="4"/>
      <c r="J200" s="4"/>
      <c r="K200" s="4"/>
    </row>
    <row r="201" spans="1:11" ht="15" customHeight="1">
      <c r="A201" s="4"/>
      <c r="B201" s="4"/>
      <c r="C201" s="7" t="s">
        <v>380</v>
      </c>
      <c r="D201" s="146">
        <v>27645704</v>
      </c>
      <c r="E201" s="146">
        <v>183574000</v>
      </c>
      <c r="F201" s="146">
        <v>183574000</v>
      </c>
      <c r="G201" s="146">
        <v>183574000</v>
      </c>
      <c r="H201" s="4"/>
      <c r="I201" s="4"/>
      <c r="J201" s="4"/>
      <c r="K201" s="4"/>
    </row>
    <row r="202" spans="1:11" ht="15" customHeight="1">
      <c r="A202" s="4"/>
      <c r="B202" s="4"/>
      <c r="C202" s="7" t="s">
        <v>370</v>
      </c>
      <c r="D202" s="146">
        <v>27645704</v>
      </c>
      <c r="E202" s="146">
        <v>183574000</v>
      </c>
      <c r="F202" s="146">
        <v>183574000</v>
      </c>
      <c r="G202" s="146">
        <v>183574000</v>
      </c>
      <c r="H202" s="4"/>
      <c r="I202" s="4"/>
      <c r="J202" s="4"/>
      <c r="K202" s="4"/>
    </row>
    <row r="203" spans="1:11" ht="15" customHeight="1">
      <c r="A203" s="4"/>
      <c r="B203" s="4"/>
      <c r="C203" s="7" t="s">
        <v>374</v>
      </c>
      <c r="D203" s="146">
        <v>0</v>
      </c>
      <c r="E203" s="146">
        <v>0</v>
      </c>
      <c r="F203" s="146">
        <v>0</v>
      </c>
      <c r="G203" s="146">
        <v>0</v>
      </c>
      <c r="H203" s="4"/>
      <c r="I203" s="4"/>
      <c r="J203" s="4"/>
      <c r="K203" s="4"/>
    </row>
    <row r="204" spans="1:11" ht="15" customHeight="1">
      <c r="A204" s="4"/>
      <c r="B204" s="4"/>
      <c r="C204" s="7" t="s">
        <v>379</v>
      </c>
      <c r="D204" s="146">
        <v>61689035</v>
      </c>
      <c r="E204" s="146">
        <v>128117000</v>
      </c>
      <c r="F204" s="146">
        <v>99317000</v>
      </c>
      <c r="G204" s="146">
        <v>109317000</v>
      </c>
      <c r="H204" s="4"/>
      <c r="I204" s="4"/>
      <c r="J204" s="4"/>
      <c r="K204" s="4"/>
    </row>
    <row r="205" spans="1:11" ht="15" customHeight="1">
      <c r="A205" s="4"/>
      <c r="B205" s="4"/>
      <c r="C205" s="7" t="s">
        <v>370</v>
      </c>
      <c r="D205" s="146">
        <v>61689035</v>
      </c>
      <c r="E205" s="146">
        <v>128117000</v>
      </c>
      <c r="F205" s="146">
        <v>99317000</v>
      </c>
      <c r="G205" s="146">
        <v>109317000</v>
      </c>
      <c r="H205" s="4"/>
      <c r="I205" s="4"/>
      <c r="J205" s="4"/>
      <c r="K205" s="4"/>
    </row>
    <row r="206" spans="1:11" ht="15" customHeight="1">
      <c r="A206" s="4"/>
      <c r="B206" s="4"/>
      <c r="C206" s="7" t="s">
        <v>374</v>
      </c>
      <c r="D206" s="146">
        <v>0</v>
      </c>
      <c r="E206" s="146">
        <v>0</v>
      </c>
      <c r="F206" s="146">
        <v>0</v>
      </c>
      <c r="G206" s="146">
        <v>0</v>
      </c>
      <c r="H206" s="4"/>
      <c r="I206" s="4"/>
      <c r="J206" s="4"/>
      <c r="K206" s="4"/>
    </row>
    <row r="207" spans="1:11" ht="15" customHeight="1">
      <c r="A207" s="4"/>
      <c r="B207" s="4"/>
      <c r="C207" s="7" t="s">
        <v>378</v>
      </c>
      <c r="D207" s="146">
        <v>0</v>
      </c>
      <c r="E207" s="146">
        <v>0</v>
      </c>
      <c r="F207" s="146">
        <v>0</v>
      </c>
      <c r="G207" s="146">
        <v>0</v>
      </c>
      <c r="H207" s="4"/>
      <c r="I207" s="4"/>
      <c r="J207" s="4"/>
      <c r="K207" s="4"/>
    </row>
    <row r="208" spans="1:11" ht="15" customHeight="1">
      <c r="A208" s="4"/>
      <c r="B208" s="4"/>
      <c r="C208" s="7" t="s">
        <v>370</v>
      </c>
      <c r="D208" s="146">
        <v>0</v>
      </c>
      <c r="E208" s="146">
        <v>0</v>
      </c>
      <c r="F208" s="146">
        <v>0</v>
      </c>
      <c r="G208" s="146">
        <v>0</v>
      </c>
      <c r="H208" s="4"/>
      <c r="I208" s="4"/>
      <c r="J208" s="4"/>
      <c r="K208" s="4"/>
    </row>
    <row r="209" spans="1:11" ht="15" customHeight="1">
      <c r="A209" s="4"/>
      <c r="B209" s="4"/>
      <c r="C209" s="7" t="s">
        <v>374</v>
      </c>
      <c r="D209" s="146">
        <v>0</v>
      </c>
      <c r="E209" s="146">
        <v>0</v>
      </c>
      <c r="F209" s="146">
        <v>0</v>
      </c>
      <c r="G209" s="146">
        <v>0</v>
      </c>
      <c r="H209" s="4"/>
      <c r="I209" s="4"/>
      <c r="J209" s="4"/>
      <c r="K209" s="4"/>
    </row>
    <row r="210" spans="1:11" ht="20.100000000000001" customHeight="1">
      <c r="A210" s="4"/>
      <c r="B210" s="4"/>
      <c r="C210" s="7" t="s">
        <v>377</v>
      </c>
      <c r="D210" s="149">
        <v>0</v>
      </c>
      <c r="E210" s="149">
        <v>0</v>
      </c>
      <c r="F210" s="149">
        <v>0</v>
      </c>
      <c r="G210" s="149">
        <v>0</v>
      </c>
      <c r="H210" s="4"/>
      <c r="I210" s="4"/>
      <c r="J210" s="4"/>
      <c r="K210" s="4"/>
    </row>
    <row r="211" spans="1:11" ht="15" customHeight="1">
      <c r="A211" s="4"/>
      <c r="B211" s="4"/>
      <c r="C211" s="7" t="s">
        <v>370</v>
      </c>
      <c r="D211" s="146">
        <v>0</v>
      </c>
      <c r="E211" s="146">
        <v>0</v>
      </c>
      <c r="F211" s="146">
        <v>0</v>
      </c>
      <c r="G211" s="146">
        <v>0</v>
      </c>
      <c r="H211" s="4"/>
      <c r="I211" s="4"/>
      <c r="J211" s="4"/>
      <c r="K211" s="4"/>
    </row>
    <row r="212" spans="1:11" ht="15" customHeight="1">
      <c r="A212" s="4"/>
      <c r="B212" s="4"/>
      <c r="C212" s="7" t="s">
        <v>374</v>
      </c>
      <c r="D212" s="146">
        <v>0</v>
      </c>
      <c r="E212" s="146">
        <v>0</v>
      </c>
      <c r="F212" s="146">
        <v>0</v>
      </c>
      <c r="G212" s="146">
        <v>0</v>
      </c>
      <c r="H212" s="4"/>
      <c r="I212" s="4"/>
      <c r="J212" s="4"/>
      <c r="K212" s="4"/>
    </row>
    <row r="213" spans="1:11" ht="15" customHeight="1">
      <c r="A213" s="4"/>
      <c r="B213" s="4"/>
      <c r="C213" s="7" t="s">
        <v>376</v>
      </c>
      <c r="D213" s="146">
        <v>0</v>
      </c>
      <c r="E213" s="146">
        <v>0</v>
      </c>
      <c r="F213" s="146">
        <v>0</v>
      </c>
      <c r="G213" s="146">
        <v>0</v>
      </c>
      <c r="H213" s="4"/>
      <c r="I213" s="4"/>
      <c r="J213" s="4"/>
      <c r="K213" s="4"/>
    </row>
    <row r="214" spans="1:11" ht="15" customHeight="1">
      <c r="A214" s="4"/>
      <c r="B214" s="4"/>
      <c r="C214" s="7" t="s">
        <v>370</v>
      </c>
      <c r="D214" s="146">
        <v>0</v>
      </c>
      <c r="E214" s="146">
        <v>0</v>
      </c>
      <c r="F214" s="146">
        <v>0</v>
      </c>
      <c r="G214" s="146">
        <v>0</v>
      </c>
      <c r="H214" s="4"/>
      <c r="I214" s="4"/>
      <c r="J214" s="4"/>
      <c r="K214" s="4"/>
    </row>
    <row r="215" spans="1:11" ht="15" customHeight="1">
      <c r="A215" s="4"/>
      <c r="B215" s="4"/>
      <c r="C215" s="7" t="s">
        <v>374</v>
      </c>
      <c r="D215" s="146">
        <v>0</v>
      </c>
      <c r="E215" s="146">
        <v>0</v>
      </c>
      <c r="F215" s="146">
        <v>0</v>
      </c>
      <c r="G215" s="146">
        <v>0</v>
      </c>
      <c r="H215" s="4"/>
      <c r="I215" s="4"/>
      <c r="J215" s="4"/>
      <c r="K215" s="4"/>
    </row>
    <row r="216" spans="1:11" ht="15" customHeight="1">
      <c r="A216" s="4"/>
      <c r="B216" s="4"/>
      <c r="C216" s="7" t="s">
        <v>375</v>
      </c>
      <c r="D216" s="146">
        <v>329880</v>
      </c>
      <c r="E216" s="146">
        <v>0</v>
      </c>
      <c r="F216" s="146">
        <v>0</v>
      </c>
      <c r="G216" s="146">
        <v>0</v>
      </c>
      <c r="H216" s="4"/>
      <c r="I216" s="4"/>
      <c r="J216" s="4"/>
      <c r="K216" s="4"/>
    </row>
    <row r="217" spans="1:11" ht="15" customHeight="1">
      <c r="A217" s="4"/>
      <c r="B217" s="4"/>
      <c r="C217" s="7" t="s">
        <v>370</v>
      </c>
      <c r="D217" s="146">
        <v>329880</v>
      </c>
      <c r="E217" s="146">
        <v>0</v>
      </c>
      <c r="F217" s="146">
        <v>0</v>
      </c>
      <c r="G217" s="146">
        <v>0</v>
      </c>
      <c r="H217" s="4"/>
      <c r="I217" s="4"/>
      <c r="J217" s="4"/>
      <c r="K217" s="4"/>
    </row>
    <row r="218" spans="1:11" ht="15" customHeight="1">
      <c r="A218" s="4"/>
      <c r="B218" s="4"/>
      <c r="C218" s="7" t="s">
        <v>374</v>
      </c>
      <c r="D218" s="146">
        <v>0</v>
      </c>
      <c r="E218" s="146">
        <v>0</v>
      </c>
      <c r="F218" s="146">
        <v>0</v>
      </c>
      <c r="G218" s="146">
        <v>0</v>
      </c>
      <c r="H218" s="4"/>
      <c r="I218" s="4"/>
      <c r="J218" s="4"/>
      <c r="K218" s="4"/>
    </row>
    <row r="219" spans="1:11" ht="15" customHeight="1">
      <c r="A219" s="4"/>
      <c r="B219" s="4"/>
      <c r="C219" s="7" t="s">
        <v>373</v>
      </c>
      <c r="D219" s="146">
        <v>0</v>
      </c>
      <c r="E219" s="146">
        <v>0</v>
      </c>
      <c r="F219" s="146">
        <v>0</v>
      </c>
      <c r="G219" s="146">
        <v>0</v>
      </c>
      <c r="H219" s="4"/>
      <c r="I219" s="4"/>
      <c r="J219" s="4"/>
      <c r="K219" s="4"/>
    </row>
    <row r="220" spans="1:11" ht="15" customHeight="1">
      <c r="A220" s="4"/>
      <c r="B220" s="4"/>
      <c r="C220" s="7" t="s">
        <v>370</v>
      </c>
      <c r="D220" s="146">
        <v>0</v>
      </c>
      <c r="E220" s="146">
        <v>0</v>
      </c>
      <c r="F220" s="146">
        <v>0</v>
      </c>
      <c r="G220" s="146">
        <v>0</v>
      </c>
      <c r="H220" s="4"/>
      <c r="I220" s="4"/>
      <c r="J220" s="4"/>
      <c r="K220" s="4"/>
    </row>
    <row r="221" spans="1:11" ht="15" customHeight="1">
      <c r="A221" s="4"/>
      <c r="B221" s="4"/>
      <c r="C221" s="7" t="s">
        <v>369</v>
      </c>
      <c r="D221" s="146">
        <v>0</v>
      </c>
      <c r="E221" s="146">
        <v>0</v>
      </c>
      <c r="F221" s="146">
        <v>0</v>
      </c>
      <c r="G221" s="146">
        <v>0</v>
      </c>
      <c r="H221" s="4"/>
      <c r="I221" s="4"/>
      <c r="J221" s="4"/>
      <c r="K221" s="4"/>
    </row>
    <row r="222" spans="1:11" ht="15" customHeight="1">
      <c r="A222" s="4"/>
      <c r="B222" s="4"/>
      <c r="C222" s="7" t="s">
        <v>368</v>
      </c>
      <c r="D222" s="146">
        <v>0</v>
      </c>
      <c r="E222" s="146">
        <v>0</v>
      </c>
      <c r="F222" s="146">
        <v>0</v>
      </c>
      <c r="G222" s="146">
        <v>0</v>
      </c>
      <c r="H222" s="4"/>
      <c r="I222" s="4"/>
      <c r="J222" s="4"/>
      <c r="K222" s="4"/>
    </row>
    <row r="223" spans="1:11" ht="15" customHeight="1">
      <c r="A223" s="4"/>
      <c r="B223" s="4"/>
      <c r="C223" s="7" t="s">
        <v>367</v>
      </c>
      <c r="D223" s="146">
        <v>0</v>
      </c>
      <c r="E223" s="146">
        <v>0</v>
      </c>
      <c r="F223" s="146">
        <v>0</v>
      </c>
      <c r="G223" s="146">
        <v>0</v>
      </c>
      <c r="H223" s="4"/>
      <c r="I223" s="4"/>
      <c r="J223" s="4"/>
      <c r="K223" s="4"/>
    </row>
    <row r="224" spans="1:11" ht="15" customHeight="1">
      <c r="A224" s="4"/>
      <c r="B224" s="4"/>
      <c r="C224" s="7" t="s">
        <v>366</v>
      </c>
      <c r="D224" s="146">
        <v>0</v>
      </c>
      <c r="E224" s="146">
        <v>0</v>
      </c>
      <c r="F224" s="146">
        <v>0</v>
      </c>
      <c r="G224" s="146">
        <v>0</v>
      </c>
      <c r="H224" s="4"/>
      <c r="I224" s="4"/>
      <c r="J224" s="4"/>
      <c r="K224" s="4"/>
    </row>
    <row r="225" spans="1:11" ht="15" customHeight="1">
      <c r="A225" s="4"/>
      <c r="B225" s="4"/>
      <c r="C225" s="7" t="s">
        <v>372</v>
      </c>
      <c r="D225" s="146">
        <v>30000000</v>
      </c>
      <c r="E225" s="146">
        <v>30000000</v>
      </c>
      <c r="F225" s="146">
        <v>0</v>
      </c>
      <c r="G225" s="146">
        <v>0</v>
      </c>
      <c r="H225" s="4"/>
      <c r="I225" s="4"/>
      <c r="J225" s="4"/>
      <c r="K225" s="4"/>
    </row>
    <row r="226" spans="1:11" ht="15" customHeight="1">
      <c r="A226" s="4"/>
      <c r="B226" s="4"/>
      <c r="C226" s="7" t="s">
        <v>370</v>
      </c>
      <c r="D226" s="146">
        <v>30000000</v>
      </c>
      <c r="E226" s="146">
        <v>30000000</v>
      </c>
      <c r="F226" s="146">
        <v>0</v>
      </c>
      <c r="G226" s="146">
        <v>0</v>
      </c>
      <c r="H226" s="4"/>
      <c r="I226" s="4"/>
      <c r="J226" s="4"/>
      <c r="K226" s="4"/>
    </row>
    <row r="227" spans="1:11" ht="15" customHeight="1">
      <c r="A227" s="4"/>
      <c r="B227" s="4"/>
      <c r="C227" s="7" t="s">
        <v>369</v>
      </c>
      <c r="D227" s="146">
        <v>0</v>
      </c>
      <c r="E227" s="146">
        <v>0</v>
      </c>
      <c r="F227" s="146">
        <v>0</v>
      </c>
      <c r="G227" s="146">
        <v>0</v>
      </c>
      <c r="H227" s="4"/>
      <c r="I227" s="4"/>
      <c r="J227" s="4"/>
      <c r="K227" s="4"/>
    </row>
    <row r="228" spans="1:11" ht="15" customHeight="1">
      <c r="A228" s="4"/>
      <c r="B228" s="4"/>
      <c r="C228" s="7" t="s">
        <v>368</v>
      </c>
      <c r="D228" s="146">
        <v>0</v>
      </c>
      <c r="E228" s="146">
        <v>0</v>
      </c>
      <c r="F228" s="146">
        <v>0</v>
      </c>
      <c r="G228" s="146">
        <v>0</v>
      </c>
      <c r="H228" s="4"/>
      <c r="I228" s="4"/>
      <c r="J228" s="4"/>
      <c r="K228" s="4"/>
    </row>
    <row r="229" spans="1:11" ht="15" customHeight="1">
      <c r="A229" s="4"/>
      <c r="B229" s="4"/>
      <c r="C229" s="7" t="s">
        <v>367</v>
      </c>
      <c r="D229" s="146">
        <v>0</v>
      </c>
      <c r="E229" s="146">
        <v>0</v>
      </c>
      <c r="F229" s="146">
        <v>0</v>
      </c>
      <c r="G229" s="146">
        <v>0</v>
      </c>
      <c r="H229" s="4"/>
      <c r="I229" s="4"/>
      <c r="J229" s="4"/>
      <c r="K229" s="4"/>
    </row>
    <row r="230" spans="1:11" ht="15" customHeight="1">
      <c r="A230" s="4"/>
      <c r="B230" s="4"/>
      <c r="C230" s="7" t="s">
        <v>366</v>
      </c>
      <c r="D230" s="146">
        <v>0</v>
      </c>
      <c r="E230" s="146">
        <v>0</v>
      </c>
      <c r="F230" s="146">
        <v>0</v>
      </c>
      <c r="G230" s="146">
        <v>0</v>
      </c>
      <c r="H230" s="4"/>
      <c r="I230" s="4"/>
      <c r="J230" s="4"/>
      <c r="K230" s="4"/>
    </row>
    <row r="231" spans="1:11" ht="15" customHeight="1">
      <c r="A231" s="4"/>
      <c r="B231" s="4"/>
      <c r="C231" s="7" t="s">
        <v>371</v>
      </c>
      <c r="D231" s="146">
        <v>0</v>
      </c>
      <c r="E231" s="146">
        <v>0</v>
      </c>
      <c r="F231" s="146">
        <v>0</v>
      </c>
      <c r="G231" s="146">
        <v>0</v>
      </c>
      <c r="H231" s="4"/>
      <c r="I231" s="4"/>
      <c r="J231" s="4"/>
      <c r="K231" s="4"/>
    </row>
    <row r="232" spans="1:11" ht="15" customHeight="1">
      <c r="A232" s="4"/>
      <c r="B232" s="4"/>
      <c r="C232" s="7" t="s">
        <v>370</v>
      </c>
      <c r="D232" s="146">
        <v>0</v>
      </c>
      <c r="E232" s="146">
        <v>0</v>
      </c>
      <c r="F232" s="146">
        <v>0</v>
      </c>
      <c r="G232" s="146">
        <v>0</v>
      </c>
      <c r="H232" s="4"/>
      <c r="I232" s="4"/>
      <c r="J232" s="4"/>
      <c r="K232" s="4"/>
    </row>
    <row r="233" spans="1:11" ht="15" customHeight="1">
      <c r="A233" s="4"/>
      <c r="B233" s="4"/>
      <c r="C233" s="7" t="s">
        <v>369</v>
      </c>
      <c r="D233" s="146">
        <v>0</v>
      </c>
      <c r="E233" s="146">
        <v>0</v>
      </c>
      <c r="F233" s="146">
        <v>0</v>
      </c>
      <c r="G233" s="146">
        <v>0</v>
      </c>
      <c r="H233" s="4"/>
      <c r="I233" s="4"/>
      <c r="J233" s="4"/>
      <c r="K233" s="4"/>
    </row>
    <row r="234" spans="1:11" ht="15" customHeight="1">
      <c r="A234" s="4"/>
      <c r="B234" s="4"/>
      <c r="C234" s="7" t="s">
        <v>368</v>
      </c>
      <c r="D234" s="146">
        <v>0</v>
      </c>
      <c r="E234" s="146">
        <v>0</v>
      </c>
      <c r="F234" s="146">
        <v>0</v>
      </c>
      <c r="G234" s="146">
        <v>0</v>
      </c>
      <c r="H234" s="4"/>
      <c r="I234" s="4"/>
      <c r="J234" s="4"/>
      <c r="K234" s="4"/>
    </row>
    <row r="235" spans="1:11" ht="15" customHeight="1">
      <c r="A235" s="4"/>
      <c r="B235" s="4"/>
      <c r="C235" s="7" t="s">
        <v>367</v>
      </c>
      <c r="D235" s="146">
        <v>0</v>
      </c>
      <c r="E235" s="146">
        <v>0</v>
      </c>
      <c r="F235" s="146">
        <v>0</v>
      </c>
      <c r="G235" s="146">
        <v>0</v>
      </c>
      <c r="H235" s="4"/>
      <c r="I235" s="4"/>
      <c r="J235" s="4"/>
      <c r="K235" s="4"/>
    </row>
    <row r="236" spans="1:11" ht="15" customHeight="1">
      <c r="A236" s="4"/>
      <c r="B236" s="4"/>
      <c r="C236" s="7" t="s">
        <v>366</v>
      </c>
      <c r="D236" s="146">
        <v>0</v>
      </c>
      <c r="E236" s="146">
        <v>0</v>
      </c>
      <c r="F236" s="146">
        <v>0</v>
      </c>
      <c r="G236" s="146">
        <v>0</v>
      </c>
      <c r="H236" s="4"/>
      <c r="I236" s="4"/>
      <c r="J236" s="4"/>
      <c r="K236" s="4"/>
    </row>
    <row r="237" spans="1:11" ht="15" customHeight="1">
      <c r="A237" s="4"/>
      <c r="B237" s="4"/>
      <c r="C237" s="7" t="s">
        <v>365</v>
      </c>
      <c r="D237" s="146">
        <v>0</v>
      </c>
      <c r="E237" s="146">
        <v>0</v>
      </c>
      <c r="F237" s="146">
        <v>0</v>
      </c>
      <c r="G237" s="146">
        <v>0</v>
      </c>
      <c r="H237" s="4"/>
      <c r="I237" s="4"/>
      <c r="J237" s="4"/>
      <c r="K237" s="4"/>
    </row>
    <row r="238" spans="1:11" ht="15" customHeight="1">
      <c r="A238" s="4"/>
      <c r="B238" s="4"/>
      <c r="C238" s="7" t="s">
        <v>364</v>
      </c>
      <c r="D238" s="146">
        <v>0</v>
      </c>
      <c r="E238" s="146">
        <v>0</v>
      </c>
      <c r="F238" s="146">
        <v>0</v>
      </c>
      <c r="G238" s="146">
        <v>0</v>
      </c>
      <c r="H238" s="4"/>
      <c r="I238" s="4"/>
      <c r="J238" s="4"/>
      <c r="K238" s="4"/>
    </row>
    <row r="239" spans="1:11" ht="20.100000000000001" customHeight="1">
      <c r="A239" s="4"/>
      <c r="B239" s="4"/>
      <c r="C239" s="6" t="s">
        <v>361</v>
      </c>
      <c r="D239" s="4"/>
      <c r="E239" s="4"/>
      <c r="F239" s="4"/>
      <c r="G239" s="4"/>
      <c r="H239" s="4"/>
      <c r="I239" s="4"/>
      <c r="J239" s="4"/>
      <c r="K239" s="4"/>
    </row>
    <row r="240" spans="1:11" ht="20.100000000000001" customHeight="1">
      <c r="A240" s="17" t="s">
        <v>429</v>
      </c>
      <c r="B240" s="150" t="s">
        <v>269</v>
      </c>
      <c r="C240" s="150" t="s">
        <v>361</v>
      </c>
      <c r="D240" s="4"/>
      <c r="E240" s="3" t="s">
        <v>361</v>
      </c>
      <c r="F240" s="150" t="s">
        <v>269</v>
      </c>
      <c r="G240" s="150" t="s">
        <v>361</v>
      </c>
      <c r="H240" s="5" t="s">
        <v>361</v>
      </c>
      <c r="I240" s="3" t="s">
        <v>361</v>
      </c>
      <c r="J240" s="150" t="s">
        <v>269</v>
      </c>
      <c r="K240" s="150" t="s">
        <v>361</v>
      </c>
    </row>
    <row r="241" spans="1:11" ht="20.100000000000001" customHeight="1">
      <c r="A241" s="2" t="s">
        <v>428</v>
      </c>
      <c r="B241" s="150" t="s">
        <v>362</v>
      </c>
      <c r="C241" s="150" t="s">
        <v>361</v>
      </c>
      <c r="D241" s="4"/>
      <c r="E241" s="2" t="s">
        <v>427</v>
      </c>
      <c r="F241" s="150" t="s">
        <v>362</v>
      </c>
      <c r="G241" s="150" t="s">
        <v>361</v>
      </c>
      <c r="H241" s="4"/>
      <c r="I241" s="2" t="s">
        <v>363</v>
      </c>
      <c r="J241" s="150" t="s">
        <v>362</v>
      </c>
      <c r="K241" s="150" t="s">
        <v>361</v>
      </c>
    </row>
    <row r="242" spans="1:11" ht="20.100000000000001" customHeight="1">
      <c r="A242" s="1" t="s">
        <v>361</v>
      </c>
      <c r="B242" s="150" t="s">
        <v>267</v>
      </c>
      <c r="C242" s="150" t="s">
        <v>361</v>
      </c>
      <c r="D242" s="4"/>
      <c r="E242" s="1" t="s">
        <v>361</v>
      </c>
      <c r="F242" s="150" t="s">
        <v>267</v>
      </c>
      <c r="G242" s="150" t="s">
        <v>361</v>
      </c>
      <c r="H242" s="4"/>
      <c r="I242" s="1" t="s">
        <v>361</v>
      </c>
      <c r="J242" s="150" t="s">
        <v>267</v>
      </c>
      <c r="K242" s="150" t="s">
        <v>361</v>
      </c>
    </row>
  </sheetData>
  <mergeCells count="31">
    <mergeCell ref="C1:G1"/>
    <mergeCell ref="C2:G2"/>
    <mergeCell ref="D3:G3"/>
    <mergeCell ref="D4:G4"/>
    <mergeCell ref="D5:G5"/>
    <mergeCell ref="D14:G14"/>
    <mergeCell ref="C20:G20"/>
    <mergeCell ref="D21:G21"/>
    <mergeCell ref="D22:G22"/>
    <mergeCell ref="D23:G23"/>
    <mergeCell ref="D6:G6"/>
    <mergeCell ref="D7:G7"/>
    <mergeCell ref="C8:G8"/>
    <mergeCell ref="C9:G9"/>
    <mergeCell ref="D10:G10"/>
    <mergeCell ref="D81:G81"/>
    <mergeCell ref="D82:G82"/>
    <mergeCell ref="C91:G91"/>
    <mergeCell ref="D136:G136"/>
    <mergeCell ref="D137:G137"/>
    <mergeCell ref="D24:G24"/>
    <mergeCell ref="C33:G33"/>
    <mergeCell ref="C78:G78"/>
    <mergeCell ref="D79:G79"/>
    <mergeCell ref="D80:G80"/>
    <mergeCell ref="C151:G151"/>
    <mergeCell ref="C138:G138"/>
    <mergeCell ref="D139:G139"/>
    <mergeCell ref="D140:G140"/>
    <mergeCell ref="D141:G141"/>
    <mergeCell ref="D142:G142"/>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97"/>
  <sheetViews>
    <sheetView workbookViewId="0">
      <selection activeCell="I13" sqref="I13"/>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2702</v>
      </c>
      <c r="E3" s="1217"/>
      <c r="F3" s="1217"/>
      <c r="G3" s="1217"/>
      <c r="H3" s="4"/>
      <c r="I3" s="4"/>
      <c r="J3" s="4"/>
      <c r="K3" s="4"/>
    </row>
    <row r="4" spans="1:11" ht="14.1" customHeight="1">
      <c r="A4" s="4"/>
      <c r="B4" s="4"/>
      <c r="C4" s="16" t="s">
        <v>424</v>
      </c>
      <c r="D4" s="1216" t="s">
        <v>403</v>
      </c>
      <c r="E4" s="1217"/>
      <c r="F4" s="1217"/>
      <c r="G4" s="1217"/>
      <c r="H4" s="4"/>
      <c r="I4" s="4"/>
      <c r="J4" s="4"/>
      <c r="K4" s="4"/>
    </row>
    <row r="5" spans="1:11" ht="14.1" customHeight="1">
      <c r="A5" s="4"/>
      <c r="B5" s="4"/>
      <c r="C5" s="16" t="s">
        <v>0</v>
      </c>
      <c r="D5" s="1216" t="s">
        <v>2703</v>
      </c>
      <c r="E5" s="1217"/>
      <c r="F5" s="1217"/>
      <c r="G5" s="1217"/>
      <c r="H5" s="4"/>
      <c r="I5" s="4"/>
      <c r="J5" s="4"/>
      <c r="K5" s="4"/>
    </row>
    <row r="6" spans="1:11" ht="14.1" customHeight="1">
      <c r="A6" s="4"/>
      <c r="B6" s="4"/>
      <c r="C6" s="16" t="s">
        <v>1</v>
      </c>
      <c r="D6" s="1216" t="s">
        <v>2704</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41.1" customHeight="1">
      <c r="A9" s="4"/>
      <c r="B9" s="4"/>
      <c r="C9" s="1228" t="s">
        <v>2705</v>
      </c>
      <c r="D9" s="1229"/>
      <c r="E9" s="1229"/>
      <c r="F9" s="1229"/>
      <c r="G9" s="1229"/>
      <c r="H9" s="4"/>
      <c r="I9" s="4"/>
      <c r="J9" s="4"/>
      <c r="K9" s="4"/>
    </row>
    <row r="10" spans="1:11" ht="68.099999999999994" customHeight="1">
      <c r="A10" s="4"/>
      <c r="B10" s="4"/>
      <c r="C10" s="8" t="s">
        <v>5</v>
      </c>
      <c r="D10" s="1230" t="s">
        <v>2706</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41.1" customHeight="1">
      <c r="A13" s="4"/>
      <c r="B13" s="4"/>
      <c r="C13" s="7" t="s">
        <v>2707</v>
      </c>
      <c r="D13" s="142" t="s">
        <v>422</v>
      </c>
      <c r="E13" s="142" t="s">
        <v>409</v>
      </c>
      <c r="F13" s="142" t="s">
        <v>408</v>
      </c>
      <c r="G13" s="142" t="s">
        <v>408</v>
      </c>
      <c r="H13" s="4"/>
      <c r="I13" s="4"/>
      <c r="J13" s="4"/>
      <c r="K13" s="4"/>
    </row>
    <row r="14" spans="1:11" ht="14.1" customHeight="1">
      <c r="A14" s="4"/>
      <c r="B14" s="4"/>
      <c r="C14" s="7" t="s">
        <v>2708</v>
      </c>
      <c r="D14" s="142" t="s">
        <v>422</v>
      </c>
      <c r="E14" s="142" t="s">
        <v>409</v>
      </c>
      <c r="F14" s="142" t="s">
        <v>408</v>
      </c>
      <c r="G14" s="142" t="s">
        <v>408</v>
      </c>
      <c r="H14" s="4"/>
      <c r="I14" s="4"/>
      <c r="J14" s="4"/>
      <c r="K14" s="4"/>
    </row>
    <row r="15" spans="1:11" ht="86.1" customHeight="1">
      <c r="A15" s="4"/>
      <c r="B15" s="4"/>
      <c r="C15" s="8" t="s">
        <v>235</v>
      </c>
      <c r="D15" s="1230" t="s">
        <v>2709</v>
      </c>
      <c r="E15" s="1231"/>
      <c r="F15" s="1231"/>
      <c r="G15" s="1231"/>
      <c r="H15" s="4"/>
      <c r="I15" s="4"/>
      <c r="J15" s="4"/>
      <c r="K15" s="4"/>
    </row>
    <row r="16" spans="1:11" ht="27.95" customHeight="1">
      <c r="A16" s="4"/>
      <c r="B16" s="4"/>
      <c r="C16" s="7" t="s">
        <v>405</v>
      </c>
      <c r="D16" s="37">
        <v>2021</v>
      </c>
      <c r="E16" s="37">
        <v>2022</v>
      </c>
      <c r="F16" s="37">
        <v>2023</v>
      </c>
      <c r="G16" s="37">
        <v>2024</v>
      </c>
      <c r="H16" s="4"/>
      <c r="I16" s="4"/>
      <c r="J16" s="4"/>
      <c r="K16" s="4"/>
    </row>
    <row r="17" spans="1:11" ht="14.1" customHeight="1">
      <c r="A17" s="4"/>
      <c r="B17" s="4"/>
      <c r="C17" s="15"/>
      <c r="D17" s="38" t="s">
        <v>7</v>
      </c>
      <c r="E17" s="38" t="s">
        <v>8</v>
      </c>
      <c r="F17" s="38" t="s">
        <v>8</v>
      </c>
      <c r="G17" s="38" t="s">
        <v>8</v>
      </c>
      <c r="H17" s="4"/>
      <c r="I17" s="4"/>
      <c r="J17" s="4"/>
      <c r="K17" s="4"/>
    </row>
    <row r="18" spans="1:11" ht="14.1" customHeight="1">
      <c r="A18" s="4"/>
      <c r="B18" s="4"/>
      <c r="C18" s="7" t="s">
        <v>2710</v>
      </c>
      <c r="D18" s="142" t="s">
        <v>408</v>
      </c>
      <c r="E18" s="142" t="s">
        <v>385</v>
      </c>
      <c r="F18" s="142" t="s">
        <v>385</v>
      </c>
      <c r="G18" s="142" t="s">
        <v>385</v>
      </c>
      <c r="H18" s="4"/>
      <c r="I18" s="4"/>
      <c r="J18" s="4"/>
      <c r="K18" s="4"/>
    </row>
    <row r="19" spans="1:11" ht="20.100000000000001" customHeight="1">
      <c r="A19" s="4"/>
      <c r="B19" s="4"/>
      <c r="C19" s="7" t="s">
        <v>2711</v>
      </c>
      <c r="D19" s="142" t="s">
        <v>422</v>
      </c>
      <c r="E19" s="142" t="s">
        <v>409</v>
      </c>
      <c r="F19" s="142" t="s">
        <v>408</v>
      </c>
      <c r="G19" s="142" t="s">
        <v>408</v>
      </c>
      <c r="H19" s="4"/>
      <c r="I19" s="4"/>
      <c r="J19" s="4"/>
      <c r="K19" s="4"/>
    </row>
    <row r="20" spans="1:11" ht="20.100000000000001" customHeight="1">
      <c r="A20" s="4"/>
      <c r="B20" s="4"/>
      <c r="C20" s="7" t="s">
        <v>2712</v>
      </c>
      <c r="D20" s="142" t="s">
        <v>421</v>
      </c>
      <c r="E20" s="142" t="s">
        <v>421</v>
      </c>
      <c r="F20" s="142" t="s">
        <v>420</v>
      </c>
      <c r="G20" s="142" t="s">
        <v>420</v>
      </c>
      <c r="H20" s="4"/>
      <c r="I20" s="4"/>
      <c r="J20" s="4"/>
      <c r="K20" s="4"/>
    </row>
    <row r="21" spans="1:11" ht="20.100000000000001" customHeight="1">
      <c r="A21" s="4"/>
      <c r="B21" s="4"/>
      <c r="C21" s="7" t="s">
        <v>2713</v>
      </c>
      <c r="D21" s="142" t="s">
        <v>2521</v>
      </c>
      <c r="E21" s="142" t="s">
        <v>419</v>
      </c>
      <c r="F21" s="142" t="s">
        <v>410</v>
      </c>
      <c r="G21" s="142" t="s">
        <v>410</v>
      </c>
      <c r="H21" s="4"/>
      <c r="I21" s="4"/>
      <c r="J21" s="4"/>
      <c r="K21" s="4"/>
    </row>
    <row r="22" spans="1:11" ht="14.1" customHeight="1">
      <c r="A22" s="4"/>
      <c r="B22" s="4"/>
      <c r="C22" s="1222" t="s">
        <v>273</v>
      </c>
      <c r="D22" s="1223"/>
      <c r="E22" s="1223"/>
      <c r="F22" s="1223"/>
      <c r="G22" s="1223"/>
      <c r="H22" s="4"/>
      <c r="I22" s="4"/>
      <c r="J22" s="4"/>
      <c r="K22" s="4"/>
    </row>
    <row r="23" spans="1:11" ht="14.1" customHeight="1">
      <c r="A23" s="4"/>
      <c r="B23" s="4"/>
      <c r="C23" s="154" t="s">
        <v>2714</v>
      </c>
      <c r="D23" s="1222" t="s">
        <v>2715</v>
      </c>
      <c r="E23" s="1223"/>
      <c r="F23" s="1223"/>
      <c r="G23" s="1223"/>
      <c r="H23" s="4"/>
      <c r="I23" s="4"/>
      <c r="J23" s="4"/>
      <c r="K23" s="4"/>
    </row>
    <row r="24" spans="1:11" ht="14.1" customHeight="1">
      <c r="A24" s="4"/>
      <c r="B24" s="4"/>
      <c r="C24" s="14" t="s">
        <v>393</v>
      </c>
      <c r="D24" s="1232" t="s">
        <v>2716</v>
      </c>
      <c r="E24" s="1233"/>
      <c r="F24" s="1233"/>
      <c r="G24" s="1233"/>
      <c r="H24" s="4"/>
      <c r="I24" s="4"/>
      <c r="J24" s="4"/>
      <c r="K24" s="4"/>
    </row>
    <row r="25" spans="1:11" ht="14.1" customHeight="1">
      <c r="A25" s="4"/>
      <c r="B25" s="4"/>
      <c r="C25" s="150" t="s">
        <v>392</v>
      </c>
      <c r="D25" s="1234" t="s">
        <v>2717</v>
      </c>
      <c r="E25" s="1235"/>
      <c r="F25" s="1235"/>
      <c r="G25" s="1235"/>
      <c r="H25" s="4"/>
      <c r="I25" s="4"/>
      <c r="J25" s="4"/>
      <c r="K25" s="4"/>
    </row>
    <row r="26" spans="1:11" ht="14.1" customHeight="1">
      <c r="A26" s="4"/>
      <c r="B26" s="4"/>
      <c r="C26" s="150" t="s">
        <v>15</v>
      </c>
      <c r="D26" s="1234" t="s">
        <v>2718</v>
      </c>
      <c r="E26" s="1235"/>
      <c r="F26" s="1235"/>
      <c r="G26" s="1235"/>
      <c r="H26" s="4"/>
      <c r="I26" s="4"/>
      <c r="J26" s="4"/>
      <c r="K26" s="4"/>
    </row>
    <row r="27" spans="1:11" ht="15" customHeight="1">
      <c r="A27" s="4"/>
      <c r="B27" s="4"/>
      <c r="C27" s="13"/>
      <c r="D27" s="143">
        <v>2021</v>
      </c>
      <c r="E27" s="143">
        <v>2022</v>
      </c>
      <c r="F27" s="143">
        <v>2023</v>
      </c>
      <c r="G27" s="143">
        <v>2024</v>
      </c>
      <c r="H27" s="4"/>
      <c r="I27" s="4"/>
      <c r="J27" s="4"/>
      <c r="K27" s="4"/>
    </row>
    <row r="28" spans="1:11" ht="15" customHeight="1">
      <c r="A28" s="4"/>
      <c r="B28" s="4"/>
      <c r="C28" s="12"/>
      <c r="D28" s="144" t="s">
        <v>7</v>
      </c>
      <c r="E28" s="144" t="s">
        <v>8</v>
      </c>
      <c r="F28" s="144" t="s">
        <v>8</v>
      </c>
      <c r="G28" s="144" t="s">
        <v>8</v>
      </c>
      <c r="H28" s="4"/>
      <c r="I28" s="4"/>
      <c r="J28" s="4"/>
      <c r="K28" s="4"/>
    </row>
    <row r="29" spans="1:11" ht="14.1" customHeight="1">
      <c r="A29" s="4"/>
      <c r="B29" s="4"/>
      <c r="C29" s="7" t="s">
        <v>16</v>
      </c>
      <c r="D29" s="142" t="s">
        <v>418</v>
      </c>
      <c r="E29" s="142" t="s">
        <v>2719</v>
      </c>
      <c r="F29" s="142" t="s">
        <v>2720</v>
      </c>
      <c r="G29" s="142" t="s">
        <v>2721</v>
      </c>
      <c r="H29" s="4"/>
      <c r="I29" s="4"/>
      <c r="J29" s="4"/>
      <c r="K29" s="4"/>
    </row>
    <row r="30" spans="1:11" ht="14.1" customHeight="1">
      <c r="A30" s="4"/>
      <c r="B30" s="4"/>
      <c r="C30" s="7" t="s">
        <v>506</v>
      </c>
      <c r="D30" s="142" t="s">
        <v>2722</v>
      </c>
      <c r="E30" s="142" t="s">
        <v>2723</v>
      </c>
      <c r="F30" s="142" t="s">
        <v>2724</v>
      </c>
      <c r="G30" s="142" t="s">
        <v>2725</v>
      </c>
      <c r="H30" s="4"/>
      <c r="I30" s="4"/>
      <c r="J30" s="4"/>
      <c r="K30" s="4"/>
    </row>
    <row r="31" spans="1:11" ht="14.1" customHeight="1">
      <c r="A31" s="4"/>
      <c r="B31" s="4"/>
      <c r="C31" s="7" t="s">
        <v>504</v>
      </c>
      <c r="D31" s="142" t="s">
        <v>2726</v>
      </c>
      <c r="E31" s="142" t="s">
        <v>2727</v>
      </c>
      <c r="F31" s="142" t="s">
        <v>2728</v>
      </c>
      <c r="G31" s="142" t="s">
        <v>2729</v>
      </c>
      <c r="H31" s="4"/>
      <c r="I31" s="4"/>
      <c r="J31" s="4"/>
      <c r="K31" s="4"/>
    </row>
    <row r="32" spans="1:11" ht="14.1" customHeight="1">
      <c r="A32" s="4"/>
      <c r="B32" s="4"/>
      <c r="C32" s="7" t="s">
        <v>388</v>
      </c>
      <c r="D32" s="142" t="s">
        <v>361</v>
      </c>
      <c r="E32" s="142" t="s">
        <v>2730</v>
      </c>
      <c r="F32" s="142" t="s">
        <v>2731</v>
      </c>
      <c r="G32" s="142" t="s">
        <v>2732</v>
      </c>
      <c r="H32" s="4"/>
      <c r="I32" s="4"/>
      <c r="J32" s="4"/>
      <c r="K32" s="4"/>
    </row>
    <row r="33" spans="1:11" ht="14.1" customHeight="1">
      <c r="A33" s="4"/>
      <c r="B33" s="4"/>
      <c r="C33" s="7" t="s">
        <v>387</v>
      </c>
      <c r="D33" s="142" t="s">
        <v>361</v>
      </c>
      <c r="E33" s="142" t="s">
        <v>2733</v>
      </c>
      <c r="F33" s="142" t="s">
        <v>2734</v>
      </c>
      <c r="G33" s="142" t="s">
        <v>2735</v>
      </c>
      <c r="H33" s="4"/>
      <c r="I33" s="4"/>
      <c r="J33" s="4"/>
      <c r="K33" s="4"/>
    </row>
    <row r="34" spans="1:11" ht="14.1" customHeight="1">
      <c r="A34" s="4"/>
      <c r="B34" s="4"/>
      <c r="C34" s="7" t="s">
        <v>22</v>
      </c>
      <c r="D34" s="142" t="s">
        <v>361</v>
      </c>
      <c r="E34" s="142" t="s">
        <v>2736</v>
      </c>
      <c r="F34" s="142" t="s">
        <v>2737</v>
      </c>
      <c r="G34" s="142" t="s">
        <v>2738</v>
      </c>
      <c r="H34" s="4"/>
      <c r="I34" s="4"/>
      <c r="J34" s="4"/>
      <c r="K34" s="4"/>
    </row>
    <row r="35" spans="1:11" ht="14.1" customHeight="1">
      <c r="A35" s="4"/>
      <c r="B35" s="4"/>
      <c r="C35" s="1236" t="s">
        <v>384</v>
      </c>
      <c r="D35" s="1237"/>
      <c r="E35" s="1237"/>
      <c r="F35" s="1237"/>
      <c r="G35" s="1237"/>
      <c r="H35" s="4"/>
      <c r="I35" s="4"/>
      <c r="J35" s="4"/>
      <c r="K35" s="4"/>
    </row>
    <row r="36" spans="1:11" ht="14.1" customHeight="1">
      <c r="A36" s="4"/>
      <c r="B36" s="4"/>
      <c r="C36" s="13"/>
      <c r="D36" s="143">
        <v>2021</v>
      </c>
      <c r="E36" s="143">
        <v>2022</v>
      </c>
      <c r="F36" s="143">
        <v>2023</v>
      </c>
      <c r="G36" s="143">
        <v>2024</v>
      </c>
      <c r="H36" s="4"/>
      <c r="I36" s="4"/>
      <c r="J36" s="4"/>
      <c r="K36" s="4"/>
    </row>
    <row r="37" spans="1:11" ht="14.1" customHeight="1">
      <c r="A37" s="4"/>
      <c r="B37" s="4"/>
      <c r="C37" s="12"/>
      <c r="D37" s="144" t="s">
        <v>7</v>
      </c>
      <c r="E37" s="144" t="s">
        <v>8</v>
      </c>
      <c r="F37" s="144" t="s">
        <v>8</v>
      </c>
      <c r="G37" s="144" t="s">
        <v>8</v>
      </c>
      <c r="H37" s="4"/>
      <c r="I37" s="4"/>
      <c r="J37" s="4"/>
      <c r="K37" s="4"/>
    </row>
    <row r="38" spans="1:11" ht="14.1" customHeight="1">
      <c r="A38" s="4"/>
      <c r="B38" s="4"/>
      <c r="C38" s="11" t="s">
        <v>381</v>
      </c>
      <c r="D38" s="145">
        <v>76653000</v>
      </c>
      <c r="E38" s="145">
        <v>63503000</v>
      </c>
      <c r="F38" s="145">
        <v>63503000</v>
      </c>
      <c r="G38" s="145">
        <v>63503000</v>
      </c>
      <c r="H38" s="4"/>
      <c r="I38" s="4"/>
      <c r="J38" s="4"/>
      <c r="K38" s="4"/>
    </row>
    <row r="39" spans="1:11" ht="14.1" customHeight="1">
      <c r="A39" s="4"/>
      <c r="B39" s="4"/>
      <c r="C39" s="11" t="s">
        <v>370</v>
      </c>
      <c r="D39" s="145">
        <v>76653000</v>
      </c>
      <c r="E39" s="145">
        <v>63503000</v>
      </c>
      <c r="F39" s="145">
        <v>63503000</v>
      </c>
      <c r="G39" s="145">
        <v>63503000</v>
      </c>
      <c r="H39" s="4"/>
      <c r="I39" s="4"/>
      <c r="J39" s="4"/>
      <c r="K39" s="4"/>
    </row>
    <row r="40" spans="1:11" ht="14.1" customHeight="1">
      <c r="A40" s="4"/>
      <c r="B40" s="4"/>
      <c r="C40" s="11" t="s">
        <v>374</v>
      </c>
      <c r="D40" s="145">
        <v>0</v>
      </c>
      <c r="E40" s="145">
        <v>0</v>
      </c>
      <c r="F40" s="145">
        <v>0</v>
      </c>
      <c r="G40" s="145">
        <v>0</v>
      </c>
      <c r="H40" s="4"/>
      <c r="I40" s="4"/>
      <c r="J40" s="4"/>
      <c r="K40" s="4"/>
    </row>
    <row r="41" spans="1:11" ht="14.1" customHeight="1">
      <c r="A41" s="4"/>
      <c r="B41" s="4"/>
      <c r="C41" s="11" t="s">
        <v>380</v>
      </c>
      <c r="D41" s="145">
        <v>7507000</v>
      </c>
      <c r="E41" s="145">
        <v>6907000</v>
      </c>
      <c r="F41" s="145">
        <v>6907000</v>
      </c>
      <c r="G41" s="145">
        <v>6907000</v>
      </c>
      <c r="H41" s="4"/>
      <c r="I41" s="4"/>
      <c r="J41" s="4"/>
      <c r="K41" s="4"/>
    </row>
    <row r="42" spans="1:11" ht="14.1" customHeight="1">
      <c r="A42" s="4"/>
      <c r="B42" s="4"/>
      <c r="C42" s="11" t="s">
        <v>370</v>
      </c>
      <c r="D42" s="145">
        <v>7507000</v>
      </c>
      <c r="E42" s="145">
        <v>6907000</v>
      </c>
      <c r="F42" s="145">
        <v>6907000</v>
      </c>
      <c r="G42" s="145">
        <v>6907000</v>
      </c>
      <c r="H42" s="4"/>
      <c r="I42" s="4"/>
      <c r="J42" s="4"/>
      <c r="K42" s="4"/>
    </row>
    <row r="43" spans="1:11" ht="14.1" customHeight="1">
      <c r="A43" s="4"/>
      <c r="B43" s="4"/>
      <c r="C43" s="11" t="s">
        <v>374</v>
      </c>
      <c r="D43" s="145">
        <v>0</v>
      </c>
      <c r="E43" s="145">
        <v>0</v>
      </c>
      <c r="F43" s="145">
        <v>0</v>
      </c>
      <c r="G43" s="145">
        <v>0</v>
      </c>
      <c r="H43" s="4"/>
      <c r="I43" s="4"/>
      <c r="J43" s="4"/>
      <c r="K43" s="4"/>
    </row>
    <row r="44" spans="1:11" ht="14.1" customHeight="1">
      <c r="A44" s="4"/>
      <c r="B44" s="4"/>
      <c r="C44" s="11" t="s">
        <v>379</v>
      </c>
      <c r="D44" s="145">
        <v>20928000</v>
      </c>
      <c r="E44" s="145">
        <v>40750000</v>
      </c>
      <c r="F44" s="145">
        <v>44806480</v>
      </c>
      <c r="G44" s="145">
        <v>45328570</v>
      </c>
      <c r="H44" s="4"/>
      <c r="I44" s="4"/>
      <c r="J44" s="4"/>
      <c r="K44" s="4"/>
    </row>
    <row r="45" spans="1:11" ht="14.1" customHeight="1">
      <c r="A45" s="4"/>
      <c r="B45" s="4"/>
      <c r="C45" s="11" t="s">
        <v>370</v>
      </c>
      <c r="D45" s="145">
        <v>18928000</v>
      </c>
      <c r="E45" s="145">
        <v>38750000</v>
      </c>
      <c r="F45" s="145">
        <v>42806480</v>
      </c>
      <c r="G45" s="145">
        <v>43328570</v>
      </c>
      <c r="H45" s="4"/>
      <c r="I45" s="4"/>
      <c r="J45" s="4"/>
      <c r="K45" s="4"/>
    </row>
    <row r="46" spans="1:11" ht="14.1" customHeight="1">
      <c r="A46" s="4"/>
      <c r="B46" s="4"/>
      <c r="C46" s="11" t="s">
        <v>374</v>
      </c>
      <c r="D46" s="145">
        <v>2000000</v>
      </c>
      <c r="E46" s="145">
        <v>2000000</v>
      </c>
      <c r="F46" s="145">
        <v>2000000</v>
      </c>
      <c r="G46" s="145">
        <v>2000000</v>
      </c>
      <c r="H46" s="4"/>
      <c r="I46" s="4"/>
      <c r="J46" s="4"/>
      <c r="K46" s="4"/>
    </row>
    <row r="47" spans="1:11" ht="14.1" customHeight="1">
      <c r="A47" s="4"/>
      <c r="B47" s="4"/>
      <c r="C47" s="11" t="s">
        <v>378</v>
      </c>
      <c r="D47" s="145">
        <v>0</v>
      </c>
      <c r="E47" s="145">
        <v>0</v>
      </c>
      <c r="F47" s="145">
        <v>0</v>
      </c>
      <c r="G47" s="145">
        <v>0</v>
      </c>
      <c r="H47" s="4"/>
      <c r="I47" s="4"/>
      <c r="J47" s="4"/>
      <c r="K47" s="4"/>
    </row>
    <row r="48" spans="1:11" ht="14.1" customHeight="1">
      <c r="A48" s="4"/>
      <c r="B48" s="4"/>
      <c r="C48" s="11" t="s">
        <v>370</v>
      </c>
      <c r="D48" s="145">
        <v>0</v>
      </c>
      <c r="E48" s="145">
        <v>0</v>
      </c>
      <c r="F48" s="145">
        <v>0</v>
      </c>
      <c r="G48" s="145">
        <v>0</v>
      </c>
      <c r="H48" s="4"/>
      <c r="I48" s="4"/>
      <c r="J48" s="4"/>
      <c r="K48" s="4"/>
    </row>
    <row r="49" spans="1:11" ht="14.1" customHeight="1">
      <c r="A49" s="4"/>
      <c r="B49" s="4"/>
      <c r="C49" s="11" t="s">
        <v>374</v>
      </c>
      <c r="D49" s="145">
        <v>0</v>
      </c>
      <c r="E49" s="145">
        <v>0</v>
      </c>
      <c r="F49" s="145">
        <v>0</v>
      </c>
      <c r="G49" s="145">
        <v>0</v>
      </c>
      <c r="H49" s="4"/>
      <c r="I49" s="4"/>
      <c r="J49" s="4"/>
      <c r="K49" s="4"/>
    </row>
    <row r="50" spans="1:11" ht="14.1" customHeight="1">
      <c r="A50" s="4"/>
      <c r="B50" s="4"/>
      <c r="C50" s="11" t="s">
        <v>383</v>
      </c>
      <c r="D50" s="145">
        <v>0</v>
      </c>
      <c r="E50" s="145">
        <v>0</v>
      </c>
      <c r="F50" s="145">
        <v>0</v>
      </c>
      <c r="G50" s="145">
        <v>0</v>
      </c>
      <c r="H50" s="4"/>
      <c r="I50" s="4"/>
      <c r="J50" s="4"/>
      <c r="K50" s="4"/>
    </row>
    <row r="51" spans="1:11" ht="14.1" customHeight="1">
      <c r="A51" s="4"/>
      <c r="B51" s="4"/>
      <c r="C51" s="11" t="s">
        <v>370</v>
      </c>
      <c r="D51" s="145">
        <v>0</v>
      </c>
      <c r="E51" s="145">
        <v>0</v>
      </c>
      <c r="F51" s="145">
        <v>0</v>
      </c>
      <c r="G51" s="145">
        <v>0</v>
      </c>
      <c r="H51" s="4"/>
      <c r="I51" s="4"/>
      <c r="J51" s="4"/>
      <c r="K51" s="4"/>
    </row>
    <row r="52" spans="1:11" ht="14.1" customHeight="1">
      <c r="A52" s="4"/>
      <c r="B52" s="4"/>
      <c r="C52" s="11" t="s">
        <v>374</v>
      </c>
      <c r="D52" s="145">
        <v>0</v>
      </c>
      <c r="E52" s="145">
        <v>0</v>
      </c>
      <c r="F52" s="145">
        <v>0</v>
      </c>
      <c r="G52" s="145">
        <v>0</v>
      </c>
      <c r="H52" s="4"/>
      <c r="I52" s="4"/>
      <c r="J52" s="4"/>
      <c r="K52" s="4"/>
    </row>
    <row r="53" spans="1:11" ht="14.1" customHeight="1">
      <c r="A53" s="4"/>
      <c r="B53" s="4"/>
      <c r="C53" s="11" t="s">
        <v>376</v>
      </c>
      <c r="D53" s="145">
        <v>0</v>
      </c>
      <c r="E53" s="145">
        <v>0</v>
      </c>
      <c r="F53" s="145">
        <v>0</v>
      </c>
      <c r="G53" s="145">
        <v>0</v>
      </c>
      <c r="H53" s="4"/>
      <c r="I53" s="4"/>
      <c r="J53" s="4"/>
      <c r="K53" s="4"/>
    </row>
    <row r="54" spans="1:11" ht="14.1" customHeight="1">
      <c r="A54" s="4"/>
      <c r="B54" s="4"/>
      <c r="C54" s="11" t="s">
        <v>370</v>
      </c>
      <c r="D54" s="145">
        <v>0</v>
      </c>
      <c r="E54" s="145">
        <v>0</v>
      </c>
      <c r="F54" s="145">
        <v>0</v>
      </c>
      <c r="G54" s="145">
        <v>0</v>
      </c>
      <c r="H54" s="4"/>
      <c r="I54" s="4"/>
      <c r="J54" s="4"/>
      <c r="K54" s="4"/>
    </row>
    <row r="55" spans="1:11" ht="14.1" customHeight="1">
      <c r="A55" s="4"/>
      <c r="B55" s="4"/>
      <c r="C55" s="11" t="s">
        <v>374</v>
      </c>
      <c r="D55" s="145">
        <v>0</v>
      </c>
      <c r="E55" s="145">
        <v>0</v>
      </c>
      <c r="F55" s="145">
        <v>0</v>
      </c>
      <c r="G55" s="145">
        <v>0</v>
      </c>
      <c r="H55" s="4"/>
      <c r="I55" s="4"/>
      <c r="J55" s="4"/>
      <c r="K55" s="4"/>
    </row>
    <row r="56" spans="1:11" ht="14.1" customHeight="1">
      <c r="A56" s="4"/>
      <c r="B56" s="4"/>
      <c r="C56" s="11" t="s">
        <v>375</v>
      </c>
      <c r="D56" s="145">
        <v>124828000</v>
      </c>
      <c r="E56" s="145">
        <v>173474000</v>
      </c>
      <c r="F56" s="145">
        <v>52417520</v>
      </c>
      <c r="G56" s="145">
        <v>104895430</v>
      </c>
      <c r="H56" s="4"/>
      <c r="I56" s="4"/>
      <c r="J56" s="4"/>
      <c r="K56" s="4"/>
    </row>
    <row r="57" spans="1:11" ht="14.1" customHeight="1">
      <c r="A57" s="4"/>
      <c r="B57" s="4"/>
      <c r="C57" s="11" t="s">
        <v>370</v>
      </c>
      <c r="D57" s="145">
        <v>124828000</v>
      </c>
      <c r="E57" s="145">
        <v>173474000</v>
      </c>
      <c r="F57" s="145">
        <v>52417520</v>
      </c>
      <c r="G57" s="145">
        <v>104895430</v>
      </c>
      <c r="H57" s="4"/>
      <c r="I57" s="4"/>
      <c r="J57" s="4"/>
      <c r="K57" s="4"/>
    </row>
    <row r="58" spans="1:11" ht="14.1" customHeight="1">
      <c r="A58" s="4"/>
      <c r="B58" s="4"/>
      <c r="C58" s="11" t="s">
        <v>374</v>
      </c>
      <c r="D58" s="145">
        <v>0</v>
      </c>
      <c r="E58" s="145">
        <v>0</v>
      </c>
      <c r="F58" s="145">
        <v>0</v>
      </c>
      <c r="G58" s="145">
        <v>0</v>
      </c>
      <c r="H58" s="4"/>
      <c r="I58" s="4"/>
      <c r="J58" s="4"/>
      <c r="K58" s="4"/>
    </row>
    <row r="59" spans="1:11" ht="14.1" customHeight="1">
      <c r="A59" s="4"/>
      <c r="B59" s="4"/>
      <c r="C59" s="11" t="s">
        <v>373</v>
      </c>
      <c r="D59" s="145">
        <v>0</v>
      </c>
      <c r="E59" s="145">
        <v>0</v>
      </c>
      <c r="F59" s="145">
        <v>0</v>
      </c>
      <c r="G59" s="145">
        <v>0</v>
      </c>
      <c r="H59" s="4"/>
      <c r="I59" s="4"/>
      <c r="J59" s="4"/>
      <c r="K59" s="4"/>
    </row>
    <row r="60" spans="1:11" ht="14.1" customHeight="1">
      <c r="A60" s="4"/>
      <c r="B60" s="4"/>
      <c r="C60" s="11" t="s">
        <v>370</v>
      </c>
      <c r="D60" s="145">
        <v>0</v>
      </c>
      <c r="E60" s="145">
        <v>0</v>
      </c>
      <c r="F60" s="145">
        <v>0</v>
      </c>
      <c r="G60" s="145">
        <v>0</v>
      </c>
      <c r="H60" s="4"/>
      <c r="I60" s="4"/>
      <c r="J60" s="4"/>
      <c r="K60" s="4"/>
    </row>
    <row r="61" spans="1:11" ht="14.1" customHeight="1">
      <c r="A61" s="4"/>
      <c r="B61" s="4"/>
      <c r="C61" s="11" t="s">
        <v>369</v>
      </c>
      <c r="D61" s="145">
        <v>0</v>
      </c>
      <c r="E61" s="145">
        <v>0</v>
      </c>
      <c r="F61" s="145">
        <v>0</v>
      </c>
      <c r="G61" s="145">
        <v>0</v>
      </c>
      <c r="H61" s="4"/>
      <c r="I61" s="4"/>
      <c r="J61" s="4"/>
      <c r="K61" s="4"/>
    </row>
    <row r="62" spans="1:11" ht="14.1" customHeight="1">
      <c r="A62" s="4"/>
      <c r="B62" s="4"/>
      <c r="C62" s="11" t="s">
        <v>368</v>
      </c>
      <c r="D62" s="145">
        <v>0</v>
      </c>
      <c r="E62" s="145">
        <v>0</v>
      </c>
      <c r="F62" s="145">
        <v>0</v>
      </c>
      <c r="G62" s="145">
        <v>0</v>
      </c>
      <c r="H62" s="4"/>
      <c r="I62" s="4"/>
      <c r="J62" s="4"/>
      <c r="K62" s="4"/>
    </row>
    <row r="63" spans="1:11" ht="14.1" customHeight="1">
      <c r="A63" s="4"/>
      <c r="B63" s="4"/>
      <c r="C63" s="11" t="s">
        <v>367</v>
      </c>
      <c r="D63" s="145">
        <v>0</v>
      </c>
      <c r="E63" s="145">
        <v>0</v>
      </c>
      <c r="F63" s="145">
        <v>0</v>
      </c>
      <c r="G63" s="145">
        <v>0</v>
      </c>
      <c r="H63" s="4"/>
      <c r="I63" s="4"/>
      <c r="J63" s="4"/>
      <c r="K63" s="4"/>
    </row>
    <row r="64" spans="1:11" ht="14.1" customHeight="1">
      <c r="A64" s="4"/>
      <c r="B64" s="4"/>
      <c r="C64" s="11" t="s">
        <v>366</v>
      </c>
      <c r="D64" s="145">
        <v>0</v>
      </c>
      <c r="E64" s="145">
        <v>0</v>
      </c>
      <c r="F64" s="145">
        <v>0</v>
      </c>
      <c r="G64" s="145">
        <v>0</v>
      </c>
      <c r="H64" s="4"/>
      <c r="I64" s="4"/>
      <c r="J64" s="4"/>
      <c r="K64" s="4"/>
    </row>
    <row r="65" spans="1:11" ht="14.1" customHeight="1">
      <c r="A65" s="4"/>
      <c r="B65" s="4"/>
      <c r="C65" s="11" t="s">
        <v>372</v>
      </c>
      <c r="D65" s="145">
        <v>0</v>
      </c>
      <c r="E65" s="145">
        <v>0</v>
      </c>
      <c r="F65" s="145">
        <v>0</v>
      </c>
      <c r="G65" s="145">
        <v>0</v>
      </c>
      <c r="H65" s="4"/>
      <c r="I65" s="4"/>
      <c r="J65" s="4"/>
      <c r="K65" s="4"/>
    </row>
    <row r="66" spans="1:11" ht="14.1" customHeight="1">
      <c r="A66" s="4"/>
      <c r="B66" s="4"/>
      <c r="C66" s="11" t="s">
        <v>370</v>
      </c>
      <c r="D66" s="145">
        <v>0</v>
      </c>
      <c r="E66" s="145">
        <v>0</v>
      </c>
      <c r="F66" s="145">
        <v>0</v>
      </c>
      <c r="G66" s="145">
        <v>0</v>
      </c>
      <c r="H66" s="4"/>
      <c r="I66" s="4"/>
      <c r="J66" s="4"/>
      <c r="K66" s="4"/>
    </row>
    <row r="67" spans="1:11" ht="14.1" customHeight="1">
      <c r="A67" s="4"/>
      <c r="B67" s="4"/>
      <c r="C67" s="11" t="s">
        <v>369</v>
      </c>
      <c r="D67" s="145">
        <v>0</v>
      </c>
      <c r="E67" s="145">
        <v>0</v>
      </c>
      <c r="F67" s="145">
        <v>0</v>
      </c>
      <c r="G67" s="145">
        <v>0</v>
      </c>
      <c r="H67" s="4"/>
      <c r="I67" s="4"/>
      <c r="J67" s="4"/>
      <c r="K67" s="4"/>
    </row>
    <row r="68" spans="1:11" ht="14.1" customHeight="1">
      <c r="A68" s="4"/>
      <c r="B68" s="4"/>
      <c r="C68" s="11" t="s">
        <v>368</v>
      </c>
      <c r="D68" s="145">
        <v>0</v>
      </c>
      <c r="E68" s="145">
        <v>0</v>
      </c>
      <c r="F68" s="145">
        <v>0</v>
      </c>
      <c r="G68" s="145">
        <v>0</v>
      </c>
      <c r="H68" s="4"/>
      <c r="I68" s="4"/>
      <c r="J68" s="4"/>
      <c r="K68" s="4"/>
    </row>
    <row r="69" spans="1:11" ht="14.1" customHeight="1">
      <c r="A69" s="4"/>
      <c r="B69" s="4"/>
      <c r="C69" s="11" t="s">
        <v>367</v>
      </c>
      <c r="D69" s="145">
        <v>0</v>
      </c>
      <c r="E69" s="145">
        <v>0</v>
      </c>
      <c r="F69" s="145">
        <v>0</v>
      </c>
      <c r="G69" s="145">
        <v>0</v>
      </c>
      <c r="H69" s="4"/>
      <c r="I69" s="4"/>
      <c r="J69" s="4"/>
      <c r="K69" s="4"/>
    </row>
    <row r="70" spans="1:11" ht="14.1" customHeight="1">
      <c r="A70" s="4"/>
      <c r="B70" s="4"/>
      <c r="C70" s="11" t="s">
        <v>366</v>
      </c>
      <c r="D70" s="145">
        <v>0</v>
      </c>
      <c r="E70" s="145">
        <v>0</v>
      </c>
      <c r="F70" s="145">
        <v>0</v>
      </c>
      <c r="G70" s="145">
        <v>0</v>
      </c>
      <c r="H70" s="4"/>
      <c r="I70" s="4"/>
      <c r="J70" s="4"/>
      <c r="K70" s="4"/>
    </row>
    <row r="71" spans="1:11" ht="14.1" customHeight="1">
      <c r="A71" s="4"/>
      <c r="B71" s="4"/>
      <c r="C71" s="11" t="s">
        <v>371</v>
      </c>
      <c r="D71" s="145">
        <v>0</v>
      </c>
      <c r="E71" s="145">
        <v>0</v>
      </c>
      <c r="F71" s="145">
        <v>0</v>
      </c>
      <c r="G71" s="145">
        <v>0</v>
      </c>
      <c r="H71" s="4"/>
      <c r="I71" s="4"/>
      <c r="J71" s="4"/>
      <c r="K71" s="4"/>
    </row>
    <row r="72" spans="1:11" ht="14.1" customHeight="1">
      <c r="A72" s="4"/>
      <c r="B72" s="4"/>
      <c r="C72" s="11" t="s">
        <v>370</v>
      </c>
      <c r="D72" s="145">
        <v>0</v>
      </c>
      <c r="E72" s="145">
        <v>0</v>
      </c>
      <c r="F72" s="145">
        <v>0</v>
      </c>
      <c r="G72" s="145">
        <v>0</v>
      </c>
      <c r="H72" s="4"/>
      <c r="I72" s="4"/>
      <c r="J72" s="4"/>
      <c r="K72" s="4"/>
    </row>
    <row r="73" spans="1:11" ht="14.1" customHeight="1">
      <c r="A73" s="4"/>
      <c r="B73" s="4"/>
      <c r="C73" s="11" t="s">
        <v>369</v>
      </c>
      <c r="D73" s="145">
        <v>0</v>
      </c>
      <c r="E73" s="145">
        <v>0</v>
      </c>
      <c r="F73" s="145">
        <v>0</v>
      </c>
      <c r="G73" s="145">
        <v>0</v>
      </c>
      <c r="H73" s="4"/>
      <c r="I73" s="4"/>
      <c r="J73" s="4"/>
      <c r="K73" s="4"/>
    </row>
    <row r="74" spans="1:11" ht="14.1" customHeight="1">
      <c r="A74" s="4"/>
      <c r="B74" s="4"/>
      <c r="C74" s="11" t="s">
        <v>368</v>
      </c>
      <c r="D74" s="145">
        <v>0</v>
      </c>
      <c r="E74" s="145">
        <v>0</v>
      </c>
      <c r="F74" s="145">
        <v>0</v>
      </c>
      <c r="G74" s="145">
        <v>0</v>
      </c>
      <c r="H74" s="4"/>
      <c r="I74" s="4"/>
      <c r="J74" s="4"/>
      <c r="K74" s="4"/>
    </row>
    <row r="75" spans="1:11" ht="14.1" customHeight="1">
      <c r="A75" s="4"/>
      <c r="B75" s="4"/>
      <c r="C75" s="11" t="s">
        <v>367</v>
      </c>
      <c r="D75" s="145">
        <v>0</v>
      </c>
      <c r="E75" s="145">
        <v>0</v>
      </c>
      <c r="F75" s="145">
        <v>0</v>
      </c>
      <c r="G75" s="145">
        <v>0</v>
      </c>
      <c r="H75" s="4"/>
      <c r="I75" s="4"/>
      <c r="J75" s="4"/>
      <c r="K75" s="4"/>
    </row>
    <row r="76" spans="1:11" ht="14.1" customHeight="1">
      <c r="A76" s="4"/>
      <c r="B76" s="4"/>
      <c r="C76" s="11" t="s">
        <v>366</v>
      </c>
      <c r="D76" s="145">
        <v>0</v>
      </c>
      <c r="E76" s="145">
        <v>0</v>
      </c>
      <c r="F76" s="145">
        <v>0</v>
      </c>
      <c r="G76" s="145">
        <v>0</v>
      </c>
      <c r="H76" s="4"/>
      <c r="I76" s="4"/>
      <c r="J76" s="4"/>
      <c r="K76" s="4"/>
    </row>
    <row r="77" spans="1:11" ht="14.1" customHeight="1">
      <c r="A77" s="4"/>
      <c r="B77" s="4"/>
      <c r="C77" s="11" t="s">
        <v>365</v>
      </c>
      <c r="D77" s="145">
        <v>0</v>
      </c>
      <c r="E77" s="145">
        <v>0</v>
      </c>
      <c r="F77" s="145">
        <v>0</v>
      </c>
      <c r="G77" s="145">
        <v>0</v>
      </c>
      <c r="H77" s="4"/>
      <c r="I77" s="4"/>
      <c r="J77" s="4"/>
      <c r="K77" s="4"/>
    </row>
    <row r="78" spans="1:11" ht="14.1" customHeight="1">
      <c r="A78" s="4"/>
      <c r="B78" s="4"/>
      <c r="C78" s="11" t="s">
        <v>364</v>
      </c>
      <c r="D78" s="145">
        <v>0</v>
      </c>
      <c r="E78" s="145">
        <v>0</v>
      </c>
      <c r="F78" s="145">
        <v>0</v>
      </c>
      <c r="G78" s="145">
        <v>0</v>
      </c>
      <c r="H78" s="4"/>
      <c r="I78" s="4"/>
      <c r="J78" s="4"/>
      <c r="K78" s="4"/>
    </row>
    <row r="79" spans="1:11" ht="14.1" customHeight="1">
      <c r="A79" s="4"/>
      <c r="B79" s="4"/>
      <c r="C79" s="10" t="s">
        <v>147</v>
      </c>
      <c r="D79" s="145">
        <v>229916000</v>
      </c>
      <c r="E79" s="145">
        <v>284634000</v>
      </c>
      <c r="F79" s="145">
        <v>167634000</v>
      </c>
      <c r="G79" s="145">
        <v>220634000</v>
      </c>
      <c r="H79" s="4"/>
      <c r="I79" s="4"/>
      <c r="J79" s="4"/>
      <c r="K79" s="4"/>
    </row>
    <row r="80" spans="1:11" ht="14.1" customHeight="1">
      <c r="A80" s="4"/>
      <c r="B80" s="4"/>
      <c r="C80" s="1222" t="s">
        <v>44</v>
      </c>
      <c r="D80" s="1223"/>
      <c r="E80" s="1223"/>
      <c r="F80" s="1223"/>
      <c r="G80" s="1223"/>
      <c r="H80" s="4"/>
      <c r="I80" s="4"/>
      <c r="J80" s="4"/>
      <c r="K80" s="4"/>
    </row>
    <row r="81" spans="1:11" ht="14.1" customHeight="1">
      <c r="A81" s="4"/>
      <c r="B81" s="4"/>
      <c r="C81" s="154" t="s">
        <v>2739</v>
      </c>
      <c r="D81" s="1222" t="s">
        <v>2740</v>
      </c>
      <c r="E81" s="1223"/>
      <c r="F81" s="1223"/>
      <c r="G81" s="1223"/>
      <c r="H81" s="4"/>
      <c r="I81" s="4"/>
      <c r="J81" s="4"/>
      <c r="K81" s="4"/>
    </row>
    <row r="82" spans="1:11" ht="14.1" customHeight="1">
      <c r="A82" s="4"/>
      <c r="B82" s="4"/>
      <c r="C82" s="14" t="s">
        <v>393</v>
      </c>
      <c r="D82" s="1232" t="s">
        <v>2741</v>
      </c>
      <c r="E82" s="1233"/>
      <c r="F82" s="1233"/>
      <c r="G82" s="1233"/>
      <c r="H82" s="4"/>
      <c r="I82" s="4"/>
      <c r="J82" s="4"/>
      <c r="K82" s="4"/>
    </row>
    <row r="83" spans="1:11" ht="14.1" customHeight="1">
      <c r="A83" s="4"/>
      <c r="B83" s="4"/>
      <c r="C83" s="150" t="s">
        <v>392</v>
      </c>
      <c r="D83" s="1234" t="s">
        <v>2665</v>
      </c>
      <c r="E83" s="1235"/>
      <c r="F83" s="1235"/>
      <c r="G83" s="1235"/>
      <c r="H83" s="4"/>
      <c r="I83" s="4"/>
      <c r="J83" s="4"/>
      <c r="K83" s="4"/>
    </row>
    <row r="84" spans="1:11" ht="14.1" customHeight="1">
      <c r="A84" s="4"/>
      <c r="B84" s="4"/>
      <c r="C84" s="150" t="s">
        <v>15</v>
      </c>
      <c r="D84" s="1234" t="s">
        <v>46</v>
      </c>
      <c r="E84" s="1235"/>
      <c r="F84" s="1235"/>
      <c r="G84" s="1235"/>
      <c r="H84" s="4"/>
      <c r="I84" s="4"/>
      <c r="J84" s="4"/>
      <c r="K84" s="4"/>
    </row>
    <row r="85" spans="1:11" ht="15" customHeight="1">
      <c r="A85" s="4"/>
      <c r="B85" s="4"/>
      <c r="C85" s="13"/>
      <c r="D85" s="143">
        <v>2021</v>
      </c>
      <c r="E85" s="143">
        <v>2022</v>
      </c>
      <c r="F85" s="143">
        <v>2023</v>
      </c>
      <c r="G85" s="143">
        <v>2024</v>
      </c>
      <c r="H85" s="4"/>
      <c r="I85" s="4"/>
      <c r="J85" s="4"/>
      <c r="K85" s="4"/>
    </row>
    <row r="86" spans="1:11" ht="15" customHeight="1">
      <c r="A86" s="4"/>
      <c r="B86" s="4"/>
      <c r="C86" s="12"/>
      <c r="D86" s="144" t="s">
        <v>7</v>
      </c>
      <c r="E86" s="144" t="s">
        <v>8</v>
      </c>
      <c r="F86" s="144" t="s">
        <v>8</v>
      </c>
      <c r="G86" s="144" t="s">
        <v>8</v>
      </c>
      <c r="H86" s="4"/>
      <c r="I86" s="4"/>
      <c r="J86" s="4"/>
      <c r="K86" s="4"/>
    </row>
    <row r="87" spans="1:11" ht="14.1" customHeight="1">
      <c r="A87" s="4"/>
      <c r="B87" s="4"/>
      <c r="C87" s="7" t="s">
        <v>16</v>
      </c>
      <c r="D87" s="142" t="s">
        <v>2742</v>
      </c>
      <c r="E87" s="142" t="s">
        <v>399</v>
      </c>
      <c r="F87" s="142" t="s">
        <v>413</v>
      </c>
      <c r="G87" s="142" t="s">
        <v>412</v>
      </c>
      <c r="H87" s="4"/>
      <c r="I87" s="4"/>
      <c r="J87" s="4"/>
      <c r="K87" s="4"/>
    </row>
    <row r="88" spans="1:11" ht="14.1" customHeight="1">
      <c r="A88" s="4"/>
      <c r="B88" s="4"/>
      <c r="C88" s="7" t="s">
        <v>506</v>
      </c>
      <c r="D88" s="142" t="s">
        <v>2743</v>
      </c>
      <c r="E88" s="142" t="s">
        <v>2744</v>
      </c>
      <c r="F88" s="142" t="s">
        <v>2745</v>
      </c>
      <c r="G88" s="142" t="s">
        <v>2746</v>
      </c>
      <c r="H88" s="4"/>
      <c r="I88" s="4"/>
      <c r="J88" s="4"/>
      <c r="K88" s="4"/>
    </row>
    <row r="89" spans="1:11" ht="14.1" customHeight="1">
      <c r="A89" s="4"/>
      <c r="B89" s="4"/>
      <c r="C89" s="7" t="s">
        <v>504</v>
      </c>
      <c r="D89" s="142" t="s">
        <v>2747</v>
      </c>
      <c r="E89" s="142" t="s">
        <v>2748</v>
      </c>
      <c r="F89" s="142" t="s">
        <v>2749</v>
      </c>
      <c r="G89" s="142" t="s">
        <v>2750</v>
      </c>
      <c r="H89" s="4"/>
      <c r="I89" s="4"/>
      <c r="J89" s="4"/>
      <c r="K89" s="4"/>
    </row>
    <row r="90" spans="1:11" ht="14.1" customHeight="1">
      <c r="A90" s="4"/>
      <c r="B90" s="4"/>
      <c r="C90" s="7" t="s">
        <v>388</v>
      </c>
      <c r="D90" s="142" t="s">
        <v>361</v>
      </c>
      <c r="E90" s="142" t="s">
        <v>2751</v>
      </c>
      <c r="F90" s="142" t="s">
        <v>2752</v>
      </c>
      <c r="G90" s="142" t="s">
        <v>2753</v>
      </c>
      <c r="H90" s="4"/>
      <c r="I90" s="4"/>
      <c r="J90" s="4"/>
      <c r="K90" s="4"/>
    </row>
    <row r="91" spans="1:11" ht="14.1" customHeight="1">
      <c r="A91" s="4"/>
      <c r="B91" s="4"/>
      <c r="C91" s="7" t="s">
        <v>387</v>
      </c>
      <c r="D91" s="142" t="s">
        <v>361</v>
      </c>
      <c r="E91" s="142" t="s">
        <v>2754</v>
      </c>
      <c r="F91" s="142" t="s">
        <v>2755</v>
      </c>
      <c r="G91" s="142" t="s">
        <v>2756</v>
      </c>
      <c r="H91" s="4"/>
      <c r="I91" s="4"/>
      <c r="J91" s="4"/>
      <c r="K91" s="4"/>
    </row>
    <row r="92" spans="1:11" ht="14.1" customHeight="1">
      <c r="A92" s="4"/>
      <c r="B92" s="4"/>
      <c r="C92" s="7" t="s">
        <v>22</v>
      </c>
      <c r="D92" s="142" t="s">
        <v>361</v>
      </c>
      <c r="E92" s="142" t="s">
        <v>2757</v>
      </c>
      <c r="F92" s="142" t="s">
        <v>2758</v>
      </c>
      <c r="G92" s="142" t="s">
        <v>2759</v>
      </c>
      <c r="H92" s="4"/>
      <c r="I92" s="4"/>
      <c r="J92" s="4"/>
      <c r="K92" s="4"/>
    </row>
    <row r="93" spans="1:11" ht="14.1" customHeight="1">
      <c r="A93" s="4"/>
      <c r="B93" s="4"/>
      <c r="C93" s="1236" t="s">
        <v>384</v>
      </c>
      <c r="D93" s="1237"/>
      <c r="E93" s="1237"/>
      <c r="F93" s="1237"/>
      <c r="G93" s="1237"/>
      <c r="H93" s="4"/>
      <c r="I93" s="4"/>
      <c r="J93" s="4"/>
      <c r="K93" s="4"/>
    </row>
    <row r="94" spans="1:11" ht="14.1" customHeight="1">
      <c r="A94" s="4"/>
      <c r="B94" s="4"/>
      <c r="C94" s="13"/>
      <c r="D94" s="143">
        <v>2021</v>
      </c>
      <c r="E94" s="143">
        <v>2022</v>
      </c>
      <c r="F94" s="143">
        <v>2023</v>
      </c>
      <c r="G94" s="143">
        <v>2024</v>
      </c>
      <c r="H94" s="4"/>
      <c r="I94" s="4"/>
      <c r="J94" s="4"/>
      <c r="K94" s="4"/>
    </row>
    <row r="95" spans="1:11" ht="14.1" customHeight="1">
      <c r="A95" s="4"/>
      <c r="B95" s="4"/>
      <c r="C95" s="12"/>
      <c r="D95" s="144" t="s">
        <v>7</v>
      </c>
      <c r="E95" s="144" t="s">
        <v>8</v>
      </c>
      <c r="F95" s="144" t="s">
        <v>8</v>
      </c>
      <c r="G95" s="144" t="s">
        <v>8</v>
      </c>
      <c r="H95" s="4"/>
      <c r="I95" s="4"/>
      <c r="J95" s="4"/>
      <c r="K95" s="4"/>
    </row>
    <row r="96" spans="1:11" ht="14.1" customHeight="1">
      <c r="A96" s="4"/>
      <c r="B96" s="4"/>
      <c r="C96" s="11" t="s">
        <v>381</v>
      </c>
      <c r="D96" s="145">
        <v>0</v>
      </c>
      <c r="E96" s="145">
        <v>0</v>
      </c>
      <c r="F96" s="145">
        <v>0</v>
      </c>
      <c r="G96" s="145">
        <v>0</v>
      </c>
      <c r="H96" s="4"/>
      <c r="I96" s="4"/>
      <c r="J96" s="4"/>
      <c r="K96" s="4"/>
    </row>
    <row r="97" spans="1:11" ht="14.1" customHeight="1">
      <c r="A97" s="4"/>
      <c r="B97" s="4"/>
      <c r="C97" s="11" t="s">
        <v>370</v>
      </c>
      <c r="D97" s="145">
        <v>0</v>
      </c>
      <c r="E97" s="145">
        <v>0</v>
      </c>
      <c r="F97" s="145">
        <v>0</v>
      </c>
      <c r="G97" s="145">
        <v>0</v>
      </c>
      <c r="H97" s="4"/>
      <c r="I97" s="4"/>
      <c r="J97" s="4"/>
      <c r="K97" s="4"/>
    </row>
    <row r="98" spans="1:11" ht="14.1" customHeight="1">
      <c r="A98" s="4"/>
      <c r="B98" s="4"/>
      <c r="C98" s="11" t="s">
        <v>374</v>
      </c>
      <c r="D98" s="145">
        <v>0</v>
      </c>
      <c r="E98" s="145">
        <v>0</v>
      </c>
      <c r="F98" s="145">
        <v>0</v>
      </c>
      <c r="G98" s="145">
        <v>0</v>
      </c>
      <c r="H98" s="4"/>
      <c r="I98" s="4"/>
      <c r="J98" s="4"/>
      <c r="K98" s="4"/>
    </row>
    <row r="99" spans="1:11" ht="14.1" customHeight="1">
      <c r="A99" s="4"/>
      <c r="B99" s="4"/>
      <c r="C99" s="11" t="s">
        <v>380</v>
      </c>
      <c r="D99" s="145">
        <v>0</v>
      </c>
      <c r="E99" s="145">
        <v>0</v>
      </c>
      <c r="F99" s="145">
        <v>0</v>
      </c>
      <c r="G99" s="145">
        <v>0</v>
      </c>
      <c r="H99" s="4"/>
      <c r="I99" s="4"/>
      <c r="J99" s="4"/>
      <c r="K99" s="4"/>
    </row>
    <row r="100" spans="1:11" ht="14.1" customHeight="1">
      <c r="A100" s="4"/>
      <c r="B100" s="4"/>
      <c r="C100" s="11" t="s">
        <v>370</v>
      </c>
      <c r="D100" s="145">
        <v>0</v>
      </c>
      <c r="E100" s="145">
        <v>0</v>
      </c>
      <c r="F100" s="145">
        <v>0</v>
      </c>
      <c r="G100" s="145">
        <v>0</v>
      </c>
      <c r="H100" s="4"/>
      <c r="I100" s="4"/>
      <c r="J100" s="4"/>
      <c r="K100" s="4"/>
    </row>
    <row r="101" spans="1:11" ht="14.1" customHeight="1">
      <c r="A101" s="4"/>
      <c r="B101" s="4"/>
      <c r="C101" s="11" t="s">
        <v>374</v>
      </c>
      <c r="D101" s="145">
        <v>0</v>
      </c>
      <c r="E101" s="145">
        <v>0</v>
      </c>
      <c r="F101" s="145">
        <v>0</v>
      </c>
      <c r="G101" s="145">
        <v>0</v>
      </c>
      <c r="H101" s="4"/>
      <c r="I101" s="4"/>
      <c r="J101" s="4"/>
      <c r="K101" s="4"/>
    </row>
    <row r="102" spans="1:11" ht="14.1" customHeight="1">
      <c r="A102" s="4"/>
      <c r="B102" s="4"/>
      <c r="C102" s="11" t="s">
        <v>379</v>
      </c>
      <c r="D102" s="145">
        <v>0</v>
      </c>
      <c r="E102" s="145">
        <v>0</v>
      </c>
      <c r="F102" s="145">
        <v>0</v>
      </c>
      <c r="G102" s="145">
        <v>0</v>
      </c>
      <c r="H102" s="4"/>
      <c r="I102" s="4"/>
      <c r="J102" s="4"/>
      <c r="K102" s="4"/>
    </row>
    <row r="103" spans="1:11" ht="14.1" customHeight="1">
      <c r="A103" s="4"/>
      <c r="B103" s="4"/>
      <c r="C103" s="11" t="s">
        <v>370</v>
      </c>
      <c r="D103" s="145">
        <v>0</v>
      </c>
      <c r="E103" s="145">
        <v>0</v>
      </c>
      <c r="F103" s="145">
        <v>0</v>
      </c>
      <c r="G103" s="145">
        <v>0</v>
      </c>
      <c r="H103" s="4"/>
      <c r="I103" s="4"/>
      <c r="J103" s="4"/>
      <c r="K103" s="4"/>
    </row>
    <row r="104" spans="1:11" ht="14.1" customHeight="1">
      <c r="A104" s="4"/>
      <c r="B104" s="4"/>
      <c r="C104" s="11" t="s">
        <v>374</v>
      </c>
      <c r="D104" s="145">
        <v>0</v>
      </c>
      <c r="E104" s="145">
        <v>0</v>
      </c>
      <c r="F104" s="145">
        <v>0</v>
      </c>
      <c r="G104" s="145">
        <v>0</v>
      </c>
      <c r="H104" s="4"/>
      <c r="I104" s="4"/>
      <c r="J104" s="4"/>
      <c r="K104" s="4"/>
    </row>
    <row r="105" spans="1:11" ht="14.1" customHeight="1">
      <c r="A105" s="4"/>
      <c r="B105" s="4"/>
      <c r="C105" s="11" t="s">
        <v>378</v>
      </c>
      <c r="D105" s="145">
        <v>0</v>
      </c>
      <c r="E105" s="145">
        <v>0</v>
      </c>
      <c r="F105" s="145">
        <v>0</v>
      </c>
      <c r="G105" s="145">
        <v>0</v>
      </c>
      <c r="H105" s="4"/>
      <c r="I105" s="4"/>
      <c r="J105" s="4"/>
      <c r="K105" s="4"/>
    </row>
    <row r="106" spans="1:11" ht="14.1" customHeight="1">
      <c r="A106" s="4"/>
      <c r="B106" s="4"/>
      <c r="C106" s="11" t="s">
        <v>370</v>
      </c>
      <c r="D106" s="145">
        <v>0</v>
      </c>
      <c r="E106" s="145">
        <v>0</v>
      </c>
      <c r="F106" s="145">
        <v>0</v>
      </c>
      <c r="G106" s="145">
        <v>0</v>
      </c>
      <c r="H106" s="4"/>
      <c r="I106" s="4"/>
      <c r="J106" s="4"/>
      <c r="K106" s="4"/>
    </row>
    <row r="107" spans="1:11" ht="14.1" customHeight="1">
      <c r="A107" s="4"/>
      <c r="B107" s="4"/>
      <c r="C107" s="11" t="s">
        <v>374</v>
      </c>
      <c r="D107" s="145">
        <v>0</v>
      </c>
      <c r="E107" s="145">
        <v>0</v>
      </c>
      <c r="F107" s="145">
        <v>0</v>
      </c>
      <c r="G107" s="145">
        <v>0</v>
      </c>
      <c r="H107" s="4"/>
      <c r="I107" s="4"/>
      <c r="J107" s="4"/>
      <c r="K107" s="4"/>
    </row>
    <row r="108" spans="1:11" ht="14.1" customHeight="1">
      <c r="A108" s="4"/>
      <c r="B108" s="4"/>
      <c r="C108" s="11" t="s">
        <v>383</v>
      </c>
      <c r="D108" s="145">
        <v>0</v>
      </c>
      <c r="E108" s="145">
        <v>0</v>
      </c>
      <c r="F108" s="145">
        <v>0</v>
      </c>
      <c r="G108" s="145">
        <v>0</v>
      </c>
      <c r="H108" s="4"/>
      <c r="I108" s="4"/>
      <c r="J108" s="4"/>
      <c r="K108" s="4"/>
    </row>
    <row r="109" spans="1:11" ht="14.1" customHeight="1">
      <c r="A109" s="4"/>
      <c r="B109" s="4"/>
      <c r="C109" s="11" t="s">
        <v>370</v>
      </c>
      <c r="D109" s="145">
        <v>0</v>
      </c>
      <c r="E109" s="145">
        <v>0</v>
      </c>
      <c r="F109" s="145">
        <v>0</v>
      </c>
      <c r="G109" s="145">
        <v>0</v>
      </c>
      <c r="H109" s="4"/>
      <c r="I109" s="4"/>
      <c r="J109" s="4"/>
      <c r="K109" s="4"/>
    </row>
    <row r="110" spans="1:11" ht="14.1" customHeight="1">
      <c r="A110" s="4"/>
      <c r="B110" s="4"/>
      <c r="C110" s="11" t="s">
        <v>374</v>
      </c>
      <c r="D110" s="145">
        <v>0</v>
      </c>
      <c r="E110" s="145">
        <v>0</v>
      </c>
      <c r="F110" s="145">
        <v>0</v>
      </c>
      <c r="G110" s="145">
        <v>0</v>
      </c>
      <c r="H110" s="4"/>
      <c r="I110" s="4"/>
      <c r="J110" s="4"/>
      <c r="K110" s="4"/>
    </row>
    <row r="111" spans="1:11" ht="14.1" customHeight="1">
      <c r="A111" s="4"/>
      <c r="B111" s="4"/>
      <c r="C111" s="11" t="s">
        <v>376</v>
      </c>
      <c r="D111" s="145">
        <v>0</v>
      </c>
      <c r="E111" s="145">
        <v>0</v>
      </c>
      <c r="F111" s="145">
        <v>0</v>
      </c>
      <c r="G111" s="145">
        <v>0</v>
      </c>
      <c r="H111" s="4"/>
      <c r="I111" s="4"/>
      <c r="J111" s="4"/>
      <c r="K111" s="4"/>
    </row>
    <row r="112" spans="1:11" ht="14.1" customHeight="1">
      <c r="A112" s="4"/>
      <c r="B112" s="4"/>
      <c r="C112" s="11" t="s">
        <v>370</v>
      </c>
      <c r="D112" s="145">
        <v>0</v>
      </c>
      <c r="E112" s="145">
        <v>0</v>
      </c>
      <c r="F112" s="145">
        <v>0</v>
      </c>
      <c r="G112" s="145">
        <v>0</v>
      </c>
      <c r="H112" s="4"/>
      <c r="I112" s="4"/>
      <c r="J112" s="4"/>
      <c r="K112" s="4"/>
    </row>
    <row r="113" spans="1:11" ht="14.1" customHeight="1">
      <c r="A113" s="4"/>
      <c r="B113" s="4"/>
      <c r="C113" s="11" t="s">
        <v>374</v>
      </c>
      <c r="D113" s="145">
        <v>0</v>
      </c>
      <c r="E113" s="145">
        <v>0</v>
      </c>
      <c r="F113" s="145">
        <v>0</v>
      </c>
      <c r="G113" s="145">
        <v>0</v>
      </c>
      <c r="H113" s="4"/>
      <c r="I113" s="4"/>
      <c r="J113" s="4"/>
      <c r="K113" s="4"/>
    </row>
    <row r="114" spans="1:11" ht="14.1" customHeight="1">
      <c r="A114" s="4"/>
      <c r="B114" s="4"/>
      <c r="C114" s="11" t="s">
        <v>375</v>
      </c>
      <c r="D114" s="145">
        <v>0</v>
      </c>
      <c r="E114" s="145">
        <v>0</v>
      </c>
      <c r="F114" s="145">
        <v>0</v>
      </c>
      <c r="G114" s="145">
        <v>0</v>
      </c>
      <c r="H114" s="4"/>
      <c r="I114" s="4"/>
      <c r="J114" s="4"/>
      <c r="K114" s="4"/>
    </row>
    <row r="115" spans="1:11" ht="14.1" customHeight="1">
      <c r="A115" s="4"/>
      <c r="B115" s="4"/>
      <c r="C115" s="11" t="s">
        <v>370</v>
      </c>
      <c r="D115" s="145">
        <v>0</v>
      </c>
      <c r="E115" s="145">
        <v>0</v>
      </c>
      <c r="F115" s="145">
        <v>0</v>
      </c>
      <c r="G115" s="145">
        <v>0</v>
      </c>
      <c r="H115" s="4"/>
      <c r="I115" s="4"/>
      <c r="J115" s="4"/>
      <c r="K115" s="4"/>
    </row>
    <row r="116" spans="1:11" ht="14.1" customHeight="1">
      <c r="A116" s="4"/>
      <c r="B116" s="4"/>
      <c r="C116" s="11" t="s">
        <v>374</v>
      </c>
      <c r="D116" s="145">
        <v>0</v>
      </c>
      <c r="E116" s="145">
        <v>0</v>
      </c>
      <c r="F116" s="145">
        <v>0</v>
      </c>
      <c r="G116" s="145">
        <v>0</v>
      </c>
      <c r="H116" s="4"/>
      <c r="I116" s="4"/>
      <c r="J116" s="4"/>
      <c r="K116" s="4"/>
    </row>
    <row r="117" spans="1:11" ht="14.1" customHeight="1">
      <c r="A117" s="4"/>
      <c r="B117" s="4"/>
      <c r="C117" s="11" t="s">
        <v>373</v>
      </c>
      <c r="D117" s="145">
        <v>0</v>
      </c>
      <c r="E117" s="145">
        <v>0</v>
      </c>
      <c r="F117" s="145">
        <v>0</v>
      </c>
      <c r="G117" s="145">
        <v>0</v>
      </c>
      <c r="H117" s="4"/>
      <c r="I117" s="4"/>
      <c r="J117" s="4"/>
      <c r="K117" s="4"/>
    </row>
    <row r="118" spans="1:11" ht="14.1" customHeight="1">
      <c r="A118" s="4"/>
      <c r="B118" s="4"/>
      <c r="C118" s="11" t="s">
        <v>370</v>
      </c>
      <c r="D118" s="145">
        <v>0</v>
      </c>
      <c r="E118" s="145">
        <v>0</v>
      </c>
      <c r="F118" s="145">
        <v>0</v>
      </c>
      <c r="G118" s="145">
        <v>0</v>
      </c>
      <c r="H118" s="4"/>
      <c r="I118" s="4"/>
      <c r="J118" s="4"/>
      <c r="K118" s="4"/>
    </row>
    <row r="119" spans="1:11" ht="14.1" customHeight="1">
      <c r="A119" s="4"/>
      <c r="B119" s="4"/>
      <c r="C119" s="11" t="s">
        <v>369</v>
      </c>
      <c r="D119" s="145">
        <v>0</v>
      </c>
      <c r="E119" s="145">
        <v>0</v>
      </c>
      <c r="F119" s="145">
        <v>0</v>
      </c>
      <c r="G119" s="145">
        <v>0</v>
      </c>
      <c r="H119" s="4"/>
      <c r="I119" s="4"/>
      <c r="J119" s="4"/>
      <c r="K119" s="4"/>
    </row>
    <row r="120" spans="1:11" ht="14.1" customHeight="1">
      <c r="A120" s="4"/>
      <c r="B120" s="4"/>
      <c r="C120" s="11" t="s">
        <v>368</v>
      </c>
      <c r="D120" s="145">
        <v>0</v>
      </c>
      <c r="E120" s="145">
        <v>0</v>
      </c>
      <c r="F120" s="145">
        <v>0</v>
      </c>
      <c r="G120" s="145">
        <v>0</v>
      </c>
      <c r="H120" s="4"/>
      <c r="I120" s="4"/>
      <c r="J120" s="4"/>
      <c r="K120" s="4"/>
    </row>
    <row r="121" spans="1:11" ht="14.1" customHeight="1">
      <c r="A121" s="4"/>
      <c r="B121" s="4"/>
      <c r="C121" s="11" t="s">
        <v>367</v>
      </c>
      <c r="D121" s="145">
        <v>0</v>
      </c>
      <c r="E121" s="145">
        <v>0</v>
      </c>
      <c r="F121" s="145">
        <v>0</v>
      </c>
      <c r="G121" s="145">
        <v>0</v>
      </c>
      <c r="H121" s="4"/>
      <c r="I121" s="4"/>
      <c r="J121" s="4"/>
      <c r="K121" s="4"/>
    </row>
    <row r="122" spans="1:11" ht="14.1" customHeight="1">
      <c r="A122" s="4"/>
      <c r="B122" s="4"/>
      <c r="C122" s="11" t="s">
        <v>366</v>
      </c>
      <c r="D122" s="145">
        <v>0</v>
      </c>
      <c r="E122" s="145">
        <v>0</v>
      </c>
      <c r="F122" s="145">
        <v>0</v>
      </c>
      <c r="G122" s="145">
        <v>0</v>
      </c>
      <c r="H122" s="4"/>
      <c r="I122" s="4"/>
      <c r="J122" s="4"/>
      <c r="K122" s="4"/>
    </row>
    <row r="123" spans="1:11" ht="14.1" customHeight="1">
      <c r="A123" s="4"/>
      <c r="B123" s="4"/>
      <c r="C123" s="11" t="s">
        <v>372</v>
      </c>
      <c r="D123" s="145">
        <v>4413657</v>
      </c>
      <c r="E123" s="145">
        <v>4300000</v>
      </c>
      <c r="F123" s="145">
        <v>2669350</v>
      </c>
      <c r="G123" s="145">
        <v>3753150</v>
      </c>
      <c r="H123" s="4"/>
      <c r="I123" s="4"/>
      <c r="J123" s="4"/>
      <c r="K123" s="4"/>
    </row>
    <row r="124" spans="1:11" ht="14.1" customHeight="1">
      <c r="A124" s="4"/>
      <c r="B124" s="4"/>
      <c r="C124" s="11" t="s">
        <v>370</v>
      </c>
      <c r="D124" s="145">
        <v>4413657</v>
      </c>
      <c r="E124" s="145">
        <v>4300000</v>
      </c>
      <c r="F124" s="145">
        <v>2669350</v>
      </c>
      <c r="G124" s="145">
        <v>3753150</v>
      </c>
      <c r="H124" s="4"/>
      <c r="I124" s="4"/>
      <c r="J124" s="4"/>
      <c r="K124" s="4"/>
    </row>
    <row r="125" spans="1:11" ht="14.1" customHeight="1">
      <c r="A125" s="4"/>
      <c r="B125" s="4"/>
      <c r="C125" s="11" t="s">
        <v>369</v>
      </c>
      <c r="D125" s="145">
        <v>0</v>
      </c>
      <c r="E125" s="145">
        <v>0</v>
      </c>
      <c r="F125" s="145">
        <v>0</v>
      </c>
      <c r="G125" s="145">
        <v>0</v>
      </c>
      <c r="H125" s="4"/>
      <c r="I125" s="4"/>
      <c r="J125" s="4"/>
      <c r="K125" s="4"/>
    </row>
    <row r="126" spans="1:11" ht="14.1" customHeight="1">
      <c r="A126" s="4"/>
      <c r="B126" s="4"/>
      <c r="C126" s="11" t="s">
        <v>368</v>
      </c>
      <c r="D126" s="145">
        <v>0</v>
      </c>
      <c r="E126" s="145">
        <v>0</v>
      </c>
      <c r="F126" s="145">
        <v>0</v>
      </c>
      <c r="G126" s="145">
        <v>0</v>
      </c>
      <c r="H126" s="4"/>
      <c r="I126" s="4"/>
      <c r="J126" s="4"/>
      <c r="K126" s="4"/>
    </row>
    <row r="127" spans="1:11" ht="14.1" customHeight="1">
      <c r="A127" s="4"/>
      <c r="B127" s="4"/>
      <c r="C127" s="11" t="s">
        <v>367</v>
      </c>
      <c r="D127" s="145">
        <v>0</v>
      </c>
      <c r="E127" s="145">
        <v>0</v>
      </c>
      <c r="F127" s="145">
        <v>0</v>
      </c>
      <c r="G127" s="145">
        <v>0</v>
      </c>
      <c r="H127" s="4"/>
      <c r="I127" s="4"/>
      <c r="J127" s="4"/>
      <c r="K127" s="4"/>
    </row>
    <row r="128" spans="1:11" ht="14.1" customHeight="1">
      <c r="A128" s="4"/>
      <c r="B128" s="4"/>
      <c r="C128" s="11" t="s">
        <v>366</v>
      </c>
      <c r="D128" s="145">
        <v>0</v>
      </c>
      <c r="E128" s="145">
        <v>0</v>
      </c>
      <c r="F128" s="145">
        <v>0</v>
      </c>
      <c r="G128" s="145">
        <v>0</v>
      </c>
      <c r="H128" s="4"/>
      <c r="I128" s="4"/>
      <c r="J128" s="4"/>
      <c r="K128" s="4"/>
    </row>
    <row r="129" spans="1:11" ht="14.1" customHeight="1">
      <c r="A129" s="4"/>
      <c r="B129" s="4"/>
      <c r="C129" s="11" t="s">
        <v>371</v>
      </c>
      <c r="D129" s="145">
        <v>0</v>
      </c>
      <c r="E129" s="145">
        <v>0</v>
      </c>
      <c r="F129" s="145">
        <v>0</v>
      </c>
      <c r="G129" s="145">
        <v>0</v>
      </c>
      <c r="H129" s="4"/>
      <c r="I129" s="4"/>
      <c r="J129" s="4"/>
      <c r="K129" s="4"/>
    </row>
    <row r="130" spans="1:11" ht="14.1" customHeight="1">
      <c r="A130" s="4"/>
      <c r="B130" s="4"/>
      <c r="C130" s="11" t="s">
        <v>370</v>
      </c>
      <c r="D130" s="145">
        <v>0</v>
      </c>
      <c r="E130" s="145">
        <v>0</v>
      </c>
      <c r="F130" s="145">
        <v>0</v>
      </c>
      <c r="G130" s="145">
        <v>0</v>
      </c>
      <c r="H130" s="4"/>
      <c r="I130" s="4"/>
      <c r="J130" s="4"/>
      <c r="K130" s="4"/>
    </row>
    <row r="131" spans="1:11" ht="14.1" customHeight="1">
      <c r="A131" s="4"/>
      <c r="B131" s="4"/>
      <c r="C131" s="11" t="s">
        <v>369</v>
      </c>
      <c r="D131" s="145">
        <v>0</v>
      </c>
      <c r="E131" s="145">
        <v>0</v>
      </c>
      <c r="F131" s="145">
        <v>0</v>
      </c>
      <c r="G131" s="145">
        <v>0</v>
      </c>
      <c r="H131" s="4"/>
      <c r="I131" s="4"/>
      <c r="J131" s="4"/>
      <c r="K131" s="4"/>
    </row>
    <row r="132" spans="1:11" ht="14.1" customHeight="1">
      <c r="A132" s="4"/>
      <c r="B132" s="4"/>
      <c r="C132" s="11" t="s">
        <v>368</v>
      </c>
      <c r="D132" s="145">
        <v>0</v>
      </c>
      <c r="E132" s="145">
        <v>0</v>
      </c>
      <c r="F132" s="145">
        <v>0</v>
      </c>
      <c r="G132" s="145">
        <v>0</v>
      </c>
      <c r="H132" s="4"/>
      <c r="I132" s="4"/>
      <c r="J132" s="4"/>
      <c r="K132" s="4"/>
    </row>
    <row r="133" spans="1:11" ht="14.1" customHeight="1">
      <c r="A133" s="4"/>
      <c r="B133" s="4"/>
      <c r="C133" s="11" t="s">
        <v>367</v>
      </c>
      <c r="D133" s="145">
        <v>0</v>
      </c>
      <c r="E133" s="145">
        <v>0</v>
      </c>
      <c r="F133" s="145">
        <v>0</v>
      </c>
      <c r="G133" s="145">
        <v>0</v>
      </c>
      <c r="H133" s="4"/>
      <c r="I133" s="4"/>
      <c r="J133" s="4"/>
      <c r="K133" s="4"/>
    </row>
    <row r="134" spans="1:11" ht="14.1" customHeight="1">
      <c r="A134" s="4"/>
      <c r="B134" s="4"/>
      <c r="C134" s="11" t="s">
        <v>366</v>
      </c>
      <c r="D134" s="145">
        <v>0</v>
      </c>
      <c r="E134" s="145">
        <v>0</v>
      </c>
      <c r="F134" s="145">
        <v>0</v>
      </c>
      <c r="G134" s="145">
        <v>0</v>
      </c>
      <c r="H134" s="4"/>
      <c r="I134" s="4"/>
      <c r="J134" s="4"/>
      <c r="K134" s="4"/>
    </row>
    <row r="135" spans="1:11" ht="14.1" customHeight="1">
      <c r="A135" s="4"/>
      <c r="B135" s="4"/>
      <c r="C135" s="11" t="s">
        <v>365</v>
      </c>
      <c r="D135" s="145">
        <v>0</v>
      </c>
      <c r="E135" s="145">
        <v>0</v>
      </c>
      <c r="F135" s="145">
        <v>0</v>
      </c>
      <c r="G135" s="145">
        <v>0</v>
      </c>
      <c r="H135" s="4"/>
      <c r="I135" s="4"/>
      <c r="J135" s="4"/>
      <c r="K135" s="4"/>
    </row>
    <row r="136" spans="1:11" ht="14.1" customHeight="1">
      <c r="A136" s="4"/>
      <c r="B136" s="4"/>
      <c r="C136" s="11" t="s">
        <v>364</v>
      </c>
      <c r="D136" s="145">
        <v>0</v>
      </c>
      <c r="E136" s="145">
        <v>0</v>
      </c>
      <c r="F136" s="145">
        <v>0</v>
      </c>
      <c r="G136" s="145">
        <v>0</v>
      </c>
      <c r="H136" s="4"/>
      <c r="I136" s="4"/>
      <c r="J136" s="4"/>
      <c r="K136" s="4"/>
    </row>
    <row r="137" spans="1:11" ht="14.1" customHeight="1">
      <c r="A137" s="4"/>
      <c r="B137" s="4"/>
      <c r="C137" s="10" t="s">
        <v>147</v>
      </c>
      <c r="D137" s="145">
        <v>4413657</v>
      </c>
      <c r="E137" s="145">
        <v>4300000</v>
      </c>
      <c r="F137" s="145">
        <v>2669350</v>
      </c>
      <c r="G137" s="145">
        <v>3753150</v>
      </c>
      <c r="H137" s="4"/>
      <c r="I137" s="4"/>
      <c r="J137" s="4"/>
      <c r="K137" s="4"/>
    </row>
    <row r="138" spans="1:11" ht="14.1" customHeight="1">
      <c r="A138" s="4"/>
      <c r="B138" s="4"/>
      <c r="C138" s="14" t="s">
        <v>393</v>
      </c>
      <c r="D138" s="1232" t="s">
        <v>2760</v>
      </c>
      <c r="E138" s="1233"/>
      <c r="F138" s="1233"/>
      <c r="G138" s="1233"/>
      <c r="H138" s="4"/>
      <c r="I138" s="4"/>
      <c r="J138" s="4"/>
      <c r="K138" s="4"/>
    </row>
    <row r="139" spans="1:11" ht="14.1" customHeight="1">
      <c r="A139" s="4"/>
      <c r="B139" s="4"/>
      <c r="C139" s="150" t="s">
        <v>392</v>
      </c>
      <c r="D139" s="1234" t="s">
        <v>2761</v>
      </c>
      <c r="E139" s="1235"/>
      <c r="F139" s="1235"/>
      <c r="G139" s="1235"/>
      <c r="H139" s="4"/>
      <c r="I139" s="4"/>
      <c r="J139" s="4"/>
      <c r="K139" s="4"/>
    </row>
    <row r="140" spans="1:11" ht="14.1" customHeight="1">
      <c r="A140" s="4"/>
      <c r="B140" s="4"/>
      <c r="C140" s="150" t="s">
        <v>15</v>
      </c>
      <c r="D140" s="1234" t="s">
        <v>46</v>
      </c>
      <c r="E140" s="1235"/>
      <c r="F140" s="1235"/>
      <c r="G140" s="1235"/>
      <c r="H140" s="4"/>
      <c r="I140" s="4"/>
      <c r="J140" s="4"/>
      <c r="K140" s="4"/>
    </row>
    <row r="141" spans="1:11" ht="15" customHeight="1">
      <c r="A141" s="4"/>
      <c r="B141" s="4"/>
      <c r="C141" s="13"/>
      <c r="D141" s="143">
        <v>2021</v>
      </c>
      <c r="E141" s="143">
        <v>2022</v>
      </c>
      <c r="F141" s="143">
        <v>2023</v>
      </c>
      <c r="G141" s="143">
        <v>2024</v>
      </c>
      <c r="H141" s="4"/>
      <c r="I141" s="4"/>
      <c r="J141" s="4"/>
      <c r="K141" s="4"/>
    </row>
    <row r="142" spans="1:11" ht="15" customHeight="1">
      <c r="A142" s="4"/>
      <c r="B142" s="4"/>
      <c r="C142" s="12"/>
      <c r="D142" s="144" t="s">
        <v>7</v>
      </c>
      <c r="E142" s="144" t="s">
        <v>8</v>
      </c>
      <c r="F142" s="144" t="s">
        <v>8</v>
      </c>
      <c r="G142" s="144" t="s">
        <v>8</v>
      </c>
      <c r="H142" s="4"/>
      <c r="I142" s="4"/>
      <c r="J142" s="4"/>
      <c r="K142" s="4"/>
    </row>
    <row r="143" spans="1:11" ht="14.1" customHeight="1">
      <c r="A143" s="4"/>
      <c r="B143" s="4"/>
      <c r="C143" s="7" t="s">
        <v>16</v>
      </c>
      <c r="D143" s="142" t="s">
        <v>385</v>
      </c>
      <c r="E143" s="142" t="s">
        <v>411</v>
      </c>
      <c r="F143" s="142" t="s">
        <v>420</v>
      </c>
      <c r="G143" s="142" t="s">
        <v>399</v>
      </c>
      <c r="H143" s="4"/>
      <c r="I143" s="4"/>
      <c r="J143" s="4"/>
      <c r="K143" s="4"/>
    </row>
    <row r="144" spans="1:11" ht="14.1" customHeight="1">
      <c r="A144" s="4"/>
      <c r="B144" s="4"/>
      <c r="C144" s="7" t="s">
        <v>506</v>
      </c>
      <c r="D144" s="142" t="s">
        <v>2762</v>
      </c>
      <c r="E144" s="142" t="s">
        <v>664</v>
      </c>
      <c r="F144" s="142" t="s">
        <v>2763</v>
      </c>
      <c r="G144" s="142" t="s">
        <v>2764</v>
      </c>
      <c r="H144" s="4"/>
      <c r="I144" s="4"/>
      <c r="J144" s="4"/>
      <c r="K144" s="4"/>
    </row>
    <row r="145" spans="1:11" ht="14.1" customHeight="1">
      <c r="A145" s="4"/>
      <c r="B145" s="4"/>
      <c r="C145" s="7" t="s">
        <v>504</v>
      </c>
      <c r="D145" s="142" t="s">
        <v>385</v>
      </c>
      <c r="E145" s="142" t="s">
        <v>664</v>
      </c>
      <c r="F145" s="142" t="s">
        <v>2765</v>
      </c>
      <c r="G145" s="142" t="s">
        <v>2766</v>
      </c>
      <c r="H145" s="4"/>
      <c r="I145" s="4"/>
      <c r="J145" s="4"/>
      <c r="K145" s="4"/>
    </row>
    <row r="146" spans="1:11" ht="14.1" customHeight="1">
      <c r="A146" s="4"/>
      <c r="B146" s="4"/>
      <c r="C146" s="7" t="s">
        <v>388</v>
      </c>
      <c r="D146" s="142" t="s">
        <v>361</v>
      </c>
      <c r="E146" s="142" t="s">
        <v>361</v>
      </c>
      <c r="F146" s="142" t="s">
        <v>459</v>
      </c>
      <c r="G146" s="142" t="s">
        <v>394</v>
      </c>
      <c r="H146" s="4"/>
      <c r="I146" s="4"/>
      <c r="J146" s="4"/>
      <c r="K146" s="4"/>
    </row>
    <row r="147" spans="1:11" ht="14.1" customHeight="1">
      <c r="A147" s="4"/>
      <c r="B147" s="4"/>
      <c r="C147" s="7" t="s">
        <v>387</v>
      </c>
      <c r="D147" s="142" t="s">
        <v>361</v>
      </c>
      <c r="E147" s="142" t="s">
        <v>2767</v>
      </c>
      <c r="F147" s="142" t="s">
        <v>2768</v>
      </c>
      <c r="G147" s="142" t="s">
        <v>2769</v>
      </c>
      <c r="H147" s="4"/>
      <c r="I147" s="4"/>
      <c r="J147" s="4"/>
      <c r="K147" s="4"/>
    </row>
    <row r="148" spans="1:11" ht="14.1" customHeight="1">
      <c r="A148" s="4"/>
      <c r="B148" s="4"/>
      <c r="C148" s="7" t="s">
        <v>22</v>
      </c>
      <c r="D148" s="142" t="s">
        <v>361</v>
      </c>
      <c r="E148" s="142" t="s">
        <v>361</v>
      </c>
      <c r="F148" s="142" t="s">
        <v>2770</v>
      </c>
      <c r="G148" s="142" t="s">
        <v>2771</v>
      </c>
      <c r="H148" s="4"/>
      <c r="I148" s="4"/>
      <c r="J148" s="4"/>
      <c r="K148" s="4"/>
    </row>
    <row r="149" spans="1:11" ht="14.1" customHeight="1">
      <c r="A149" s="4"/>
      <c r="B149" s="4"/>
      <c r="C149" s="1236" t="s">
        <v>384</v>
      </c>
      <c r="D149" s="1237"/>
      <c r="E149" s="1237"/>
      <c r="F149" s="1237"/>
      <c r="G149" s="1237"/>
      <c r="H149" s="4"/>
      <c r="I149" s="4"/>
      <c r="J149" s="4"/>
      <c r="K149" s="4"/>
    </row>
    <row r="150" spans="1:11" ht="14.1" customHeight="1">
      <c r="A150" s="4"/>
      <c r="B150" s="4"/>
      <c r="C150" s="13"/>
      <c r="D150" s="143">
        <v>2021</v>
      </c>
      <c r="E150" s="143">
        <v>2022</v>
      </c>
      <c r="F150" s="143">
        <v>2023</v>
      </c>
      <c r="G150" s="143">
        <v>2024</v>
      </c>
      <c r="H150" s="4"/>
      <c r="I150" s="4"/>
      <c r="J150" s="4"/>
      <c r="K150" s="4"/>
    </row>
    <row r="151" spans="1:11" ht="14.1" customHeight="1">
      <c r="A151" s="4"/>
      <c r="B151" s="4"/>
      <c r="C151" s="12"/>
      <c r="D151" s="144" t="s">
        <v>7</v>
      </c>
      <c r="E151" s="144" t="s">
        <v>8</v>
      </c>
      <c r="F151" s="144" t="s">
        <v>8</v>
      </c>
      <c r="G151" s="144" t="s">
        <v>8</v>
      </c>
      <c r="H151" s="4"/>
      <c r="I151" s="4"/>
      <c r="J151" s="4"/>
      <c r="K151" s="4"/>
    </row>
    <row r="152" spans="1:11" ht="14.1" customHeight="1">
      <c r="A152" s="4"/>
      <c r="B152" s="4"/>
      <c r="C152" s="11" t="s">
        <v>381</v>
      </c>
      <c r="D152" s="145">
        <v>0</v>
      </c>
      <c r="E152" s="145">
        <v>0</v>
      </c>
      <c r="F152" s="145">
        <v>0</v>
      </c>
      <c r="G152" s="145">
        <v>0</v>
      </c>
      <c r="H152" s="4"/>
      <c r="I152" s="4"/>
      <c r="J152" s="4"/>
      <c r="K152" s="4"/>
    </row>
    <row r="153" spans="1:11" ht="14.1" customHeight="1">
      <c r="A153" s="4"/>
      <c r="B153" s="4"/>
      <c r="C153" s="11" t="s">
        <v>370</v>
      </c>
      <c r="D153" s="145">
        <v>0</v>
      </c>
      <c r="E153" s="145">
        <v>0</v>
      </c>
      <c r="F153" s="145">
        <v>0</v>
      </c>
      <c r="G153" s="145">
        <v>0</v>
      </c>
      <c r="H153" s="4"/>
      <c r="I153" s="4"/>
      <c r="J153" s="4"/>
      <c r="K153" s="4"/>
    </row>
    <row r="154" spans="1:11" ht="14.1" customHeight="1">
      <c r="A154" s="4"/>
      <c r="B154" s="4"/>
      <c r="C154" s="11" t="s">
        <v>374</v>
      </c>
      <c r="D154" s="145">
        <v>0</v>
      </c>
      <c r="E154" s="145">
        <v>0</v>
      </c>
      <c r="F154" s="145">
        <v>0</v>
      </c>
      <c r="G154" s="145">
        <v>0</v>
      </c>
      <c r="H154" s="4"/>
      <c r="I154" s="4"/>
      <c r="J154" s="4"/>
      <c r="K154" s="4"/>
    </row>
    <row r="155" spans="1:11" ht="14.1" customHeight="1">
      <c r="A155" s="4"/>
      <c r="B155" s="4"/>
      <c r="C155" s="11" t="s">
        <v>380</v>
      </c>
      <c r="D155" s="145">
        <v>0</v>
      </c>
      <c r="E155" s="145">
        <v>0</v>
      </c>
      <c r="F155" s="145">
        <v>0</v>
      </c>
      <c r="G155" s="145">
        <v>0</v>
      </c>
      <c r="H155" s="4"/>
      <c r="I155" s="4"/>
      <c r="J155" s="4"/>
      <c r="K155" s="4"/>
    </row>
    <row r="156" spans="1:11" ht="14.1" customHeight="1">
      <c r="A156" s="4"/>
      <c r="B156" s="4"/>
      <c r="C156" s="11" t="s">
        <v>370</v>
      </c>
      <c r="D156" s="145">
        <v>0</v>
      </c>
      <c r="E156" s="145">
        <v>0</v>
      </c>
      <c r="F156" s="145">
        <v>0</v>
      </c>
      <c r="G156" s="145">
        <v>0</v>
      </c>
      <c r="H156" s="4"/>
      <c r="I156" s="4"/>
      <c r="J156" s="4"/>
      <c r="K156" s="4"/>
    </row>
    <row r="157" spans="1:11" ht="14.1" customHeight="1">
      <c r="A157" s="4"/>
      <c r="B157" s="4"/>
      <c r="C157" s="11" t="s">
        <v>374</v>
      </c>
      <c r="D157" s="145">
        <v>0</v>
      </c>
      <c r="E157" s="145">
        <v>0</v>
      </c>
      <c r="F157" s="145">
        <v>0</v>
      </c>
      <c r="G157" s="145">
        <v>0</v>
      </c>
      <c r="H157" s="4"/>
      <c r="I157" s="4"/>
      <c r="J157" s="4"/>
      <c r="K157" s="4"/>
    </row>
    <row r="158" spans="1:11" ht="14.1" customHeight="1">
      <c r="A158" s="4"/>
      <c r="B158" s="4"/>
      <c r="C158" s="11" t="s">
        <v>379</v>
      </c>
      <c r="D158" s="145">
        <v>0</v>
      </c>
      <c r="E158" s="145">
        <v>0</v>
      </c>
      <c r="F158" s="145">
        <v>0</v>
      </c>
      <c r="G158" s="145">
        <v>0</v>
      </c>
      <c r="H158" s="4"/>
      <c r="I158" s="4"/>
      <c r="J158" s="4"/>
      <c r="K158" s="4"/>
    </row>
    <row r="159" spans="1:11" ht="14.1" customHeight="1">
      <c r="A159" s="4"/>
      <c r="B159" s="4"/>
      <c r="C159" s="11" t="s">
        <v>370</v>
      </c>
      <c r="D159" s="145">
        <v>0</v>
      </c>
      <c r="E159" s="145">
        <v>0</v>
      </c>
      <c r="F159" s="145">
        <v>0</v>
      </c>
      <c r="G159" s="145">
        <v>0</v>
      </c>
      <c r="H159" s="4"/>
      <c r="I159" s="4"/>
      <c r="J159" s="4"/>
      <c r="K159" s="4"/>
    </row>
    <row r="160" spans="1:11" ht="14.1" customHeight="1">
      <c r="A160" s="4"/>
      <c r="B160" s="4"/>
      <c r="C160" s="11" t="s">
        <v>374</v>
      </c>
      <c r="D160" s="145">
        <v>0</v>
      </c>
      <c r="E160" s="145">
        <v>0</v>
      </c>
      <c r="F160" s="145">
        <v>0</v>
      </c>
      <c r="G160" s="145">
        <v>0</v>
      </c>
      <c r="H160" s="4"/>
      <c r="I160" s="4"/>
      <c r="J160" s="4"/>
      <c r="K160" s="4"/>
    </row>
    <row r="161" spans="1:11" ht="14.1" customHeight="1">
      <c r="A161" s="4"/>
      <c r="B161" s="4"/>
      <c r="C161" s="11" t="s">
        <v>378</v>
      </c>
      <c r="D161" s="145">
        <v>0</v>
      </c>
      <c r="E161" s="145">
        <v>0</v>
      </c>
      <c r="F161" s="145">
        <v>0</v>
      </c>
      <c r="G161" s="145">
        <v>0</v>
      </c>
      <c r="H161" s="4"/>
      <c r="I161" s="4"/>
      <c r="J161" s="4"/>
      <c r="K161" s="4"/>
    </row>
    <row r="162" spans="1:11" ht="14.1" customHeight="1">
      <c r="A162" s="4"/>
      <c r="B162" s="4"/>
      <c r="C162" s="11" t="s">
        <v>370</v>
      </c>
      <c r="D162" s="145">
        <v>0</v>
      </c>
      <c r="E162" s="145">
        <v>0</v>
      </c>
      <c r="F162" s="145">
        <v>0</v>
      </c>
      <c r="G162" s="145">
        <v>0</v>
      </c>
      <c r="H162" s="4"/>
      <c r="I162" s="4"/>
      <c r="J162" s="4"/>
      <c r="K162" s="4"/>
    </row>
    <row r="163" spans="1:11" ht="14.1" customHeight="1">
      <c r="A163" s="4"/>
      <c r="B163" s="4"/>
      <c r="C163" s="11" t="s">
        <v>374</v>
      </c>
      <c r="D163" s="145">
        <v>0</v>
      </c>
      <c r="E163" s="145">
        <v>0</v>
      </c>
      <c r="F163" s="145">
        <v>0</v>
      </c>
      <c r="G163" s="145">
        <v>0</v>
      </c>
      <c r="H163" s="4"/>
      <c r="I163" s="4"/>
      <c r="J163" s="4"/>
      <c r="K163" s="4"/>
    </row>
    <row r="164" spans="1:11" ht="14.1" customHeight="1">
      <c r="A164" s="4"/>
      <c r="B164" s="4"/>
      <c r="C164" s="11" t="s">
        <v>383</v>
      </c>
      <c r="D164" s="145">
        <v>0</v>
      </c>
      <c r="E164" s="145">
        <v>0</v>
      </c>
      <c r="F164" s="145">
        <v>0</v>
      </c>
      <c r="G164" s="145">
        <v>0</v>
      </c>
      <c r="H164" s="4"/>
      <c r="I164" s="4"/>
      <c r="J164" s="4"/>
      <c r="K164" s="4"/>
    </row>
    <row r="165" spans="1:11" ht="14.1" customHeight="1">
      <c r="A165" s="4"/>
      <c r="B165" s="4"/>
      <c r="C165" s="11" t="s">
        <v>370</v>
      </c>
      <c r="D165" s="145">
        <v>0</v>
      </c>
      <c r="E165" s="145">
        <v>0</v>
      </c>
      <c r="F165" s="145">
        <v>0</v>
      </c>
      <c r="G165" s="145">
        <v>0</v>
      </c>
      <c r="H165" s="4"/>
      <c r="I165" s="4"/>
      <c r="J165" s="4"/>
      <c r="K165" s="4"/>
    </row>
    <row r="166" spans="1:11" ht="14.1" customHeight="1">
      <c r="A166" s="4"/>
      <c r="B166" s="4"/>
      <c r="C166" s="11" t="s">
        <v>374</v>
      </c>
      <c r="D166" s="145">
        <v>0</v>
      </c>
      <c r="E166" s="145">
        <v>0</v>
      </c>
      <c r="F166" s="145">
        <v>0</v>
      </c>
      <c r="G166" s="145">
        <v>0</v>
      </c>
      <c r="H166" s="4"/>
      <c r="I166" s="4"/>
      <c r="J166" s="4"/>
      <c r="K166" s="4"/>
    </row>
    <row r="167" spans="1:11" ht="14.1" customHeight="1">
      <c r="A167" s="4"/>
      <c r="B167" s="4"/>
      <c r="C167" s="11" t="s">
        <v>376</v>
      </c>
      <c r="D167" s="145">
        <v>0</v>
      </c>
      <c r="E167" s="145">
        <v>0</v>
      </c>
      <c r="F167" s="145">
        <v>0</v>
      </c>
      <c r="G167" s="145">
        <v>0</v>
      </c>
      <c r="H167" s="4"/>
      <c r="I167" s="4"/>
      <c r="J167" s="4"/>
      <c r="K167" s="4"/>
    </row>
    <row r="168" spans="1:11" ht="14.1" customHeight="1">
      <c r="A168" s="4"/>
      <c r="B168" s="4"/>
      <c r="C168" s="11" t="s">
        <v>370</v>
      </c>
      <c r="D168" s="145">
        <v>0</v>
      </c>
      <c r="E168" s="145">
        <v>0</v>
      </c>
      <c r="F168" s="145">
        <v>0</v>
      </c>
      <c r="G168" s="145">
        <v>0</v>
      </c>
      <c r="H168" s="4"/>
      <c r="I168" s="4"/>
      <c r="J168" s="4"/>
      <c r="K168" s="4"/>
    </row>
    <row r="169" spans="1:11" ht="14.1" customHeight="1">
      <c r="A169" s="4"/>
      <c r="B169" s="4"/>
      <c r="C169" s="11" t="s">
        <v>374</v>
      </c>
      <c r="D169" s="145">
        <v>0</v>
      </c>
      <c r="E169" s="145">
        <v>0</v>
      </c>
      <c r="F169" s="145">
        <v>0</v>
      </c>
      <c r="G169" s="145">
        <v>0</v>
      </c>
      <c r="H169" s="4"/>
      <c r="I169" s="4"/>
      <c r="J169" s="4"/>
      <c r="K169" s="4"/>
    </row>
    <row r="170" spans="1:11" ht="14.1" customHeight="1">
      <c r="A170" s="4"/>
      <c r="B170" s="4"/>
      <c r="C170" s="11" t="s">
        <v>375</v>
      </c>
      <c r="D170" s="145">
        <v>0</v>
      </c>
      <c r="E170" s="145">
        <v>0</v>
      </c>
      <c r="F170" s="145">
        <v>0</v>
      </c>
      <c r="G170" s="145">
        <v>0</v>
      </c>
      <c r="H170" s="4"/>
      <c r="I170" s="4"/>
      <c r="J170" s="4"/>
      <c r="K170" s="4"/>
    </row>
    <row r="171" spans="1:11" ht="14.1" customHeight="1">
      <c r="A171" s="4"/>
      <c r="B171" s="4"/>
      <c r="C171" s="11" t="s">
        <v>370</v>
      </c>
      <c r="D171" s="145">
        <v>0</v>
      </c>
      <c r="E171" s="145">
        <v>0</v>
      </c>
      <c r="F171" s="145">
        <v>0</v>
      </c>
      <c r="G171" s="145">
        <v>0</v>
      </c>
      <c r="H171" s="4"/>
      <c r="I171" s="4"/>
      <c r="J171" s="4"/>
      <c r="K171" s="4"/>
    </row>
    <row r="172" spans="1:11" ht="14.1" customHeight="1">
      <c r="A172" s="4"/>
      <c r="B172" s="4"/>
      <c r="C172" s="11" t="s">
        <v>374</v>
      </c>
      <c r="D172" s="145">
        <v>0</v>
      </c>
      <c r="E172" s="145">
        <v>0</v>
      </c>
      <c r="F172" s="145">
        <v>0</v>
      </c>
      <c r="G172" s="145">
        <v>0</v>
      </c>
      <c r="H172" s="4"/>
      <c r="I172" s="4"/>
      <c r="J172" s="4"/>
      <c r="K172" s="4"/>
    </row>
    <row r="173" spans="1:11" ht="14.1" customHeight="1">
      <c r="A173" s="4"/>
      <c r="B173" s="4"/>
      <c r="C173" s="11" t="s">
        <v>373</v>
      </c>
      <c r="D173" s="145">
        <v>0</v>
      </c>
      <c r="E173" s="145">
        <v>0</v>
      </c>
      <c r="F173" s="145">
        <v>0</v>
      </c>
      <c r="G173" s="145">
        <v>0</v>
      </c>
      <c r="H173" s="4"/>
      <c r="I173" s="4"/>
      <c r="J173" s="4"/>
      <c r="K173" s="4"/>
    </row>
    <row r="174" spans="1:11" ht="14.1" customHeight="1">
      <c r="A174" s="4"/>
      <c r="B174" s="4"/>
      <c r="C174" s="11" t="s">
        <v>370</v>
      </c>
      <c r="D174" s="145">
        <v>0</v>
      </c>
      <c r="E174" s="145">
        <v>0</v>
      </c>
      <c r="F174" s="145">
        <v>0</v>
      </c>
      <c r="G174" s="145">
        <v>0</v>
      </c>
      <c r="H174" s="4"/>
      <c r="I174" s="4"/>
      <c r="J174" s="4"/>
      <c r="K174" s="4"/>
    </row>
    <row r="175" spans="1:11" ht="14.1" customHeight="1">
      <c r="A175" s="4"/>
      <c r="B175" s="4"/>
      <c r="C175" s="11" t="s">
        <v>369</v>
      </c>
      <c r="D175" s="145">
        <v>0</v>
      </c>
      <c r="E175" s="145">
        <v>0</v>
      </c>
      <c r="F175" s="145">
        <v>0</v>
      </c>
      <c r="G175" s="145">
        <v>0</v>
      </c>
      <c r="H175" s="4"/>
      <c r="I175" s="4"/>
      <c r="J175" s="4"/>
      <c r="K175" s="4"/>
    </row>
    <row r="176" spans="1:11" ht="14.1" customHeight="1">
      <c r="A176" s="4"/>
      <c r="B176" s="4"/>
      <c r="C176" s="11" t="s">
        <v>368</v>
      </c>
      <c r="D176" s="145">
        <v>0</v>
      </c>
      <c r="E176" s="145">
        <v>0</v>
      </c>
      <c r="F176" s="145">
        <v>0</v>
      </c>
      <c r="G176" s="145">
        <v>0</v>
      </c>
      <c r="H176" s="4"/>
      <c r="I176" s="4"/>
      <c r="J176" s="4"/>
      <c r="K176" s="4"/>
    </row>
    <row r="177" spans="1:11" ht="14.1" customHeight="1">
      <c r="A177" s="4"/>
      <c r="B177" s="4"/>
      <c r="C177" s="11" t="s">
        <v>367</v>
      </c>
      <c r="D177" s="145">
        <v>0</v>
      </c>
      <c r="E177" s="145">
        <v>0</v>
      </c>
      <c r="F177" s="145">
        <v>0</v>
      </c>
      <c r="G177" s="145">
        <v>0</v>
      </c>
      <c r="H177" s="4"/>
      <c r="I177" s="4"/>
      <c r="J177" s="4"/>
      <c r="K177" s="4"/>
    </row>
    <row r="178" spans="1:11" ht="14.1" customHeight="1">
      <c r="A178" s="4"/>
      <c r="B178" s="4"/>
      <c r="C178" s="11" t="s">
        <v>366</v>
      </c>
      <c r="D178" s="145">
        <v>0</v>
      </c>
      <c r="E178" s="145">
        <v>0</v>
      </c>
      <c r="F178" s="145">
        <v>0</v>
      </c>
      <c r="G178" s="145">
        <v>0</v>
      </c>
      <c r="H178" s="4"/>
      <c r="I178" s="4"/>
      <c r="J178" s="4"/>
      <c r="K178" s="4"/>
    </row>
    <row r="179" spans="1:11" ht="14.1" customHeight="1">
      <c r="A179" s="4"/>
      <c r="B179" s="4"/>
      <c r="C179" s="11" t="s">
        <v>372</v>
      </c>
      <c r="D179" s="145">
        <v>1360000</v>
      </c>
      <c r="E179" s="145">
        <v>500000</v>
      </c>
      <c r="F179" s="145">
        <v>930650</v>
      </c>
      <c r="G179" s="145">
        <v>846850</v>
      </c>
      <c r="H179" s="4"/>
      <c r="I179" s="4"/>
      <c r="J179" s="4"/>
      <c r="K179" s="4"/>
    </row>
    <row r="180" spans="1:11" ht="14.1" customHeight="1">
      <c r="A180" s="4"/>
      <c r="B180" s="4"/>
      <c r="C180" s="11" t="s">
        <v>370</v>
      </c>
      <c r="D180" s="145">
        <v>1360000</v>
      </c>
      <c r="E180" s="145">
        <v>500000</v>
      </c>
      <c r="F180" s="145">
        <v>930650</v>
      </c>
      <c r="G180" s="145">
        <v>846850</v>
      </c>
      <c r="H180" s="4"/>
      <c r="I180" s="4"/>
      <c r="J180" s="4"/>
      <c r="K180" s="4"/>
    </row>
    <row r="181" spans="1:11" ht="14.1" customHeight="1">
      <c r="A181" s="4"/>
      <c r="B181" s="4"/>
      <c r="C181" s="11" t="s">
        <v>369</v>
      </c>
      <c r="D181" s="145">
        <v>0</v>
      </c>
      <c r="E181" s="145">
        <v>0</v>
      </c>
      <c r="F181" s="145">
        <v>0</v>
      </c>
      <c r="G181" s="145">
        <v>0</v>
      </c>
      <c r="H181" s="4"/>
      <c r="I181" s="4"/>
      <c r="J181" s="4"/>
      <c r="K181" s="4"/>
    </row>
    <row r="182" spans="1:11" ht="14.1" customHeight="1">
      <c r="A182" s="4"/>
      <c r="B182" s="4"/>
      <c r="C182" s="11" t="s">
        <v>368</v>
      </c>
      <c r="D182" s="145">
        <v>0</v>
      </c>
      <c r="E182" s="145">
        <v>0</v>
      </c>
      <c r="F182" s="145">
        <v>0</v>
      </c>
      <c r="G182" s="145">
        <v>0</v>
      </c>
      <c r="H182" s="4"/>
      <c r="I182" s="4"/>
      <c r="J182" s="4"/>
      <c r="K182" s="4"/>
    </row>
    <row r="183" spans="1:11" ht="14.1" customHeight="1">
      <c r="A183" s="4"/>
      <c r="B183" s="4"/>
      <c r="C183" s="11" t="s">
        <v>367</v>
      </c>
      <c r="D183" s="145">
        <v>0</v>
      </c>
      <c r="E183" s="145">
        <v>0</v>
      </c>
      <c r="F183" s="145">
        <v>0</v>
      </c>
      <c r="G183" s="145">
        <v>0</v>
      </c>
      <c r="H183" s="4"/>
      <c r="I183" s="4"/>
      <c r="J183" s="4"/>
      <c r="K183" s="4"/>
    </row>
    <row r="184" spans="1:11" ht="14.1" customHeight="1">
      <c r="A184" s="4"/>
      <c r="B184" s="4"/>
      <c r="C184" s="11" t="s">
        <v>366</v>
      </c>
      <c r="D184" s="145">
        <v>0</v>
      </c>
      <c r="E184" s="145">
        <v>0</v>
      </c>
      <c r="F184" s="145">
        <v>0</v>
      </c>
      <c r="G184" s="145">
        <v>0</v>
      </c>
      <c r="H184" s="4"/>
      <c r="I184" s="4"/>
      <c r="J184" s="4"/>
      <c r="K184" s="4"/>
    </row>
    <row r="185" spans="1:11" ht="14.1" customHeight="1">
      <c r="A185" s="4"/>
      <c r="B185" s="4"/>
      <c r="C185" s="11" t="s">
        <v>371</v>
      </c>
      <c r="D185" s="145">
        <v>0</v>
      </c>
      <c r="E185" s="145">
        <v>0</v>
      </c>
      <c r="F185" s="145">
        <v>0</v>
      </c>
      <c r="G185" s="145">
        <v>0</v>
      </c>
      <c r="H185" s="4"/>
      <c r="I185" s="4"/>
      <c r="J185" s="4"/>
      <c r="K185" s="4"/>
    </row>
    <row r="186" spans="1:11" ht="14.1" customHeight="1">
      <c r="A186" s="4"/>
      <c r="B186" s="4"/>
      <c r="C186" s="11" t="s">
        <v>370</v>
      </c>
      <c r="D186" s="145">
        <v>0</v>
      </c>
      <c r="E186" s="145">
        <v>0</v>
      </c>
      <c r="F186" s="145">
        <v>0</v>
      </c>
      <c r="G186" s="145">
        <v>0</v>
      </c>
      <c r="H186" s="4"/>
      <c r="I186" s="4"/>
      <c r="J186" s="4"/>
      <c r="K186" s="4"/>
    </row>
    <row r="187" spans="1:11" ht="14.1" customHeight="1">
      <c r="A187" s="4"/>
      <c r="B187" s="4"/>
      <c r="C187" s="11" t="s">
        <v>369</v>
      </c>
      <c r="D187" s="145">
        <v>0</v>
      </c>
      <c r="E187" s="145">
        <v>0</v>
      </c>
      <c r="F187" s="145">
        <v>0</v>
      </c>
      <c r="G187" s="145">
        <v>0</v>
      </c>
      <c r="H187" s="4"/>
      <c r="I187" s="4"/>
      <c r="J187" s="4"/>
      <c r="K187" s="4"/>
    </row>
    <row r="188" spans="1:11" ht="14.1" customHeight="1">
      <c r="A188" s="4"/>
      <c r="B188" s="4"/>
      <c r="C188" s="11" t="s">
        <v>368</v>
      </c>
      <c r="D188" s="145">
        <v>0</v>
      </c>
      <c r="E188" s="145">
        <v>0</v>
      </c>
      <c r="F188" s="145">
        <v>0</v>
      </c>
      <c r="G188" s="145">
        <v>0</v>
      </c>
      <c r="H188" s="4"/>
      <c r="I188" s="4"/>
      <c r="J188" s="4"/>
      <c r="K188" s="4"/>
    </row>
    <row r="189" spans="1:11" ht="14.1" customHeight="1">
      <c r="A189" s="4"/>
      <c r="B189" s="4"/>
      <c r="C189" s="11" t="s">
        <v>367</v>
      </c>
      <c r="D189" s="145">
        <v>0</v>
      </c>
      <c r="E189" s="145">
        <v>0</v>
      </c>
      <c r="F189" s="145">
        <v>0</v>
      </c>
      <c r="G189" s="145">
        <v>0</v>
      </c>
      <c r="H189" s="4"/>
      <c r="I189" s="4"/>
      <c r="J189" s="4"/>
      <c r="K189" s="4"/>
    </row>
    <row r="190" spans="1:11" ht="14.1" customHeight="1">
      <c r="A190" s="4"/>
      <c r="B190" s="4"/>
      <c r="C190" s="11" t="s">
        <v>366</v>
      </c>
      <c r="D190" s="145">
        <v>0</v>
      </c>
      <c r="E190" s="145">
        <v>0</v>
      </c>
      <c r="F190" s="145">
        <v>0</v>
      </c>
      <c r="G190" s="145">
        <v>0</v>
      </c>
      <c r="H190" s="4"/>
      <c r="I190" s="4"/>
      <c r="J190" s="4"/>
      <c r="K190" s="4"/>
    </row>
    <row r="191" spans="1:11" ht="14.1" customHeight="1">
      <c r="A191" s="4"/>
      <c r="B191" s="4"/>
      <c r="C191" s="11" t="s">
        <v>365</v>
      </c>
      <c r="D191" s="145">
        <v>0</v>
      </c>
      <c r="E191" s="145">
        <v>0</v>
      </c>
      <c r="F191" s="145">
        <v>0</v>
      </c>
      <c r="G191" s="145">
        <v>0</v>
      </c>
      <c r="H191" s="4"/>
      <c r="I191" s="4"/>
      <c r="J191" s="4"/>
      <c r="K191" s="4"/>
    </row>
    <row r="192" spans="1:11" ht="14.1" customHeight="1">
      <c r="A192" s="4"/>
      <c r="B192" s="4"/>
      <c r="C192" s="11" t="s">
        <v>364</v>
      </c>
      <c r="D192" s="145">
        <v>0</v>
      </c>
      <c r="E192" s="145">
        <v>0</v>
      </c>
      <c r="F192" s="145">
        <v>0</v>
      </c>
      <c r="G192" s="145">
        <v>0</v>
      </c>
      <c r="H192" s="4"/>
      <c r="I192" s="4"/>
      <c r="J192" s="4"/>
      <c r="K192" s="4"/>
    </row>
    <row r="193" spans="1:11" ht="14.1" customHeight="1">
      <c r="A193" s="4"/>
      <c r="B193" s="4"/>
      <c r="C193" s="10" t="s">
        <v>147</v>
      </c>
      <c r="D193" s="145">
        <v>1360000</v>
      </c>
      <c r="E193" s="145">
        <v>500000</v>
      </c>
      <c r="F193" s="145">
        <v>930650</v>
      </c>
      <c r="G193" s="145">
        <v>846850</v>
      </c>
      <c r="H193" s="4"/>
      <c r="I193" s="4"/>
      <c r="J193" s="4"/>
      <c r="K193" s="4"/>
    </row>
    <row r="194" spans="1:11" ht="14.1" customHeight="1">
      <c r="A194" s="4"/>
      <c r="B194" s="4"/>
      <c r="C194" s="14" t="s">
        <v>393</v>
      </c>
      <c r="D194" s="1232" t="s">
        <v>2772</v>
      </c>
      <c r="E194" s="1233"/>
      <c r="F194" s="1233"/>
      <c r="G194" s="1233"/>
      <c r="H194" s="4"/>
      <c r="I194" s="4"/>
      <c r="J194" s="4"/>
      <c r="K194" s="4"/>
    </row>
    <row r="195" spans="1:11" ht="14.1" customHeight="1">
      <c r="A195" s="4"/>
      <c r="B195" s="4"/>
      <c r="C195" s="150" t="s">
        <v>392</v>
      </c>
      <c r="D195" s="1234" t="s">
        <v>2773</v>
      </c>
      <c r="E195" s="1235"/>
      <c r="F195" s="1235"/>
      <c r="G195" s="1235"/>
      <c r="H195" s="4"/>
      <c r="I195" s="4"/>
      <c r="J195" s="4"/>
      <c r="K195" s="4"/>
    </row>
    <row r="196" spans="1:11" ht="14.1" customHeight="1">
      <c r="A196" s="4"/>
      <c r="B196" s="4"/>
      <c r="C196" s="150" t="s">
        <v>15</v>
      </c>
      <c r="D196" s="1234" t="s">
        <v>46</v>
      </c>
      <c r="E196" s="1235"/>
      <c r="F196" s="1235"/>
      <c r="G196" s="1235"/>
      <c r="H196" s="4"/>
      <c r="I196" s="4"/>
      <c r="J196" s="4"/>
      <c r="K196" s="4"/>
    </row>
    <row r="197" spans="1:11" ht="15" customHeight="1">
      <c r="A197" s="4"/>
      <c r="B197" s="4"/>
      <c r="C197" s="13"/>
      <c r="D197" s="143">
        <v>2021</v>
      </c>
      <c r="E197" s="143">
        <v>2022</v>
      </c>
      <c r="F197" s="143">
        <v>2023</v>
      </c>
      <c r="G197" s="143">
        <v>2024</v>
      </c>
      <c r="H197" s="4"/>
      <c r="I197" s="4"/>
      <c r="J197" s="4"/>
      <c r="K197" s="4"/>
    </row>
    <row r="198" spans="1:11" ht="15" customHeight="1">
      <c r="A198" s="4"/>
      <c r="B198" s="4"/>
      <c r="C198" s="12"/>
      <c r="D198" s="144" t="s">
        <v>7</v>
      </c>
      <c r="E198" s="144" t="s">
        <v>8</v>
      </c>
      <c r="F198" s="144" t="s">
        <v>8</v>
      </c>
      <c r="G198" s="144" t="s">
        <v>8</v>
      </c>
      <c r="H198" s="4"/>
      <c r="I198" s="4"/>
      <c r="J198" s="4"/>
      <c r="K198" s="4"/>
    </row>
    <row r="199" spans="1:11" ht="14.1" customHeight="1">
      <c r="A199" s="4"/>
      <c r="B199" s="4"/>
      <c r="C199" s="7" t="s">
        <v>16</v>
      </c>
      <c r="D199" s="142" t="s">
        <v>385</v>
      </c>
      <c r="E199" s="142" t="s">
        <v>411</v>
      </c>
      <c r="F199" s="142" t="s">
        <v>385</v>
      </c>
      <c r="G199" s="142" t="s">
        <v>385</v>
      </c>
      <c r="H199" s="4"/>
      <c r="I199" s="4"/>
      <c r="J199" s="4"/>
      <c r="K199" s="4"/>
    </row>
    <row r="200" spans="1:11" ht="14.1" customHeight="1">
      <c r="A200" s="4"/>
      <c r="B200" s="4"/>
      <c r="C200" s="7" t="s">
        <v>506</v>
      </c>
      <c r="D200" s="142" t="s">
        <v>2468</v>
      </c>
      <c r="E200" s="142" t="s">
        <v>2774</v>
      </c>
      <c r="F200" s="142" t="s">
        <v>385</v>
      </c>
      <c r="G200" s="142" t="s">
        <v>385</v>
      </c>
      <c r="H200" s="4"/>
      <c r="I200" s="4"/>
      <c r="J200" s="4"/>
      <c r="K200" s="4"/>
    </row>
    <row r="201" spans="1:11" ht="14.1" customHeight="1">
      <c r="A201" s="4"/>
      <c r="B201" s="4"/>
      <c r="C201" s="7" t="s">
        <v>504</v>
      </c>
      <c r="D201" s="142" t="s">
        <v>385</v>
      </c>
      <c r="E201" s="142" t="s">
        <v>2774</v>
      </c>
      <c r="F201" s="142" t="s">
        <v>385</v>
      </c>
      <c r="G201" s="142" t="s">
        <v>385</v>
      </c>
      <c r="H201" s="4"/>
      <c r="I201" s="4"/>
      <c r="J201" s="4"/>
      <c r="K201" s="4"/>
    </row>
    <row r="202" spans="1:11" ht="14.1" customHeight="1">
      <c r="A202" s="4"/>
      <c r="B202" s="4"/>
      <c r="C202" s="7" t="s">
        <v>388</v>
      </c>
      <c r="D202" s="142" t="s">
        <v>361</v>
      </c>
      <c r="E202" s="142" t="s">
        <v>361</v>
      </c>
      <c r="F202" s="142" t="s">
        <v>430</v>
      </c>
      <c r="G202" s="142" t="s">
        <v>361</v>
      </c>
      <c r="H202" s="4"/>
      <c r="I202" s="4"/>
      <c r="J202" s="4"/>
      <c r="K202" s="4"/>
    </row>
    <row r="203" spans="1:11" ht="14.1" customHeight="1">
      <c r="A203" s="4"/>
      <c r="B203" s="4"/>
      <c r="C203" s="7" t="s">
        <v>387</v>
      </c>
      <c r="D203" s="142" t="s">
        <v>361</v>
      </c>
      <c r="E203" s="142" t="s">
        <v>2775</v>
      </c>
      <c r="F203" s="142" t="s">
        <v>430</v>
      </c>
      <c r="G203" s="142" t="s">
        <v>361</v>
      </c>
      <c r="H203" s="4"/>
      <c r="I203" s="4"/>
      <c r="J203" s="4"/>
      <c r="K203" s="4"/>
    </row>
    <row r="204" spans="1:11" ht="14.1" customHeight="1">
      <c r="A204" s="4"/>
      <c r="B204" s="4"/>
      <c r="C204" s="7" t="s">
        <v>22</v>
      </c>
      <c r="D204" s="142" t="s">
        <v>361</v>
      </c>
      <c r="E204" s="142" t="s">
        <v>361</v>
      </c>
      <c r="F204" s="142" t="s">
        <v>430</v>
      </c>
      <c r="G204" s="142" t="s">
        <v>361</v>
      </c>
      <c r="H204" s="4"/>
      <c r="I204" s="4"/>
      <c r="J204" s="4"/>
      <c r="K204" s="4"/>
    </row>
    <row r="205" spans="1:11" ht="14.1" customHeight="1">
      <c r="A205" s="4"/>
      <c r="B205" s="4"/>
      <c r="C205" s="1236" t="s">
        <v>384</v>
      </c>
      <c r="D205" s="1237"/>
      <c r="E205" s="1237"/>
      <c r="F205" s="1237"/>
      <c r="G205" s="1237"/>
      <c r="H205" s="4"/>
      <c r="I205" s="4"/>
      <c r="J205" s="4"/>
      <c r="K205" s="4"/>
    </row>
    <row r="206" spans="1:11" ht="14.1" customHeight="1">
      <c r="A206" s="4"/>
      <c r="B206" s="4"/>
      <c r="C206" s="13"/>
      <c r="D206" s="143">
        <v>2021</v>
      </c>
      <c r="E206" s="143">
        <v>2022</v>
      </c>
      <c r="F206" s="143">
        <v>2023</v>
      </c>
      <c r="G206" s="143">
        <v>2024</v>
      </c>
      <c r="H206" s="4"/>
      <c r="I206" s="4"/>
      <c r="J206" s="4"/>
      <c r="K206" s="4"/>
    </row>
    <row r="207" spans="1:11" ht="14.1" customHeight="1">
      <c r="A207" s="4"/>
      <c r="B207" s="4"/>
      <c r="C207" s="12"/>
      <c r="D207" s="144" t="s">
        <v>7</v>
      </c>
      <c r="E207" s="144" t="s">
        <v>8</v>
      </c>
      <c r="F207" s="144" t="s">
        <v>8</v>
      </c>
      <c r="G207" s="144" t="s">
        <v>8</v>
      </c>
      <c r="H207" s="4"/>
      <c r="I207" s="4"/>
      <c r="J207" s="4"/>
      <c r="K207" s="4"/>
    </row>
    <row r="208" spans="1:11" ht="14.1" customHeight="1">
      <c r="A208" s="4"/>
      <c r="B208" s="4"/>
      <c r="C208" s="11" t="s">
        <v>381</v>
      </c>
      <c r="D208" s="145">
        <v>0</v>
      </c>
      <c r="E208" s="145">
        <v>0</v>
      </c>
      <c r="F208" s="145">
        <v>0</v>
      </c>
      <c r="G208" s="145">
        <v>0</v>
      </c>
      <c r="H208" s="4"/>
      <c r="I208" s="4"/>
      <c r="J208" s="4"/>
      <c r="K208" s="4"/>
    </row>
    <row r="209" spans="1:11" ht="14.1" customHeight="1">
      <c r="A209" s="4"/>
      <c r="B209" s="4"/>
      <c r="C209" s="11" t="s">
        <v>370</v>
      </c>
      <c r="D209" s="145">
        <v>0</v>
      </c>
      <c r="E209" s="145">
        <v>0</v>
      </c>
      <c r="F209" s="145">
        <v>0</v>
      </c>
      <c r="G209" s="145">
        <v>0</v>
      </c>
      <c r="H209" s="4"/>
      <c r="I209" s="4"/>
      <c r="J209" s="4"/>
      <c r="K209" s="4"/>
    </row>
    <row r="210" spans="1:11" ht="14.1" customHeight="1">
      <c r="A210" s="4"/>
      <c r="B210" s="4"/>
      <c r="C210" s="11" t="s">
        <v>374</v>
      </c>
      <c r="D210" s="145">
        <v>0</v>
      </c>
      <c r="E210" s="145">
        <v>0</v>
      </c>
      <c r="F210" s="145">
        <v>0</v>
      </c>
      <c r="G210" s="145">
        <v>0</v>
      </c>
      <c r="H210" s="4"/>
      <c r="I210" s="4"/>
      <c r="J210" s="4"/>
      <c r="K210" s="4"/>
    </row>
    <row r="211" spans="1:11" ht="14.1" customHeight="1">
      <c r="A211" s="4"/>
      <c r="B211" s="4"/>
      <c r="C211" s="11" t="s">
        <v>380</v>
      </c>
      <c r="D211" s="145">
        <v>0</v>
      </c>
      <c r="E211" s="145">
        <v>0</v>
      </c>
      <c r="F211" s="145">
        <v>0</v>
      </c>
      <c r="G211" s="145">
        <v>0</v>
      </c>
      <c r="H211" s="4"/>
      <c r="I211" s="4"/>
      <c r="J211" s="4"/>
      <c r="K211" s="4"/>
    </row>
    <row r="212" spans="1:11" ht="14.1" customHeight="1">
      <c r="A212" s="4"/>
      <c r="B212" s="4"/>
      <c r="C212" s="11" t="s">
        <v>370</v>
      </c>
      <c r="D212" s="145">
        <v>0</v>
      </c>
      <c r="E212" s="145">
        <v>0</v>
      </c>
      <c r="F212" s="145">
        <v>0</v>
      </c>
      <c r="G212" s="145">
        <v>0</v>
      </c>
      <c r="H212" s="4"/>
      <c r="I212" s="4"/>
      <c r="J212" s="4"/>
      <c r="K212" s="4"/>
    </row>
    <row r="213" spans="1:11" ht="14.1" customHeight="1">
      <c r="A213" s="4"/>
      <c r="B213" s="4"/>
      <c r="C213" s="11" t="s">
        <v>374</v>
      </c>
      <c r="D213" s="145">
        <v>0</v>
      </c>
      <c r="E213" s="145">
        <v>0</v>
      </c>
      <c r="F213" s="145">
        <v>0</v>
      </c>
      <c r="G213" s="145">
        <v>0</v>
      </c>
      <c r="H213" s="4"/>
      <c r="I213" s="4"/>
      <c r="J213" s="4"/>
      <c r="K213" s="4"/>
    </row>
    <row r="214" spans="1:11" ht="14.1" customHeight="1">
      <c r="A214" s="4"/>
      <c r="B214" s="4"/>
      <c r="C214" s="11" t="s">
        <v>379</v>
      </c>
      <c r="D214" s="145">
        <v>0</v>
      </c>
      <c r="E214" s="145">
        <v>0</v>
      </c>
      <c r="F214" s="145">
        <v>0</v>
      </c>
      <c r="G214" s="145">
        <v>0</v>
      </c>
      <c r="H214" s="4"/>
      <c r="I214" s="4"/>
      <c r="J214" s="4"/>
      <c r="K214" s="4"/>
    </row>
    <row r="215" spans="1:11" ht="14.1" customHeight="1">
      <c r="A215" s="4"/>
      <c r="B215" s="4"/>
      <c r="C215" s="11" t="s">
        <v>370</v>
      </c>
      <c r="D215" s="145">
        <v>0</v>
      </c>
      <c r="E215" s="145">
        <v>0</v>
      </c>
      <c r="F215" s="145">
        <v>0</v>
      </c>
      <c r="G215" s="145">
        <v>0</v>
      </c>
      <c r="H215" s="4"/>
      <c r="I215" s="4"/>
      <c r="J215" s="4"/>
      <c r="K215" s="4"/>
    </row>
    <row r="216" spans="1:11" ht="14.1" customHeight="1">
      <c r="A216" s="4"/>
      <c r="B216" s="4"/>
      <c r="C216" s="11" t="s">
        <v>374</v>
      </c>
      <c r="D216" s="145">
        <v>0</v>
      </c>
      <c r="E216" s="145">
        <v>0</v>
      </c>
      <c r="F216" s="145">
        <v>0</v>
      </c>
      <c r="G216" s="145">
        <v>0</v>
      </c>
      <c r="H216" s="4"/>
      <c r="I216" s="4"/>
      <c r="J216" s="4"/>
      <c r="K216" s="4"/>
    </row>
    <row r="217" spans="1:11" ht="14.1" customHeight="1">
      <c r="A217" s="4"/>
      <c r="B217" s="4"/>
      <c r="C217" s="11" t="s">
        <v>378</v>
      </c>
      <c r="D217" s="145">
        <v>0</v>
      </c>
      <c r="E217" s="145">
        <v>0</v>
      </c>
      <c r="F217" s="145">
        <v>0</v>
      </c>
      <c r="G217" s="145">
        <v>0</v>
      </c>
      <c r="H217" s="4"/>
      <c r="I217" s="4"/>
      <c r="J217" s="4"/>
      <c r="K217" s="4"/>
    </row>
    <row r="218" spans="1:11" ht="14.1" customHeight="1">
      <c r="A218" s="4"/>
      <c r="B218" s="4"/>
      <c r="C218" s="11" t="s">
        <v>370</v>
      </c>
      <c r="D218" s="145">
        <v>0</v>
      </c>
      <c r="E218" s="145">
        <v>0</v>
      </c>
      <c r="F218" s="145">
        <v>0</v>
      </c>
      <c r="G218" s="145">
        <v>0</v>
      </c>
      <c r="H218" s="4"/>
      <c r="I218" s="4"/>
      <c r="J218" s="4"/>
      <c r="K218" s="4"/>
    </row>
    <row r="219" spans="1:11" ht="14.1" customHeight="1">
      <c r="A219" s="4"/>
      <c r="B219" s="4"/>
      <c r="C219" s="11" t="s">
        <v>374</v>
      </c>
      <c r="D219" s="145">
        <v>0</v>
      </c>
      <c r="E219" s="145">
        <v>0</v>
      </c>
      <c r="F219" s="145">
        <v>0</v>
      </c>
      <c r="G219" s="145">
        <v>0</v>
      </c>
      <c r="H219" s="4"/>
      <c r="I219" s="4"/>
      <c r="J219" s="4"/>
      <c r="K219" s="4"/>
    </row>
    <row r="220" spans="1:11" ht="14.1" customHeight="1">
      <c r="A220" s="4"/>
      <c r="B220" s="4"/>
      <c r="C220" s="11" t="s">
        <v>383</v>
      </c>
      <c r="D220" s="145">
        <v>0</v>
      </c>
      <c r="E220" s="145">
        <v>0</v>
      </c>
      <c r="F220" s="145">
        <v>0</v>
      </c>
      <c r="G220" s="145">
        <v>0</v>
      </c>
      <c r="H220" s="4"/>
      <c r="I220" s="4"/>
      <c r="J220" s="4"/>
      <c r="K220" s="4"/>
    </row>
    <row r="221" spans="1:11" ht="14.1" customHeight="1">
      <c r="A221" s="4"/>
      <c r="B221" s="4"/>
      <c r="C221" s="11" t="s">
        <v>370</v>
      </c>
      <c r="D221" s="145">
        <v>0</v>
      </c>
      <c r="E221" s="145">
        <v>0</v>
      </c>
      <c r="F221" s="145">
        <v>0</v>
      </c>
      <c r="G221" s="145">
        <v>0</v>
      </c>
      <c r="H221" s="4"/>
      <c r="I221" s="4"/>
      <c r="J221" s="4"/>
      <c r="K221" s="4"/>
    </row>
    <row r="222" spans="1:11" ht="14.1" customHeight="1">
      <c r="A222" s="4"/>
      <c r="B222" s="4"/>
      <c r="C222" s="11" t="s">
        <v>374</v>
      </c>
      <c r="D222" s="145">
        <v>0</v>
      </c>
      <c r="E222" s="145">
        <v>0</v>
      </c>
      <c r="F222" s="145">
        <v>0</v>
      </c>
      <c r="G222" s="145">
        <v>0</v>
      </c>
      <c r="H222" s="4"/>
      <c r="I222" s="4"/>
      <c r="J222" s="4"/>
      <c r="K222" s="4"/>
    </row>
    <row r="223" spans="1:11" ht="14.1" customHeight="1">
      <c r="A223" s="4"/>
      <c r="B223" s="4"/>
      <c r="C223" s="11" t="s">
        <v>376</v>
      </c>
      <c r="D223" s="145">
        <v>0</v>
      </c>
      <c r="E223" s="145">
        <v>0</v>
      </c>
      <c r="F223" s="145">
        <v>0</v>
      </c>
      <c r="G223" s="145">
        <v>0</v>
      </c>
      <c r="H223" s="4"/>
      <c r="I223" s="4"/>
      <c r="J223" s="4"/>
      <c r="K223" s="4"/>
    </row>
    <row r="224" spans="1:11" ht="14.1" customHeight="1">
      <c r="A224" s="4"/>
      <c r="B224" s="4"/>
      <c r="C224" s="11" t="s">
        <v>370</v>
      </c>
      <c r="D224" s="145">
        <v>0</v>
      </c>
      <c r="E224" s="145">
        <v>0</v>
      </c>
      <c r="F224" s="145">
        <v>0</v>
      </c>
      <c r="G224" s="145">
        <v>0</v>
      </c>
      <c r="H224" s="4"/>
      <c r="I224" s="4"/>
      <c r="J224" s="4"/>
      <c r="K224" s="4"/>
    </row>
    <row r="225" spans="1:11" ht="14.1" customHeight="1">
      <c r="A225" s="4"/>
      <c r="B225" s="4"/>
      <c r="C225" s="11" t="s">
        <v>374</v>
      </c>
      <c r="D225" s="145">
        <v>0</v>
      </c>
      <c r="E225" s="145">
        <v>0</v>
      </c>
      <c r="F225" s="145">
        <v>0</v>
      </c>
      <c r="G225" s="145">
        <v>0</v>
      </c>
      <c r="H225" s="4"/>
      <c r="I225" s="4"/>
      <c r="J225" s="4"/>
      <c r="K225" s="4"/>
    </row>
    <row r="226" spans="1:11" ht="14.1" customHeight="1">
      <c r="A226" s="4"/>
      <c r="B226" s="4"/>
      <c r="C226" s="11" t="s">
        <v>375</v>
      </c>
      <c r="D226" s="145">
        <v>0</v>
      </c>
      <c r="E226" s="145">
        <v>0</v>
      </c>
      <c r="F226" s="145">
        <v>0</v>
      </c>
      <c r="G226" s="145">
        <v>0</v>
      </c>
      <c r="H226" s="4"/>
      <c r="I226" s="4"/>
      <c r="J226" s="4"/>
      <c r="K226" s="4"/>
    </row>
    <row r="227" spans="1:11" ht="14.1" customHeight="1">
      <c r="A227" s="4"/>
      <c r="B227" s="4"/>
      <c r="C227" s="11" t="s">
        <v>370</v>
      </c>
      <c r="D227" s="145">
        <v>0</v>
      </c>
      <c r="E227" s="145">
        <v>0</v>
      </c>
      <c r="F227" s="145">
        <v>0</v>
      </c>
      <c r="G227" s="145">
        <v>0</v>
      </c>
      <c r="H227" s="4"/>
      <c r="I227" s="4"/>
      <c r="J227" s="4"/>
      <c r="K227" s="4"/>
    </row>
    <row r="228" spans="1:11" ht="14.1" customHeight="1">
      <c r="A228" s="4"/>
      <c r="B228" s="4"/>
      <c r="C228" s="11" t="s">
        <v>374</v>
      </c>
      <c r="D228" s="145">
        <v>0</v>
      </c>
      <c r="E228" s="145">
        <v>0</v>
      </c>
      <c r="F228" s="145">
        <v>0</v>
      </c>
      <c r="G228" s="145">
        <v>0</v>
      </c>
      <c r="H228" s="4"/>
      <c r="I228" s="4"/>
      <c r="J228" s="4"/>
      <c r="K228" s="4"/>
    </row>
    <row r="229" spans="1:11" ht="14.1" customHeight="1">
      <c r="A229" s="4"/>
      <c r="B229" s="4"/>
      <c r="C229" s="11" t="s">
        <v>373</v>
      </c>
      <c r="D229" s="145">
        <v>0</v>
      </c>
      <c r="E229" s="145">
        <v>0</v>
      </c>
      <c r="F229" s="145">
        <v>0</v>
      </c>
      <c r="G229" s="145">
        <v>0</v>
      </c>
      <c r="H229" s="4"/>
      <c r="I229" s="4"/>
      <c r="J229" s="4"/>
      <c r="K229" s="4"/>
    </row>
    <row r="230" spans="1:11" ht="14.1" customHeight="1">
      <c r="A230" s="4"/>
      <c r="B230" s="4"/>
      <c r="C230" s="11" t="s">
        <v>370</v>
      </c>
      <c r="D230" s="145">
        <v>0</v>
      </c>
      <c r="E230" s="145">
        <v>0</v>
      </c>
      <c r="F230" s="145">
        <v>0</v>
      </c>
      <c r="G230" s="145">
        <v>0</v>
      </c>
      <c r="H230" s="4"/>
      <c r="I230" s="4"/>
      <c r="J230" s="4"/>
      <c r="K230" s="4"/>
    </row>
    <row r="231" spans="1:11" ht="14.1" customHeight="1">
      <c r="A231" s="4"/>
      <c r="B231" s="4"/>
      <c r="C231" s="11" t="s">
        <v>369</v>
      </c>
      <c r="D231" s="145">
        <v>0</v>
      </c>
      <c r="E231" s="145">
        <v>0</v>
      </c>
      <c r="F231" s="145">
        <v>0</v>
      </c>
      <c r="G231" s="145">
        <v>0</v>
      </c>
      <c r="H231" s="4"/>
      <c r="I231" s="4"/>
      <c r="J231" s="4"/>
      <c r="K231" s="4"/>
    </row>
    <row r="232" spans="1:11" ht="14.1" customHeight="1">
      <c r="A232" s="4"/>
      <c r="B232" s="4"/>
      <c r="C232" s="11" t="s">
        <v>368</v>
      </c>
      <c r="D232" s="145">
        <v>0</v>
      </c>
      <c r="E232" s="145">
        <v>0</v>
      </c>
      <c r="F232" s="145">
        <v>0</v>
      </c>
      <c r="G232" s="145">
        <v>0</v>
      </c>
      <c r="H232" s="4"/>
      <c r="I232" s="4"/>
      <c r="J232" s="4"/>
      <c r="K232" s="4"/>
    </row>
    <row r="233" spans="1:11" ht="14.1" customHeight="1">
      <c r="A233" s="4"/>
      <c r="B233" s="4"/>
      <c r="C233" s="11" t="s">
        <v>367</v>
      </c>
      <c r="D233" s="145">
        <v>0</v>
      </c>
      <c r="E233" s="145">
        <v>0</v>
      </c>
      <c r="F233" s="145">
        <v>0</v>
      </c>
      <c r="G233" s="145">
        <v>0</v>
      </c>
      <c r="H233" s="4"/>
      <c r="I233" s="4"/>
      <c r="J233" s="4"/>
      <c r="K233" s="4"/>
    </row>
    <row r="234" spans="1:11" ht="14.1" customHeight="1">
      <c r="A234" s="4"/>
      <c r="B234" s="4"/>
      <c r="C234" s="11" t="s">
        <v>366</v>
      </c>
      <c r="D234" s="145">
        <v>0</v>
      </c>
      <c r="E234" s="145">
        <v>0</v>
      </c>
      <c r="F234" s="145">
        <v>0</v>
      </c>
      <c r="G234" s="145">
        <v>0</v>
      </c>
      <c r="H234" s="4"/>
      <c r="I234" s="4"/>
      <c r="J234" s="4"/>
      <c r="K234" s="4"/>
    </row>
    <row r="235" spans="1:11" ht="14.1" customHeight="1">
      <c r="A235" s="4"/>
      <c r="B235" s="4"/>
      <c r="C235" s="11" t="s">
        <v>372</v>
      </c>
      <c r="D235" s="145">
        <v>960000</v>
      </c>
      <c r="E235" s="145">
        <v>238632</v>
      </c>
      <c r="F235" s="145">
        <v>0</v>
      </c>
      <c r="G235" s="145">
        <v>0</v>
      </c>
      <c r="H235" s="4"/>
      <c r="I235" s="4"/>
      <c r="J235" s="4"/>
      <c r="K235" s="4"/>
    </row>
    <row r="236" spans="1:11" ht="14.1" customHeight="1">
      <c r="A236" s="4"/>
      <c r="B236" s="4"/>
      <c r="C236" s="11" t="s">
        <v>370</v>
      </c>
      <c r="D236" s="145">
        <v>960000</v>
      </c>
      <c r="E236" s="145">
        <v>238632</v>
      </c>
      <c r="F236" s="145">
        <v>0</v>
      </c>
      <c r="G236" s="145">
        <v>0</v>
      </c>
      <c r="H236" s="4"/>
      <c r="I236" s="4"/>
      <c r="J236" s="4"/>
      <c r="K236" s="4"/>
    </row>
    <row r="237" spans="1:11" ht="14.1" customHeight="1">
      <c r="A237" s="4"/>
      <c r="B237" s="4"/>
      <c r="C237" s="11" t="s">
        <v>369</v>
      </c>
      <c r="D237" s="145">
        <v>0</v>
      </c>
      <c r="E237" s="145">
        <v>0</v>
      </c>
      <c r="F237" s="145">
        <v>0</v>
      </c>
      <c r="G237" s="145">
        <v>0</v>
      </c>
      <c r="H237" s="4"/>
      <c r="I237" s="4"/>
      <c r="J237" s="4"/>
      <c r="K237" s="4"/>
    </row>
    <row r="238" spans="1:11" ht="14.1" customHeight="1">
      <c r="A238" s="4"/>
      <c r="B238" s="4"/>
      <c r="C238" s="11" t="s">
        <v>368</v>
      </c>
      <c r="D238" s="145">
        <v>0</v>
      </c>
      <c r="E238" s="145">
        <v>0</v>
      </c>
      <c r="F238" s="145">
        <v>0</v>
      </c>
      <c r="G238" s="145">
        <v>0</v>
      </c>
      <c r="H238" s="4"/>
      <c r="I238" s="4"/>
      <c r="J238" s="4"/>
      <c r="K238" s="4"/>
    </row>
    <row r="239" spans="1:11" ht="14.1" customHeight="1">
      <c r="A239" s="4"/>
      <c r="B239" s="4"/>
      <c r="C239" s="11" t="s">
        <v>367</v>
      </c>
      <c r="D239" s="145">
        <v>0</v>
      </c>
      <c r="E239" s="145">
        <v>0</v>
      </c>
      <c r="F239" s="145">
        <v>0</v>
      </c>
      <c r="G239" s="145">
        <v>0</v>
      </c>
      <c r="H239" s="4"/>
      <c r="I239" s="4"/>
      <c r="J239" s="4"/>
      <c r="K239" s="4"/>
    </row>
    <row r="240" spans="1:11" ht="14.1" customHeight="1">
      <c r="A240" s="4"/>
      <c r="B240" s="4"/>
      <c r="C240" s="11" t="s">
        <v>366</v>
      </c>
      <c r="D240" s="145">
        <v>0</v>
      </c>
      <c r="E240" s="145">
        <v>0</v>
      </c>
      <c r="F240" s="145">
        <v>0</v>
      </c>
      <c r="G240" s="145">
        <v>0</v>
      </c>
      <c r="H240" s="4"/>
      <c r="I240" s="4"/>
      <c r="J240" s="4"/>
      <c r="K240" s="4"/>
    </row>
    <row r="241" spans="1:11" ht="14.1" customHeight="1">
      <c r="A241" s="4"/>
      <c r="B241" s="4"/>
      <c r="C241" s="11" t="s">
        <v>371</v>
      </c>
      <c r="D241" s="145">
        <v>0</v>
      </c>
      <c r="E241" s="145">
        <v>0</v>
      </c>
      <c r="F241" s="145">
        <v>0</v>
      </c>
      <c r="G241" s="145">
        <v>0</v>
      </c>
      <c r="H241" s="4"/>
      <c r="I241" s="4"/>
      <c r="J241" s="4"/>
      <c r="K241" s="4"/>
    </row>
    <row r="242" spans="1:11" ht="14.1" customHeight="1">
      <c r="A242" s="4"/>
      <c r="B242" s="4"/>
      <c r="C242" s="11" t="s">
        <v>370</v>
      </c>
      <c r="D242" s="145">
        <v>0</v>
      </c>
      <c r="E242" s="145">
        <v>0</v>
      </c>
      <c r="F242" s="145">
        <v>0</v>
      </c>
      <c r="G242" s="145">
        <v>0</v>
      </c>
      <c r="H242" s="4"/>
      <c r="I242" s="4"/>
      <c r="J242" s="4"/>
      <c r="K242" s="4"/>
    </row>
    <row r="243" spans="1:11" ht="14.1" customHeight="1">
      <c r="A243" s="4"/>
      <c r="B243" s="4"/>
      <c r="C243" s="11" t="s">
        <v>369</v>
      </c>
      <c r="D243" s="145">
        <v>0</v>
      </c>
      <c r="E243" s="145">
        <v>0</v>
      </c>
      <c r="F243" s="145">
        <v>0</v>
      </c>
      <c r="G243" s="145">
        <v>0</v>
      </c>
      <c r="H243" s="4"/>
      <c r="I243" s="4"/>
      <c r="J243" s="4"/>
      <c r="K243" s="4"/>
    </row>
    <row r="244" spans="1:11" ht="14.1" customHeight="1">
      <c r="A244" s="4"/>
      <c r="B244" s="4"/>
      <c r="C244" s="11" t="s">
        <v>368</v>
      </c>
      <c r="D244" s="145">
        <v>0</v>
      </c>
      <c r="E244" s="145">
        <v>0</v>
      </c>
      <c r="F244" s="145">
        <v>0</v>
      </c>
      <c r="G244" s="145">
        <v>0</v>
      </c>
      <c r="H244" s="4"/>
      <c r="I244" s="4"/>
      <c r="J244" s="4"/>
      <c r="K244" s="4"/>
    </row>
    <row r="245" spans="1:11" ht="14.1" customHeight="1">
      <c r="A245" s="4"/>
      <c r="B245" s="4"/>
      <c r="C245" s="11" t="s">
        <v>367</v>
      </c>
      <c r="D245" s="145">
        <v>0</v>
      </c>
      <c r="E245" s="145">
        <v>0</v>
      </c>
      <c r="F245" s="145">
        <v>0</v>
      </c>
      <c r="G245" s="145">
        <v>0</v>
      </c>
      <c r="H245" s="4"/>
      <c r="I245" s="4"/>
      <c r="J245" s="4"/>
      <c r="K245" s="4"/>
    </row>
    <row r="246" spans="1:11" ht="14.1" customHeight="1">
      <c r="A246" s="4"/>
      <c r="B246" s="4"/>
      <c r="C246" s="11" t="s">
        <v>366</v>
      </c>
      <c r="D246" s="145">
        <v>0</v>
      </c>
      <c r="E246" s="145">
        <v>0</v>
      </c>
      <c r="F246" s="145">
        <v>0</v>
      </c>
      <c r="G246" s="145">
        <v>0</v>
      </c>
      <c r="H246" s="4"/>
      <c r="I246" s="4"/>
      <c r="J246" s="4"/>
      <c r="K246" s="4"/>
    </row>
    <row r="247" spans="1:11" ht="14.1" customHeight="1">
      <c r="A247" s="4"/>
      <c r="B247" s="4"/>
      <c r="C247" s="11" t="s">
        <v>365</v>
      </c>
      <c r="D247" s="145">
        <v>0</v>
      </c>
      <c r="E247" s="145">
        <v>0</v>
      </c>
      <c r="F247" s="145">
        <v>0</v>
      </c>
      <c r="G247" s="145">
        <v>0</v>
      </c>
      <c r="H247" s="4"/>
      <c r="I247" s="4"/>
      <c r="J247" s="4"/>
      <c r="K247" s="4"/>
    </row>
    <row r="248" spans="1:11" ht="14.1" customHeight="1">
      <c r="A248" s="4"/>
      <c r="B248" s="4"/>
      <c r="C248" s="11" t="s">
        <v>364</v>
      </c>
      <c r="D248" s="145">
        <v>0</v>
      </c>
      <c r="E248" s="145">
        <v>0</v>
      </c>
      <c r="F248" s="145">
        <v>0</v>
      </c>
      <c r="G248" s="145">
        <v>0</v>
      </c>
      <c r="H248" s="4"/>
      <c r="I248" s="4"/>
      <c r="J248" s="4"/>
      <c r="K248" s="4"/>
    </row>
    <row r="249" spans="1:11" ht="14.1" customHeight="1">
      <c r="A249" s="4"/>
      <c r="B249" s="4"/>
      <c r="C249" s="10" t="s">
        <v>147</v>
      </c>
      <c r="D249" s="145">
        <v>960000</v>
      </c>
      <c r="E249" s="145">
        <v>238632</v>
      </c>
      <c r="F249" s="145">
        <v>0</v>
      </c>
      <c r="G249" s="145">
        <v>0</v>
      </c>
      <c r="H249" s="4"/>
      <c r="I249" s="4"/>
      <c r="J249" s="4"/>
      <c r="K249" s="4"/>
    </row>
    <row r="250" spans="1:11" ht="101.1" customHeight="1">
      <c r="A250" s="4"/>
      <c r="B250" s="4"/>
      <c r="C250" s="8" t="s">
        <v>235</v>
      </c>
      <c r="D250" s="1230" t="s">
        <v>2776</v>
      </c>
      <c r="E250" s="1231"/>
      <c r="F250" s="1231"/>
      <c r="G250" s="1231"/>
      <c r="H250" s="4"/>
      <c r="I250" s="4"/>
      <c r="J250" s="4"/>
      <c r="K250" s="4"/>
    </row>
    <row r="251" spans="1:11" ht="27.95" customHeight="1">
      <c r="A251" s="4"/>
      <c r="B251" s="4"/>
      <c r="C251" s="7" t="s">
        <v>405</v>
      </c>
      <c r="D251" s="37">
        <v>2021</v>
      </c>
      <c r="E251" s="37">
        <v>2022</v>
      </c>
      <c r="F251" s="37">
        <v>2023</v>
      </c>
      <c r="G251" s="37">
        <v>2024</v>
      </c>
      <c r="H251" s="4"/>
      <c r="I251" s="4"/>
      <c r="J251" s="4"/>
      <c r="K251" s="4"/>
    </row>
    <row r="252" spans="1:11" ht="14.1" customHeight="1">
      <c r="A252" s="4"/>
      <c r="B252" s="4"/>
      <c r="C252" s="15"/>
      <c r="D252" s="38" t="s">
        <v>7</v>
      </c>
      <c r="E252" s="38" t="s">
        <v>8</v>
      </c>
      <c r="F252" s="38" t="s">
        <v>8</v>
      </c>
      <c r="G252" s="38" t="s">
        <v>8</v>
      </c>
      <c r="H252" s="4"/>
      <c r="I252" s="4"/>
      <c r="J252" s="4"/>
      <c r="K252" s="4"/>
    </row>
    <row r="253" spans="1:11" ht="14.1" customHeight="1">
      <c r="A253" s="4"/>
      <c r="B253" s="4"/>
      <c r="C253" s="7" t="s">
        <v>2777</v>
      </c>
      <c r="D253" s="142" t="s">
        <v>410</v>
      </c>
      <c r="E253" s="142" t="s">
        <v>409</v>
      </c>
      <c r="F253" s="142" t="s">
        <v>408</v>
      </c>
      <c r="G253" s="142" t="s">
        <v>408</v>
      </c>
      <c r="H253" s="4"/>
      <c r="I253" s="4"/>
      <c r="J253" s="4"/>
      <c r="K253" s="4"/>
    </row>
    <row r="254" spans="1:11" ht="20.100000000000001" customHeight="1">
      <c r="A254" s="4"/>
      <c r="B254" s="4"/>
      <c r="C254" s="7" t="s">
        <v>2778</v>
      </c>
      <c r="D254" s="142" t="s">
        <v>404</v>
      </c>
      <c r="E254" s="142" t="s">
        <v>404</v>
      </c>
      <c r="F254" s="142" t="s">
        <v>404</v>
      </c>
      <c r="G254" s="142" t="s">
        <v>404</v>
      </c>
      <c r="H254" s="4"/>
      <c r="I254" s="4"/>
      <c r="J254" s="4"/>
      <c r="K254" s="4"/>
    </row>
    <row r="255" spans="1:11" ht="20.100000000000001" customHeight="1">
      <c r="A255" s="4"/>
      <c r="B255" s="4"/>
      <c r="C255" s="7" t="s">
        <v>2779</v>
      </c>
      <c r="D255" s="142" t="s">
        <v>407</v>
      </c>
      <c r="E255" s="142" t="s">
        <v>404</v>
      </c>
      <c r="F255" s="142" t="s">
        <v>403</v>
      </c>
      <c r="G255" s="142" t="s">
        <v>403</v>
      </c>
      <c r="H255" s="4"/>
      <c r="I255" s="4"/>
      <c r="J255" s="4"/>
      <c r="K255" s="4"/>
    </row>
    <row r="256" spans="1:11" ht="20.100000000000001" customHeight="1">
      <c r="A256" s="4"/>
      <c r="B256" s="4"/>
      <c r="C256" s="7" t="s">
        <v>2780</v>
      </c>
      <c r="D256" s="142" t="s">
        <v>403</v>
      </c>
      <c r="E256" s="142" t="s">
        <v>404</v>
      </c>
      <c r="F256" s="142" t="s">
        <v>407</v>
      </c>
      <c r="G256" s="142" t="s">
        <v>407</v>
      </c>
      <c r="H256" s="4"/>
      <c r="I256" s="4"/>
      <c r="J256" s="4"/>
      <c r="K256" s="4"/>
    </row>
    <row r="257" spans="1:11" ht="14.1" customHeight="1">
      <c r="A257" s="4"/>
      <c r="B257" s="4"/>
      <c r="C257" s="1222" t="s">
        <v>273</v>
      </c>
      <c r="D257" s="1223"/>
      <c r="E257" s="1223"/>
      <c r="F257" s="1223"/>
      <c r="G257" s="1223"/>
      <c r="H257" s="4"/>
      <c r="I257" s="4"/>
      <c r="J257" s="4"/>
      <c r="K257" s="4"/>
    </row>
    <row r="258" spans="1:11" ht="14.1" customHeight="1">
      <c r="A258" s="4"/>
      <c r="B258" s="4"/>
      <c r="C258" s="154" t="s">
        <v>2714</v>
      </c>
      <c r="D258" s="1222" t="s">
        <v>2715</v>
      </c>
      <c r="E258" s="1223"/>
      <c r="F258" s="1223"/>
      <c r="G258" s="1223"/>
      <c r="H258" s="4"/>
      <c r="I258" s="4"/>
      <c r="J258" s="4"/>
      <c r="K258" s="4"/>
    </row>
    <row r="259" spans="1:11" ht="18" customHeight="1">
      <c r="A259" s="4"/>
      <c r="B259" s="4"/>
      <c r="C259" s="14" t="s">
        <v>393</v>
      </c>
      <c r="D259" s="1232" t="s">
        <v>2781</v>
      </c>
      <c r="E259" s="1233"/>
      <c r="F259" s="1233"/>
      <c r="G259" s="1233"/>
      <c r="H259" s="4"/>
      <c r="I259" s="4"/>
      <c r="J259" s="4"/>
      <c r="K259" s="4"/>
    </row>
    <row r="260" spans="1:11" ht="18" customHeight="1">
      <c r="A260" s="4"/>
      <c r="B260" s="4"/>
      <c r="C260" s="150" t="s">
        <v>392</v>
      </c>
      <c r="D260" s="1234" t="s">
        <v>2782</v>
      </c>
      <c r="E260" s="1235"/>
      <c r="F260" s="1235"/>
      <c r="G260" s="1235"/>
      <c r="H260" s="4"/>
      <c r="I260" s="4"/>
      <c r="J260" s="4"/>
      <c r="K260" s="4"/>
    </row>
    <row r="261" spans="1:11" ht="18" customHeight="1">
      <c r="A261" s="4"/>
      <c r="B261" s="4"/>
      <c r="C261" s="150" t="s">
        <v>15</v>
      </c>
      <c r="D261" s="1234" t="s">
        <v>2783</v>
      </c>
      <c r="E261" s="1235"/>
      <c r="F261" s="1235"/>
      <c r="G261" s="1235"/>
      <c r="H261" s="4"/>
      <c r="I261" s="4"/>
      <c r="J261" s="4"/>
      <c r="K261" s="4"/>
    </row>
    <row r="262" spans="1:11" ht="15" customHeight="1">
      <c r="A262" s="4"/>
      <c r="B262" s="4"/>
      <c r="C262" s="13"/>
      <c r="D262" s="143">
        <v>2021</v>
      </c>
      <c r="E262" s="143">
        <v>2022</v>
      </c>
      <c r="F262" s="143">
        <v>2023</v>
      </c>
      <c r="G262" s="143">
        <v>2024</v>
      </c>
      <c r="H262" s="4"/>
      <c r="I262" s="4"/>
      <c r="J262" s="4"/>
      <c r="K262" s="4"/>
    </row>
    <row r="263" spans="1:11" ht="15" customHeight="1">
      <c r="A263" s="4"/>
      <c r="B263" s="4"/>
      <c r="C263" s="12"/>
      <c r="D263" s="144" t="s">
        <v>7</v>
      </c>
      <c r="E263" s="144" t="s">
        <v>8</v>
      </c>
      <c r="F263" s="144" t="s">
        <v>8</v>
      </c>
      <c r="G263" s="144" t="s">
        <v>8</v>
      </c>
      <c r="H263" s="4"/>
      <c r="I263" s="4"/>
      <c r="J263" s="4"/>
      <c r="K263" s="4"/>
    </row>
    <row r="264" spans="1:11" ht="14.1" customHeight="1">
      <c r="A264" s="4"/>
      <c r="B264" s="4"/>
      <c r="C264" s="7" t="s">
        <v>16</v>
      </c>
      <c r="D264" s="142" t="s">
        <v>406</v>
      </c>
      <c r="E264" s="142" t="s">
        <v>2784</v>
      </c>
      <c r="F264" s="142" t="s">
        <v>2785</v>
      </c>
      <c r="G264" s="142" t="s">
        <v>2785</v>
      </c>
      <c r="H264" s="4"/>
      <c r="I264" s="4"/>
      <c r="J264" s="4"/>
      <c r="K264" s="4"/>
    </row>
    <row r="265" spans="1:11" ht="14.1" customHeight="1">
      <c r="A265" s="4"/>
      <c r="B265" s="4"/>
      <c r="C265" s="7" t="s">
        <v>506</v>
      </c>
      <c r="D265" s="142" t="s">
        <v>2786</v>
      </c>
      <c r="E265" s="142" t="s">
        <v>1349</v>
      </c>
      <c r="F265" s="142" t="s">
        <v>2787</v>
      </c>
      <c r="G265" s="142" t="s">
        <v>2787</v>
      </c>
      <c r="H265" s="4"/>
      <c r="I265" s="4"/>
      <c r="J265" s="4"/>
      <c r="K265" s="4"/>
    </row>
    <row r="266" spans="1:11" ht="14.1" customHeight="1">
      <c r="A266" s="4"/>
      <c r="B266" s="4"/>
      <c r="C266" s="7" t="s">
        <v>504</v>
      </c>
      <c r="D266" s="142" t="s">
        <v>2788</v>
      </c>
      <c r="E266" s="142" t="s">
        <v>2789</v>
      </c>
      <c r="F266" s="142" t="s">
        <v>2790</v>
      </c>
      <c r="G266" s="142" t="s">
        <v>2790</v>
      </c>
      <c r="H266" s="4"/>
      <c r="I266" s="4"/>
      <c r="J266" s="4"/>
      <c r="K266" s="4"/>
    </row>
    <row r="267" spans="1:11" ht="14.1" customHeight="1">
      <c r="A267" s="4"/>
      <c r="B267" s="4"/>
      <c r="C267" s="7" t="s">
        <v>388</v>
      </c>
      <c r="D267" s="142" t="s">
        <v>361</v>
      </c>
      <c r="E267" s="142" t="s">
        <v>2791</v>
      </c>
      <c r="F267" s="142" t="s">
        <v>2792</v>
      </c>
      <c r="G267" s="142" t="s">
        <v>385</v>
      </c>
      <c r="H267" s="4"/>
      <c r="I267" s="4"/>
      <c r="J267" s="4"/>
      <c r="K267" s="4"/>
    </row>
    <row r="268" spans="1:11" ht="14.1" customHeight="1">
      <c r="A268" s="4"/>
      <c r="B268" s="4"/>
      <c r="C268" s="7" t="s">
        <v>387</v>
      </c>
      <c r="D268" s="142" t="s">
        <v>361</v>
      </c>
      <c r="E268" s="142" t="s">
        <v>1625</v>
      </c>
      <c r="F268" s="142" t="s">
        <v>411</v>
      </c>
      <c r="G268" s="142" t="s">
        <v>385</v>
      </c>
      <c r="H268" s="4"/>
      <c r="I268" s="4"/>
      <c r="J268" s="4"/>
      <c r="K268" s="4"/>
    </row>
    <row r="269" spans="1:11" ht="14.1" customHeight="1">
      <c r="A269" s="4"/>
      <c r="B269" s="4"/>
      <c r="C269" s="7" t="s">
        <v>22</v>
      </c>
      <c r="D269" s="142" t="s">
        <v>361</v>
      </c>
      <c r="E269" s="142" t="s">
        <v>2793</v>
      </c>
      <c r="F269" s="142" t="s">
        <v>2794</v>
      </c>
      <c r="G269" s="142" t="s">
        <v>385</v>
      </c>
      <c r="H269" s="4"/>
      <c r="I269" s="4"/>
      <c r="J269" s="4"/>
      <c r="K269" s="4"/>
    </row>
    <row r="270" spans="1:11" ht="14.1" customHeight="1">
      <c r="A270" s="4"/>
      <c r="B270" s="4"/>
      <c r="C270" s="1236" t="s">
        <v>384</v>
      </c>
      <c r="D270" s="1237"/>
      <c r="E270" s="1237"/>
      <c r="F270" s="1237"/>
      <c r="G270" s="1237"/>
      <c r="H270" s="4"/>
      <c r="I270" s="4"/>
      <c r="J270" s="4"/>
      <c r="K270" s="4"/>
    </row>
    <row r="271" spans="1:11" ht="14.1" customHeight="1">
      <c r="A271" s="4"/>
      <c r="B271" s="4"/>
      <c r="C271" s="13"/>
      <c r="D271" s="143">
        <v>2021</v>
      </c>
      <c r="E271" s="143">
        <v>2022</v>
      </c>
      <c r="F271" s="143">
        <v>2023</v>
      </c>
      <c r="G271" s="143">
        <v>2024</v>
      </c>
      <c r="H271" s="4"/>
      <c r="I271" s="4"/>
      <c r="J271" s="4"/>
      <c r="K271" s="4"/>
    </row>
    <row r="272" spans="1:11" ht="14.1" customHeight="1">
      <c r="A272" s="4"/>
      <c r="B272" s="4"/>
      <c r="C272" s="12"/>
      <c r="D272" s="144" t="s">
        <v>7</v>
      </c>
      <c r="E272" s="144" t="s">
        <v>8</v>
      </c>
      <c r="F272" s="144" t="s">
        <v>8</v>
      </c>
      <c r="G272" s="144" t="s">
        <v>8</v>
      </c>
      <c r="H272" s="4"/>
      <c r="I272" s="4"/>
      <c r="J272" s="4"/>
      <c r="K272" s="4"/>
    </row>
    <row r="273" spans="1:11" ht="14.1" customHeight="1">
      <c r="A273" s="4"/>
      <c r="B273" s="4"/>
      <c r="C273" s="11" t="s">
        <v>381</v>
      </c>
      <c r="D273" s="145">
        <v>0</v>
      </c>
      <c r="E273" s="145">
        <v>0</v>
      </c>
      <c r="F273" s="145">
        <v>0</v>
      </c>
      <c r="G273" s="145">
        <v>0</v>
      </c>
      <c r="H273" s="4"/>
      <c r="I273" s="4"/>
      <c r="J273" s="4"/>
      <c r="K273" s="4"/>
    </row>
    <row r="274" spans="1:11" ht="14.1" customHeight="1">
      <c r="A274" s="4"/>
      <c r="B274" s="4"/>
      <c r="C274" s="11" t="s">
        <v>370</v>
      </c>
      <c r="D274" s="145">
        <v>0</v>
      </c>
      <c r="E274" s="145">
        <v>0</v>
      </c>
      <c r="F274" s="145">
        <v>0</v>
      </c>
      <c r="G274" s="145">
        <v>0</v>
      </c>
      <c r="H274" s="4"/>
      <c r="I274" s="4"/>
      <c r="J274" s="4"/>
      <c r="K274" s="4"/>
    </row>
    <row r="275" spans="1:11" ht="14.1" customHeight="1">
      <c r="A275" s="4"/>
      <c r="B275" s="4"/>
      <c r="C275" s="11" t="s">
        <v>374</v>
      </c>
      <c r="D275" s="145">
        <v>0</v>
      </c>
      <c r="E275" s="145">
        <v>0</v>
      </c>
      <c r="F275" s="145">
        <v>0</v>
      </c>
      <c r="G275" s="145">
        <v>0</v>
      </c>
      <c r="H275" s="4"/>
      <c r="I275" s="4"/>
      <c r="J275" s="4"/>
      <c r="K275" s="4"/>
    </row>
    <row r="276" spans="1:11" ht="14.1" customHeight="1">
      <c r="A276" s="4"/>
      <c r="B276" s="4"/>
      <c r="C276" s="11" t="s">
        <v>380</v>
      </c>
      <c r="D276" s="145">
        <v>0</v>
      </c>
      <c r="E276" s="145">
        <v>0</v>
      </c>
      <c r="F276" s="145">
        <v>0</v>
      </c>
      <c r="G276" s="145">
        <v>0</v>
      </c>
      <c r="H276" s="4"/>
      <c r="I276" s="4"/>
      <c r="J276" s="4"/>
      <c r="K276" s="4"/>
    </row>
    <row r="277" spans="1:11" ht="14.1" customHeight="1">
      <c r="A277" s="4"/>
      <c r="B277" s="4"/>
      <c r="C277" s="11" t="s">
        <v>370</v>
      </c>
      <c r="D277" s="145">
        <v>0</v>
      </c>
      <c r="E277" s="145">
        <v>0</v>
      </c>
      <c r="F277" s="145">
        <v>0</v>
      </c>
      <c r="G277" s="145">
        <v>0</v>
      </c>
      <c r="H277" s="4"/>
      <c r="I277" s="4"/>
      <c r="J277" s="4"/>
      <c r="K277" s="4"/>
    </row>
    <row r="278" spans="1:11" ht="14.1" customHeight="1">
      <c r="A278" s="4"/>
      <c r="B278" s="4"/>
      <c r="C278" s="11" t="s">
        <v>374</v>
      </c>
      <c r="D278" s="145">
        <v>0</v>
      </c>
      <c r="E278" s="145">
        <v>0</v>
      </c>
      <c r="F278" s="145">
        <v>0</v>
      </c>
      <c r="G278" s="145">
        <v>0</v>
      </c>
      <c r="H278" s="4"/>
      <c r="I278" s="4"/>
      <c r="J278" s="4"/>
      <c r="K278" s="4"/>
    </row>
    <row r="279" spans="1:11" ht="14.1" customHeight="1">
      <c r="A279" s="4"/>
      <c r="B279" s="4"/>
      <c r="C279" s="11" t="s">
        <v>379</v>
      </c>
      <c r="D279" s="145">
        <v>10864000</v>
      </c>
      <c r="E279" s="145">
        <v>9400000</v>
      </c>
      <c r="F279" s="145">
        <v>18800000</v>
      </c>
      <c r="G279" s="145">
        <v>18800000</v>
      </c>
      <c r="H279" s="4"/>
      <c r="I279" s="4"/>
      <c r="J279" s="4"/>
      <c r="K279" s="4"/>
    </row>
    <row r="280" spans="1:11" ht="14.1" customHeight="1">
      <c r="A280" s="4"/>
      <c r="B280" s="4"/>
      <c r="C280" s="11" t="s">
        <v>370</v>
      </c>
      <c r="D280" s="145">
        <v>10864000</v>
      </c>
      <c r="E280" s="145">
        <v>9400000</v>
      </c>
      <c r="F280" s="145">
        <v>18800000</v>
      </c>
      <c r="G280" s="145">
        <v>18800000</v>
      </c>
      <c r="H280" s="4"/>
      <c r="I280" s="4"/>
      <c r="J280" s="4"/>
      <c r="K280" s="4"/>
    </row>
    <row r="281" spans="1:11" ht="14.1" customHeight="1">
      <c r="A281" s="4"/>
      <c r="B281" s="4"/>
      <c r="C281" s="11" t="s">
        <v>374</v>
      </c>
      <c r="D281" s="145">
        <v>0</v>
      </c>
      <c r="E281" s="145">
        <v>0</v>
      </c>
      <c r="F281" s="145">
        <v>0</v>
      </c>
      <c r="G281" s="145">
        <v>0</v>
      </c>
      <c r="H281" s="4"/>
      <c r="I281" s="4"/>
      <c r="J281" s="4"/>
      <c r="K281" s="4"/>
    </row>
    <row r="282" spans="1:11" ht="14.1" customHeight="1">
      <c r="A282" s="4"/>
      <c r="B282" s="4"/>
      <c r="C282" s="11" t="s">
        <v>378</v>
      </c>
      <c r="D282" s="145">
        <v>0</v>
      </c>
      <c r="E282" s="145">
        <v>0</v>
      </c>
      <c r="F282" s="145">
        <v>0</v>
      </c>
      <c r="G282" s="145">
        <v>0</v>
      </c>
      <c r="H282" s="4"/>
      <c r="I282" s="4"/>
      <c r="J282" s="4"/>
      <c r="K282" s="4"/>
    </row>
    <row r="283" spans="1:11" ht="14.1" customHeight="1">
      <c r="A283" s="4"/>
      <c r="B283" s="4"/>
      <c r="C283" s="11" t="s">
        <v>370</v>
      </c>
      <c r="D283" s="145">
        <v>0</v>
      </c>
      <c r="E283" s="145">
        <v>0</v>
      </c>
      <c r="F283" s="145">
        <v>0</v>
      </c>
      <c r="G283" s="145">
        <v>0</v>
      </c>
      <c r="H283" s="4"/>
      <c r="I283" s="4"/>
      <c r="J283" s="4"/>
      <c r="K283" s="4"/>
    </row>
    <row r="284" spans="1:11" ht="14.1" customHeight="1">
      <c r="A284" s="4"/>
      <c r="B284" s="4"/>
      <c r="C284" s="11" t="s">
        <v>374</v>
      </c>
      <c r="D284" s="145">
        <v>0</v>
      </c>
      <c r="E284" s="145">
        <v>0</v>
      </c>
      <c r="F284" s="145">
        <v>0</v>
      </c>
      <c r="G284" s="145">
        <v>0</v>
      </c>
      <c r="H284" s="4"/>
      <c r="I284" s="4"/>
      <c r="J284" s="4"/>
      <c r="K284" s="4"/>
    </row>
    <row r="285" spans="1:11" ht="14.1" customHeight="1">
      <c r="A285" s="4"/>
      <c r="B285" s="4"/>
      <c r="C285" s="11" t="s">
        <v>383</v>
      </c>
      <c r="D285" s="145">
        <v>0</v>
      </c>
      <c r="E285" s="145">
        <v>0</v>
      </c>
      <c r="F285" s="145">
        <v>0</v>
      </c>
      <c r="G285" s="145">
        <v>0</v>
      </c>
      <c r="H285" s="4"/>
      <c r="I285" s="4"/>
      <c r="J285" s="4"/>
      <c r="K285" s="4"/>
    </row>
    <row r="286" spans="1:11" ht="14.1" customHeight="1">
      <c r="A286" s="4"/>
      <c r="B286" s="4"/>
      <c r="C286" s="11" t="s">
        <v>370</v>
      </c>
      <c r="D286" s="145">
        <v>0</v>
      </c>
      <c r="E286" s="145">
        <v>0</v>
      </c>
      <c r="F286" s="145">
        <v>0</v>
      </c>
      <c r="G286" s="145">
        <v>0</v>
      </c>
      <c r="H286" s="4"/>
      <c r="I286" s="4"/>
      <c r="J286" s="4"/>
      <c r="K286" s="4"/>
    </row>
    <row r="287" spans="1:11" ht="14.1" customHeight="1">
      <c r="A287" s="4"/>
      <c r="B287" s="4"/>
      <c r="C287" s="11" t="s">
        <v>374</v>
      </c>
      <c r="D287" s="145">
        <v>0</v>
      </c>
      <c r="E287" s="145">
        <v>0</v>
      </c>
      <c r="F287" s="145">
        <v>0</v>
      </c>
      <c r="G287" s="145">
        <v>0</v>
      </c>
      <c r="H287" s="4"/>
      <c r="I287" s="4"/>
      <c r="J287" s="4"/>
      <c r="K287" s="4"/>
    </row>
    <row r="288" spans="1:11" ht="14.1" customHeight="1">
      <c r="A288" s="4"/>
      <c r="B288" s="4"/>
      <c r="C288" s="11" t="s">
        <v>376</v>
      </c>
      <c r="D288" s="145">
        <v>0</v>
      </c>
      <c r="E288" s="145">
        <v>0</v>
      </c>
      <c r="F288" s="145">
        <v>0</v>
      </c>
      <c r="G288" s="145">
        <v>0</v>
      </c>
      <c r="H288" s="4"/>
      <c r="I288" s="4"/>
      <c r="J288" s="4"/>
      <c r="K288" s="4"/>
    </row>
    <row r="289" spans="1:11" ht="14.1" customHeight="1">
      <c r="A289" s="4"/>
      <c r="B289" s="4"/>
      <c r="C289" s="11" t="s">
        <v>370</v>
      </c>
      <c r="D289" s="145">
        <v>0</v>
      </c>
      <c r="E289" s="145">
        <v>0</v>
      </c>
      <c r="F289" s="145">
        <v>0</v>
      </c>
      <c r="G289" s="145">
        <v>0</v>
      </c>
      <c r="H289" s="4"/>
      <c r="I289" s="4"/>
      <c r="J289" s="4"/>
      <c r="K289" s="4"/>
    </row>
    <row r="290" spans="1:11" ht="14.1" customHeight="1">
      <c r="A290" s="4"/>
      <c r="B290" s="4"/>
      <c r="C290" s="11" t="s">
        <v>374</v>
      </c>
      <c r="D290" s="145">
        <v>0</v>
      </c>
      <c r="E290" s="145">
        <v>0</v>
      </c>
      <c r="F290" s="145">
        <v>0</v>
      </c>
      <c r="G290" s="145">
        <v>0</v>
      </c>
      <c r="H290" s="4"/>
      <c r="I290" s="4"/>
      <c r="J290" s="4"/>
      <c r="K290" s="4"/>
    </row>
    <row r="291" spans="1:11" ht="14.1" customHeight="1">
      <c r="A291" s="4"/>
      <c r="B291" s="4"/>
      <c r="C291" s="11" t="s">
        <v>375</v>
      </c>
      <c r="D291" s="145">
        <v>0</v>
      </c>
      <c r="E291" s="145">
        <v>0</v>
      </c>
      <c r="F291" s="145">
        <v>0</v>
      </c>
      <c r="G291" s="145">
        <v>0</v>
      </c>
      <c r="H291" s="4"/>
      <c r="I291" s="4"/>
      <c r="J291" s="4"/>
      <c r="K291" s="4"/>
    </row>
    <row r="292" spans="1:11" ht="14.1" customHeight="1">
      <c r="A292" s="4"/>
      <c r="B292" s="4"/>
      <c r="C292" s="11" t="s">
        <v>370</v>
      </c>
      <c r="D292" s="145">
        <v>0</v>
      </c>
      <c r="E292" s="145">
        <v>0</v>
      </c>
      <c r="F292" s="145">
        <v>0</v>
      </c>
      <c r="G292" s="145">
        <v>0</v>
      </c>
      <c r="H292" s="4"/>
      <c r="I292" s="4"/>
      <c r="J292" s="4"/>
      <c r="K292" s="4"/>
    </row>
    <row r="293" spans="1:11" ht="14.1" customHeight="1">
      <c r="A293" s="4"/>
      <c r="B293" s="4"/>
      <c r="C293" s="11" t="s">
        <v>374</v>
      </c>
      <c r="D293" s="145">
        <v>0</v>
      </c>
      <c r="E293" s="145">
        <v>0</v>
      </c>
      <c r="F293" s="145">
        <v>0</v>
      </c>
      <c r="G293" s="145">
        <v>0</v>
      </c>
      <c r="H293" s="4"/>
      <c r="I293" s="4"/>
      <c r="J293" s="4"/>
      <c r="K293" s="4"/>
    </row>
    <row r="294" spans="1:11" ht="14.1" customHeight="1">
      <c r="A294" s="4"/>
      <c r="B294" s="4"/>
      <c r="C294" s="11" t="s">
        <v>373</v>
      </c>
      <c r="D294" s="145">
        <v>0</v>
      </c>
      <c r="E294" s="145">
        <v>0</v>
      </c>
      <c r="F294" s="145">
        <v>0</v>
      </c>
      <c r="G294" s="145">
        <v>0</v>
      </c>
      <c r="H294" s="4"/>
      <c r="I294" s="4"/>
      <c r="J294" s="4"/>
      <c r="K294" s="4"/>
    </row>
    <row r="295" spans="1:11" ht="14.1" customHeight="1">
      <c r="A295" s="4"/>
      <c r="B295" s="4"/>
      <c r="C295" s="11" t="s">
        <v>370</v>
      </c>
      <c r="D295" s="145">
        <v>0</v>
      </c>
      <c r="E295" s="145">
        <v>0</v>
      </c>
      <c r="F295" s="145">
        <v>0</v>
      </c>
      <c r="G295" s="145">
        <v>0</v>
      </c>
      <c r="H295" s="4"/>
      <c r="I295" s="4"/>
      <c r="J295" s="4"/>
      <c r="K295" s="4"/>
    </row>
    <row r="296" spans="1:11" ht="14.1" customHeight="1">
      <c r="A296" s="4"/>
      <c r="B296" s="4"/>
      <c r="C296" s="11" t="s">
        <v>369</v>
      </c>
      <c r="D296" s="145">
        <v>0</v>
      </c>
      <c r="E296" s="145">
        <v>0</v>
      </c>
      <c r="F296" s="145">
        <v>0</v>
      </c>
      <c r="G296" s="145">
        <v>0</v>
      </c>
      <c r="H296" s="4"/>
      <c r="I296" s="4"/>
      <c r="J296" s="4"/>
      <c r="K296" s="4"/>
    </row>
    <row r="297" spans="1:11" ht="14.1" customHeight="1">
      <c r="A297" s="4"/>
      <c r="B297" s="4"/>
      <c r="C297" s="11" t="s">
        <v>368</v>
      </c>
      <c r="D297" s="145">
        <v>0</v>
      </c>
      <c r="E297" s="145">
        <v>0</v>
      </c>
      <c r="F297" s="145">
        <v>0</v>
      </c>
      <c r="G297" s="145">
        <v>0</v>
      </c>
      <c r="H297" s="4"/>
      <c r="I297" s="4"/>
      <c r="J297" s="4"/>
      <c r="K297" s="4"/>
    </row>
    <row r="298" spans="1:11" ht="14.1" customHeight="1">
      <c r="A298" s="4"/>
      <c r="B298" s="4"/>
      <c r="C298" s="11" t="s">
        <v>367</v>
      </c>
      <c r="D298" s="145">
        <v>0</v>
      </c>
      <c r="E298" s="145">
        <v>0</v>
      </c>
      <c r="F298" s="145">
        <v>0</v>
      </c>
      <c r="G298" s="145">
        <v>0</v>
      </c>
      <c r="H298" s="4"/>
      <c r="I298" s="4"/>
      <c r="J298" s="4"/>
      <c r="K298" s="4"/>
    </row>
    <row r="299" spans="1:11" ht="14.1" customHeight="1">
      <c r="A299" s="4"/>
      <c r="B299" s="4"/>
      <c r="C299" s="11" t="s">
        <v>366</v>
      </c>
      <c r="D299" s="145">
        <v>0</v>
      </c>
      <c r="E299" s="145">
        <v>0</v>
      </c>
      <c r="F299" s="145">
        <v>0</v>
      </c>
      <c r="G299" s="145">
        <v>0</v>
      </c>
      <c r="H299" s="4"/>
      <c r="I299" s="4"/>
      <c r="J299" s="4"/>
      <c r="K299" s="4"/>
    </row>
    <row r="300" spans="1:11" ht="14.1" customHeight="1">
      <c r="A300" s="4"/>
      <c r="B300" s="4"/>
      <c r="C300" s="11" t="s">
        <v>372</v>
      </c>
      <c r="D300" s="145">
        <v>0</v>
      </c>
      <c r="E300" s="145">
        <v>0</v>
      </c>
      <c r="F300" s="145">
        <v>0</v>
      </c>
      <c r="G300" s="145">
        <v>0</v>
      </c>
      <c r="H300" s="4"/>
      <c r="I300" s="4"/>
      <c r="J300" s="4"/>
      <c r="K300" s="4"/>
    </row>
    <row r="301" spans="1:11" ht="14.1" customHeight="1">
      <c r="A301" s="4"/>
      <c r="B301" s="4"/>
      <c r="C301" s="11" t="s">
        <v>370</v>
      </c>
      <c r="D301" s="145">
        <v>0</v>
      </c>
      <c r="E301" s="145">
        <v>0</v>
      </c>
      <c r="F301" s="145">
        <v>0</v>
      </c>
      <c r="G301" s="145">
        <v>0</v>
      </c>
      <c r="H301" s="4"/>
      <c r="I301" s="4"/>
      <c r="J301" s="4"/>
      <c r="K301" s="4"/>
    </row>
    <row r="302" spans="1:11" ht="14.1" customHeight="1">
      <c r="A302" s="4"/>
      <c r="B302" s="4"/>
      <c r="C302" s="11" t="s">
        <v>369</v>
      </c>
      <c r="D302" s="145">
        <v>0</v>
      </c>
      <c r="E302" s="145">
        <v>0</v>
      </c>
      <c r="F302" s="145">
        <v>0</v>
      </c>
      <c r="G302" s="145">
        <v>0</v>
      </c>
      <c r="H302" s="4"/>
      <c r="I302" s="4"/>
      <c r="J302" s="4"/>
      <c r="K302" s="4"/>
    </row>
    <row r="303" spans="1:11" ht="14.1" customHeight="1">
      <c r="A303" s="4"/>
      <c r="B303" s="4"/>
      <c r="C303" s="11" t="s">
        <v>368</v>
      </c>
      <c r="D303" s="145">
        <v>0</v>
      </c>
      <c r="E303" s="145">
        <v>0</v>
      </c>
      <c r="F303" s="145">
        <v>0</v>
      </c>
      <c r="G303" s="145">
        <v>0</v>
      </c>
      <c r="H303" s="4"/>
      <c r="I303" s="4"/>
      <c r="J303" s="4"/>
      <c r="K303" s="4"/>
    </row>
    <row r="304" spans="1:11" ht="14.1" customHeight="1">
      <c r="A304" s="4"/>
      <c r="B304" s="4"/>
      <c r="C304" s="11" t="s">
        <v>367</v>
      </c>
      <c r="D304" s="145">
        <v>0</v>
      </c>
      <c r="E304" s="145">
        <v>0</v>
      </c>
      <c r="F304" s="145">
        <v>0</v>
      </c>
      <c r="G304" s="145">
        <v>0</v>
      </c>
      <c r="H304" s="4"/>
      <c r="I304" s="4"/>
      <c r="J304" s="4"/>
      <c r="K304" s="4"/>
    </row>
    <row r="305" spans="1:11" ht="14.1" customHeight="1">
      <c r="A305" s="4"/>
      <c r="B305" s="4"/>
      <c r="C305" s="11" t="s">
        <v>366</v>
      </c>
      <c r="D305" s="145">
        <v>0</v>
      </c>
      <c r="E305" s="145">
        <v>0</v>
      </c>
      <c r="F305" s="145">
        <v>0</v>
      </c>
      <c r="G305" s="145">
        <v>0</v>
      </c>
      <c r="H305" s="4"/>
      <c r="I305" s="4"/>
      <c r="J305" s="4"/>
      <c r="K305" s="4"/>
    </row>
    <row r="306" spans="1:11" ht="14.1" customHeight="1">
      <c r="A306" s="4"/>
      <c r="B306" s="4"/>
      <c r="C306" s="11" t="s">
        <v>371</v>
      </c>
      <c r="D306" s="145">
        <v>0</v>
      </c>
      <c r="E306" s="145">
        <v>0</v>
      </c>
      <c r="F306" s="145">
        <v>0</v>
      </c>
      <c r="G306" s="145">
        <v>0</v>
      </c>
      <c r="H306" s="4"/>
      <c r="I306" s="4"/>
      <c r="J306" s="4"/>
      <c r="K306" s="4"/>
    </row>
    <row r="307" spans="1:11" ht="14.1" customHeight="1">
      <c r="A307" s="4"/>
      <c r="B307" s="4"/>
      <c r="C307" s="11" t="s">
        <v>370</v>
      </c>
      <c r="D307" s="145">
        <v>0</v>
      </c>
      <c r="E307" s="145">
        <v>0</v>
      </c>
      <c r="F307" s="145">
        <v>0</v>
      </c>
      <c r="G307" s="145">
        <v>0</v>
      </c>
      <c r="H307" s="4"/>
      <c r="I307" s="4"/>
      <c r="J307" s="4"/>
      <c r="K307" s="4"/>
    </row>
    <row r="308" spans="1:11" ht="14.1" customHeight="1">
      <c r="A308" s="4"/>
      <c r="B308" s="4"/>
      <c r="C308" s="11" t="s">
        <v>369</v>
      </c>
      <c r="D308" s="145">
        <v>0</v>
      </c>
      <c r="E308" s="145">
        <v>0</v>
      </c>
      <c r="F308" s="145">
        <v>0</v>
      </c>
      <c r="G308" s="145">
        <v>0</v>
      </c>
      <c r="H308" s="4"/>
      <c r="I308" s="4"/>
      <c r="J308" s="4"/>
      <c r="K308" s="4"/>
    </row>
    <row r="309" spans="1:11" ht="14.1" customHeight="1">
      <c r="A309" s="4"/>
      <c r="B309" s="4"/>
      <c r="C309" s="11" t="s">
        <v>368</v>
      </c>
      <c r="D309" s="145">
        <v>0</v>
      </c>
      <c r="E309" s="145">
        <v>0</v>
      </c>
      <c r="F309" s="145">
        <v>0</v>
      </c>
      <c r="G309" s="145">
        <v>0</v>
      </c>
      <c r="H309" s="4"/>
      <c r="I309" s="4"/>
      <c r="J309" s="4"/>
      <c r="K309" s="4"/>
    </row>
    <row r="310" spans="1:11" ht="14.1" customHeight="1">
      <c r="A310" s="4"/>
      <c r="B310" s="4"/>
      <c r="C310" s="11" t="s">
        <v>367</v>
      </c>
      <c r="D310" s="145">
        <v>0</v>
      </c>
      <c r="E310" s="145">
        <v>0</v>
      </c>
      <c r="F310" s="145">
        <v>0</v>
      </c>
      <c r="G310" s="145">
        <v>0</v>
      </c>
      <c r="H310" s="4"/>
      <c r="I310" s="4"/>
      <c r="J310" s="4"/>
      <c r="K310" s="4"/>
    </row>
    <row r="311" spans="1:11" ht="14.1" customHeight="1">
      <c r="A311" s="4"/>
      <c r="B311" s="4"/>
      <c r="C311" s="11" t="s">
        <v>366</v>
      </c>
      <c r="D311" s="145">
        <v>0</v>
      </c>
      <c r="E311" s="145">
        <v>0</v>
      </c>
      <c r="F311" s="145">
        <v>0</v>
      </c>
      <c r="G311" s="145">
        <v>0</v>
      </c>
      <c r="H311" s="4"/>
      <c r="I311" s="4"/>
      <c r="J311" s="4"/>
      <c r="K311" s="4"/>
    </row>
    <row r="312" spans="1:11" ht="14.1" customHeight="1">
      <c r="A312" s="4"/>
      <c r="B312" s="4"/>
      <c r="C312" s="11" t="s">
        <v>365</v>
      </c>
      <c r="D312" s="145">
        <v>0</v>
      </c>
      <c r="E312" s="145">
        <v>0</v>
      </c>
      <c r="F312" s="145">
        <v>0</v>
      </c>
      <c r="G312" s="145">
        <v>0</v>
      </c>
      <c r="H312" s="4"/>
      <c r="I312" s="4"/>
      <c r="J312" s="4"/>
      <c r="K312" s="4"/>
    </row>
    <row r="313" spans="1:11" ht="14.1" customHeight="1">
      <c r="A313" s="4"/>
      <c r="B313" s="4"/>
      <c r="C313" s="11" t="s">
        <v>364</v>
      </c>
      <c r="D313" s="145">
        <v>0</v>
      </c>
      <c r="E313" s="145">
        <v>0</v>
      </c>
      <c r="F313" s="145">
        <v>0</v>
      </c>
      <c r="G313" s="145">
        <v>0</v>
      </c>
      <c r="H313" s="4"/>
      <c r="I313" s="4"/>
      <c r="J313" s="4"/>
      <c r="K313" s="4"/>
    </row>
    <row r="314" spans="1:11" ht="14.1" customHeight="1">
      <c r="A314" s="4"/>
      <c r="B314" s="4"/>
      <c r="C314" s="10" t="s">
        <v>147</v>
      </c>
      <c r="D314" s="145">
        <v>10864000</v>
      </c>
      <c r="E314" s="145">
        <v>9400000</v>
      </c>
      <c r="F314" s="145">
        <v>18800000</v>
      </c>
      <c r="G314" s="145">
        <v>18800000</v>
      </c>
      <c r="H314" s="4"/>
      <c r="I314" s="4"/>
      <c r="J314" s="4"/>
      <c r="K314" s="4"/>
    </row>
    <row r="315" spans="1:11" ht="14.1" customHeight="1">
      <c r="A315" s="4"/>
      <c r="B315" s="4"/>
      <c r="C315" s="1222" t="s">
        <v>44</v>
      </c>
      <c r="D315" s="1223"/>
      <c r="E315" s="1223"/>
      <c r="F315" s="1223"/>
      <c r="G315" s="1223"/>
      <c r="H315" s="4"/>
      <c r="I315" s="4"/>
      <c r="J315" s="4"/>
      <c r="K315" s="4"/>
    </row>
    <row r="316" spans="1:11" ht="14.1" customHeight="1">
      <c r="A316" s="4"/>
      <c r="B316" s="4"/>
      <c r="C316" s="154" t="s">
        <v>2795</v>
      </c>
      <c r="D316" s="1222" t="s">
        <v>189</v>
      </c>
      <c r="E316" s="1223"/>
      <c r="F316" s="1223"/>
      <c r="G316" s="1223"/>
      <c r="H316" s="4"/>
      <c r="I316" s="4"/>
      <c r="J316" s="4"/>
      <c r="K316" s="4"/>
    </row>
    <row r="317" spans="1:11" ht="14.1" customHeight="1">
      <c r="A317" s="4"/>
      <c r="B317" s="4"/>
      <c r="C317" s="14" t="s">
        <v>393</v>
      </c>
      <c r="D317" s="1232" t="s">
        <v>2796</v>
      </c>
      <c r="E317" s="1233"/>
      <c r="F317" s="1233"/>
      <c r="G317" s="1233"/>
      <c r="H317" s="4"/>
      <c r="I317" s="4"/>
      <c r="J317" s="4"/>
      <c r="K317" s="4"/>
    </row>
    <row r="318" spans="1:11" ht="14.1" customHeight="1">
      <c r="A318" s="4"/>
      <c r="B318" s="4"/>
      <c r="C318" s="150" t="s">
        <v>392</v>
      </c>
      <c r="D318" s="1234" t="s">
        <v>2797</v>
      </c>
      <c r="E318" s="1235"/>
      <c r="F318" s="1235"/>
      <c r="G318" s="1235"/>
      <c r="H318" s="4"/>
      <c r="I318" s="4"/>
      <c r="J318" s="4"/>
      <c r="K318" s="4"/>
    </row>
    <row r="319" spans="1:11" ht="14.1" customHeight="1">
      <c r="A319" s="4"/>
      <c r="B319" s="4"/>
      <c r="C319" s="150" t="s">
        <v>15</v>
      </c>
      <c r="D319" s="1234" t="s">
        <v>84</v>
      </c>
      <c r="E319" s="1235"/>
      <c r="F319" s="1235"/>
      <c r="G319" s="1235"/>
      <c r="H319" s="4"/>
      <c r="I319" s="4"/>
      <c r="J319" s="4"/>
      <c r="K319" s="4"/>
    </row>
    <row r="320" spans="1:11" ht="15" customHeight="1">
      <c r="A320" s="4"/>
      <c r="B320" s="4"/>
      <c r="C320" s="13"/>
      <c r="D320" s="143">
        <v>2021</v>
      </c>
      <c r="E320" s="143">
        <v>2022</v>
      </c>
      <c r="F320" s="143">
        <v>2023</v>
      </c>
      <c r="G320" s="143">
        <v>2024</v>
      </c>
      <c r="H320" s="4"/>
      <c r="I320" s="4"/>
      <c r="J320" s="4"/>
      <c r="K320" s="4"/>
    </row>
    <row r="321" spans="1:11" ht="15" customHeight="1">
      <c r="A321" s="4"/>
      <c r="B321" s="4"/>
      <c r="C321" s="12"/>
      <c r="D321" s="144" t="s">
        <v>7</v>
      </c>
      <c r="E321" s="144" t="s">
        <v>8</v>
      </c>
      <c r="F321" s="144" t="s">
        <v>8</v>
      </c>
      <c r="G321" s="144" t="s">
        <v>8</v>
      </c>
      <c r="H321" s="4"/>
      <c r="I321" s="4"/>
      <c r="J321" s="4"/>
      <c r="K321" s="4"/>
    </row>
    <row r="322" spans="1:11" ht="14.1" customHeight="1">
      <c r="A322" s="4"/>
      <c r="B322" s="4"/>
      <c r="C322" s="7" t="s">
        <v>16</v>
      </c>
      <c r="D322" s="142" t="s">
        <v>385</v>
      </c>
      <c r="E322" s="142" t="s">
        <v>411</v>
      </c>
      <c r="F322" s="142" t="s">
        <v>385</v>
      </c>
      <c r="G322" s="142" t="s">
        <v>385</v>
      </c>
      <c r="H322" s="4"/>
      <c r="I322" s="4"/>
      <c r="J322" s="4"/>
      <c r="K322" s="4"/>
    </row>
    <row r="323" spans="1:11" ht="14.1" customHeight="1">
      <c r="A323" s="4"/>
      <c r="B323" s="4"/>
      <c r="C323" s="7" t="s">
        <v>506</v>
      </c>
      <c r="D323" s="142" t="s">
        <v>385</v>
      </c>
      <c r="E323" s="142" t="s">
        <v>2798</v>
      </c>
      <c r="F323" s="142" t="s">
        <v>385</v>
      </c>
      <c r="G323" s="142" t="s">
        <v>385</v>
      </c>
      <c r="H323" s="4"/>
      <c r="I323" s="4"/>
      <c r="J323" s="4"/>
      <c r="K323" s="4"/>
    </row>
    <row r="324" spans="1:11" ht="14.1" customHeight="1">
      <c r="A324" s="4"/>
      <c r="B324" s="4"/>
      <c r="C324" s="7" t="s">
        <v>504</v>
      </c>
      <c r="D324" s="142" t="s">
        <v>385</v>
      </c>
      <c r="E324" s="142" t="s">
        <v>2798</v>
      </c>
      <c r="F324" s="142" t="s">
        <v>385</v>
      </c>
      <c r="G324" s="142" t="s">
        <v>385</v>
      </c>
      <c r="H324" s="4"/>
      <c r="I324" s="4"/>
      <c r="J324" s="4"/>
      <c r="K324" s="4"/>
    </row>
    <row r="325" spans="1:11" ht="14.1" customHeight="1">
      <c r="A325" s="4"/>
      <c r="B325" s="4"/>
      <c r="C325" s="7" t="s">
        <v>388</v>
      </c>
      <c r="D325" s="142" t="s">
        <v>361</v>
      </c>
      <c r="E325" s="142" t="s">
        <v>361</v>
      </c>
      <c r="F325" s="142" t="s">
        <v>430</v>
      </c>
      <c r="G325" s="142" t="s">
        <v>361</v>
      </c>
      <c r="H325" s="4"/>
      <c r="I325" s="4"/>
      <c r="J325" s="4"/>
      <c r="K325" s="4"/>
    </row>
    <row r="326" spans="1:11" ht="14.1" customHeight="1">
      <c r="A326" s="4"/>
      <c r="B326" s="4"/>
      <c r="C326" s="7" t="s">
        <v>387</v>
      </c>
      <c r="D326" s="142" t="s">
        <v>361</v>
      </c>
      <c r="E326" s="142" t="s">
        <v>361</v>
      </c>
      <c r="F326" s="142" t="s">
        <v>430</v>
      </c>
      <c r="G326" s="142" t="s">
        <v>361</v>
      </c>
      <c r="H326" s="4"/>
      <c r="I326" s="4"/>
      <c r="J326" s="4"/>
      <c r="K326" s="4"/>
    </row>
    <row r="327" spans="1:11" ht="14.1" customHeight="1">
      <c r="A327" s="4"/>
      <c r="B327" s="4"/>
      <c r="C327" s="7" t="s">
        <v>22</v>
      </c>
      <c r="D327" s="142" t="s">
        <v>361</v>
      </c>
      <c r="E327" s="142" t="s">
        <v>361</v>
      </c>
      <c r="F327" s="142" t="s">
        <v>430</v>
      </c>
      <c r="G327" s="142" t="s">
        <v>361</v>
      </c>
      <c r="H327" s="4"/>
      <c r="I327" s="4"/>
      <c r="J327" s="4"/>
      <c r="K327" s="4"/>
    </row>
    <row r="328" spans="1:11" ht="14.1" customHeight="1">
      <c r="A328" s="4"/>
      <c r="B328" s="4"/>
      <c r="C328" s="1236" t="s">
        <v>384</v>
      </c>
      <c r="D328" s="1237"/>
      <c r="E328" s="1237"/>
      <c r="F328" s="1237"/>
      <c r="G328" s="1237"/>
      <c r="H328" s="4"/>
      <c r="I328" s="4"/>
      <c r="J328" s="4"/>
      <c r="K328" s="4"/>
    </row>
    <row r="329" spans="1:11" ht="14.1" customHeight="1">
      <c r="A329" s="4"/>
      <c r="B329" s="4"/>
      <c r="C329" s="13"/>
      <c r="D329" s="143">
        <v>2021</v>
      </c>
      <c r="E329" s="143">
        <v>2022</v>
      </c>
      <c r="F329" s="143">
        <v>2023</v>
      </c>
      <c r="G329" s="143">
        <v>2024</v>
      </c>
      <c r="H329" s="4"/>
      <c r="I329" s="4"/>
      <c r="J329" s="4"/>
      <c r="K329" s="4"/>
    </row>
    <row r="330" spans="1:11" ht="14.1" customHeight="1">
      <c r="A330" s="4"/>
      <c r="B330" s="4"/>
      <c r="C330" s="12"/>
      <c r="D330" s="144" t="s">
        <v>7</v>
      </c>
      <c r="E330" s="144" t="s">
        <v>8</v>
      </c>
      <c r="F330" s="144" t="s">
        <v>8</v>
      </c>
      <c r="G330" s="144" t="s">
        <v>8</v>
      </c>
      <c r="H330" s="4"/>
      <c r="I330" s="4"/>
      <c r="J330" s="4"/>
      <c r="K330" s="4"/>
    </row>
    <row r="331" spans="1:11" ht="14.1" customHeight="1">
      <c r="A331" s="4"/>
      <c r="B331" s="4"/>
      <c r="C331" s="11" t="s">
        <v>381</v>
      </c>
      <c r="D331" s="145">
        <v>0</v>
      </c>
      <c r="E331" s="145">
        <v>0</v>
      </c>
      <c r="F331" s="145">
        <v>0</v>
      </c>
      <c r="G331" s="145">
        <v>0</v>
      </c>
      <c r="H331" s="4"/>
      <c r="I331" s="4"/>
      <c r="J331" s="4"/>
      <c r="K331" s="4"/>
    </row>
    <row r="332" spans="1:11" ht="14.1" customHeight="1">
      <c r="A332" s="4"/>
      <c r="B332" s="4"/>
      <c r="C332" s="11" t="s">
        <v>370</v>
      </c>
      <c r="D332" s="145">
        <v>0</v>
      </c>
      <c r="E332" s="145">
        <v>0</v>
      </c>
      <c r="F332" s="145">
        <v>0</v>
      </c>
      <c r="G332" s="145">
        <v>0</v>
      </c>
      <c r="H332" s="4"/>
      <c r="I332" s="4"/>
      <c r="J332" s="4"/>
      <c r="K332" s="4"/>
    </row>
    <row r="333" spans="1:11" ht="14.1" customHeight="1">
      <c r="A333" s="4"/>
      <c r="B333" s="4"/>
      <c r="C333" s="11" t="s">
        <v>374</v>
      </c>
      <c r="D333" s="145">
        <v>0</v>
      </c>
      <c r="E333" s="145">
        <v>0</v>
      </c>
      <c r="F333" s="145">
        <v>0</v>
      </c>
      <c r="G333" s="145">
        <v>0</v>
      </c>
      <c r="H333" s="4"/>
      <c r="I333" s="4"/>
      <c r="J333" s="4"/>
      <c r="K333" s="4"/>
    </row>
    <row r="334" spans="1:11" ht="14.1" customHeight="1">
      <c r="A334" s="4"/>
      <c r="B334" s="4"/>
      <c r="C334" s="11" t="s">
        <v>380</v>
      </c>
      <c r="D334" s="145">
        <v>0</v>
      </c>
      <c r="E334" s="145">
        <v>0</v>
      </c>
      <c r="F334" s="145">
        <v>0</v>
      </c>
      <c r="G334" s="145">
        <v>0</v>
      </c>
      <c r="H334" s="4"/>
      <c r="I334" s="4"/>
      <c r="J334" s="4"/>
      <c r="K334" s="4"/>
    </row>
    <row r="335" spans="1:11" ht="14.1" customHeight="1">
      <c r="A335" s="4"/>
      <c r="B335" s="4"/>
      <c r="C335" s="11" t="s">
        <v>370</v>
      </c>
      <c r="D335" s="145">
        <v>0</v>
      </c>
      <c r="E335" s="145">
        <v>0</v>
      </c>
      <c r="F335" s="145">
        <v>0</v>
      </c>
      <c r="G335" s="145">
        <v>0</v>
      </c>
      <c r="H335" s="4"/>
      <c r="I335" s="4"/>
      <c r="J335" s="4"/>
      <c r="K335" s="4"/>
    </row>
    <row r="336" spans="1:11" ht="14.1" customHeight="1">
      <c r="A336" s="4"/>
      <c r="B336" s="4"/>
      <c r="C336" s="11" t="s">
        <v>374</v>
      </c>
      <c r="D336" s="145">
        <v>0</v>
      </c>
      <c r="E336" s="145">
        <v>0</v>
      </c>
      <c r="F336" s="145">
        <v>0</v>
      </c>
      <c r="G336" s="145">
        <v>0</v>
      </c>
      <c r="H336" s="4"/>
      <c r="I336" s="4"/>
      <c r="J336" s="4"/>
      <c r="K336" s="4"/>
    </row>
    <row r="337" spans="1:11" ht="14.1" customHeight="1">
      <c r="A337" s="4"/>
      <c r="B337" s="4"/>
      <c r="C337" s="11" t="s">
        <v>379</v>
      </c>
      <c r="D337" s="145">
        <v>0</v>
      </c>
      <c r="E337" s="145">
        <v>0</v>
      </c>
      <c r="F337" s="145">
        <v>0</v>
      </c>
      <c r="G337" s="145">
        <v>0</v>
      </c>
      <c r="H337" s="4"/>
      <c r="I337" s="4"/>
      <c r="J337" s="4"/>
      <c r="K337" s="4"/>
    </row>
    <row r="338" spans="1:11" ht="14.1" customHeight="1">
      <c r="A338" s="4"/>
      <c r="B338" s="4"/>
      <c r="C338" s="11" t="s">
        <v>370</v>
      </c>
      <c r="D338" s="145">
        <v>0</v>
      </c>
      <c r="E338" s="145">
        <v>0</v>
      </c>
      <c r="F338" s="145">
        <v>0</v>
      </c>
      <c r="G338" s="145">
        <v>0</v>
      </c>
      <c r="H338" s="4"/>
      <c r="I338" s="4"/>
      <c r="J338" s="4"/>
      <c r="K338" s="4"/>
    </row>
    <row r="339" spans="1:11" ht="14.1" customHeight="1">
      <c r="A339" s="4"/>
      <c r="B339" s="4"/>
      <c r="C339" s="11" t="s">
        <v>374</v>
      </c>
      <c r="D339" s="145">
        <v>0</v>
      </c>
      <c r="E339" s="145">
        <v>0</v>
      </c>
      <c r="F339" s="145">
        <v>0</v>
      </c>
      <c r="G339" s="145">
        <v>0</v>
      </c>
      <c r="H339" s="4"/>
      <c r="I339" s="4"/>
      <c r="J339" s="4"/>
      <c r="K339" s="4"/>
    </row>
    <row r="340" spans="1:11" ht="14.1" customHeight="1">
      <c r="A340" s="4"/>
      <c r="B340" s="4"/>
      <c r="C340" s="11" t="s">
        <v>378</v>
      </c>
      <c r="D340" s="145">
        <v>0</v>
      </c>
      <c r="E340" s="145">
        <v>0</v>
      </c>
      <c r="F340" s="145">
        <v>0</v>
      </c>
      <c r="G340" s="145">
        <v>0</v>
      </c>
      <c r="H340" s="4"/>
      <c r="I340" s="4"/>
      <c r="J340" s="4"/>
      <c r="K340" s="4"/>
    </row>
    <row r="341" spans="1:11" ht="14.1" customHeight="1">
      <c r="A341" s="4"/>
      <c r="B341" s="4"/>
      <c r="C341" s="11" t="s">
        <v>370</v>
      </c>
      <c r="D341" s="145">
        <v>0</v>
      </c>
      <c r="E341" s="145">
        <v>0</v>
      </c>
      <c r="F341" s="145">
        <v>0</v>
      </c>
      <c r="G341" s="145">
        <v>0</v>
      </c>
      <c r="H341" s="4"/>
      <c r="I341" s="4"/>
      <c r="J341" s="4"/>
      <c r="K341" s="4"/>
    </row>
    <row r="342" spans="1:11" ht="14.1" customHeight="1">
      <c r="A342" s="4"/>
      <c r="B342" s="4"/>
      <c r="C342" s="11" t="s">
        <v>374</v>
      </c>
      <c r="D342" s="145">
        <v>0</v>
      </c>
      <c r="E342" s="145">
        <v>0</v>
      </c>
      <c r="F342" s="145">
        <v>0</v>
      </c>
      <c r="G342" s="145">
        <v>0</v>
      </c>
      <c r="H342" s="4"/>
      <c r="I342" s="4"/>
      <c r="J342" s="4"/>
      <c r="K342" s="4"/>
    </row>
    <row r="343" spans="1:11" ht="14.1" customHeight="1">
      <c r="A343" s="4"/>
      <c r="B343" s="4"/>
      <c r="C343" s="11" t="s">
        <v>383</v>
      </c>
      <c r="D343" s="145">
        <v>0</v>
      </c>
      <c r="E343" s="145">
        <v>0</v>
      </c>
      <c r="F343" s="145">
        <v>0</v>
      </c>
      <c r="G343" s="145">
        <v>0</v>
      </c>
      <c r="H343" s="4"/>
      <c r="I343" s="4"/>
      <c r="J343" s="4"/>
      <c r="K343" s="4"/>
    </row>
    <row r="344" spans="1:11" ht="14.1" customHeight="1">
      <c r="A344" s="4"/>
      <c r="B344" s="4"/>
      <c r="C344" s="11" t="s">
        <v>370</v>
      </c>
      <c r="D344" s="145">
        <v>0</v>
      </c>
      <c r="E344" s="145">
        <v>0</v>
      </c>
      <c r="F344" s="145">
        <v>0</v>
      </c>
      <c r="G344" s="145">
        <v>0</v>
      </c>
      <c r="H344" s="4"/>
      <c r="I344" s="4"/>
      <c r="J344" s="4"/>
      <c r="K344" s="4"/>
    </row>
    <row r="345" spans="1:11" ht="14.1" customHeight="1">
      <c r="A345" s="4"/>
      <c r="B345" s="4"/>
      <c r="C345" s="11" t="s">
        <v>374</v>
      </c>
      <c r="D345" s="145">
        <v>0</v>
      </c>
      <c r="E345" s="145">
        <v>0</v>
      </c>
      <c r="F345" s="145">
        <v>0</v>
      </c>
      <c r="G345" s="145">
        <v>0</v>
      </c>
      <c r="H345" s="4"/>
      <c r="I345" s="4"/>
      <c r="J345" s="4"/>
      <c r="K345" s="4"/>
    </row>
    <row r="346" spans="1:11" ht="14.1" customHeight="1">
      <c r="A346" s="4"/>
      <c r="B346" s="4"/>
      <c r="C346" s="11" t="s">
        <v>376</v>
      </c>
      <c r="D346" s="145">
        <v>0</v>
      </c>
      <c r="E346" s="145">
        <v>0</v>
      </c>
      <c r="F346" s="145">
        <v>0</v>
      </c>
      <c r="G346" s="145">
        <v>0</v>
      </c>
      <c r="H346" s="4"/>
      <c r="I346" s="4"/>
      <c r="J346" s="4"/>
      <c r="K346" s="4"/>
    </row>
    <row r="347" spans="1:11" ht="14.1" customHeight="1">
      <c r="A347" s="4"/>
      <c r="B347" s="4"/>
      <c r="C347" s="11" t="s">
        <v>370</v>
      </c>
      <c r="D347" s="145">
        <v>0</v>
      </c>
      <c r="E347" s="145">
        <v>0</v>
      </c>
      <c r="F347" s="145">
        <v>0</v>
      </c>
      <c r="G347" s="145">
        <v>0</v>
      </c>
      <c r="H347" s="4"/>
      <c r="I347" s="4"/>
      <c r="J347" s="4"/>
      <c r="K347" s="4"/>
    </row>
    <row r="348" spans="1:11" ht="14.1" customHeight="1">
      <c r="A348" s="4"/>
      <c r="B348" s="4"/>
      <c r="C348" s="11" t="s">
        <v>374</v>
      </c>
      <c r="D348" s="145">
        <v>0</v>
      </c>
      <c r="E348" s="145">
        <v>0</v>
      </c>
      <c r="F348" s="145">
        <v>0</v>
      </c>
      <c r="G348" s="145">
        <v>0</v>
      </c>
      <c r="H348" s="4"/>
      <c r="I348" s="4"/>
      <c r="J348" s="4"/>
      <c r="K348" s="4"/>
    </row>
    <row r="349" spans="1:11" ht="14.1" customHeight="1">
      <c r="A349" s="4"/>
      <c r="B349" s="4"/>
      <c r="C349" s="11" t="s">
        <v>375</v>
      </c>
      <c r="D349" s="145">
        <v>0</v>
      </c>
      <c r="E349" s="145">
        <v>0</v>
      </c>
      <c r="F349" s="145">
        <v>0</v>
      </c>
      <c r="G349" s="145">
        <v>0</v>
      </c>
      <c r="H349" s="4"/>
      <c r="I349" s="4"/>
      <c r="J349" s="4"/>
      <c r="K349" s="4"/>
    </row>
    <row r="350" spans="1:11" ht="14.1" customHeight="1">
      <c r="A350" s="4"/>
      <c r="B350" s="4"/>
      <c r="C350" s="11" t="s">
        <v>370</v>
      </c>
      <c r="D350" s="145">
        <v>0</v>
      </c>
      <c r="E350" s="145">
        <v>0</v>
      </c>
      <c r="F350" s="145">
        <v>0</v>
      </c>
      <c r="G350" s="145">
        <v>0</v>
      </c>
      <c r="H350" s="4"/>
      <c r="I350" s="4"/>
      <c r="J350" s="4"/>
      <c r="K350" s="4"/>
    </row>
    <row r="351" spans="1:11" ht="14.1" customHeight="1">
      <c r="A351" s="4"/>
      <c r="B351" s="4"/>
      <c r="C351" s="11" t="s">
        <v>374</v>
      </c>
      <c r="D351" s="145">
        <v>0</v>
      </c>
      <c r="E351" s="145">
        <v>0</v>
      </c>
      <c r="F351" s="145">
        <v>0</v>
      </c>
      <c r="G351" s="145">
        <v>0</v>
      </c>
      <c r="H351" s="4"/>
      <c r="I351" s="4"/>
      <c r="J351" s="4"/>
      <c r="K351" s="4"/>
    </row>
    <row r="352" spans="1:11" ht="14.1" customHeight="1">
      <c r="A352" s="4"/>
      <c r="B352" s="4"/>
      <c r="C352" s="11" t="s">
        <v>373</v>
      </c>
      <c r="D352" s="145">
        <v>0</v>
      </c>
      <c r="E352" s="145">
        <v>0</v>
      </c>
      <c r="F352" s="145">
        <v>0</v>
      </c>
      <c r="G352" s="145">
        <v>0</v>
      </c>
      <c r="H352" s="4"/>
      <c r="I352" s="4"/>
      <c r="J352" s="4"/>
      <c r="K352" s="4"/>
    </row>
    <row r="353" spans="1:11" ht="14.1" customHeight="1">
      <c r="A353" s="4"/>
      <c r="B353" s="4"/>
      <c r="C353" s="11" t="s">
        <v>370</v>
      </c>
      <c r="D353" s="145">
        <v>0</v>
      </c>
      <c r="E353" s="145">
        <v>0</v>
      </c>
      <c r="F353" s="145">
        <v>0</v>
      </c>
      <c r="G353" s="145">
        <v>0</v>
      </c>
      <c r="H353" s="4"/>
      <c r="I353" s="4"/>
      <c r="J353" s="4"/>
      <c r="K353" s="4"/>
    </row>
    <row r="354" spans="1:11" ht="14.1" customHeight="1">
      <c r="A354" s="4"/>
      <c r="B354" s="4"/>
      <c r="C354" s="11" t="s">
        <v>369</v>
      </c>
      <c r="D354" s="145">
        <v>0</v>
      </c>
      <c r="E354" s="145">
        <v>0</v>
      </c>
      <c r="F354" s="145">
        <v>0</v>
      </c>
      <c r="G354" s="145">
        <v>0</v>
      </c>
      <c r="H354" s="4"/>
      <c r="I354" s="4"/>
      <c r="J354" s="4"/>
      <c r="K354" s="4"/>
    </row>
    <row r="355" spans="1:11" ht="14.1" customHeight="1">
      <c r="A355" s="4"/>
      <c r="B355" s="4"/>
      <c r="C355" s="11" t="s">
        <v>368</v>
      </c>
      <c r="D355" s="145">
        <v>0</v>
      </c>
      <c r="E355" s="145">
        <v>0</v>
      </c>
      <c r="F355" s="145">
        <v>0</v>
      </c>
      <c r="G355" s="145">
        <v>0</v>
      </c>
      <c r="H355" s="4"/>
      <c r="I355" s="4"/>
      <c r="J355" s="4"/>
      <c r="K355" s="4"/>
    </row>
    <row r="356" spans="1:11" ht="14.1" customHeight="1">
      <c r="A356" s="4"/>
      <c r="B356" s="4"/>
      <c r="C356" s="11" t="s">
        <v>367</v>
      </c>
      <c r="D356" s="145">
        <v>0</v>
      </c>
      <c r="E356" s="145">
        <v>0</v>
      </c>
      <c r="F356" s="145">
        <v>0</v>
      </c>
      <c r="G356" s="145">
        <v>0</v>
      </c>
      <c r="H356" s="4"/>
      <c r="I356" s="4"/>
      <c r="J356" s="4"/>
      <c r="K356" s="4"/>
    </row>
    <row r="357" spans="1:11" ht="14.1" customHeight="1">
      <c r="A357" s="4"/>
      <c r="B357" s="4"/>
      <c r="C357" s="11" t="s">
        <v>366</v>
      </c>
      <c r="D357" s="145">
        <v>0</v>
      </c>
      <c r="E357" s="145">
        <v>0</v>
      </c>
      <c r="F357" s="145">
        <v>0</v>
      </c>
      <c r="G357" s="145">
        <v>0</v>
      </c>
      <c r="H357" s="4"/>
      <c r="I357" s="4"/>
      <c r="J357" s="4"/>
      <c r="K357" s="4"/>
    </row>
    <row r="358" spans="1:11" ht="14.1" customHeight="1">
      <c r="A358" s="4"/>
      <c r="B358" s="4"/>
      <c r="C358" s="11" t="s">
        <v>372</v>
      </c>
      <c r="D358" s="145">
        <v>0</v>
      </c>
      <c r="E358" s="145">
        <v>2761368</v>
      </c>
      <c r="F358" s="145">
        <v>0</v>
      </c>
      <c r="G358" s="145">
        <v>0</v>
      </c>
      <c r="H358" s="4"/>
      <c r="I358" s="4"/>
      <c r="J358" s="4"/>
      <c r="K358" s="4"/>
    </row>
    <row r="359" spans="1:11" ht="14.1" customHeight="1">
      <c r="A359" s="4"/>
      <c r="B359" s="4"/>
      <c r="C359" s="11" t="s">
        <v>370</v>
      </c>
      <c r="D359" s="145">
        <v>0</v>
      </c>
      <c r="E359" s="145">
        <v>2761368</v>
      </c>
      <c r="F359" s="145">
        <v>0</v>
      </c>
      <c r="G359" s="145">
        <v>0</v>
      </c>
      <c r="H359" s="4"/>
      <c r="I359" s="4"/>
      <c r="J359" s="4"/>
      <c r="K359" s="4"/>
    </row>
    <row r="360" spans="1:11" ht="14.1" customHeight="1">
      <c r="A360" s="4"/>
      <c r="B360" s="4"/>
      <c r="C360" s="11" t="s">
        <v>369</v>
      </c>
      <c r="D360" s="145">
        <v>0</v>
      </c>
      <c r="E360" s="145">
        <v>0</v>
      </c>
      <c r="F360" s="145">
        <v>0</v>
      </c>
      <c r="G360" s="145">
        <v>0</v>
      </c>
      <c r="H360" s="4"/>
      <c r="I360" s="4"/>
      <c r="J360" s="4"/>
      <c r="K360" s="4"/>
    </row>
    <row r="361" spans="1:11" ht="14.1" customHeight="1">
      <c r="A361" s="4"/>
      <c r="B361" s="4"/>
      <c r="C361" s="11" t="s">
        <v>368</v>
      </c>
      <c r="D361" s="145">
        <v>0</v>
      </c>
      <c r="E361" s="145">
        <v>0</v>
      </c>
      <c r="F361" s="145">
        <v>0</v>
      </c>
      <c r="G361" s="145">
        <v>0</v>
      </c>
      <c r="H361" s="4"/>
      <c r="I361" s="4"/>
      <c r="J361" s="4"/>
      <c r="K361" s="4"/>
    </row>
    <row r="362" spans="1:11" ht="14.1" customHeight="1">
      <c r="A362" s="4"/>
      <c r="B362" s="4"/>
      <c r="C362" s="11" t="s">
        <v>367</v>
      </c>
      <c r="D362" s="145">
        <v>0</v>
      </c>
      <c r="E362" s="145">
        <v>0</v>
      </c>
      <c r="F362" s="145">
        <v>0</v>
      </c>
      <c r="G362" s="145">
        <v>0</v>
      </c>
      <c r="H362" s="4"/>
      <c r="I362" s="4"/>
      <c r="J362" s="4"/>
      <c r="K362" s="4"/>
    </row>
    <row r="363" spans="1:11" ht="14.1" customHeight="1">
      <c r="A363" s="4"/>
      <c r="B363" s="4"/>
      <c r="C363" s="11" t="s">
        <v>366</v>
      </c>
      <c r="D363" s="145">
        <v>0</v>
      </c>
      <c r="E363" s="145">
        <v>0</v>
      </c>
      <c r="F363" s="145">
        <v>0</v>
      </c>
      <c r="G363" s="145">
        <v>0</v>
      </c>
      <c r="H363" s="4"/>
      <c r="I363" s="4"/>
      <c r="J363" s="4"/>
      <c r="K363" s="4"/>
    </row>
    <row r="364" spans="1:11" ht="14.1" customHeight="1">
      <c r="A364" s="4"/>
      <c r="B364" s="4"/>
      <c r="C364" s="11" t="s">
        <v>371</v>
      </c>
      <c r="D364" s="145">
        <v>0</v>
      </c>
      <c r="E364" s="145">
        <v>0</v>
      </c>
      <c r="F364" s="145">
        <v>0</v>
      </c>
      <c r="G364" s="145">
        <v>0</v>
      </c>
      <c r="H364" s="4"/>
      <c r="I364" s="4"/>
      <c r="J364" s="4"/>
      <c r="K364" s="4"/>
    </row>
    <row r="365" spans="1:11" ht="14.1" customHeight="1">
      <c r="A365" s="4"/>
      <c r="B365" s="4"/>
      <c r="C365" s="11" t="s">
        <v>370</v>
      </c>
      <c r="D365" s="145">
        <v>0</v>
      </c>
      <c r="E365" s="145">
        <v>0</v>
      </c>
      <c r="F365" s="145">
        <v>0</v>
      </c>
      <c r="G365" s="145">
        <v>0</v>
      </c>
      <c r="H365" s="4"/>
      <c r="I365" s="4"/>
      <c r="J365" s="4"/>
      <c r="K365" s="4"/>
    </row>
    <row r="366" spans="1:11" ht="14.1" customHeight="1">
      <c r="A366" s="4"/>
      <c r="B366" s="4"/>
      <c r="C366" s="11" t="s">
        <v>369</v>
      </c>
      <c r="D366" s="145">
        <v>0</v>
      </c>
      <c r="E366" s="145">
        <v>0</v>
      </c>
      <c r="F366" s="145">
        <v>0</v>
      </c>
      <c r="G366" s="145">
        <v>0</v>
      </c>
      <c r="H366" s="4"/>
      <c r="I366" s="4"/>
      <c r="J366" s="4"/>
      <c r="K366" s="4"/>
    </row>
    <row r="367" spans="1:11" ht="14.1" customHeight="1">
      <c r="A367" s="4"/>
      <c r="B367" s="4"/>
      <c r="C367" s="11" t="s">
        <v>368</v>
      </c>
      <c r="D367" s="145">
        <v>0</v>
      </c>
      <c r="E367" s="145">
        <v>0</v>
      </c>
      <c r="F367" s="145">
        <v>0</v>
      </c>
      <c r="G367" s="145">
        <v>0</v>
      </c>
      <c r="H367" s="4"/>
      <c r="I367" s="4"/>
      <c r="J367" s="4"/>
      <c r="K367" s="4"/>
    </row>
    <row r="368" spans="1:11" ht="14.1" customHeight="1">
      <c r="A368" s="4"/>
      <c r="B368" s="4"/>
      <c r="C368" s="11" t="s">
        <v>367</v>
      </c>
      <c r="D368" s="145">
        <v>0</v>
      </c>
      <c r="E368" s="145">
        <v>0</v>
      </c>
      <c r="F368" s="145">
        <v>0</v>
      </c>
      <c r="G368" s="145">
        <v>0</v>
      </c>
      <c r="H368" s="4"/>
      <c r="I368" s="4"/>
      <c r="J368" s="4"/>
      <c r="K368" s="4"/>
    </row>
    <row r="369" spans="1:11" ht="14.1" customHeight="1">
      <c r="A369" s="4"/>
      <c r="B369" s="4"/>
      <c r="C369" s="11" t="s">
        <v>366</v>
      </c>
      <c r="D369" s="145">
        <v>0</v>
      </c>
      <c r="E369" s="145">
        <v>0</v>
      </c>
      <c r="F369" s="145">
        <v>0</v>
      </c>
      <c r="G369" s="145">
        <v>0</v>
      </c>
      <c r="H369" s="4"/>
      <c r="I369" s="4"/>
      <c r="J369" s="4"/>
      <c r="K369" s="4"/>
    </row>
    <row r="370" spans="1:11" ht="14.1" customHeight="1">
      <c r="A370" s="4"/>
      <c r="B370" s="4"/>
      <c r="C370" s="11" t="s">
        <v>365</v>
      </c>
      <c r="D370" s="145">
        <v>0</v>
      </c>
      <c r="E370" s="145">
        <v>0</v>
      </c>
      <c r="F370" s="145">
        <v>0</v>
      </c>
      <c r="G370" s="145">
        <v>0</v>
      </c>
      <c r="H370" s="4"/>
      <c r="I370" s="4"/>
      <c r="J370" s="4"/>
      <c r="K370" s="4"/>
    </row>
    <row r="371" spans="1:11" ht="14.1" customHeight="1">
      <c r="A371" s="4"/>
      <c r="B371" s="4"/>
      <c r="C371" s="11" t="s">
        <v>364</v>
      </c>
      <c r="D371" s="145">
        <v>0</v>
      </c>
      <c r="E371" s="145">
        <v>0</v>
      </c>
      <c r="F371" s="145">
        <v>0</v>
      </c>
      <c r="G371" s="145">
        <v>0</v>
      </c>
      <c r="H371" s="4"/>
      <c r="I371" s="4"/>
      <c r="J371" s="4"/>
      <c r="K371" s="4"/>
    </row>
    <row r="372" spans="1:11" ht="14.1" customHeight="1">
      <c r="A372" s="4"/>
      <c r="B372" s="4"/>
      <c r="C372" s="10" t="s">
        <v>147</v>
      </c>
      <c r="D372" s="145">
        <v>0</v>
      </c>
      <c r="E372" s="145">
        <v>2761368</v>
      </c>
      <c r="F372" s="145">
        <v>0</v>
      </c>
      <c r="G372" s="145">
        <v>0</v>
      </c>
      <c r="H372" s="4"/>
      <c r="I372" s="4"/>
      <c r="J372" s="4"/>
      <c r="K372" s="4"/>
    </row>
    <row r="373" spans="1:11" ht="81" customHeight="1">
      <c r="A373" s="4"/>
      <c r="B373" s="4"/>
      <c r="C373" s="8" t="s">
        <v>235</v>
      </c>
      <c r="D373" s="1230" t="s">
        <v>2799</v>
      </c>
      <c r="E373" s="1231"/>
      <c r="F373" s="1231"/>
      <c r="G373" s="1231"/>
      <c r="H373" s="4"/>
      <c r="I373" s="4"/>
      <c r="J373" s="4"/>
      <c r="K373" s="4"/>
    </row>
    <row r="374" spans="1:11" ht="27.95" customHeight="1">
      <c r="A374" s="4"/>
      <c r="B374" s="4"/>
      <c r="C374" s="7" t="s">
        <v>405</v>
      </c>
      <c r="D374" s="37">
        <v>2021</v>
      </c>
      <c r="E374" s="37">
        <v>2022</v>
      </c>
      <c r="F374" s="37">
        <v>2023</v>
      </c>
      <c r="G374" s="37">
        <v>2024</v>
      </c>
      <c r="H374" s="4"/>
      <c r="I374" s="4"/>
      <c r="J374" s="4"/>
      <c r="K374" s="4"/>
    </row>
    <row r="375" spans="1:11" ht="14.1" customHeight="1">
      <c r="A375" s="4"/>
      <c r="B375" s="4"/>
      <c r="C375" s="15"/>
      <c r="D375" s="38" t="s">
        <v>7</v>
      </c>
      <c r="E375" s="38" t="s">
        <v>8</v>
      </c>
      <c r="F375" s="38" t="s">
        <v>8</v>
      </c>
      <c r="G375" s="38" t="s">
        <v>8</v>
      </c>
      <c r="H375" s="4"/>
      <c r="I375" s="4"/>
      <c r="J375" s="4"/>
      <c r="K375" s="4"/>
    </row>
    <row r="376" spans="1:11" ht="20.100000000000001" customHeight="1">
      <c r="A376" s="4"/>
      <c r="B376" s="4"/>
      <c r="C376" s="7" t="s">
        <v>2800</v>
      </c>
      <c r="D376" s="142" t="s">
        <v>404</v>
      </c>
      <c r="E376" s="142" t="s">
        <v>403</v>
      </c>
      <c r="F376" s="142" t="s">
        <v>402</v>
      </c>
      <c r="G376" s="142" t="s">
        <v>402</v>
      </c>
      <c r="H376" s="4"/>
      <c r="I376" s="4"/>
      <c r="J376" s="4"/>
      <c r="K376" s="4"/>
    </row>
    <row r="377" spans="1:11" ht="20.100000000000001" customHeight="1">
      <c r="A377" s="4"/>
      <c r="B377" s="4"/>
      <c r="C377" s="7" t="s">
        <v>2801</v>
      </c>
      <c r="D377" s="142" t="s">
        <v>404</v>
      </c>
      <c r="E377" s="142" t="s">
        <v>403</v>
      </c>
      <c r="F377" s="142" t="s">
        <v>402</v>
      </c>
      <c r="G377" s="142" t="s">
        <v>402</v>
      </c>
      <c r="H377" s="4"/>
      <c r="I377" s="4"/>
      <c r="J377" s="4"/>
      <c r="K377" s="4"/>
    </row>
    <row r="378" spans="1:11" ht="14.1" customHeight="1">
      <c r="A378" s="4"/>
      <c r="B378" s="4"/>
      <c r="C378" s="7" t="s">
        <v>2802</v>
      </c>
      <c r="D378" s="142" t="s">
        <v>401</v>
      </c>
      <c r="E378" s="142" t="s">
        <v>400</v>
      </c>
      <c r="F378" s="142" t="s">
        <v>399</v>
      </c>
      <c r="G378" s="142" t="s">
        <v>399</v>
      </c>
      <c r="H378" s="4"/>
      <c r="I378" s="4"/>
      <c r="J378" s="4"/>
      <c r="K378" s="4"/>
    </row>
    <row r="379" spans="1:11" ht="14.1" customHeight="1">
      <c r="A379" s="4"/>
      <c r="B379" s="4"/>
      <c r="C379" s="1222" t="s">
        <v>273</v>
      </c>
      <c r="D379" s="1223"/>
      <c r="E379" s="1223"/>
      <c r="F379" s="1223"/>
      <c r="G379" s="1223"/>
      <c r="H379" s="4"/>
      <c r="I379" s="4"/>
      <c r="J379" s="4"/>
      <c r="K379" s="4"/>
    </row>
    <row r="380" spans="1:11" ht="14.1" customHeight="1">
      <c r="A380" s="4"/>
      <c r="B380" s="4"/>
      <c r="C380" s="154" t="s">
        <v>2714</v>
      </c>
      <c r="D380" s="1222" t="s">
        <v>2715</v>
      </c>
      <c r="E380" s="1223"/>
      <c r="F380" s="1223"/>
      <c r="G380" s="1223"/>
      <c r="H380" s="4"/>
      <c r="I380" s="4"/>
      <c r="J380" s="4"/>
      <c r="K380" s="4"/>
    </row>
    <row r="381" spans="1:11" ht="14.1" customHeight="1">
      <c r="A381" s="4"/>
      <c r="B381" s="4"/>
      <c r="C381" s="14" t="s">
        <v>393</v>
      </c>
      <c r="D381" s="1232" t="s">
        <v>2803</v>
      </c>
      <c r="E381" s="1233"/>
      <c r="F381" s="1233"/>
      <c r="G381" s="1233"/>
      <c r="H381" s="4"/>
      <c r="I381" s="4"/>
      <c r="J381" s="4"/>
      <c r="K381" s="4"/>
    </row>
    <row r="382" spans="1:11" ht="14.1" customHeight="1">
      <c r="A382" s="4"/>
      <c r="B382" s="4"/>
      <c r="C382" s="150" t="s">
        <v>392</v>
      </c>
      <c r="D382" s="1234" t="s">
        <v>2804</v>
      </c>
      <c r="E382" s="1235"/>
      <c r="F382" s="1235"/>
      <c r="G382" s="1235"/>
      <c r="H382" s="4"/>
      <c r="I382" s="4"/>
      <c r="J382" s="4"/>
      <c r="K382" s="4"/>
    </row>
    <row r="383" spans="1:11" ht="14.1" customHeight="1">
      <c r="A383" s="4"/>
      <c r="B383" s="4"/>
      <c r="C383" s="150" t="s">
        <v>15</v>
      </c>
      <c r="D383" s="1234" t="s">
        <v>2805</v>
      </c>
      <c r="E383" s="1235"/>
      <c r="F383" s="1235"/>
      <c r="G383" s="1235"/>
      <c r="H383" s="4"/>
      <c r="I383" s="4"/>
      <c r="J383" s="4"/>
      <c r="K383" s="4"/>
    </row>
    <row r="384" spans="1:11" ht="15" customHeight="1">
      <c r="A384" s="4"/>
      <c r="B384" s="4"/>
      <c r="C384" s="13"/>
      <c r="D384" s="143">
        <v>2021</v>
      </c>
      <c r="E384" s="143">
        <v>2022</v>
      </c>
      <c r="F384" s="143">
        <v>2023</v>
      </c>
      <c r="G384" s="143">
        <v>2024</v>
      </c>
      <c r="H384" s="4"/>
      <c r="I384" s="4"/>
      <c r="J384" s="4"/>
      <c r="K384" s="4"/>
    </row>
    <row r="385" spans="1:11" ht="15" customHeight="1">
      <c r="A385" s="4"/>
      <c r="B385" s="4"/>
      <c r="C385" s="12"/>
      <c r="D385" s="144" t="s">
        <v>7</v>
      </c>
      <c r="E385" s="144" t="s">
        <v>8</v>
      </c>
      <c r="F385" s="144" t="s">
        <v>8</v>
      </c>
      <c r="G385" s="144" t="s">
        <v>8</v>
      </c>
      <c r="H385" s="4"/>
      <c r="I385" s="4"/>
      <c r="J385" s="4"/>
      <c r="K385" s="4"/>
    </row>
    <row r="386" spans="1:11" ht="14.1" customHeight="1">
      <c r="A386" s="4"/>
      <c r="B386" s="4"/>
      <c r="C386" s="7" t="s">
        <v>16</v>
      </c>
      <c r="D386" s="142" t="s">
        <v>398</v>
      </c>
      <c r="E386" s="142" t="s">
        <v>398</v>
      </c>
      <c r="F386" s="142" t="s">
        <v>398</v>
      </c>
      <c r="G386" s="142" t="s">
        <v>398</v>
      </c>
      <c r="H386" s="4"/>
      <c r="I386" s="4"/>
      <c r="J386" s="4"/>
      <c r="K386" s="4"/>
    </row>
    <row r="387" spans="1:11" ht="14.1" customHeight="1">
      <c r="A387" s="4"/>
      <c r="B387" s="4"/>
      <c r="C387" s="7" t="s">
        <v>506</v>
      </c>
      <c r="D387" s="142" t="s">
        <v>2806</v>
      </c>
      <c r="E387" s="142" t="s">
        <v>2807</v>
      </c>
      <c r="F387" s="142" t="s">
        <v>2807</v>
      </c>
      <c r="G387" s="142" t="s">
        <v>2807</v>
      </c>
      <c r="H387" s="4"/>
      <c r="I387" s="4"/>
      <c r="J387" s="4"/>
      <c r="K387" s="4"/>
    </row>
    <row r="388" spans="1:11" ht="14.1" customHeight="1">
      <c r="A388" s="4"/>
      <c r="B388" s="4"/>
      <c r="C388" s="7" t="s">
        <v>504</v>
      </c>
      <c r="D388" s="142" t="s">
        <v>2808</v>
      </c>
      <c r="E388" s="142" t="s">
        <v>2809</v>
      </c>
      <c r="F388" s="142" t="s">
        <v>2809</v>
      </c>
      <c r="G388" s="142" t="s">
        <v>2809</v>
      </c>
      <c r="H388" s="4"/>
      <c r="I388" s="4"/>
      <c r="J388" s="4"/>
      <c r="K388" s="4"/>
    </row>
    <row r="389" spans="1:11" ht="14.1" customHeight="1">
      <c r="A389" s="4"/>
      <c r="B389" s="4"/>
      <c r="C389" s="7" t="s">
        <v>388</v>
      </c>
      <c r="D389" s="142" t="s">
        <v>361</v>
      </c>
      <c r="E389" s="142" t="s">
        <v>385</v>
      </c>
      <c r="F389" s="142" t="s">
        <v>385</v>
      </c>
      <c r="G389" s="142" t="s">
        <v>385</v>
      </c>
      <c r="H389" s="4"/>
      <c r="I389" s="4"/>
      <c r="J389" s="4"/>
      <c r="K389" s="4"/>
    </row>
    <row r="390" spans="1:11" ht="14.1" customHeight="1">
      <c r="A390" s="4"/>
      <c r="B390" s="4"/>
      <c r="C390" s="7" t="s">
        <v>387</v>
      </c>
      <c r="D390" s="142" t="s">
        <v>361</v>
      </c>
      <c r="E390" s="142" t="s">
        <v>2810</v>
      </c>
      <c r="F390" s="142" t="s">
        <v>385</v>
      </c>
      <c r="G390" s="142" t="s">
        <v>385</v>
      </c>
      <c r="H390" s="4"/>
      <c r="I390" s="4"/>
      <c r="J390" s="4"/>
      <c r="K390" s="4"/>
    </row>
    <row r="391" spans="1:11" ht="14.1" customHeight="1">
      <c r="A391" s="4"/>
      <c r="B391" s="4"/>
      <c r="C391" s="7" t="s">
        <v>22</v>
      </c>
      <c r="D391" s="142" t="s">
        <v>361</v>
      </c>
      <c r="E391" s="142" t="s">
        <v>2810</v>
      </c>
      <c r="F391" s="142" t="s">
        <v>385</v>
      </c>
      <c r="G391" s="142" t="s">
        <v>385</v>
      </c>
      <c r="H391" s="4"/>
      <c r="I391" s="4"/>
      <c r="J391" s="4"/>
      <c r="K391" s="4"/>
    </row>
    <row r="392" spans="1:11" ht="14.1" customHeight="1">
      <c r="A392" s="4"/>
      <c r="B392" s="4"/>
      <c r="C392" s="1236" t="s">
        <v>384</v>
      </c>
      <c r="D392" s="1237"/>
      <c r="E392" s="1237"/>
      <c r="F392" s="1237"/>
      <c r="G392" s="1237"/>
      <c r="H392" s="4"/>
      <c r="I392" s="4"/>
      <c r="J392" s="4"/>
      <c r="K392" s="4"/>
    </row>
    <row r="393" spans="1:11" ht="14.1" customHeight="1">
      <c r="A393" s="4"/>
      <c r="B393" s="4"/>
      <c r="C393" s="13"/>
      <c r="D393" s="143">
        <v>2021</v>
      </c>
      <c r="E393" s="143">
        <v>2022</v>
      </c>
      <c r="F393" s="143">
        <v>2023</v>
      </c>
      <c r="G393" s="143">
        <v>2024</v>
      </c>
      <c r="H393" s="4"/>
      <c r="I393" s="4"/>
      <c r="J393" s="4"/>
      <c r="K393" s="4"/>
    </row>
    <row r="394" spans="1:11" ht="14.1" customHeight="1">
      <c r="A394" s="4"/>
      <c r="B394" s="4"/>
      <c r="C394" s="12"/>
      <c r="D394" s="144" t="s">
        <v>7</v>
      </c>
      <c r="E394" s="144" t="s">
        <v>8</v>
      </c>
      <c r="F394" s="144" t="s">
        <v>8</v>
      </c>
      <c r="G394" s="144" t="s">
        <v>8</v>
      </c>
      <c r="H394" s="4"/>
      <c r="I394" s="4"/>
      <c r="J394" s="4"/>
      <c r="K394" s="4"/>
    </row>
    <row r="395" spans="1:11" ht="14.1" customHeight="1">
      <c r="A395" s="4"/>
      <c r="B395" s="4"/>
      <c r="C395" s="11" t="s">
        <v>381</v>
      </c>
      <c r="D395" s="145">
        <v>0</v>
      </c>
      <c r="E395" s="145">
        <v>0</v>
      </c>
      <c r="F395" s="145">
        <v>0</v>
      </c>
      <c r="G395" s="145">
        <v>0</v>
      </c>
      <c r="H395" s="4"/>
      <c r="I395" s="4"/>
      <c r="J395" s="4"/>
      <c r="K395" s="4"/>
    </row>
    <row r="396" spans="1:11" ht="14.1" customHeight="1">
      <c r="A396" s="4"/>
      <c r="B396" s="4"/>
      <c r="C396" s="11" t="s">
        <v>370</v>
      </c>
      <c r="D396" s="145">
        <v>0</v>
      </c>
      <c r="E396" s="145">
        <v>0</v>
      </c>
      <c r="F396" s="145">
        <v>0</v>
      </c>
      <c r="G396" s="145">
        <v>0</v>
      </c>
      <c r="H396" s="4"/>
      <c r="I396" s="4"/>
      <c r="J396" s="4"/>
      <c r="K396" s="4"/>
    </row>
    <row r="397" spans="1:11" ht="14.1" customHeight="1">
      <c r="A397" s="4"/>
      <c r="B397" s="4"/>
      <c r="C397" s="11" t="s">
        <v>374</v>
      </c>
      <c r="D397" s="145">
        <v>0</v>
      </c>
      <c r="E397" s="145">
        <v>0</v>
      </c>
      <c r="F397" s="145">
        <v>0</v>
      </c>
      <c r="G397" s="145">
        <v>0</v>
      </c>
      <c r="H397" s="4"/>
      <c r="I397" s="4"/>
      <c r="J397" s="4"/>
      <c r="K397" s="4"/>
    </row>
    <row r="398" spans="1:11" ht="14.1" customHeight="1">
      <c r="A398" s="4"/>
      <c r="B398" s="4"/>
      <c r="C398" s="11" t="s">
        <v>380</v>
      </c>
      <c r="D398" s="145">
        <v>0</v>
      </c>
      <c r="E398" s="145">
        <v>0</v>
      </c>
      <c r="F398" s="145">
        <v>0</v>
      </c>
      <c r="G398" s="145">
        <v>0</v>
      </c>
      <c r="H398" s="4"/>
      <c r="I398" s="4"/>
      <c r="J398" s="4"/>
      <c r="K398" s="4"/>
    </row>
    <row r="399" spans="1:11" ht="14.1" customHeight="1">
      <c r="A399" s="4"/>
      <c r="B399" s="4"/>
      <c r="C399" s="11" t="s">
        <v>370</v>
      </c>
      <c r="D399" s="145">
        <v>0</v>
      </c>
      <c r="E399" s="145">
        <v>0</v>
      </c>
      <c r="F399" s="145">
        <v>0</v>
      </c>
      <c r="G399" s="145">
        <v>0</v>
      </c>
      <c r="H399" s="4"/>
      <c r="I399" s="4"/>
      <c r="J399" s="4"/>
      <c r="K399" s="4"/>
    </row>
    <row r="400" spans="1:11" ht="14.1" customHeight="1">
      <c r="A400" s="4"/>
      <c r="B400" s="4"/>
      <c r="C400" s="11" t="s">
        <v>374</v>
      </c>
      <c r="D400" s="145">
        <v>0</v>
      </c>
      <c r="E400" s="145">
        <v>0</v>
      </c>
      <c r="F400" s="145">
        <v>0</v>
      </c>
      <c r="G400" s="145">
        <v>0</v>
      </c>
      <c r="H400" s="4"/>
      <c r="I400" s="4"/>
      <c r="J400" s="4"/>
      <c r="K400" s="4"/>
    </row>
    <row r="401" spans="1:11" ht="14.1" customHeight="1">
      <c r="A401" s="4"/>
      <c r="B401" s="4"/>
      <c r="C401" s="11" t="s">
        <v>379</v>
      </c>
      <c r="D401" s="145">
        <v>2126000</v>
      </c>
      <c r="E401" s="145">
        <v>2186000</v>
      </c>
      <c r="F401" s="145">
        <v>2186000</v>
      </c>
      <c r="G401" s="145">
        <v>2186000</v>
      </c>
      <c r="H401" s="4"/>
      <c r="I401" s="4"/>
      <c r="J401" s="4"/>
      <c r="K401" s="4"/>
    </row>
    <row r="402" spans="1:11" ht="14.1" customHeight="1">
      <c r="A402" s="4"/>
      <c r="B402" s="4"/>
      <c r="C402" s="11" t="s">
        <v>370</v>
      </c>
      <c r="D402" s="145">
        <v>2126000</v>
      </c>
      <c r="E402" s="145">
        <v>2186000</v>
      </c>
      <c r="F402" s="145">
        <v>2186000</v>
      </c>
      <c r="G402" s="145">
        <v>2186000</v>
      </c>
      <c r="H402" s="4"/>
      <c r="I402" s="4"/>
      <c r="J402" s="4"/>
      <c r="K402" s="4"/>
    </row>
    <row r="403" spans="1:11" ht="14.1" customHeight="1">
      <c r="A403" s="4"/>
      <c r="B403" s="4"/>
      <c r="C403" s="11" t="s">
        <v>374</v>
      </c>
      <c r="D403" s="145">
        <v>0</v>
      </c>
      <c r="E403" s="145">
        <v>0</v>
      </c>
      <c r="F403" s="145">
        <v>0</v>
      </c>
      <c r="G403" s="145">
        <v>0</v>
      </c>
      <c r="H403" s="4"/>
      <c r="I403" s="4"/>
      <c r="J403" s="4"/>
      <c r="K403" s="4"/>
    </row>
    <row r="404" spans="1:11" ht="14.1" customHeight="1">
      <c r="A404" s="4"/>
      <c r="B404" s="4"/>
      <c r="C404" s="11" t="s">
        <v>378</v>
      </c>
      <c r="D404" s="145">
        <v>0</v>
      </c>
      <c r="E404" s="145">
        <v>0</v>
      </c>
      <c r="F404" s="145">
        <v>0</v>
      </c>
      <c r="G404" s="145">
        <v>0</v>
      </c>
      <c r="H404" s="4"/>
      <c r="I404" s="4"/>
      <c r="J404" s="4"/>
      <c r="K404" s="4"/>
    </row>
    <row r="405" spans="1:11" ht="14.1" customHeight="1">
      <c r="A405" s="4"/>
      <c r="B405" s="4"/>
      <c r="C405" s="11" t="s">
        <v>370</v>
      </c>
      <c r="D405" s="145">
        <v>0</v>
      </c>
      <c r="E405" s="145">
        <v>0</v>
      </c>
      <c r="F405" s="145">
        <v>0</v>
      </c>
      <c r="G405" s="145">
        <v>0</v>
      </c>
      <c r="H405" s="4"/>
      <c r="I405" s="4"/>
      <c r="J405" s="4"/>
      <c r="K405" s="4"/>
    </row>
    <row r="406" spans="1:11" ht="14.1" customHeight="1">
      <c r="A406" s="4"/>
      <c r="B406" s="4"/>
      <c r="C406" s="11" t="s">
        <v>374</v>
      </c>
      <c r="D406" s="145">
        <v>0</v>
      </c>
      <c r="E406" s="145">
        <v>0</v>
      </c>
      <c r="F406" s="145">
        <v>0</v>
      </c>
      <c r="G406" s="145">
        <v>0</v>
      </c>
      <c r="H406" s="4"/>
      <c r="I406" s="4"/>
      <c r="J406" s="4"/>
      <c r="K406" s="4"/>
    </row>
    <row r="407" spans="1:11" ht="14.1" customHeight="1">
      <c r="A407" s="4"/>
      <c r="B407" s="4"/>
      <c r="C407" s="11" t="s">
        <v>383</v>
      </c>
      <c r="D407" s="145">
        <v>0</v>
      </c>
      <c r="E407" s="145">
        <v>0</v>
      </c>
      <c r="F407" s="145">
        <v>0</v>
      </c>
      <c r="G407" s="145">
        <v>0</v>
      </c>
      <c r="H407" s="4"/>
      <c r="I407" s="4"/>
      <c r="J407" s="4"/>
      <c r="K407" s="4"/>
    </row>
    <row r="408" spans="1:11" ht="14.1" customHeight="1">
      <c r="A408" s="4"/>
      <c r="B408" s="4"/>
      <c r="C408" s="11" t="s">
        <v>370</v>
      </c>
      <c r="D408" s="145">
        <v>0</v>
      </c>
      <c r="E408" s="145">
        <v>0</v>
      </c>
      <c r="F408" s="145">
        <v>0</v>
      </c>
      <c r="G408" s="145">
        <v>0</v>
      </c>
      <c r="H408" s="4"/>
      <c r="I408" s="4"/>
      <c r="J408" s="4"/>
      <c r="K408" s="4"/>
    </row>
    <row r="409" spans="1:11" ht="14.1" customHeight="1">
      <c r="A409" s="4"/>
      <c r="B409" s="4"/>
      <c r="C409" s="11" t="s">
        <v>374</v>
      </c>
      <c r="D409" s="145">
        <v>0</v>
      </c>
      <c r="E409" s="145">
        <v>0</v>
      </c>
      <c r="F409" s="145">
        <v>0</v>
      </c>
      <c r="G409" s="145">
        <v>0</v>
      </c>
      <c r="H409" s="4"/>
      <c r="I409" s="4"/>
      <c r="J409" s="4"/>
      <c r="K409" s="4"/>
    </row>
    <row r="410" spans="1:11" ht="14.1" customHeight="1">
      <c r="A410" s="4"/>
      <c r="B410" s="4"/>
      <c r="C410" s="11" t="s">
        <v>376</v>
      </c>
      <c r="D410" s="145">
        <v>0</v>
      </c>
      <c r="E410" s="145">
        <v>0</v>
      </c>
      <c r="F410" s="145">
        <v>0</v>
      </c>
      <c r="G410" s="145">
        <v>0</v>
      </c>
      <c r="H410" s="4"/>
      <c r="I410" s="4"/>
      <c r="J410" s="4"/>
      <c r="K410" s="4"/>
    </row>
    <row r="411" spans="1:11" ht="14.1" customHeight="1">
      <c r="A411" s="4"/>
      <c r="B411" s="4"/>
      <c r="C411" s="11" t="s">
        <v>370</v>
      </c>
      <c r="D411" s="145">
        <v>0</v>
      </c>
      <c r="E411" s="145">
        <v>0</v>
      </c>
      <c r="F411" s="145">
        <v>0</v>
      </c>
      <c r="G411" s="145">
        <v>0</v>
      </c>
      <c r="H411" s="4"/>
      <c r="I411" s="4"/>
      <c r="J411" s="4"/>
      <c r="K411" s="4"/>
    </row>
    <row r="412" spans="1:11" ht="14.1" customHeight="1">
      <c r="A412" s="4"/>
      <c r="B412" s="4"/>
      <c r="C412" s="11" t="s">
        <v>374</v>
      </c>
      <c r="D412" s="145">
        <v>0</v>
      </c>
      <c r="E412" s="145">
        <v>0</v>
      </c>
      <c r="F412" s="145">
        <v>0</v>
      </c>
      <c r="G412" s="145">
        <v>0</v>
      </c>
      <c r="H412" s="4"/>
      <c r="I412" s="4"/>
      <c r="J412" s="4"/>
      <c r="K412" s="4"/>
    </row>
    <row r="413" spans="1:11" ht="14.1" customHeight="1">
      <c r="A413" s="4"/>
      <c r="B413" s="4"/>
      <c r="C413" s="11" t="s">
        <v>375</v>
      </c>
      <c r="D413" s="145">
        <v>0</v>
      </c>
      <c r="E413" s="145">
        <v>0</v>
      </c>
      <c r="F413" s="145">
        <v>0</v>
      </c>
      <c r="G413" s="145">
        <v>0</v>
      </c>
      <c r="H413" s="4"/>
      <c r="I413" s="4"/>
      <c r="J413" s="4"/>
      <c r="K413" s="4"/>
    </row>
    <row r="414" spans="1:11" ht="14.1" customHeight="1">
      <c r="A414" s="4"/>
      <c r="B414" s="4"/>
      <c r="C414" s="11" t="s">
        <v>370</v>
      </c>
      <c r="D414" s="145">
        <v>0</v>
      </c>
      <c r="E414" s="145">
        <v>0</v>
      </c>
      <c r="F414" s="145">
        <v>0</v>
      </c>
      <c r="G414" s="145">
        <v>0</v>
      </c>
      <c r="H414" s="4"/>
      <c r="I414" s="4"/>
      <c r="J414" s="4"/>
      <c r="K414" s="4"/>
    </row>
    <row r="415" spans="1:11" ht="14.1" customHeight="1">
      <c r="A415" s="4"/>
      <c r="B415" s="4"/>
      <c r="C415" s="11" t="s">
        <v>374</v>
      </c>
      <c r="D415" s="145">
        <v>0</v>
      </c>
      <c r="E415" s="145">
        <v>0</v>
      </c>
      <c r="F415" s="145">
        <v>0</v>
      </c>
      <c r="G415" s="145">
        <v>0</v>
      </c>
      <c r="H415" s="4"/>
      <c r="I415" s="4"/>
      <c r="J415" s="4"/>
      <c r="K415" s="4"/>
    </row>
    <row r="416" spans="1:11" ht="14.1" customHeight="1">
      <c r="A416" s="4"/>
      <c r="B416" s="4"/>
      <c r="C416" s="11" t="s">
        <v>373</v>
      </c>
      <c r="D416" s="145">
        <v>0</v>
      </c>
      <c r="E416" s="145">
        <v>0</v>
      </c>
      <c r="F416" s="145">
        <v>0</v>
      </c>
      <c r="G416" s="145">
        <v>0</v>
      </c>
      <c r="H416" s="4"/>
      <c r="I416" s="4"/>
      <c r="J416" s="4"/>
      <c r="K416" s="4"/>
    </row>
    <row r="417" spans="1:11" ht="14.1" customHeight="1">
      <c r="A417" s="4"/>
      <c r="B417" s="4"/>
      <c r="C417" s="11" t="s">
        <v>370</v>
      </c>
      <c r="D417" s="145">
        <v>0</v>
      </c>
      <c r="E417" s="145">
        <v>0</v>
      </c>
      <c r="F417" s="145">
        <v>0</v>
      </c>
      <c r="G417" s="145">
        <v>0</v>
      </c>
      <c r="H417" s="4"/>
      <c r="I417" s="4"/>
      <c r="J417" s="4"/>
      <c r="K417" s="4"/>
    </row>
    <row r="418" spans="1:11" ht="14.1" customHeight="1">
      <c r="A418" s="4"/>
      <c r="B418" s="4"/>
      <c r="C418" s="11" t="s">
        <v>369</v>
      </c>
      <c r="D418" s="145">
        <v>0</v>
      </c>
      <c r="E418" s="145">
        <v>0</v>
      </c>
      <c r="F418" s="145">
        <v>0</v>
      </c>
      <c r="G418" s="145">
        <v>0</v>
      </c>
      <c r="H418" s="4"/>
      <c r="I418" s="4"/>
      <c r="J418" s="4"/>
      <c r="K418" s="4"/>
    </row>
    <row r="419" spans="1:11" ht="14.1" customHeight="1">
      <c r="A419" s="4"/>
      <c r="B419" s="4"/>
      <c r="C419" s="11" t="s">
        <v>368</v>
      </c>
      <c r="D419" s="145">
        <v>0</v>
      </c>
      <c r="E419" s="145">
        <v>0</v>
      </c>
      <c r="F419" s="145">
        <v>0</v>
      </c>
      <c r="G419" s="145">
        <v>0</v>
      </c>
      <c r="H419" s="4"/>
      <c r="I419" s="4"/>
      <c r="J419" s="4"/>
      <c r="K419" s="4"/>
    </row>
    <row r="420" spans="1:11" ht="14.1" customHeight="1">
      <c r="A420" s="4"/>
      <c r="B420" s="4"/>
      <c r="C420" s="11" t="s">
        <v>367</v>
      </c>
      <c r="D420" s="145">
        <v>0</v>
      </c>
      <c r="E420" s="145">
        <v>0</v>
      </c>
      <c r="F420" s="145">
        <v>0</v>
      </c>
      <c r="G420" s="145">
        <v>0</v>
      </c>
      <c r="H420" s="4"/>
      <c r="I420" s="4"/>
      <c r="J420" s="4"/>
      <c r="K420" s="4"/>
    </row>
    <row r="421" spans="1:11" ht="14.1" customHeight="1">
      <c r="A421" s="4"/>
      <c r="B421" s="4"/>
      <c r="C421" s="11" t="s">
        <v>366</v>
      </c>
      <c r="D421" s="145">
        <v>0</v>
      </c>
      <c r="E421" s="145">
        <v>0</v>
      </c>
      <c r="F421" s="145">
        <v>0</v>
      </c>
      <c r="G421" s="145">
        <v>0</v>
      </c>
      <c r="H421" s="4"/>
      <c r="I421" s="4"/>
      <c r="J421" s="4"/>
      <c r="K421" s="4"/>
    </row>
    <row r="422" spans="1:11" ht="14.1" customHeight="1">
      <c r="A422" s="4"/>
      <c r="B422" s="4"/>
      <c r="C422" s="11" t="s">
        <v>372</v>
      </c>
      <c r="D422" s="145">
        <v>0</v>
      </c>
      <c r="E422" s="145">
        <v>0</v>
      </c>
      <c r="F422" s="145">
        <v>0</v>
      </c>
      <c r="G422" s="145">
        <v>0</v>
      </c>
      <c r="H422" s="4"/>
      <c r="I422" s="4"/>
      <c r="J422" s="4"/>
      <c r="K422" s="4"/>
    </row>
    <row r="423" spans="1:11" ht="14.1" customHeight="1">
      <c r="A423" s="4"/>
      <c r="B423" s="4"/>
      <c r="C423" s="11" t="s">
        <v>370</v>
      </c>
      <c r="D423" s="145">
        <v>0</v>
      </c>
      <c r="E423" s="145">
        <v>0</v>
      </c>
      <c r="F423" s="145">
        <v>0</v>
      </c>
      <c r="G423" s="145">
        <v>0</v>
      </c>
      <c r="H423" s="4"/>
      <c r="I423" s="4"/>
      <c r="J423" s="4"/>
      <c r="K423" s="4"/>
    </row>
    <row r="424" spans="1:11" ht="14.1" customHeight="1">
      <c r="A424" s="4"/>
      <c r="B424" s="4"/>
      <c r="C424" s="11" t="s">
        <v>369</v>
      </c>
      <c r="D424" s="145">
        <v>0</v>
      </c>
      <c r="E424" s="145">
        <v>0</v>
      </c>
      <c r="F424" s="145">
        <v>0</v>
      </c>
      <c r="G424" s="145">
        <v>0</v>
      </c>
      <c r="H424" s="4"/>
      <c r="I424" s="4"/>
      <c r="J424" s="4"/>
      <c r="K424" s="4"/>
    </row>
    <row r="425" spans="1:11" ht="14.1" customHeight="1">
      <c r="A425" s="4"/>
      <c r="B425" s="4"/>
      <c r="C425" s="11" t="s">
        <v>368</v>
      </c>
      <c r="D425" s="145">
        <v>0</v>
      </c>
      <c r="E425" s="145">
        <v>0</v>
      </c>
      <c r="F425" s="145">
        <v>0</v>
      </c>
      <c r="G425" s="145">
        <v>0</v>
      </c>
      <c r="H425" s="4"/>
      <c r="I425" s="4"/>
      <c r="J425" s="4"/>
      <c r="K425" s="4"/>
    </row>
    <row r="426" spans="1:11" ht="14.1" customHeight="1">
      <c r="A426" s="4"/>
      <c r="B426" s="4"/>
      <c r="C426" s="11" t="s">
        <v>367</v>
      </c>
      <c r="D426" s="145">
        <v>0</v>
      </c>
      <c r="E426" s="145">
        <v>0</v>
      </c>
      <c r="F426" s="145">
        <v>0</v>
      </c>
      <c r="G426" s="145">
        <v>0</v>
      </c>
      <c r="H426" s="4"/>
      <c r="I426" s="4"/>
      <c r="J426" s="4"/>
      <c r="K426" s="4"/>
    </row>
    <row r="427" spans="1:11" ht="14.1" customHeight="1">
      <c r="A427" s="4"/>
      <c r="B427" s="4"/>
      <c r="C427" s="11" t="s">
        <v>366</v>
      </c>
      <c r="D427" s="145">
        <v>0</v>
      </c>
      <c r="E427" s="145">
        <v>0</v>
      </c>
      <c r="F427" s="145">
        <v>0</v>
      </c>
      <c r="G427" s="145">
        <v>0</v>
      </c>
      <c r="H427" s="4"/>
      <c r="I427" s="4"/>
      <c r="J427" s="4"/>
      <c r="K427" s="4"/>
    </row>
    <row r="428" spans="1:11" ht="14.1" customHeight="1">
      <c r="A428" s="4"/>
      <c r="B428" s="4"/>
      <c r="C428" s="11" t="s">
        <v>371</v>
      </c>
      <c r="D428" s="145">
        <v>0</v>
      </c>
      <c r="E428" s="145">
        <v>0</v>
      </c>
      <c r="F428" s="145">
        <v>0</v>
      </c>
      <c r="G428" s="145">
        <v>0</v>
      </c>
      <c r="H428" s="4"/>
      <c r="I428" s="4"/>
      <c r="J428" s="4"/>
      <c r="K428" s="4"/>
    </row>
    <row r="429" spans="1:11" ht="14.1" customHeight="1">
      <c r="A429" s="4"/>
      <c r="B429" s="4"/>
      <c r="C429" s="11" t="s">
        <v>370</v>
      </c>
      <c r="D429" s="145">
        <v>0</v>
      </c>
      <c r="E429" s="145">
        <v>0</v>
      </c>
      <c r="F429" s="145">
        <v>0</v>
      </c>
      <c r="G429" s="145">
        <v>0</v>
      </c>
      <c r="H429" s="4"/>
      <c r="I429" s="4"/>
      <c r="J429" s="4"/>
      <c r="K429" s="4"/>
    </row>
    <row r="430" spans="1:11" ht="14.1" customHeight="1">
      <c r="A430" s="4"/>
      <c r="B430" s="4"/>
      <c r="C430" s="11" t="s">
        <v>369</v>
      </c>
      <c r="D430" s="145">
        <v>0</v>
      </c>
      <c r="E430" s="145">
        <v>0</v>
      </c>
      <c r="F430" s="145">
        <v>0</v>
      </c>
      <c r="G430" s="145">
        <v>0</v>
      </c>
      <c r="H430" s="4"/>
      <c r="I430" s="4"/>
      <c r="J430" s="4"/>
      <c r="K430" s="4"/>
    </row>
    <row r="431" spans="1:11" ht="14.1" customHeight="1">
      <c r="A431" s="4"/>
      <c r="B431" s="4"/>
      <c r="C431" s="11" t="s">
        <v>368</v>
      </c>
      <c r="D431" s="145">
        <v>0</v>
      </c>
      <c r="E431" s="145">
        <v>0</v>
      </c>
      <c r="F431" s="145">
        <v>0</v>
      </c>
      <c r="G431" s="145">
        <v>0</v>
      </c>
      <c r="H431" s="4"/>
      <c r="I431" s="4"/>
      <c r="J431" s="4"/>
      <c r="K431" s="4"/>
    </row>
    <row r="432" spans="1:11" ht="14.1" customHeight="1">
      <c r="A432" s="4"/>
      <c r="B432" s="4"/>
      <c r="C432" s="11" t="s">
        <v>367</v>
      </c>
      <c r="D432" s="145">
        <v>0</v>
      </c>
      <c r="E432" s="145">
        <v>0</v>
      </c>
      <c r="F432" s="145">
        <v>0</v>
      </c>
      <c r="G432" s="145">
        <v>0</v>
      </c>
      <c r="H432" s="4"/>
      <c r="I432" s="4"/>
      <c r="J432" s="4"/>
      <c r="K432" s="4"/>
    </row>
    <row r="433" spans="1:11" ht="14.1" customHeight="1">
      <c r="A433" s="4"/>
      <c r="B433" s="4"/>
      <c r="C433" s="11" t="s">
        <v>366</v>
      </c>
      <c r="D433" s="145">
        <v>0</v>
      </c>
      <c r="E433" s="145">
        <v>0</v>
      </c>
      <c r="F433" s="145">
        <v>0</v>
      </c>
      <c r="G433" s="145">
        <v>0</v>
      </c>
      <c r="H433" s="4"/>
      <c r="I433" s="4"/>
      <c r="J433" s="4"/>
      <c r="K433" s="4"/>
    </row>
    <row r="434" spans="1:11" ht="14.1" customHeight="1">
      <c r="A434" s="4"/>
      <c r="B434" s="4"/>
      <c r="C434" s="11" t="s">
        <v>365</v>
      </c>
      <c r="D434" s="145">
        <v>0</v>
      </c>
      <c r="E434" s="145">
        <v>0</v>
      </c>
      <c r="F434" s="145">
        <v>0</v>
      </c>
      <c r="G434" s="145">
        <v>0</v>
      </c>
      <c r="H434" s="4"/>
      <c r="I434" s="4"/>
      <c r="J434" s="4"/>
      <c r="K434" s="4"/>
    </row>
    <row r="435" spans="1:11" ht="14.1" customHeight="1">
      <c r="A435" s="4"/>
      <c r="B435" s="4"/>
      <c r="C435" s="11" t="s">
        <v>364</v>
      </c>
      <c r="D435" s="145">
        <v>0</v>
      </c>
      <c r="E435" s="145">
        <v>0</v>
      </c>
      <c r="F435" s="145">
        <v>0</v>
      </c>
      <c r="G435" s="145">
        <v>0</v>
      </c>
      <c r="H435" s="4"/>
      <c r="I435" s="4"/>
      <c r="J435" s="4"/>
      <c r="K435" s="4"/>
    </row>
    <row r="436" spans="1:11" ht="14.1" customHeight="1">
      <c r="A436" s="4"/>
      <c r="B436" s="4"/>
      <c r="C436" s="10" t="s">
        <v>147</v>
      </c>
      <c r="D436" s="145">
        <v>2126000</v>
      </c>
      <c r="E436" s="145">
        <v>2186000</v>
      </c>
      <c r="F436" s="145">
        <v>2186000</v>
      </c>
      <c r="G436" s="145">
        <v>2186000</v>
      </c>
      <c r="H436" s="4"/>
      <c r="I436" s="4"/>
      <c r="J436" s="4"/>
      <c r="K436" s="4"/>
    </row>
    <row r="437" spans="1:11" ht="14.1" customHeight="1">
      <c r="A437" s="4"/>
      <c r="B437" s="4"/>
      <c r="C437" s="14" t="s">
        <v>393</v>
      </c>
      <c r="D437" s="1232" t="s">
        <v>2811</v>
      </c>
      <c r="E437" s="1233"/>
      <c r="F437" s="1233"/>
      <c r="G437" s="1233"/>
      <c r="H437" s="4"/>
      <c r="I437" s="4"/>
      <c r="J437" s="4"/>
      <c r="K437" s="4"/>
    </row>
    <row r="438" spans="1:11" ht="14.1" customHeight="1">
      <c r="A438" s="4"/>
      <c r="B438" s="4"/>
      <c r="C438" s="150" t="s">
        <v>392</v>
      </c>
      <c r="D438" s="1234" t="s">
        <v>2812</v>
      </c>
      <c r="E438" s="1235"/>
      <c r="F438" s="1235"/>
      <c r="G438" s="1235"/>
      <c r="H438" s="4"/>
      <c r="I438" s="4"/>
      <c r="J438" s="4"/>
      <c r="K438" s="4"/>
    </row>
    <row r="439" spans="1:11" ht="14.1" customHeight="1">
      <c r="A439" s="4"/>
      <c r="B439" s="4"/>
      <c r="C439" s="150" t="s">
        <v>15</v>
      </c>
      <c r="D439" s="1234" t="s">
        <v>2805</v>
      </c>
      <c r="E439" s="1235"/>
      <c r="F439" s="1235"/>
      <c r="G439" s="1235"/>
      <c r="H439" s="4"/>
      <c r="I439" s="4"/>
      <c r="J439" s="4"/>
      <c r="K439" s="4"/>
    </row>
    <row r="440" spans="1:11" ht="15" customHeight="1">
      <c r="A440" s="4"/>
      <c r="B440" s="4"/>
      <c r="C440" s="13"/>
      <c r="D440" s="143">
        <v>2021</v>
      </c>
      <c r="E440" s="143">
        <v>2022</v>
      </c>
      <c r="F440" s="143">
        <v>2023</v>
      </c>
      <c r="G440" s="143">
        <v>2024</v>
      </c>
      <c r="H440" s="4"/>
      <c r="I440" s="4"/>
      <c r="J440" s="4"/>
      <c r="K440" s="4"/>
    </row>
    <row r="441" spans="1:11" ht="15" customHeight="1">
      <c r="A441" s="4"/>
      <c r="B441" s="4"/>
      <c r="C441" s="12"/>
      <c r="D441" s="144" t="s">
        <v>7</v>
      </c>
      <c r="E441" s="144" t="s">
        <v>8</v>
      </c>
      <c r="F441" s="144" t="s">
        <v>8</v>
      </c>
      <c r="G441" s="144" t="s">
        <v>8</v>
      </c>
      <c r="H441" s="4"/>
      <c r="I441" s="4"/>
      <c r="J441" s="4"/>
      <c r="K441" s="4"/>
    </row>
    <row r="442" spans="1:11" ht="14.1" customHeight="1">
      <c r="A442" s="4"/>
      <c r="B442" s="4"/>
      <c r="C442" s="7" t="s">
        <v>16</v>
      </c>
      <c r="D442" s="142" t="s">
        <v>1097</v>
      </c>
      <c r="E442" s="142" t="s">
        <v>395</v>
      </c>
      <c r="F442" s="142" t="s">
        <v>395</v>
      </c>
      <c r="G442" s="142" t="s">
        <v>395</v>
      </c>
      <c r="H442" s="4"/>
      <c r="I442" s="4"/>
      <c r="J442" s="4"/>
      <c r="K442" s="4"/>
    </row>
    <row r="443" spans="1:11" ht="14.1" customHeight="1">
      <c r="A443" s="4"/>
      <c r="B443" s="4"/>
      <c r="C443" s="7" t="s">
        <v>506</v>
      </c>
      <c r="D443" s="142" t="s">
        <v>2813</v>
      </c>
      <c r="E443" s="142" t="s">
        <v>2814</v>
      </c>
      <c r="F443" s="142" t="s">
        <v>2814</v>
      </c>
      <c r="G443" s="142" t="s">
        <v>2814</v>
      </c>
      <c r="H443" s="4"/>
      <c r="I443" s="4"/>
      <c r="J443" s="4"/>
      <c r="K443" s="4"/>
    </row>
    <row r="444" spans="1:11" ht="14.1" customHeight="1">
      <c r="A444" s="4"/>
      <c r="B444" s="4"/>
      <c r="C444" s="7" t="s">
        <v>504</v>
      </c>
      <c r="D444" s="142" t="s">
        <v>2815</v>
      </c>
      <c r="E444" s="142" t="s">
        <v>2816</v>
      </c>
      <c r="F444" s="142" t="s">
        <v>2816</v>
      </c>
      <c r="G444" s="142" t="s">
        <v>2816</v>
      </c>
      <c r="H444" s="4"/>
      <c r="I444" s="4"/>
      <c r="J444" s="4"/>
      <c r="K444" s="4"/>
    </row>
    <row r="445" spans="1:11" ht="14.1" customHeight="1">
      <c r="A445" s="4"/>
      <c r="B445" s="4"/>
      <c r="C445" s="7" t="s">
        <v>388</v>
      </c>
      <c r="D445" s="142" t="s">
        <v>361</v>
      </c>
      <c r="E445" s="142" t="s">
        <v>1007</v>
      </c>
      <c r="F445" s="142" t="s">
        <v>385</v>
      </c>
      <c r="G445" s="142" t="s">
        <v>385</v>
      </c>
      <c r="H445" s="4"/>
      <c r="I445" s="4"/>
      <c r="J445" s="4"/>
      <c r="K445" s="4"/>
    </row>
    <row r="446" spans="1:11" ht="14.1" customHeight="1">
      <c r="A446" s="4"/>
      <c r="B446" s="4"/>
      <c r="C446" s="7" t="s">
        <v>387</v>
      </c>
      <c r="D446" s="142" t="s">
        <v>361</v>
      </c>
      <c r="E446" s="142" t="s">
        <v>2817</v>
      </c>
      <c r="F446" s="142" t="s">
        <v>385</v>
      </c>
      <c r="G446" s="142" t="s">
        <v>385</v>
      </c>
      <c r="H446" s="4"/>
      <c r="I446" s="4"/>
      <c r="J446" s="4"/>
      <c r="K446" s="4"/>
    </row>
    <row r="447" spans="1:11" ht="14.1" customHeight="1">
      <c r="A447" s="4"/>
      <c r="B447" s="4"/>
      <c r="C447" s="7" t="s">
        <v>22</v>
      </c>
      <c r="D447" s="142" t="s">
        <v>361</v>
      </c>
      <c r="E447" s="142" t="s">
        <v>2818</v>
      </c>
      <c r="F447" s="142" t="s">
        <v>385</v>
      </c>
      <c r="G447" s="142" t="s">
        <v>385</v>
      </c>
      <c r="H447" s="4"/>
      <c r="I447" s="4"/>
      <c r="J447" s="4"/>
      <c r="K447" s="4"/>
    </row>
    <row r="448" spans="1:11" ht="14.1" customHeight="1">
      <c r="A448" s="4"/>
      <c r="B448" s="4"/>
      <c r="C448" s="1236" t="s">
        <v>384</v>
      </c>
      <c r="D448" s="1237"/>
      <c r="E448" s="1237"/>
      <c r="F448" s="1237"/>
      <c r="G448" s="1237"/>
      <c r="H448" s="4"/>
      <c r="I448" s="4"/>
      <c r="J448" s="4"/>
      <c r="K448" s="4"/>
    </row>
    <row r="449" spans="1:11" ht="14.1" customHeight="1">
      <c r="A449" s="4"/>
      <c r="B449" s="4"/>
      <c r="C449" s="13"/>
      <c r="D449" s="143">
        <v>2021</v>
      </c>
      <c r="E449" s="143">
        <v>2022</v>
      </c>
      <c r="F449" s="143">
        <v>2023</v>
      </c>
      <c r="G449" s="143">
        <v>2024</v>
      </c>
      <c r="H449" s="4"/>
      <c r="I449" s="4"/>
      <c r="J449" s="4"/>
      <c r="K449" s="4"/>
    </row>
    <row r="450" spans="1:11" ht="14.1" customHeight="1">
      <c r="A450" s="4"/>
      <c r="B450" s="4"/>
      <c r="C450" s="12"/>
      <c r="D450" s="144" t="s">
        <v>7</v>
      </c>
      <c r="E450" s="144" t="s">
        <v>8</v>
      </c>
      <c r="F450" s="144" t="s">
        <v>8</v>
      </c>
      <c r="G450" s="144" t="s">
        <v>8</v>
      </c>
      <c r="H450" s="4"/>
      <c r="I450" s="4"/>
      <c r="J450" s="4"/>
      <c r="K450" s="4"/>
    </row>
    <row r="451" spans="1:11" ht="14.1" customHeight="1">
      <c r="A451" s="4"/>
      <c r="B451" s="4"/>
      <c r="C451" s="11" t="s">
        <v>381</v>
      </c>
      <c r="D451" s="145">
        <v>0</v>
      </c>
      <c r="E451" s="145">
        <v>0</v>
      </c>
      <c r="F451" s="145">
        <v>0</v>
      </c>
      <c r="G451" s="145">
        <v>0</v>
      </c>
      <c r="H451" s="4"/>
      <c r="I451" s="4"/>
      <c r="J451" s="4"/>
      <c r="K451" s="4"/>
    </row>
    <row r="452" spans="1:11" ht="14.1" customHeight="1">
      <c r="A452" s="4"/>
      <c r="B452" s="4"/>
      <c r="C452" s="11" t="s">
        <v>370</v>
      </c>
      <c r="D452" s="145">
        <v>0</v>
      </c>
      <c r="E452" s="145">
        <v>0</v>
      </c>
      <c r="F452" s="145">
        <v>0</v>
      </c>
      <c r="G452" s="145">
        <v>0</v>
      </c>
      <c r="H452" s="4"/>
      <c r="I452" s="4"/>
      <c r="J452" s="4"/>
      <c r="K452" s="4"/>
    </row>
    <row r="453" spans="1:11" ht="14.1" customHeight="1">
      <c r="A453" s="4"/>
      <c r="B453" s="4"/>
      <c r="C453" s="11" t="s">
        <v>374</v>
      </c>
      <c r="D453" s="145">
        <v>0</v>
      </c>
      <c r="E453" s="145">
        <v>0</v>
      </c>
      <c r="F453" s="145">
        <v>0</v>
      </c>
      <c r="G453" s="145">
        <v>0</v>
      </c>
      <c r="H453" s="4"/>
      <c r="I453" s="4"/>
      <c r="J453" s="4"/>
      <c r="K453" s="4"/>
    </row>
    <row r="454" spans="1:11" ht="14.1" customHeight="1">
      <c r="A454" s="4"/>
      <c r="B454" s="4"/>
      <c r="C454" s="11" t="s">
        <v>380</v>
      </c>
      <c r="D454" s="145">
        <v>0</v>
      </c>
      <c r="E454" s="145">
        <v>0</v>
      </c>
      <c r="F454" s="145">
        <v>0</v>
      </c>
      <c r="G454" s="145">
        <v>0</v>
      </c>
      <c r="H454" s="4"/>
      <c r="I454" s="4"/>
      <c r="J454" s="4"/>
      <c r="K454" s="4"/>
    </row>
    <row r="455" spans="1:11" ht="14.1" customHeight="1">
      <c r="A455" s="4"/>
      <c r="B455" s="4"/>
      <c r="C455" s="11" t="s">
        <v>370</v>
      </c>
      <c r="D455" s="145">
        <v>0</v>
      </c>
      <c r="E455" s="145">
        <v>0</v>
      </c>
      <c r="F455" s="145">
        <v>0</v>
      </c>
      <c r="G455" s="145">
        <v>0</v>
      </c>
      <c r="H455" s="4"/>
      <c r="I455" s="4"/>
      <c r="J455" s="4"/>
      <c r="K455" s="4"/>
    </row>
    <row r="456" spans="1:11" ht="14.1" customHeight="1">
      <c r="A456" s="4"/>
      <c r="B456" s="4"/>
      <c r="C456" s="11" t="s">
        <v>374</v>
      </c>
      <c r="D456" s="145">
        <v>0</v>
      </c>
      <c r="E456" s="145">
        <v>0</v>
      </c>
      <c r="F456" s="145">
        <v>0</v>
      </c>
      <c r="G456" s="145">
        <v>0</v>
      </c>
      <c r="H456" s="4"/>
      <c r="I456" s="4"/>
      <c r="J456" s="4"/>
      <c r="K456" s="4"/>
    </row>
    <row r="457" spans="1:11" ht="14.1" customHeight="1">
      <c r="A457" s="4"/>
      <c r="B457" s="4"/>
      <c r="C457" s="11" t="s">
        <v>379</v>
      </c>
      <c r="D457" s="145">
        <v>2744000</v>
      </c>
      <c r="E457" s="145">
        <v>1380000</v>
      </c>
      <c r="F457" s="145">
        <v>1380000</v>
      </c>
      <c r="G457" s="145">
        <v>1380000</v>
      </c>
      <c r="H457" s="4"/>
      <c r="I457" s="4"/>
      <c r="J457" s="4"/>
      <c r="K457" s="4"/>
    </row>
    <row r="458" spans="1:11" ht="14.1" customHeight="1">
      <c r="A458" s="4"/>
      <c r="B458" s="4"/>
      <c r="C458" s="11" t="s">
        <v>370</v>
      </c>
      <c r="D458" s="145">
        <v>2744000</v>
      </c>
      <c r="E458" s="145">
        <v>1380000</v>
      </c>
      <c r="F458" s="145">
        <v>1380000</v>
      </c>
      <c r="G458" s="145">
        <v>1380000</v>
      </c>
      <c r="H458" s="4"/>
      <c r="I458" s="4"/>
      <c r="J458" s="4"/>
      <c r="K458" s="4"/>
    </row>
    <row r="459" spans="1:11" ht="14.1" customHeight="1">
      <c r="A459" s="4"/>
      <c r="B459" s="4"/>
      <c r="C459" s="11" t="s">
        <v>374</v>
      </c>
      <c r="D459" s="145">
        <v>0</v>
      </c>
      <c r="E459" s="145">
        <v>0</v>
      </c>
      <c r="F459" s="145">
        <v>0</v>
      </c>
      <c r="G459" s="145">
        <v>0</v>
      </c>
      <c r="H459" s="4"/>
      <c r="I459" s="4"/>
      <c r="J459" s="4"/>
      <c r="K459" s="4"/>
    </row>
    <row r="460" spans="1:11" ht="14.1" customHeight="1">
      <c r="A460" s="4"/>
      <c r="B460" s="4"/>
      <c r="C460" s="11" t="s">
        <v>378</v>
      </c>
      <c r="D460" s="145">
        <v>0</v>
      </c>
      <c r="E460" s="145">
        <v>0</v>
      </c>
      <c r="F460" s="145">
        <v>0</v>
      </c>
      <c r="G460" s="145">
        <v>0</v>
      </c>
      <c r="H460" s="4"/>
      <c r="I460" s="4"/>
      <c r="J460" s="4"/>
      <c r="K460" s="4"/>
    </row>
    <row r="461" spans="1:11" ht="14.1" customHeight="1">
      <c r="A461" s="4"/>
      <c r="B461" s="4"/>
      <c r="C461" s="11" t="s">
        <v>370</v>
      </c>
      <c r="D461" s="145">
        <v>0</v>
      </c>
      <c r="E461" s="145">
        <v>0</v>
      </c>
      <c r="F461" s="145">
        <v>0</v>
      </c>
      <c r="G461" s="145">
        <v>0</v>
      </c>
      <c r="H461" s="4"/>
      <c r="I461" s="4"/>
      <c r="J461" s="4"/>
      <c r="K461" s="4"/>
    </row>
    <row r="462" spans="1:11" ht="14.1" customHeight="1">
      <c r="A462" s="4"/>
      <c r="B462" s="4"/>
      <c r="C462" s="11" t="s">
        <v>374</v>
      </c>
      <c r="D462" s="145">
        <v>0</v>
      </c>
      <c r="E462" s="145">
        <v>0</v>
      </c>
      <c r="F462" s="145">
        <v>0</v>
      </c>
      <c r="G462" s="145">
        <v>0</v>
      </c>
      <c r="H462" s="4"/>
      <c r="I462" s="4"/>
      <c r="J462" s="4"/>
      <c r="K462" s="4"/>
    </row>
    <row r="463" spans="1:11" ht="14.1" customHeight="1">
      <c r="A463" s="4"/>
      <c r="B463" s="4"/>
      <c r="C463" s="11" t="s">
        <v>383</v>
      </c>
      <c r="D463" s="145">
        <v>0</v>
      </c>
      <c r="E463" s="145">
        <v>0</v>
      </c>
      <c r="F463" s="145">
        <v>0</v>
      </c>
      <c r="G463" s="145">
        <v>0</v>
      </c>
      <c r="H463" s="4"/>
      <c r="I463" s="4"/>
      <c r="J463" s="4"/>
      <c r="K463" s="4"/>
    </row>
    <row r="464" spans="1:11" ht="14.1" customHeight="1">
      <c r="A464" s="4"/>
      <c r="B464" s="4"/>
      <c r="C464" s="11" t="s">
        <v>370</v>
      </c>
      <c r="D464" s="145">
        <v>0</v>
      </c>
      <c r="E464" s="145">
        <v>0</v>
      </c>
      <c r="F464" s="145">
        <v>0</v>
      </c>
      <c r="G464" s="145">
        <v>0</v>
      </c>
      <c r="H464" s="4"/>
      <c r="I464" s="4"/>
      <c r="J464" s="4"/>
      <c r="K464" s="4"/>
    </row>
    <row r="465" spans="1:11" ht="14.1" customHeight="1">
      <c r="A465" s="4"/>
      <c r="B465" s="4"/>
      <c r="C465" s="11" t="s">
        <v>374</v>
      </c>
      <c r="D465" s="145">
        <v>0</v>
      </c>
      <c r="E465" s="145">
        <v>0</v>
      </c>
      <c r="F465" s="145">
        <v>0</v>
      </c>
      <c r="G465" s="145">
        <v>0</v>
      </c>
      <c r="H465" s="4"/>
      <c r="I465" s="4"/>
      <c r="J465" s="4"/>
      <c r="K465" s="4"/>
    </row>
    <row r="466" spans="1:11" ht="14.1" customHeight="1">
      <c r="A466" s="4"/>
      <c r="B466" s="4"/>
      <c r="C466" s="11" t="s">
        <v>376</v>
      </c>
      <c r="D466" s="145">
        <v>0</v>
      </c>
      <c r="E466" s="145">
        <v>0</v>
      </c>
      <c r="F466" s="145">
        <v>0</v>
      </c>
      <c r="G466" s="145">
        <v>0</v>
      </c>
      <c r="H466" s="4"/>
      <c r="I466" s="4"/>
      <c r="J466" s="4"/>
      <c r="K466" s="4"/>
    </row>
    <row r="467" spans="1:11" ht="14.1" customHeight="1">
      <c r="A467" s="4"/>
      <c r="B467" s="4"/>
      <c r="C467" s="11" t="s">
        <v>370</v>
      </c>
      <c r="D467" s="145">
        <v>0</v>
      </c>
      <c r="E467" s="145">
        <v>0</v>
      </c>
      <c r="F467" s="145">
        <v>0</v>
      </c>
      <c r="G467" s="145">
        <v>0</v>
      </c>
      <c r="H467" s="4"/>
      <c r="I467" s="4"/>
      <c r="J467" s="4"/>
      <c r="K467" s="4"/>
    </row>
    <row r="468" spans="1:11" ht="14.1" customHeight="1">
      <c r="A468" s="4"/>
      <c r="B468" s="4"/>
      <c r="C468" s="11" t="s">
        <v>374</v>
      </c>
      <c r="D468" s="145">
        <v>0</v>
      </c>
      <c r="E468" s="145">
        <v>0</v>
      </c>
      <c r="F468" s="145">
        <v>0</v>
      </c>
      <c r="G468" s="145">
        <v>0</v>
      </c>
      <c r="H468" s="4"/>
      <c r="I468" s="4"/>
      <c r="J468" s="4"/>
      <c r="K468" s="4"/>
    </row>
    <row r="469" spans="1:11" ht="14.1" customHeight="1">
      <c r="A469" s="4"/>
      <c r="B469" s="4"/>
      <c r="C469" s="11" t="s">
        <v>375</v>
      </c>
      <c r="D469" s="145">
        <v>0</v>
      </c>
      <c r="E469" s="145">
        <v>0</v>
      </c>
      <c r="F469" s="145">
        <v>0</v>
      </c>
      <c r="G469" s="145">
        <v>0</v>
      </c>
      <c r="H469" s="4"/>
      <c r="I469" s="4"/>
      <c r="J469" s="4"/>
      <c r="K469" s="4"/>
    </row>
    <row r="470" spans="1:11" ht="14.1" customHeight="1">
      <c r="A470" s="4"/>
      <c r="B470" s="4"/>
      <c r="C470" s="11" t="s">
        <v>370</v>
      </c>
      <c r="D470" s="145">
        <v>0</v>
      </c>
      <c r="E470" s="145">
        <v>0</v>
      </c>
      <c r="F470" s="145">
        <v>0</v>
      </c>
      <c r="G470" s="145">
        <v>0</v>
      </c>
      <c r="H470" s="4"/>
      <c r="I470" s="4"/>
      <c r="J470" s="4"/>
      <c r="K470" s="4"/>
    </row>
    <row r="471" spans="1:11" ht="14.1" customHeight="1">
      <c r="A471" s="4"/>
      <c r="B471" s="4"/>
      <c r="C471" s="11" t="s">
        <v>374</v>
      </c>
      <c r="D471" s="145">
        <v>0</v>
      </c>
      <c r="E471" s="145">
        <v>0</v>
      </c>
      <c r="F471" s="145">
        <v>0</v>
      </c>
      <c r="G471" s="145">
        <v>0</v>
      </c>
      <c r="H471" s="4"/>
      <c r="I471" s="4"/>
      <c r="J471" s="4"/>
      <c r="K471" s="4"/>
    </row>
    <row r="472" spans="1:11" ht="14.1" customHeight="1">
      <c r="A472" s="4"/>
      <c r="B472" s="4"/>
      <c r="C472" s="11" t="s">
        <v>373</v>
      </c>
      <c r="D472" s="145">
        <v>0</v>
      </c>
      <c r="E472" s="145">
        <v>0</v>
      </c>
      <c r="F472" s="145">
        <v>0</v>
      </c>
      <c r="G472" s="145">
        <v>0</v>
      </c>
      <c r="H472" s="4"/>
      <c r="I472" s="4"/>
      <c r="J472" s="4"/>
      <c r="K472" s="4"/>
    </row>
    <row r="473" spans="1:11" ht="14.1" customHeight="1">
      <c r="A473" s="4"/>
      <c r="B473" s="4"/>
      <c r="C473" s="11" t="s">
        <v>370</v>
      </c>
      <c r="D473" s="145">
        <v>0</v>
      </c>
      <c r="E473" s="145">
        <v>0</v>
      </c>
      <c r="F473" s="145">
        <v>0</v>
      </c>
      <c r="G473" s="145">
        <v>0</v>
      </c>
      <c r="H473" s="4"/>
      <c r="I473" s="4"/>
      <c r="J473" s="4"/>
      <c r="K473" s="4"/>
    </row>
    <row r="474" spans="1:11" ht="14.1" customHeight="1">
      <c r="A474" s="4"/>
      <c r="B474" s="4"/>
      <c r="C474" s="11" t="s">
        <v>369</v>
      </c>
      <c r="D474" s="145">
        <v>0</v>
      </c>
      <c r="E474" s="145">
        <v>0</v>
      </c>
      <c r="F474" s="145">
        <v>0</v>
      </c>
      <c r="G474" s="145">
        <v>0</v>
      </c>
      <c r="H474" s="4"/>
      <c r="I474" s="4"/>
      <c r="J474" s="4"/>
      <c r="K474" s="4"/>
    </row>
    <row r="475" spans="1:11" ht="14.1" customHeight="1">
      <c r="A475" s="4"/>
      <c r="B475" s="4"/>
      <c r="C475" s="11" t="s">
        <v>368</v>
      </c>
      <c r="D475" s="145">
        <v>0</v>
      </c>
      <c r="E475" s="145">
        <v>0</v>
      </c>
      <c r="F475" s="145">
        <v>0</v>
      </c>
      <c r="G475" s="145">
        <v>0</v>
      </c>
      <c r="H475" s="4"/>
      <c r="I475" s="4"/>
      <c r="J475" s="4"/>
      <c r="K475" s="4"/>
    </row>
    <row r="476" spans="1:11" ht="14.1" customHeight="1">
      <c r="A476" s="4"/>
      <c r="B476" s="4"/>
      <c r="C476" s="11" t="s">
        <v>367</v>
      </c>
      <c r="D476" s="145">
        <v>0</v>
      </c>
      <c r="E476" s="145">
        <v>0</v>
      </c>
      <c r="F476" s="145">
        <v>0</v>
      </c>
      <c r="G476" s="145">
        <v>0</v>
      </c>
      <c r="H476" s="4"/>
      <c r="I476" s="4"/>
      <c r="J476" s="4"/>
      <c r="K476" s="4"/>
    </row>
    <row r="477" spans="1:11" ht="14.1" customHeight="1">
      <c r="A477" s="4"/>
      <c r="B477" s="4"/>
      <c r="C477" s="11" t="s">
        <v>366</v>
      </c>
      <c r="D477" s="145">
        <v>0</v>
      </c>
      <c r="E477" s="145">
        <v>0</v>
      </c>
      <c r="F477" s="145">
        <v>0</v>
      </c>
      <c r="G477" s="145">
        <v>0</v>
      </c>
      <c r="H477" s="4"/>
      <c r="I477" s="4"/>
      <c r="J477" s="4"/>
      <c r="K477" s="4"/>
    </row>
    <row r="478" spans="1:11" ht="14.1" customHeight="1">
      <c r="A478" s="4"/>
      <c r="B478" s="4"/>
      <c r="C478" s="11" t="s">
        <v>372</v>
      </c>
      <c r="D478" s="145">
        <v>0</v>
      </c>
      <c r="E478" s="145">
        <v>0</v>
      </c>
      <c r="F478" s="145">
        <v>0</v>
      </c>
      <c r="G478" s="145">
        <v>0</v>
      </c>
      <c r="H478" s="4"/>
      <c r="I478" s="4"/>
      <c r="J478" s="4"/>
      <c r="K478" s="4"/>
    </row>
    <row r="479" spans="1:11" ht="14.1" customHeight="1">
      <c r="A479" s="4"/>
      <c r="B479" s="4"/>
      <c r="C479" s="11" t="s">
        <v>370</v>
      </c>
      <c r="D479" s="145">
        <v>0</v>
      </c>
      <c r="E479" s="145">
        <v>0</v>
      </c>
      <c r="F479" s="145">
        <v>0</v>
      </c>
      <c r="G479" s="145">
        <v>0</v>
      </c>
      <c r="H479" s="4"/>
      <c r="I479" s="4"/>
      <c r="J479" s="4"/>
      <c r="K479" s="4"/>
    </row>
    <row r="480" spans="1:11" ht="14.1" customHeight="1">
      <c r="A480" s="4"/>
      <c r="B480" s="4"/>
      <c r="C480" s="11" t="s">
        <v>369</v>
      </c>
      <c r="D480" s="145">
        <v>0</v>
      </c>
      <c r="E480" s="145">
        <v>0</v>
      </c>
      <c r="F480" s="145">
        <v>0</v>
      </c>
      <c r="G480" s="145">
        <v>0</v>
      </c>
      <c r="H480" s="4"/>
      <c r="I480" s="4"/>
      <c r="J480" s="4"/>
      <c r="K480" s="4"/>
    </row>
    <row r="481" spans="1:11" ht="14.1" customHeight="1">
      <c r="A481" s="4"/>
      <c r="B481" s="4"/>
      <c r="C481" s="11" t="s">
        <v>368</v>
      </c>
      <c r="D481" s="145">
        <v>0</v>
      </c>
      <c r="E481" s="145">
        <v>0</v>
      </c>
      <c r="F481" s="145">
        <v>0</v>
      </c>
      <c r="G481" s="145">
        <v>0</v>
      </c>
      <c r="H481" s="4"/>
      <c r="I481" s="4"/>
      <c r="J481" s="4"/>
      <c r="K481" s="4"/>
    </row>
    <row r="482" spans="1:11" ht="14.1" customHeight="1">
      <c r="A482" s="4"/>
      <c r="B482" s="4"/>
      <c r="C482" s="11" t="s">
        <v>367</v>
      </c>
      <c r="D482" s="145">
        <v>0</v>
      </c>
      <c r="E482" s="145">
        <v>0</v>
      </c>
      <c r="F482" s="145">
        <v>0</v>
      </c>
      <c r="G482" s="145">
        <v>0</v>
      </c>
      <c r="H482" s="4"/>
      <c r="I482" s="4"/>
      <c r="J482" s="4"/>
      <c r="K482" s="4"/>
    </row>
    <row r="483" spans="1:11" ht="14.1" customHeight="1">
      <c r="A483" s="4"/>
      <c r="B483" s="4"/>
      <c r="C483" s="11" t="s">
        <v>366</v>
      </c>
      <c r="D483" s="145">
        <v>0</v>
      </c>
      <c r="E483" s="145">
        <v>0</v>
      </c>
      <c r="F483" s="145">
        <v>0</v>
      </c>
      <c r="G483" s="145">
        <v>0</v>
      </c>
      <c r="H483" s="4"/>
      <c r="I483" s="4"/>
      <c r="J483" s="4"/>
      <c r="K483" s="4"/>
    </row>
    <row r="484" spans="1:11" ht="14.1" customHeight="1">
      <c r="A484" s="4"/>
      <c r="B484" s="4"/>
      <c r="C484" s="11" t="s">
        <v>371</v>
      </c>
      <c r="D484" s="145">
        <v>0</v>
      </c>
      <c r="E484" s="145">
        <v>0</v>
      </c>
      <c r="F484" s="145">
        <v>0</v>
      </c>
      <c r="G484" s="145">
        <v>0</v>
      </c>
      <c r="H484" s="4"/>
      <c r="I484" s="4"/>
      <c r="J484" s="4"/>
      <c r="K484" s="4"/>
    </row>
    <row r="485" spans="1:11" ht="14.1" customHeight="1">
      <c r="A485" s="4"/>
      <c r="B485" s="4"/>
      <c r="C485" s="11" t="s">
        <v>370</v>
      </c>
      <c r="D485" s="145">
        <v>0</v>
      </c>
      <c r="E485" s="145">
        <v>0</v>
      </c>
      <c r="F485" s="145">
        <v>0</v>
      </c>
      <c r="G485" s="145">
        <v>0</v>
      </c>
      <c r="H485" s="4"/>
      <c r="I485" s="4"/>
      <c r="J485" s="4"/>
      <c r="K485" s="4"/>
    </row>
    <row r="486" spans="1:11" ht="14.1" customHeight="1">
      <c r="A486" s="4"/>
      <c r="B486" s="4"/>
      <c r="C486" s="11" t="s">
        <v>369</v>
      </c>
      <c r="D486" s="145">
        <v>0</v>
      </c>
      <c r="E486" s="145">
        <v>0</v>
      </c>
      <c r="F486" s="145">
        <v>0</v>
      </c>
      <c r="G486" s="145">
        <v>0</v>
      </c>
      <c r="H486" s="4"/>
      <c r="I486" s="4"/>
      <c r="J486" s="4"/>
      <c r="K486" s="4"/>
    </row>
    <row r="487" spans="1:11" ht="14.1" customHeight="1">
      <c r="A487" s="4"/>
      <c r="B487" s="4"/>
      <c r="C487" s="11" t="s">
        <v>368</v>
      </c>
      <c r="D487" s="145">
        <v>0</v>
      </c>
      <c r="E487" s="145">
        <v>0</v>
      </c>
      <c r="F487" s="145">
        <v>0</v>
      </c>
      <c r="G487" s="145">
        <v>0</v>
      </c>
      <c r="H487" s="4"/>
      <c r="I487" s="4"/>
      <c r="J487" s="4"/>
      <c r="K487" s="4"/>
    </row>
    <row r="488" spans="1:11" ht="14.1" customHeight="1">
      <c r="A488" s="4"/>
      <c r="B488" s="4"/>
      <c r="C488" s="11" t="s">
        <v>367</v>
      </c>
      <c r="D488" s="145">
        <v>0</v>
      </c>
      <c r="E488" s="145">
        <v>0</v>
      </c>
      <c r="F488" s="145">
        <v>0</v>
      </c>
      <c r="G488" s="145">
        <v>0</v>
      </c>
      <c r="H488" s="4"/>
      <c r="I488" s="4"/>
      <c r="J488" s="4"/>
      <c r="K488" s="4"/>
    </row>
    <row r="489" spans="1:11" ht="14.1" customHeight="1">
      <c r="A489" s="4"/>
      <c r="B489" s="4"/>
      <c r="C489" s="11" t="s">
        <v>366</v>
      </c>
      <c r="D489" s="145">
        <v>0</v>
      </c>
      <c r="E489" s="145">
        <v>0</v>
      </c>
      <c r="F489" s="145">
        <v>0</v>
      </c>
      <c r="G489" s="145">
        <v>0</v>
      </c>
      <c r="H489" s="4"/>
      <c r="I489" s="4"/>
      <c r="J489" s="4"/>
      <c r="K489" s="4"/>
    </row>
    <row r="490" spans="1:11" ht="14.1" customHeight="1">
      <c r="A490" s="4"/>
      <c r="B490" s="4"/>
      <c r="C490" s="11" t="s">
        <v>365</v>
      </c>
      <c r="D490" s="145">
        <v>0</v>
      </c>
      <c r="E490" s="145">
        <v>0</v>
      </c>
      <c r="F490" s="145">
        <v>0</v>
      </c>
      <c r="G490" s="145">
        <v>0</v>
      </c>
      <c r="H490" s="4"/>
      <c r="I490" s="4"/>
      <c r="J490" s="4"/>
      <c r="K490" s="4"/>
    </row>
    <row r="491" spans="1:11" ht="14.1" customHeight="1">
      <c r="A491" s="4"/>
      <c r="B491" s="4"/>
      <c r="C491" s="11" t="s">
        <v>364</v>
      </c>
      <c r="D491" s="145">
        <v>0</v>
      </c>
      <c r="E491" s="145">
        <v>0</v>
      </c>
      <c r="F491" s="145">
        <v>0</v>
      </c>
      <c r="G491" s="145">
        <v>0</v>
      </c>
      <c r="H491" s="4"/>
      <c r="I491" s="4"/>
      <c r="J491" s="4"/>
      <c r="K491" s="4"/>
    </row>
    <row r="492" spans="1:11" ht="14.1" customHeight="1">
      <c r="A492" s="4"/>
      <c r="B492" s="4"/>
      <c r="C492" s="10" t="s">
        <v>147</v>
      </c>
      <c r="D492" s="145">
        <v>2744000</v>
      </c>
      <c r="E492" s="145">
        <v>1380000</v>
      </c>
      <c r="F492" s="145">
        <v>1380000</v>
      </c>
      <c r="G492" s="145">
        <v>1380000</v>
      </c>
      <c r="H492" s="4"/>
      <c r="I492" s="4"/>
      <c r="J492" s="4"/>
      <c r="K492" s="4"/>
    </row>
    <row r="493" spans="1:11" ht="14.1" customHeight="1">
      <c r="A493" s="4"/>
      <c r="B493" s="4"/>
      <c r="C493" s="1222" t="s">
        <v>44</v>
      </c>
      <c r="D493" s="1223"/>
      <c r="E493" s="1223"/>
      <c r="F493" s="1223"/>
      <c r="G493" s="1223"/>
      <c r="H493" s="4"/>
      <c r="I493" s="4"/>
      <c r="J493" s="4"/>
      <c r="K493" s="4"/>
    </row>
    <row r="494" spans="1:11" ht="14.1" customHeight="1">
      <c r="A494" s="4"/>
      <c r="B494" s="4"/>
      <c r="C494" s="154" t="s">
        <v>2819</v>
      </c>
      <c r="D494" s="1222" t="s">
        <v>2606</v>
      </c>
      <c r="E494" s="1223"/>
      <c r="F494" s="1223"/>
      <c r="G494" s="1223"/>
      <c r="H494" s="4"/>
      <c r="I494" s="4"/>
      <c r="J494" s="4"/>
      <c r="K494" s="4"/>
    </row>
    <row r="495" spans="1:11" ht="14.1" customHeight="1">
      <c r="A495" s="4"/>
      <c r="B495" s="4"/>
      <c r="C495" s="14" t="s">
        <v>393</v>
      </c>
      <c r="D495" s="1232" t="s">
        <v>2820</v>
      </c>
      <c r="E495" s="1233"/>
      <c r="F495" s="1233"/>
      <c r="G495" s="1233"/>
      <c r="H495" s="4"/>
      <c r="I495" s="4"/>
      <c r="J495" s="4"/>
      <c r="K495" s="4"/>
    </row>
    <row r="496" spans="1:11" ht="14.1" customHeight="1">
      <c r="A496" s="4"/>
      <c r="B496" s="4"/>
      <c r="C496" s="150" t="s">
        <v>392</v>
      </c>
      <c r="D496" s="1234" t="s">
        <v>2821</v>
      </c>
      <c r="E496" s="1235"/>
      <c r="F496" s="1235"/>
      <c r="G496" s="1235"/>
      <c r="H496" s="4"/>
      <c r="I496" s="4"/>
      <c r="J496" s="4"/>
      <c r="K496" s="4"/>
    </row>
    <row r="497" spans="1:11" ht="14.1" customHeight="1">
      <c r="A497" s="4"/>
      <c r="B497" s="4"/>
      <c r="C497" s="150" t="s">
        <v>15</v>
      </c>
      <c r="D497" s="1234" t="s">
        <v>2671</v>
      </c>
      <c r="E497" s="1235"/>
      <c r="F497" s="1235"/>
      <c r="G497" s="1235"/>
      <c r="H497" s="4"/>
      <c r="I497" s="4"/>
      <c r="J497" s="4"/>
      <c r="K497" s="4"/>
    </row>
    <row r="498" spans="1:11" ht="15" customHeight="1">
      <c r="A498" s="4"/>
      <c r="B498" s="4"/>
      <c r="C498" s="13"/>
      <c r="D498" s="143">
        <v>2021</v>
      </c>
      <c r="E498" s="143">
        <v>2022</v>
      </c>
      <c r="F498" s="143">
        <v>2023</v>
      </c>
      <c r="G498" s="143">
        <v>2024</v>
      </c>
      <c r="H498" s="4"/>
      <c r="I498" s="4"/>
      <c r="J498" s="4"/>
      <c r="K498" s="4"/>
    </row>
    <row r="499" spans="1:11" ht="15" customHeight="1">
      <c r="A499" s="4"/>
      <c r="B499" s="4"/>
      <c r="C499" s="12"/>
      <c r="D499" s="144" t="s">
        <v>7</v>
      </c>
      <c r="E499" s="144" t="s">
        <v>8</v>
      </c>
      <c r="F499" s="144" t="s">
        <v>8</v>
      </c>
      <c r="G499" s="144" t="s">
        <v>8</v>
      </c>
      <c r="H499" s="4"/>
      <c r="I499" s="4"/>
      <c r="J499" s="4"/>
      <c r="K499" s="4"/>
    </row>
    <row r="500" spans="1:11" ht="14.1" customHeight="1">
      <c r="A500" s="4"/>
      <c r="B500" s="4"/>
      <c r="C500" s="7" t="s">
        <v>16</v>
      </c>
      <c r="D500" s="142" t="s">
        <v>2822</v>
      </c>
      <c r="E500" s="142" t="s">
        <v>391</v>
      </c>
      <c r="F500" s="142" t="s">
        <v>2531</v>
      </c>
      <c r="G500" s="142" t="s">
        <v>2531</v>
      </c>
      <c r="H500" s="4"/>
      <c r="I500" s="4"/>
      <c r="J500" s="4"/>
      <c r="K500" s="4"/>
    </row>
    <row r="501" spans="1:11" ht="14.1" customHeight="1">
      <c r="A501" s="4"/>
      <c r="B501" s="4"/>
      <c r="C501" s="7" t="s">
        <v>506</v>
      </c>
      <c r="D501" s="142" t="s">
        <v>390</v>
      </c>
      <c r="E501" s="142" t="s">
        <v>389</v>
      </c>
      <c r="F501" s="142" t="s">
        <v>720</v>
      </c>
      <c r="G501" s="142" t="s">
        <v>720</v>
      </c>
      <c r="H501" s="4"/>
      <c r="I501" s="4"/>
      <c r="J501" s="4"/>
      <c r="K501" s="4"/>
    </row>
    <row r="502" spans="1:11" ht="14.1" customHeight="1">
      <c r="A502" s="4"/>
      <c r="B502" s="4"/>
      <c r="C502" s="7" t="s">
        <v>504</v>
      </c>
      <c r="D502" s="142" t="s">
        <v>2823</v>
      </c>
      <c r="E502" s="142" t="s">
        <v>2824</v>
      </c>
      <c r="F502" s="142" t="s">
        <v>2824</v>
      </c>
      <c r="G502" s="142" t="s">
        <v>2824</v>
      </c>
      <c r="H502" s="4"/>
      <c r="I502" s="4"/>
      <c r="J502" s="4"/>
      <c r="K502" s="4"/>
    </row>
    <row r="503" spans="1:11" ht="14.1" customHeight="1">
      <c r="A503" s="4"/>
      <c r="B503" s="4"/>
      <c r="C503" s="7" t="s">
        <v>388</v>
      </c>
      <c r="D503" s="142" t="s">
        <v>361</v>
      </c>
      <c r="E503" s="142" t="s">
        <v>2825</v>
      </c>
      <c r="F503" s="142" t="s">
        <v>411</v>
      </c>
      <c r="G503" s="142" t="s">
        <v>385</v>
      </c>
      <c r="H503" s="4"/>
      <c r="I503" s="4"/>
      <c r="J503" s="4"/>
      <c r="K503" s="4"/>
    </row>
    <row r="504" spans="1:11" ht="14.1" customHeight="1">
      <c r="A504" s="4"/>
      <c r="B504" s="4"/>
      <c r="C504" s="7" t="s">
        <v>387</v>
      </c>
      <c r="D504" s="142" t="s">
        <v>361</v>
      </c>
      <c r="E504" s="142" t="s">
        <v>386</v>
      </c>
      <c r="F504" s="142" t="s">
        <v>411</v>
      </c>
      <c r="G504" s="142" t="s">
        <v>385</v>
      </c>
      <c r="H504" s="4"/>
      <c r="I504" s="4"/>
      <c r="J504" s="4"/>
      <c r="K504" s="4"/>
    </row>
    <row r="505" spans="1:11" ht="14.1" customHeight="1">
      <c r="A505" s="4"/>
      <c r="B505" s="4"/>
      <c r="C505" s="7" t="s">
        <v>22</v>
      </c>
      <c r="D505" s="142" t="s">
        <v>361</v>
      </c>
      <c r="E505" s="142" t="s">
        <v>2826</v>
      </c>
      <c r="F505" s="142" t="s">
        <v>385</v>
      </c>
      <c r="G505" s="142" t="s">
        <v>385</v>
      </c>
      <c r="H505" s="4"/>
      <c r="I505" s="4"/>
      <c r="J505" s="4"/>
      <c r="K505" s="4"/>
    </row>
    <row r="506" spans="1:11" ht="14.1" customHeight="1">
      <c r="A506" s="4"/>
      <c r="B506" s="4"/>
      <c r="C506" s="1236" t="s">
        <v>384</v>
      </c>
      <c r="D506" s="1237"/>
      <c r="E506" s="1237"/>
      <c r="F506" s="1237"/>
      <c r="G506" s="1237"/>
      <c r="H506" s="4"/>
      <c r="I506" s="4"/>
      <c r="J506" s="4"/>
      <c r="K506" s="4"/>
    </row>
    <row r="507" spans="1:11" ht="14.1" customHeight="1">
      <c r="A507" s="4"/>
      <c r="B507" s="4"/>
      <c r="C507" s="13"/>
      <c r="D507" s="143">
        <v>2021</v>
      </c>
      <c r="E507" s="143">
        <v>2022</v>
      </c>
      <c r="F507" s="143">
        <v>2023</v>
      </c>
      <c r="G507" s="143">
        <v>2024</v>
      </c>
      <c r="H507" s="4"/>
      <c r="I507" s="4"/>
      <c r="J507" s="4"/>
      <c r="K507" s="4"/>
    </row>
    <row r="508" spans="1:11" ht="14.1" customHeight="1">
      <c r="A508" s="4"/>
      <c r="B508" s="4"/>
      <c r="C508" s="12"/>
      <c r="D508" s="144" t="s">
        <v>7</v>
      </c>
      <c r="E508" s="144" t="s">
        <v>8</v>
      </c>
      <c r="F508" s="144" t="s">
        <v>8</v>
      </c>
      <c r="G508" s="144" t="s">
        <v>8</v>
      </c>
      <c r="H508" s="4"/>
      <c r="I508" s="4"/>
      <c r="J508" s="4"/>
      <c r="K508" s="4"/>
    </row>
    <row r="509" spans="1:11" ht="14.1" customHeight="1">
      <c r="A509" s="4"/>
      <c r="B509" s="4"/>
      <c r="C509" s="11" t="s">
        <v>381</v>
      </c>
      <c r="D509" s="145">
        <v>0</v>
      </c>
      <c r="E509" s="145">
        <v>0</v>
      </c>
      <c r="F509" s="145">
        <v>0</v>
      </c>
      <c r="G509" s="145">
        <v>0</v>
      </c>
      <c r="H509" s="4"/>
      <c r="I509" s="4"/>
      <c r="J509" s="4"/>
      <c r="K509" s="4"/>
    </row>
    <row r="510" spans="1:11" ht="14.1" customHeight="1">
      <c r="A510" s="4"/>
      <c r="B510" s="4"/>
      <c r="C510" s="11" t="s">
        <v>370</v>
      </c>
      <c r="D510" s="145">
        <v>0</v>
      </c>
      <c r="E510" s="145">
        <v>0</v>
      </c>
      <c r="F510" s="145">
        <v>0</v>
      </c>
      <c r="G510" s="145">
        <v>0</v>
      </c>
      <c r="H510" s="4"/>
      <c r="I510" s="4"/>
      <c r="J510" s="4"/>
      <c r="K510" s="4"/>
    </row>
    <row r="511" spans="1:11" ht="14.1" customHeight="1">
      <c r="A511" s="4"/>
      <c r="B511" s="4"/>
      <c r="C511" s="11" t="s">
        <v>374</v>
      </c>
      <c r="D511" s="145">
        <v>0</v>
      </c>
      <c r="E511" s="145">
        <v>0</v>
      </c>
      <c r="F511" s="145">
        <v>0</v>
      </c>
      <c r="G511" s="145">
        <v>0</v>
      </c>
      <c r="H511" s="4"/>
      <c r="I511" s="4"/>
      <c r="J511" s="4"/>
      <c r="K511" s="4"/>
    </row>
    <row r="512" spans="1:11" ht="14.1" customHeight="1">
      <c r="A512" s="4"/>
      <c r="B512" s="4"/>
      <c r="C512" s="11" t="s">
        <v>380</v>
      </c>
      <c r="D512" s="145">
        <v>0</v>
      </c>
      <c r="E512" s="145">
        <v>0</v>
      </c>
      <c r="F512" s="145">
        <v>0</v>
      </c>
      <c r="G512" s="145">
        <v>0</v>
      </c>
      <c r="H512" s="4"/>
      <c r="I512" s="4"/>
      <c r="J512" s="4"/>
      <c r="K512" s="4"/>
    </row>
    <row r="513" spans="1:11" ht="14.1" customHeight="1">
      <c r="A513" s="4"/>
      <c r="B513" s="4"/>
      <c r="C513" s="11" t="s">
        <v>370</v>
      </c>
      <c r="D513" s="145">
        <v>0</v>
      </c>
      <c r="E513" s="145">
        <v>0</v>
      </c>
      <c r="F513" s="145">
        <v>0</v>
      </c>
      <c r="G513" s="145">
        <v>0</v>
      </c>
      <c r="H513" s="4"/>
      <c r="I513" s="4"/>
      <c r="J513" s="4"/>
      <c r="K513" s="4"/>
    </row>
    <row r="514" spans="1:11" ht="14.1" customHeight="1">
      <c r="A514" s="4"/>
      <c r="B514" s="4"/>
      <c r="C514" s="11" t="s">
        <v>374</v>
      </c>
      <c r="D514" s="145">
        <v>0</v>
      </c>
      <c r="E514" s="145">
        <v>0</v>
      </c>
      <c r="F514" s="145">
        <v>0</v>
      </c>
      <c r="G514" s="145">
        <v>0</v>
      </c>
      <c r="H514" s="4"/>
      <c r="I514" s="4"/>
      <c r="J514" s="4"/>
      <c r="K514" s="4"/>
    </row>
    <row r="515" spans="1:11" ht="14.1" customHeight="1">
      <c r="A515" s="4"/>
      <c r="B515" s="4"/>
      <c r="C515" s="11" t="s">
        <v>379</v>
      </c>
      <c r="D515" s="145">
        <v>0</v>
      </c>
      <c r="E515" s="145">
        <v>0</v>
      </c>
      <c r="F515" s="145">
        <v>0</v>
      </c>
      <c r="G515" s="145">
        <v>0</v>
      </c>
      <c r="H515" s="4"/>
      <c r="I515" s="4"/>
      <c r="J515" s="4"/>
      <c r="K515" s="4"/>
    </row>
    <row r="516" spans="1:11" ht="14.1" customHeight="1">
      <c r="A516" s="4"/>
      <c r="B516" s="4"/>
      <c r="C516" s="11" t="s">
        <v>370</v>
      </c>
      <c r="D516" s="145">
        <v>0</v>
      </c>
      <c r="E516" s="145">
        <v>0</v>
      </c>
      <c r="F516" s="145">
        <v>0</v>
      </c>
      <c r="G516" s="145">
        <v>0</v>
      </c>
      <c r="H516" s="4"/>
      <c r="I516" s="4"/>
      <c r="J516" s="4"/>
      <c r="K516" s="4"/>
    </row>
    <row r="517" spans="1:11" ht="14.1" customHeight="1">
      <c r="A517" s="4"/>
      <c r="B517" s="4"/>
      <c r="C517" s="11" t="s">
        <v>374</v>
      </c>
      <c r="D517" s="145">
        <v>0</v>
      </c>
      <c r="E517" s="145">
        <v>0</v>
      </c>
      <c r="F517" s="145">
        <v>0</v>
      </c>
      <c r="G517" s="145">
        <v>0</v>
      </c>
      <c r="H517" s="4"/>
      <c r="I517" s="4"/>
      <c r="J517" s="4"/>
      <c r="K517" s="4"/>
    </row>
    <row r="518" spans="1:11" ht="14.1" customHeight="1">
      <c r="A518" s="4"/>
      <c r="B518" s="4"/>
      <c r="C518" s="11" t="s">
        <v>378</v>
      </c>
      <c r="D518" s="145">
        <v>0</v>
      </c>
      <c r="E518" s="145">
        <v>0</v>
      </c>
      <c r="F518" s="145">
        <v>0</v>
      </c>
      <c r="G518" s="145">
        <v>0</v>
      </c>
      <c r="H518" s="4"/>
      <c r="I518" s="4"/>
      <c r="J518" s="4"/>
      <c r="K518" s="4"/>
    </row>
    <row r="519" spans="1:11" ht="14.1" customHeight="1">
      <c r="A519" s="4"/>
      <c r="B519" s="4"/>
      <c r="C519" s="11" t="s">
        <v>370</v>
      </c>
      <c r="D519" s="145">
        <v>0</v>
      </c>
      <c r="E519" s="145">
        <v>0</v>
      </c>
      <c r="F519" s="145">
        <v>0</v>
      </c>
      <c r="G519" s="145">
        <v>0</v>
      </c>
      <c r="H519" s="4"/>
      <c r="I519" s="4"/>
      <c r="J519" s="4"/>
      <c r="K519" s="4"/>
    </row>
    <row r="520" spans="1:11" ht="14.1" customHeight="1">
      <c r="A520" s="4"/>
      <c r="B520" s="4"/>
      <c r="C520" s="11" t="s">
        <v>374</v>
      </c>
      <c r="D520" s="145">
        <v>0</v>
      </c>
      <c r="E520" s="145">
        <v>0</v>
      </c>
      <c r="F520" s="145">
        <v>0</v>
      </c>
      <c r="G520" s="145">
        <v>0</v>
      </c>
      <c r="H520" s="4"/>
      <c r="I520" s="4"/>
      <c r="J520" s="4"/>
      <c r="K520" s="4"/>
    </row>
    <row r="521" spans="1:11" ht="14.1" customHeight="1">
      <c r="A521" s="4"/>
      <c r="B521" s="4"/>
      <c r="C521" s="11" t="s">
        <v>383</v>
      </c>
      <c r="D521" s="145">
        <v>0</v>
      </c>
      <c r="E521" s="145">
        <v>0</v>
      </c>
      <c r="F521" s="145">
        <v>0</v>
      </c>
      <c r="G521" s="145">
        <v>0</v>
      </c>
      <c r="H521" s="4"/>
      <c r="I521" s="4"/>
      <c r="J521" s="4"/>
      <c r="K521" s="4"/>
    </row>
    <row r="522" spans="1:11" ht="14.1" customHeight="1">
      <c r="A522" s="4"/>
      <c r="B522" s="4"/>
      <c r="C522" s="11" t="s">
        <v>370</v>
      </c>
      <c r="D522" s="145">
        <v>0</v>
      </c>
      <c r="E522" s="145">
        <v>0</v>
      </c>
      <c r="F522" s="145">
        <v>0</v>
      </c>
      <c r="G522" s="145">
        <v>0</v>
      </c>
      <c r="H522" s="4"/>
      <c r="I522" s="4"/>
      <c r="J522" s="4"/>
      <c r="K522" s="4"/>
    </row>
    <row r="523" spans="1:11" ht="14.1" customHeight="1">
      <c r="A523" s="4"/>
      <c r="B523" s="4"/>
      <c r="C523" s="11" t="s">
        <v>374</v>
      </c>
      <c r="D523" s="145">
        <v>0</v>
      </c>
      <c r="E523" s="145">
        <v>0</v>
      </c>
      <c r="F523" s="145">
        <v>0</v>
      </c>
      <c r="G523" s="145">
        <v>0</v>
      </c>
      <c r="H523" s="4"/>
      <c r="I523" s="4"/>
      <c r="J523" s="4"/>
      <c r="K523" s="4"/>
    </row>
    <row r="524" spans="1:11" ht="14.1" customHeight="1">
      <c r="A524" s="4"/>
      <c r="B524" s="4"/>
      <c r="C524" s="11" t="s">
        <v>376</v>
      </c>
      <c r="D524" s="145">
        <v>0</v>
      </c>
      <c r="E524" s="145">
        <v>0</v>
      </c>
      <c r="F524" s="145">
        <v>0</v>
      </c>
      <c r="G524" s="145">
        <v>0</v>
      </c>
      <c r="H524" s="4"/>
      <c r="I524" s="4"/>
      <c r="J524" s="4"/>
      <c r="K524" s="4"/>
    </row>
    <row r="525" spans="1:11" ht="14.1" customHeight="1">
      <c r="A525" s="4"/>
      <c r="B525" s="4"/>
      <c r="C525" s="11" t="s">
        <v>370</v>
      </c>
      <c r="D525" s="145">
        <v>0</v>
      </c>
      <c r="E525" s="145">
        <v>0</v>
      </c>
      <c r="F525" s="145">
        <v>0</v>
      </c>
      <c r="G525" s="145">
        <v>0</v>
      </c>
      <c r="H525" s="4"/>
      <c r="I525" s="4"/>
      <c r="J525" s="4"/>
      <c r="K525" s="4"/>
    </row>
    <row r="526" spans="1:11" ht="14.1" customHeight="1">
      <c r="A526" s="4"/>
      <c r="B526" s="4"/>
      <c r="C526" s="11" t="s">
        <v>374</v>
      </c>
      <c r="D526" s="145">
        <v>0</v>
      </c>
      <c r="E526" s="145">
        <v>0</v>
      </c>
      <c r="F526" s="145">
        <v>0</v>
      </c>
      <c r="G526" s="145">
        <v>0</v>
      </c>
      <c r="H526" s="4"/>
      <c r="I526" s="4"/>
      <c r="J526" s="4"/>
      <c r="K526" s="4"/>
    </row>
    <row r="527" spans="1:11" ht="14.1" customHeight="1">
      <c r="A527" s="4"/>
      <c r="B527" s="4"/>
      <c r="C527" s="11" t="s">
        <v>375</v>
      </c>
      <c r="D527" s="145">
        <v>0</v>
      </c>
      <c r="E527" s="145">
        <v>0</v>
      </c>
      <c r="F527" s="145">
        <v>0</v>
      </c>
      <c r="G527" s="145">
        <v>0</v>
      </c>
      <c r="H527" s="4"/>
      <c r="I527" s="4"/>
      <c r="J527" s="4"/>
      <c r="K527" s="4"/>
    </row>
    <row r="528" spans="1:11" ht="14.1" customHeight="1">
      <c r="A528" s="4"/>
      <c r="B528" s="4"/>
      <c r="C528" s="11" t="s">
        <v>370</v>
      </c>
      <c r="D528" s="145">
        <v>0</v>
      </c>
      <c r="E528" s="145">
        <v>0</v>
      </c>
      <c r="F528" s="145">
        <v>0</v>
      </c>
      <c r="G528" s="145">
        <v>0</v>
      </c>
      <c r="H528" s="4"/>
      <c r="I528" s="4"/>
      <c r="J528" s="4"/>
      <c r="K528" s="4"/>
    </row>
    <row r="529" spans="1:11" ht="14.1" customHeight="1">
      <c r="A529" s="4"/>
      <c r="B529" s="4"/>
      <c r="C529" s="11" t="s">
        <v>374</v>
      </c>
      <c r="D529" s="145">
        <v>0</v>
      </c>
      <c r="E529" s="145">
        <v>0</v>
      </c>
      <c r="F529" s="145">
        <v>0</v>
      </c>
      <c r="G529" s="145">
        <v>0</v>
      </c>
      <c r="H529" s="4"/>
      <c r="I529" s="4"/>
      <c r="J529" s="4"/>
      <c r="K529" s="4"/>
    </row>
    <row r="530" spans="1:11" ht="14.1" customHeight="1">
      <c r="A530" s="4"/>
      <c r="B530" s="4"/>
      <c r="C530" s="11" t="s">
        <v>373</v>
      </c>
      <c r="D530" s="145">
        <v>0</v>
      </c>
      <c r="E530" s="145">
        <v>0</v>
      </c>
      <c r="F530" s="145">
        <v>0</v>
      </c>
      <c r="G530" s="145">
        <v>0</v>
      </c>
      <c r="H530" s="4"/>
      <c r="I530" s="4"/>
      <c r="J530" s="4"/>
      <c r="K530" s="4"/>
    </row>
    <row r="531" spans="1:11" ht="14.1" customHeight="1">
      <c r="A531" s="4"/>
      <c r="B531" s="4"/>
      <c r="C531" s="11" t="s">
        <v>370</v>
      </c>
      <c r="D531" s="145">
        <v>0</v>
      </c>
      <c r="E531" s="145">
        <v>0</v>
      </c>
      <c r="F531" s="145">
        <v>0</v>
      </c>
      <c r="G531" s="145">
        <v>0</v>
      </c>
      <c r="H531" s="4"/>
      <c r="I531" s="4"/>
      <c r="J531" s="4"/>
      <c r="K531" s="4"/>
    </row>
    <row r="532" spans="1:11" ht="14.1" customHeight="1">
      <c r="A532" s="4"/>
      <c r="B532" s="4"/>
      <c r="C532" s="11" t="s">
        <v>369</v>
      </c>
      <c r="D532" s="145">
        <v>0</v>
      </c>
      <c r="E532" s="145">
        <v>0</v>
      </c>
      <c r="F532" s="145">
        <v>0</v>
      </c>
      <c r="G532" s="145">
        <v>0</v>
      </c>
      <c r="H532" s="4"/>
      <c r="I532" s="4"/>
      <c r="J532" s="4"/>
      <c r="K532" s="4"/>
    </row>
    <row r="533" spans="1:11" ht="14.1" customHeight="1">
      <c r="A533" s="4"/>
      <c r="B533" s="4"/>
      <c r="C533" s="11" t="s">
        <v>368</v>
      </c>
      <c r="D533" s="145">
        <v>0</v>
      </c>
      <c r="E533" s="145">
        <v>0</v>
      </c>
      <c r="F533" s="145">
        <v>0</v>
      </c>
      <c r="G533" s="145">
        <v>0</v>
      </c>
      <c r="H533" s="4"/>
      <c r="I533" s="4"/>
      <c r="J533" s="4"/>
      <c r="K533" s="4"/>
    </row>
    <row r="534" spans="1:11" ht="14.1" customHeight="1">
      <c r="A534" s="4"/>
      <c r="B534" s="4"/>
      <c r="C534" s="11" t="s">
        <v>367</v>
      </c>
      <c r="D534" s="145">
        <v>0</v>
      </c>
      <c r="E534" s="145">
        <v>0</v>
      </c>
      <c r="F534" s="145">
        <v>0</v>
      </c>
      <c r="G534" s="145">
        <v>0</v>
      </c>
      <c r="H534" s="4"/>
      <c r="I534" s="4"/>
      <c r="J534" s="4"/>
      <c r="K534" s="4"/>
    </row>
    <row r="535" spans="1:11" ht="14.1" customHeight="1">
      <c r="A535" s="4"/>
      <c r="B535" s="4"/>
      <c r="C535" s="11" t="s">
        <v>366</v>
      </c>
      <c r="D535" s="145">
        <v>0</v>
      </c>
      <c r="E535" s="145">
        <v>0</v>
      </c>
      <c r="F535" s="145">
        <v>0</v>
      </c>
      <c r="G535" s="145">
        <v>0</v>
      </c>
      <c r="H535" s="4"/>
      <c r="I535" s="4"/>
      <c r="J535" s="4"/>
      <c r="K535" s="4"/>
    </row>
    <row r="536" spans="1:11" ht="14.1" customHeight="1">
      <c r="A536" s="4"/>
      <c r="B536" s="4"/>
      <c r="C536" s="11" t="s">
        <v>372</v>
      </c>
      <c r="D536" s="145">
        <v>250000</v>
      </c>
      <c r="E536" s="145">
        <v>200000</v>
      </c>
      <c r="F536" s="145">
        <v>400000</v>
      </c>
      <c r="G536" s="145">
        <v>400000</v>
      </c>
      <c r="H536" s="4"/>
      <c r="I536" s="4"/>
      <c r="J536" s="4"/>
      <c r="K536" s="4"/>
    </row>
    <row r="537" spans="1:11" ht="14.1" customHeight="1">
      <c r="A537" s="4"/>
      <c r="B537" s="4"/>
      <c r="C537" s="11" t="s">
        <v>370</v>
      </c>
      <c r="D537" s="145">
        <v>250000</v>
      </c>
      <c r="E537" s="145">
        <v>200000</v>
      </c>
      <c r="F537" s="145">
        <v>400000</v>
      </c>
      <c r="G537" s="145">
        <v>400000</v>
      </c>
      <c r="H537" s="4"/>
      <c r="I537" s="4"/>
      <c r="J537" s="4"/>
      <c r="K537" s="4"/>
    </row>
    <row r="538" spans="1:11" ht="14.1" customHeight="1">
      <c r="A538" s="4"/>
      <c r="B538" s="4"/>
      <c r="C538" s="11" t="s">
        <v>369</v>
      </c>
      <c r="D538" s="145">
        <v>0</v>
      </c>
      <c r="E538" s="145">
        <v>0</v>
      </c>
      <c r="F538" s="145">
        <v>0</v>
      </c>
      <c r="G538" s="145">
        <v>0</v>
      </c>
      <c r="H538" s="4"/>
      <c r="I538" s="4"/>
      <c r="J538" s="4"/>
      <c r="K538" s="4"/>
    </row>
    <row r="539" spans="1:11" ht="14.1" customHeight="1">
      <c r="A539" s="4"/>
      <c r="B539" s="4"/>
      <c r="C539" s="11" t="s">
        <v>368</v>
      </c>
      <c r="D539" s="145">
        <v>0</v>
      </c>
      <c r="E539" s="145">
        <v>0</v>
      </c>
      <c r="F539" s="145">
        <v>0</v>
      </c>
      <c r="G539" s="145">
        <v>0</v>
      </c>
      <c r="H539" s="4"/>
      <c r="I539" s="4"/>
      <c r="J539" s="4"/>
      <c r="K539" s="4"/>
    </row>
    <row r="540" spans="1:11" ht="14.1" customHeight="1">
      <c r="A540" s="4"/>
      <c r="B540" s="4"/>
      <c r="C540" s="11" t="s">
        <v>367</v>
      </c>
      <c r="D540" s="145">
        <v>0</v>
      </c>
      <c r="E540" s="145">
        <v>0</v>
      </c>
      <c r="F540" s="145">
        <v>0</v>
      </c>
      <c r="G540" s="145">
        <v>0</v>
      </c>
      <c r="H540" s="4"/>
      <c r="I540" s="4"/>
      <c r="J540" s="4"/>
      <c r="K540" s="4"/>
    </row>
    <row r="541" spans="1:11" ht="14.1" customHeight="1">
      <c r="A541" s="4"/>
      <c r="B541" s="4"/>
      <c r="C541" s="11" t="s">
        <v>366</v>
      </c>
      <c r="D541" s="145">
        <v>0</v>
      </c>
      <c r="E541" s="145">
        <v>0</v>
      </c>
      <c r="F541" s="145">
        <v>0</v>
      </c>
      <c r="G541" s="145">
        <v>0</v>
      </c>
      <c r="H541" s="4"/>
      <c r="I541" s="4"/>
      <c r="J541" s="4"/>
      <c r="K541" s="4"/>
    </row>
    <row r="542" spans="1:11" ht="14.1" customHeight="1">
      <c r="A542" s="4"/>
      <c r="B542" s="4"/>
      <c r="C542" s="11" t="s">
        <v>371</v>
      </c>
      <c r="D542" s="145">
        <v>0</v>
      </c>
      <c r="E542" s="145">
        <v>0</v>
      </c>
      <c r="F542" s="145">
        <v>0</v>
      </c>
      <c r="G542" s="145">
        <v>0</v>
      </c>
      <c r="H542" s="4"/>
      <c r="I542" s="4"/>
      <c r="J542" s="4"/>
      <c r="K542" s="4"/>
    </row>
    <row r="543" spans="1:11" ht="14.1" customHeight="1">
      <c r="A543" s="4"/>
      <c r="B543" s="4"/>
      <c r="C543" s="11" t="s">
        <v>370</v>
      </c>
      <c r="D543" s="145">
        <v>0</v>
      </c>
      <c r="E543" s="145">
        <v>0</v>
      </c>
      <c r="F543" s="145">
        <v>0</v>
      </c>
      <c r="G543" s="145">
        <v>0</v>
      </c>
      <c r="H543" s="4"/>
      <c r="I543" s="4"/>
      <c r="J543" s="4"/>
      <c r="K543" s="4"/>
    </row>
    <row r="544" spans="1:11" ht="14.1" customHeight="1">
      <c r="A544" s="4"/>
      <c r="B544" s="4"/>
      <c r="C544" s="11" t="s">
        <v>369</v>
      </c>
      <c r="D544" s="145">
        <v>0</v>
      </c>
      <c r="E544" s="145">
        <v>0</v>
      </c>
      <c r="F544" s="145">
        <v>0</v>
      </c>
      <c r="G544" s="145">
        <v>0</v>
      </c>
      <c r="H544" s="4"/>
      <c r="I544" s="4"/>
      <c r="J544" s="4"/>
      <c r="K544" s="4"/>
    </row>
    <row r="545" spans="1:11" ht="14.1" customHeight="1">
      <c r="A545" s="4"/>
      <c r="B545" s="4"/>
      <c r="C545" s="11" t="s">
        <v>368</v>
      </c>
      <c r="D545" s="145">
        <v>0</v>
      </c>
      <c r="E545" s="145">
        <v>0</v>
      </c>
      <c r="F545" s="145">
        <v>0</v>
      </c>
      <c r="G545" s="145">
        <v>0</v>
      </c>
      <c r="H545" s="4"/>
      <c r="I545" s="4"/>
      <c r="J545" s="4"/>
      <c r="K545" s="4"/>
    </row>
    <row r="546" spans="1:11" ht="14.1" customHeight="1">
      <c r="A546" s="4"/>
      <c r="B546" s="4"/>
      <c r="C546" s="11" t="s">
        <v>367</v>
      </c>
      <c r="D546" s="145">
        <v>0</v>
      </c>
      <c r="E546" s="145">
        <v>0</v>
      </c>
      <c r="F546" s="145">
        <v>0</v>
      </c>
      <c r="G546" s="145">
        <v>0</v>
      </c>
      <c r="H546" s="4"/>
      <c r="I546" s="4"/>
      <c r="J546" s="4"/>
      <c r="K546" s="4"/>
    </row>
    <row r="547" spans="1:11" ht="14.1" customHeight="1">
      <c r="A547" s="4"/>
      <c r="B547" s="4"/>
      <c r="C547" s="11" t="s">
        <v>366</v>
      </c>
      <c r="D547" s="145">
        <v>0</v>
      </c>
      <c r="E547" s="145">
        <v>0</v>
      </c>
      <c r="F547" s="145">
        <v>0</v>
      </c>
      <c r="G547" s="145">
        <v>0</v>
      </c>
      <c r="H547" s="4"/>
      <c r="I547" s="4"/>
      <c r="J547" s="4"/>
      <c r="K547" s="4"/>
    </row>
    <row r="548" spans="1:11" ht="14.1" customHeight="1">
      <c r="A548" s="4"/>
      <c r="B548" s="4"/>
      <c r="C548" s="11" t="s">
        <v>365</v>
      </c>
      <c r="D548" s="145">
        <v>0</v>
      </c>
      <c r="E548" s="145">
        <v>0</v>
      </c>
      <c r="F548" s="145">
        <v>0</v>
      </c>
      <c r="G548" s="145">
        <v>0</v>
      </c>
      <c r="H548" s="4"/>
      <c r="I548" s="4"/>
      <c r="J548" s="4"/>
      <c r="K548" s="4"/>
    </row>
    <row r="549" spans="1:11" ht="14.1" customHeight="1">
      <c r="A549" s="4"/>
      <c r="B549" s="4"/>
      <c r="C549" s="11" t="s">
        <v>364</v>
      </c>
      <c r="D549" s="145">
        <v>0</v>
      </c>
      <c r="E549" s="145">
        <v>0</v>
      </c>
      <c r="F549" s="145">
        <v>0</v>
      </c>
      <c r="G549" s="145">
        <v>0</v>
      </c>
      <c r="H549" s="4"/>
      <c r="I549" s="4"/>
      <c r="J549" s="4"/>
      <c r="K549" s="4"/>
    </row>
    <row r="550" spans="1:11" ht="14.1" customHeight="1">
      <c r="A550" s="4"/>
      <c r="B550" s="4"/>
      <c r="C550" s="10" t="s">
        <v>147</v>
      </c>
      <c r="D550" s="145">
        <v>250000</v>
      </c>
      <c r="E550" s="145">
        <v>200000</v>
      </c>
      <c r="F550" s="145">
        <v>400000</v>
      </c>
      <c r="G550" s="145">
        <v>400000</v>
      </c>
      <c r="H550" s="4"/>
      <c r="I550" s="4"/>
      <c r="J550" s="4"/>
      <c r="K550" s="4"/>
    </row>
    <row r="551" spans="1:11" ht="15" customHeight="1">
      <c r="A551" s="4"/>
      <c r="B551" s="4"/>
      <c r="C551" s="9" t="s">
        <v>361</v>
      </c>
      <c r="D551" s="147" t="s">
        <v>361</v>
      </c>
      <c r="E551" s="147" t="s">
        <v>361</v>
      </c>
      <c r="F551" s="147" t="s">
        <v>361</v>
      </c>
      <c r="G551" s="147" t="s">
        <v>361</v>
      </c>
      <c r="H551" s="4"/>
      <c r="I551" s="4"/>
      <c r="J551" s="4"/>
      <c r="K551" s="4"/>
    </row>
    <row r="552" spans="1:11" ht="15" customHeight="1">
      <c r="A552" s="4"/>
      <c r="B552" s="4"/>
      <c r="C552" s="8" t="s">
        <v>382</v>
      </c>
      <c r="D552" s="148">
        <v>305567300</v>
      </c>
      <c r="E552" s="148">
        <v>305600000</v>
      </c>
      <c r="F552" s="148">
        <v>194000000</v>
      </c>
      <c r="G552" s="148">
        <v>248000000</v>
      </c>
      <c r="H552" s="4"/>
      <c r="I552" s="4"/>
      <c r="J552" s="4"/>
      <c r="K552" s="4"/>
    </row>
    <row r="553" spans="1:11" ht="15" customHeight="1">
      <c r="A553" s="4"/>
      <c r="B553" s="4"/>
      <c r="C553" s="7" t="s">
        <v>381</v>
      </c>
      <c r="D553" s="146">
        <v>76653000</v>
      </c>
      <c r="E553" s="146">
        <v>63503000</v>
      </c>
      <c r="F553" s="146">
        <v>63503000</v>
      </c>
      <c r="G553" s="146">
        <v>63503000</v>
      </c>
      <c r="H553" s="4"/>
      <c r="I553" s="4"/>
      <c r="J553" s="4"/>
      <c r="K553" s="4"/>
    </row>
    <row r="554" spans="1:11" ht="15" customHeight="1">
      <c r="A554" s="4"/>
      <c r="B554" s="4"/>
      <c r="C554" s="7" t="s">
        <v>370</v>
      </c>
      <c r="D554" s="146">
        <v>76653000</v>
      </c>
      <c r="E554" s="146">
        <v>63503000</v>
      </c>
      <c r="F554" s="146">
        <v>63503000</v>
      </c>
      <c r="G554" s="146">
        <v>63503000</v>
      </c>
      <c r="H554" s="4"/>
      <c r="I554" s="4"/>
      <c r="J554" s="4"/>
      <c r="K554" s="4"/>
    </row>
    <row r="555" spans="1:11" ht="15" customHeight="1">
      <c r="A555" s="4"/>
      <c r="B555" s="4"/>
      <c r="C555" s="7" t="s">
        <v>374</v>
      </c>
      <c r="D555" s="146">
        <v>0</v>
      </c>
      <c r="E555" s="146">
        <v>0</v>
      </c>
      <c r="F555" s="146">
        <v>0</v>
      </c>
      <c r="G555" s="146">
        <v>0</v>
      </c>
      <c r="H555" s="4"/>
      <c r="I555" s="4"/>
      <c r="J555" s="4"/>
      <c r="K555" s="4"/>
    </row>
    <row r="556" spans="1:11" ht="15" customHeight="1">
      <c r="A556" s="4"/>
      <c r="B556" s="4"/>
      <c r="C556" s="7" t="s">
        <v>380</v>
      </c>
      <c r="D556" s="146">
        <v>7507000</v>
      </c>
      <c r="E556" s="146">
        <v>6907000</v>
      </c>
      <c r="F556" s="146">
        <v>6907000</v>
      </c>
      <c r="G556" s="146">
        <v>6907000</v>
      </c>
      <c r="H556" s="4"/>
      <c r="I556" s="4"/>
      <c r="J556" s="4"/>
      <c r="K556" s="4"/>
    </row>
    <row r="557" spans="1:11" ht="15" customHeight="1">
      <c r="A557" s="4"/>
      <c r="B557" s="4"/>
      <c r="C557" s="7" t="s">
        <v>370</v>
      </c>
      <c r="D557" s="146">
        <v>7507000</v>
      </c>
      <c r="E557" s="146">
        <v>6907000</v>
      </c>
      <c r="F557" s="146">
        <v>6907000</v>
      </c>
      <c r="G557" s="146">
        <v>6907000</v>
      </c>
      <c r="H557" s="4"/>
      <c r="I557" s="4"/>
      <c r="J557" s="4"/>
      <c r="K557" s="4"/>
    </row>
    <row r="558" spans="1:11" ht="15" customHeight="1">
      <c r="A558" s="4"/>
      <c r="B558" s="4"/>
      <c r="C558" s="7" t="s">
        <v>374</v>
      </c>
      <c r="D558" s="146">
        <v>0</v>
      </c>
      <c r="E558" s="146">
        <v>0</v>
      </c>
      <c r="F558" s="146">
        <v>0</v>
      </c>
      <c r="G558" s="146">
        <v>0</v>
      </c>
      <c r="H558" s="4"/>
      <c r="I558" s="4"/>
      <c r="J558" s="4"/>
      <c r="K558" s="4"/>
    </row>
    <row r="559" spans="1:11" ht="15" customHeight="1">
      <c r="A559" s="4"/>
      <c r="B559" s="4"/>
      <c r="C559" s="7" t="s">
        <v>379</v>
      </c>
      <c r="D559" s="146">
        <v>36662000</v>
      </c>
      <c r="E559" s="146">
        <v>53716000</v>
      </c>
      <c r="F559" s="146">
        <v>67172480</v>
      </c>
      <c r="G559" s="146">
        <v>67694570</v>
      </c>
      <c r="H559" s="4"/>
      <c r="I559" s="4"/>
      <c r="J559" s="4"/>
      <c r="K559" s="4"/>
    </row>
    <row r="560" spans="1:11" ht="15" customHeight="1">
      <c r="A560" s="4"/>
      <c r="B560" s="4"/>
      <c r="C560" s="7" t="s">
        <v>370</v>
      </c>
      <c r="D560" s="146">
        <v>34662000</v>
      </c>
      <c r="E560" s="146">
        <v>51716000</v>
      </c>
      <c r="F560" s="146">
        <v>65172480</v>
      </c>
      <c r="G560" s="146">
        <v>65694570</v>
      </c>
      <c r="H560" s="4"/>
      <c r="I560" s="4"/>
      <c r="J560" s="4"/>
      <c r="K560" s="4"/>
    </row>
    <row r="561" spans="1:11" ht="15" customHeight="1">
      <c r="A561" s="4"/>
      <c r="B561" s="4"/>
      <c r="C561" s="7" t="s">
        <v>374</v>
      </c>
      <c r="D561" s="146">
        <v>2000000</v>
      </c>
      <c r="E561" s="146">
        <v>2000000</v>
      </c>
      <c r="F561" s="146">
        <v>2000000</v>
      </c>
      <c r="G561" s="146">
        <v>2000000</v>
      </c>
      <c r="H561" s="4"/>
      <c r="I561" s="4"/>
      <c r="J561" s="4"/>
      <c r="K561" s="4"/>
    </row>
    <row r="562" spans="1:11" ht="15" customHeight="1">
      <c r="A562" s="4"/>
      <c r="B562" s="4"/>
      <c r="C562" s="7" t="s">
        <v>378</v>
      </c>
      <c r="D562" s="146">
        <v>0</v>
      </c>
      <c r="E562" s="146">
        <v>0</v>
      </c>
      <c r="F562" s="146">
        <v>0</v>
      </c>
      <c r="G562" s="146">
        <v>0</v>
      </c>
      <c r="H562" s="4"/>
      <c r="I562" s="4"/>
      <c r="J562" s="4"/>
      <c r="K562" s="4"/>
    </row>
    <row r="563" spans="1:11" ht="15" customHeight="1">
      <c r="A563" s="4"/>
      <c r="B563" s="4"/>
      <c r="C563" s="7" t="s">
        <v>370</v>
      </c>
      <c r="D563" s="146">
        <v>0</v>
      </c>
      <c r="E563" s="146">
        <v>0</v>
      </c>
      <c r="F563" s="146">
        <v>0</v>
      </c>
      <c r="G563" s="146">
        <v>0</v>
      </c>
      <c r="H563" s="4"/>
      <c r="I563" s="4"/>
      <c r="J563" s="4"/>
      <c r="K563" s="4"/>
    </row>
    <row r="564" spans="1:11" ht="15" customHeight="1">
      <c r="A564" s="4"/>
      <c r="B564" s="4"/>
      <c r="C564" s="7" t="s">
        <v>374</v>
      </c>
      <c r="D564" s="146">
        <v>0</v>
      </c>
      <c r="E564" s="146">
        <v>0</v>
      </c>
      <c r="F564" s="146">
        <v>0</v>
      </c>
      <c r="G564" s="146">
        <v>0</v>
      </c>
      <c r="H564" s="4"/>
      <c r="I564" s="4"/>
      <c r="J564" s="4"/>
      <c r="K564" s="4"/>
    </row>
    <row r="565" spans="1:11" ht="20.100000000000001" customHeight="1">
      <c r="A565" s="4"/>
      <c r="B565" s="4"/>
      <c r="C565" s="7" t="s">
        <v>377</v>
      </c>
      <c r="D565" s="149">
        <v>0</v>
      </c>
      <c r="E565" s="149">
        <v>0</v>
      </c>
      <c r="F565" s="149">
        <v>0</v>
      </c>
      <c r="G565" s="149">
        <v>0</v>
      </c>
      <c r="H565" s="4"/>
      <c r="I565" s="4"/>
      <c r="J565" s="4"/>
      <c r="K565" s="4"/>
    </row>
    <row r="566" spans="1:11" ht="15" customHeight="1">
      <c r="A566" s="4"/>
      <c r="B566" s="4"/>
      <c r="C566" s="7" t="s">
        <v>370</v>
      </c>
      <c r="D566" s="146">
        <v>0</v>
      </c>
      <c r="E566" s="146">
        <v>0</v>
      </c>
      <c r="F566" s="146">
        <v>0</v>
      </c>
      <c r="G566" s="146">
        <v>0</v>
      </c>
      <c r="H566" s="4"/>
      <c r="I566" s="4"/>
      <c r="J566" s="4"/>
      <c r="K566" s="4"/>
    </row>
    <row r="567" spans="1:11" ht="15" customHeight="1">
      <c r="A567" s="4"/>
      <c r="B567" s="4"/>
      <c r="C567" s="7" t="s">
        <v>374</v>
      </c>
      <c r="D567" s="146">
        <v>0</v>
      </c>
      <c r="E567" s="146">
        <v>0</v>
      </c>
      <c r="F567" s="146">
        <v>0</v>
      </c>
      <c r="G567" s="146">
        <v>0</v>
      </c>
      <c r="H567" s="4"/>
      <c r="I567" s="4"/>
      <c r="J567" s="4"/>
      <c r="K567" s="4"/>
    </row>
    <row r="568" spans="1:11" ht="15" customHeight="1">
      <c r="A568" s="4"/>
      <c r="B568" s="4"/>
      <c r="C568" s="7" t="s">
        <v>376</v>
      </c>
      <c r="D568" s="146">
        <v>0</v>
      </c>
      <c r="E568" s="146">
        <v>0</v>
      </c>
      <c r="F568" s="146">
        <v>0</v>
      </c>
      <c r="G568" s="146">
        <v>0</v>
      </c>
      <c r="H568" s="4"/>
      <c r="I568" s="4"/>
      <c r="J568" s="4"/>
      <c r="K568" s="4"/>
    </row>
    <row r="569" spans="1:11" ht="15" customHeight="1">
      <c r="A569" s="4"/>
      <c r="B569" s="4"/>
      <c r="C569" s="7" t="s">
        <v>370</v>
      </c>
      <c r="D569" s="146">
        <v>0</v>
      </c>
      <c r="E569" s="146">
        <v>0</v>
      </c>
      <c r="F569" s="146">
        <v>0</v>
      </c>
      <c r="G569" s="146">
        <v>0</v>
      </c>
      <c r="H569" s="4"/>
      <c r="I569" s="4"/>
      <c r="J569" s="4"/>
      <c r="K569" s="4"/>
    </row>
    <row r="570" spans="1:11" ht="15" customHeight="1">
      <c r="A570" s="4"/>
      <c r="B570" s="4"/>
      <c r="C570" s="7" t="s">
        <v>374</v>
      </c>
      <c r="D570" s="146">
        <v>0</v>
      </c>
      <c r="E570" s="146">
        <v>0</v>
      </c>
      <c r="F570" s="146">
        <v>0</v>
      </c>
      <c r="G570" s="146">
        <v>0</v>
      </c>
      <c r="H570" s="4"/>
      <c r="I570" s="4"/>
      <c r="J570" s="4"/>
      <c r="K570" s="4"/>
    </row>
    <row r="571" spans="1:11" ht="15" customHeight="1">
      <c r="A571" s="4"/>
      <c r="B571" s="4"/>
      <c r="C571" s="7" t="s">
        <v>375</v>
      </c>
      <c r="D571" s="146">
        <v>124828000</v>
      </c>
      <c r="E571" s="146">
        <v>173474000</v>
      </c>
      <c r="F571" s="146">
        <v>52417520</v>
      </c>
      <c r="G571" s="146">
        <v>104895430</v>
      </c>
      <c r="H571" s="4"/>
      <c r="I571" s="4"/>
      <c r="J571" s="4"/>
      <c r="K571" s="4"/>
    </row>
    <row r="572" spans="1:11" ht="15" customHeight="1">
      <c r="A572" s="4"/>
      <c r="B572" s="4"/>
      <c r="C572" s="7" t="s">
        <v>370</v>
      </c>
      <c r="D572" s="146">
        <v>124828000</v>
      </c>
      <c r="E572" s="146">
        <v>173474000</v>
      </c>
      <c r="F572" s="146">
        <v>52417520</v>
      </c>
      <c r="G572" s="146">
        <v>104895430</v>
      </c>
      <c r="H572" s="4"/>
      <c r="I572" s="4"/>
      <c r="J572" s="4"/>
      <c r="K572" s="4"/>
    </row>
    <row r="573" spans="1:11" ht="15" customHeight="1">
      <c r="A573" s="4"/>
      <c r="B573" s="4"/>
      <c r="C573" s="7" t="s">
        <v>374</v>
      </c>
      <c r="D573" s="146">
        <v>0</v>
      </c>
      <c r="E573" s="146">
        <v>0</v>
      </c>
      <c r="F573" s="146">
        <v>0</v>
      </c>
      <c r="G573" s="146">
        <v>0</v>
      </c>
      <c r="H573" s="4"/>
      <c r="I573" s="4"/>
      <c r="J573" s="4"/>
      <c r="K573" s="4"/>
    </row>
    <row r="574" spans="1:11" ht="15" customHeight="1">
      <c r="A574" s="4"/>
      <c r="B574" s="4"/>
      <c r="C574" s="7" t="s">
        <v>373</v>
      </c>
      <c r="D574" s="146">
        <v>0</v>
      </c>
      <c r="E574" s="146">
        <v>0</v>
      </c>
      <c r="F574" s="146">
        <v>0</v>
      </c>
      <c r="G574" s="146">
        <v>0</v>
      </c>
      <c r="H574" s="4"/>
      <c r="I574" s="4"/>
      <c r="J574" s="4"/>
      <c r="K574" s="4"/>
    </row>
    <row r="575" spans="1:11" ht="15" customHeight="1">
      <c r="A575" s="4"/>
      <c r="B575" s="4"/>
      <c r="C575" s="7" t="s">
        <v>370</v>
      </c>
      <c r="D575" s="146">
        <v>0</v>
      </c>
      <c r="E575" s="146">
        <v>0</v>
      </c>
      <c r="F575" s="146">
        <v>0</v>
      </c>
      <c r="G575" s="146">
        <v>0</v>
      </c>
      <c r="H575" s="4"/>
      <c r="I575" s="4"/>
      <c r="J575" s="4"/>
      <c r="K575" s="4"/>
    </row>
    <row r="576" spans="1:11" ht="15" customHeight="1">
      <c r="A576" s="4"/>
      <c r="B576" s="4"/>
      <c r="C576" s="7" t="s">
        <v>369</v>
      </c>
      <c r="D576" s="146">
        <v>0</v>
      </c>
      <c r="E576" s="146">
        <v>0</v>
      </c>
      <c r="F576" s="146">
        <v>0</v>
      </c>
      <c r="G576" s="146">
        <v>0</v>
      </c>
      <c r="H576" s="4"/>
      <c r="I576" s="4"/>
      <c r="J576" s="4"/>
      <c r="K576" s="4"/>
    </row>
    <row r="577" spans="1:11" ht="15" customHeight="1">
      <c r="A577" s="4"/>
      <c r="B577" s="4"/>
      <c r="C577" s="7" t="s">
        <v>368</v>
      </c>
      <c r="D577" s="146">
        <v>0</v>
      </c>
      <c r="E577" s="146">
        <v>0</v>
      </c>
      <c r="F577" s="146">
        <v>0</v>
      </c>
      <c r="G577" s="146">
        <v>0</v>
      </c>
      <c r="H577" s="4"/>
      <c r="I577" s="4"/>
      <c r="J577" s="4"/>
      <c r="K577" s="4"/>
    </row>
    <row r="578" spans="1:11" ht="15" customHeight="1">
      <c r="A578" s="4"/>
      <c r="B578" s="4"/>
      <c r="C578" s="7" t="s">
        <v>367</v>
      </c>
      <c r="D578" s="146">
        <v>0</v>
      </c>
      <c r="E578" s="146">
        <v>0</v>
      </c>
      <c r="F578" s="146">
        <v>0</v>
      </c>
      <c r="G578" s="146">
        <v>0</v>
      </c>
      <c r="H578" s="4"/>
      <c r="I578" s="4"/>
      <c r="J578" s="4"/>
      <c r="K578" s="4"/>
    </row>
    <row r="579" spans="1:11" ht="15" customHeight="1">
      <c r="A579" s="4"/>
      <c r="B579" s="4"/>
      <c r="C579" s="7" t="s">
        <v>366</v>
      </c>
      <c r="D579" s="146">
        <v>0</v>
      </c>
      <c r="E579" s="146">
        <v>0</v>
      </c>
      <c r="F579" s="146">
        <v>0</v>
      </c>
      <c r="G579" s="146">
        <v>0</v>
      </c>
      <c r="H579" s="4"/>
      <c r="I579" s="4"/>
      <c r="J579" s="4"/>
      <c r="K579" s="4"/>
    </row>
    <row r="580" spans="1:11" ht="15" customHeight="1">
      <c r="A580" s="4"/>
      <c r="B580" s="4"/>
      <c r="C580" s="7" t="s">
        <v>372</v>
      </c>
      <c r="D580" s="146">
        <v>59917300</v>
      </c>
      <c r="E580" s="146">
        <v>8000000</v>
      </c>
      <c r="F580" s="146">
        <v>4000000</v>
      </c>
      <c r="G580" s="146">
        <v>5000000</v>
      </c>
      <c r="H580" s="4"/>
      <c r="I580" s="4"/>
      <c r="J580" s="4"/>
      <c r="K580" s="4"/>
    </row>
    <row r="581" spans="1:11" ht="15" customHeight="1">
      <c r="A581" s="4"/>
      <c r="B581" s="4"/>
      <c r="C581" s="7" t="s">
        <v>370</v>
      </c>
      <c r="D581" s="146">
        <v>59917300</v>
      </c>
      <c r="E581" s="146">
        <v>8000000</v>
      </c>
      <c r="F581" s="146">
        <v>4000000</v>
      </c>
      <c r="G581" s="146">
        <v>5000000</v>
      </c>
      <c r="H581" s="4"/>
      <c r="I581" s="4"/>
      <c r="J581" s="4"/>
      <c r="K581" s="4"/>
    </row>
    <row r="582" spans="1:11" ht="15" customHeight="1">
      <c r="A582" s="4"/>
      <c r="B582" s="4"/>
      <c r="C582" s="7" t="s">
        <v>369</v>
      </c>
      <c r="D582" s="146">
        <v>0</v>
      </c>
      <c r="E582" s="146">
        <v>0</v>
      </c>
      <c r="F582" s="146">
        <v>0</v>
      </c>
      <c r="G582" s="146">
        <v>0</v>
      </c>
      <c r="H582" s="4"/>
      <c r="I582" s="4"/>
      <c r="J582" s="4"/>
      <c r="K582" s="4"/>
    </row>
    <row r="583" spans="1:11" ht="15" customHeight="1">
      <c r="A583" s="4"/>
      <c r="B583" s="4"/>
      <c r="C583" s="7" t="s">
        <v>368</v>
      </c>
      <c r="D583" s="146">
        <v>0</v>
      </c>
      <c r="E583" s="146">
        <v>0</v>
      </c>
      <c r="F583" s="146">
        <v>0</v>
      </c>
      <c r="G583" s="146">
        <v>0</v>
      </c>
      <c r="H583" s="4"/>
      <c r="I583" s="4"/>
      <c r="J583" s="4"/>
      <c r="K583" s="4"/>
    </row>
    <row r="584" spans="1:11" ht="15" customHeight="1">
      <c r="A584" s="4"/>
      <c r="B584" s="4"/>
      <c r="C584" s="7" t="s">
        <v>367</v>
      </c>
      <c r="D584" s="146">
        <v>0</v>
      </c>
      <c r="E584" s="146">
        <v>0</v>
      </c>
      <c r="F584" s="146">
        <v>0</v>
      </c>
      <c r="G584" s="146">
        <v>0</v>
      </c>
      <c r="H584" s="4"/>
      <c r="I584" s="4"/>
      <c r="J584" s="4"/>
      <c r="K584" s="4"/>
    </row>
    <row r="585" spans="1:11" ht="15" customHeight="1">
      <c r="A585" s="4"/>
      <c r="B585" s="4"/>
      <c r="C585" s="7" t="s">
        <v>366</v>
      </c>
      <c r="D585" s="146">
        <v>0</v>
      </c>
      <c r="E585" s="146">
        <v>0</v>
      </c>
      <c r="F585" s="146">
        <v>0</v>
      </c>
      <c r="G585" s="146">
        <v>0</v>
      </c>
      <c r="H585" s="4"/>
      <c r="I585" s="4"/>
      <c r="J585" s="4"/>
      <c r="K585" s="4"/>
    </row>
    <row r="586" spans="1:11" ht="15" customHeight="1">
      <c r="A586" s="4"/>
      <c r="B586" s="4"/>
      <c r="C586" s="7" t="s">
        <v>371</v>
      </c>
      <c r="D586" s="146">
        <v>0</v>
      </c>
      <c r="E586" s="146">
        <v>0</v>
      </c>
      <c r="F586" s="146">
        <v>0</v>
      </c>
      <c r="G586" s="146">
        <v>0</v>
      </c>
      <c r="H586" s="4"/>
      <c r="I586" s="4"/>
      <c r="J586" s="4"/>
      <c r="K586" s="4"/>
    </row>
    <row r="587" spans="1:11" ht="15" customHeight="1">
      <c r="A587" s="4"/>
      <c r="B587" s="4"/>
      <c r="C587" s="7" t="s">
        <v>370</v>
      </c>
      <c r="D587" s="146">
        <v>0</v>
      </c>
      <c r="E587" s="146">
        <v>0</v>
      </c>
      <c r="F587" s="146">
        <v>0</v>
      </c>
      <c r="G587" s="146">
        <v>0</v>
      </c>
      <c r="H587" s="4"/>
      <c r="I587" s="4"/>
      <c r="J587" s="4"/>
      <c r="K587" s="4"/>
    </row>
    <row r="588" spans="1:11" ht="15" customHeight="1">
      <c r="A588" s="4"/>
      <c r="B588" s="4"/>
      <c r="C588" s="7" t="s">
        <v>369</v>
      </c>
      <c r="D588" s="146">
        <v>0</v>
      </c>
      <c r="E588" s="146">
        <v>0</v>
      </c>
      <c r="F588" s="146">
        <v>0</v>
      </c>
      <c r="G588" s="146">
        <v>0</v>
      </c>
      <c r="H588" s="4"/>
      <c r="I588" s="4"/>
      <c r="J588" s="4"/>
      <c r="K588" s="4"/>
    </row>
    <row r="589" spans="1:11" ht="15" customHeight="1">
      <c r="A589" s="4"/>
      <c r="B589" s="4"/>
      <c r="C589" s="7" t="s">
        <v>368</v>
      </c>
      <c r="D589" s="146">
        <v>0</v>
      </c>
      <c r="E589" s="146">
        <v>0</v>
      </c>
      <c r="F589" s="146">
        <v>0</v>
      </c>
      <c r="G589" s="146">
        <v>0</v>
      </c>
      <c r="H589" s="4"/>
      <c r="I589" s="4"/>
      <c r="J589" s="4"/>
      <c r="K589" s="4"/>
    </row>
    <row r="590" spans="1:11" ht="15" customHeight="1">
      <c r="A590" s="4"/>
      <c r="B590" s="4"/>
      <c r="C590" s="7" t="s">
        <v>367</v>
      </c>
      <c r="D590" s="146">
        <v>0</v>
      </c>
      <c r="E590" s="146">
        <v>0</v>
      </c>
      <c r="F590" s="146">
        <v>0</v>
      </c>
      <c r="G590" s="146">
        <v>0</v>
      </c>
      <c r="H590" s="4"/>
      <c r="I590" s="4"/>
      <c r="J590" s="4"/>
      <c r="K590" s="4"/>
    </row>
    <row r="591" spans="1:11" ht="15" customHeight="1">
      <c r="A591" s="4"/>
      <c r="B591" s="4"/>
      <c r="C591" s="7" t="s">
        <v>366</v>
      </c>
      <c r="D591" s="146">
        <v>0</v>
      </c>
      <c r="E591" s="146">
        <v>0</v>
      </c>
      <c r="F591" s="146">
        <v>0</v>
      </c>
      <c r="G591" s="146">
        <v>0</v>
      </c>
      <c r="H591" s="4"/>
      <c r="I591" s="4"/>
      <c r="J591" s="4"/>
      <c r="K591" s="4"/>
    </row>
    <row r="592" spans="1:11" ht="15" customHeight="1">
      <c r="A592" s="4"/>
      <c r="B592" s="4"/>
      <c r="C592" s="7" t="s">
        <v>365</v>
      </c>
      <c r="D592" s="146">
        <v>0</v>
      </c>
      <c r="E592" s="146">
        <v>0</v>
      </c>
      <c r="F592" s="146">
        <v>0</v>
      </c>
      <c r="G592" s="146">
        <v>0</v>
      </c>
      <c r="H592" s="4"/>
      <c r="I592" s="4"/>
      <c r="J592" s="4"/>
      <c r="K592" s="4"/>
    </row>
    <row r="593" spans="1:11" ht="15" customHeight="1">
      <c r="A593" s="4"/>
      <c r="B593" s="4"/>
      <c r="C593" s="7" t="s">
        <v>364</v>
      </c>
      <c r="D593" s="146">
        <v>0</v>
      </c>
      <c r="E593" s="146">
        <v>0</v>
      </c>
      <c r="F593" s="146">
        <v>0</v>
      </c>
      <c r="G593" s="146">
        <v>0</v>
      </c>
      <c r="H593" s="4"/>
      <c r="I593" s="4"/>
      <c r="J593" s="4"/>
      <c r="K593" s="4"/>
    </row>
    <row r="594" spans="1:11" ht="20.100000000000001" customHeight="1">
      <c r="A594" s="4"/>
      <c r="B594" s="4"/>
      <c r="C594" s="6" t="s">
        <v>361</v>
      </c>
      <c r="D594" s="4"/>
      <c r="E594" s="4"/>
      <c r="F594" s="4"/>
      <c r="G594" s="4"/>
      <c r="H594" s="4"/>
      <c r="I594" s="4"/>
      <c r="J594" s="4"/>
      <c r="K594" s="4"/>
    </row>
    <row r="595" spans="1:11" ht="20.100000000000001" customHeight="1">
      <c r="A595" s="17" t="s">
        <v>429</v>
      </c>
      <c r="B595" s="150" t="s">
        <v>269</v>
      </c>
      <c r="C595" s="150" t="s">
        <v>361</v>
      </c>
      <c r="D595" s="4"/>
      <c r="E595" s="3" t="s">
        <v>361</v>
      </c>
      <c r="F595" s="150" t="s">
        <v>269</v>
      </c>
      <c r="G595" s="150" t="s">
        <v>361</v>
      </c>
      <c r="H595" s="5" t="s">
        <v>361</v>
      </c>
      <c r="I595" s="3" t="s">
        <v>361</v>
      </c>
      <c r="J595" s="150" t="s">
        <v>269</v>
      </c>
      <c r="K595" s="150" t="s">
        <v>361</v>
      </c>
    </row>
    <row r="596" spans="1:11" ht="20.100000000000001" customHeight="1">
      <c r="A596" s="2" t="s">
        <v>428</v>
      </c>
      <c r="B596" s="150" t="s">
        <v>362</v>
      </c>
      <c r="C596" s="150" t="s">
        <v>361</v>
      </c>
      <c r="D596" s="4"/>
      <c r="E596" s="2" t="s">
        <v>427</v>
      </c>
      <c r="F596" s="150" t="s">
        <v>362</v>
      </c>
      <c r="G596" s="150" t="s">
        <v>361</v>
      </c>
      <c r="H596" s="4"/>
      <c r="I596" s="2" t="s">
        <v>363</v>
      </c>
      <c r="J596" s="150" t="s">
        <v>362</v>
      </c>
      <c r="K596" s="150" t="s">
        <v>361</v>
      </c>
    </row>
    <row r="597" spans="1:11" ht="20.100000000000001" customHeight="1">
      <c r="A597" s="1" t="s">
        <v>361</v>
      </c>
      <c r="B597" s="150" t="s">
        <v>267</v>
      </c>
      <c r="C597" s="150" t="s">
        <v>361</v>
      </c>
      <c r="D597" s="4"/>
      <c r="E597" s="1" t="s">
        <v>361</v>
      </c>
      <c r="F597" s="150" t="s">
        <v>267</v>
      </c>
      <c r="G597" s="150" t="s">
        <v>361</v>
      </c>
      <c r="H597" s="4"/>
      <c r="I597" s="1" t="s">
        <v>361</v>
      </c>
      <c r="J597" s="150" t="s">
        <v>267</v>
      </c>
      <c r="K597" s="150" t="s">
        <v>361</v>
      </c>
    </row>
  </sheetData>
  <mergeCells count="61">
    <mergeCell ref="C506:G506"/>
    <mergeCell ref="C448:G448"/>
    <mergeCell ref="C493:G493"/>
    <mergeCell ref="D494:G494"/>
    <mergeCell ref="D495:G495"/>
    <mergeCell ref="D496:G496"/>
    <mergeCell ref="D497:G497"/>
    <mergeCell ref="D439:G439"/>
    <mergeCell ref="D319:G319"/>
    <mergeCell ref="C328:G328"/>
    <mergeCell ref="D373:G373"/>
    <mergeCell ref="C379:G379"/>
    <mergeCell ref="D380:G380"/>
    <mergeCell ref="D381:G381"/>
    <mergeCell ref="D382:G382"/>
    <mergeCell ref="D383:G383"/>
    <mergeCell ref="C392:G392"/>
    <mergeCell ref="D437:G437"/>
    <mergeCell ref="D438:G438"/>
    <mergeCell ref="D318:G318"/>
    <mergeCell ref="C205:G205"/>
    <mergeCell ref="D250:G250"/>
    <mergeCell ref="C257:G257"/>
    <mergeCell ref="D258:G258"/>
    <mergeCell ref="D259:G259"/>
    <mergeCell ref="D260:G260"/>
    <mergeCell ref="D261:G261"/>
    <mergeCell ref="C270:G270"/>
    <mergeCell ref="C315:G315"/>
    <mergeCell ref="D316:G316"/>
    <mergeCell ref="D317:G317"/>
    <mergeCell ref="D196:G196"/>
    <mergeCell ref="D81:G81"/>
    <mergeCell ref="D82:G82"/>
    <mergeCell ref="D83:G83"/>
    <mergeCell ref="D84:G84"/>
    <mergeCell ref="C93:G93"/>
    <mergeCell ref="D138:G138"/>
    <mergeCell ref="D139:G139"/>
    <mergeCell ref="D140:G140"/>
    <mergeCell ref="C149:G149"/>
    <mergeCell ref="D194:G194"/>
    <mergeCell ref="D195:G195"/>
    <mergeCell ref="C80:G80"/>
    <mergeCell ref="D7:G7"/>
    <mergeCell ref="C8:G8"/>
    <mergeCell ref="C9:G9"/>
    <mergeCell ref="D10:G10"/>
    <mergeCell ref="D15:G15"/>
    <mergeCell ref="C22:G22"/>
    <mergeCell ref="D23:G23"/>
    <mergeCell ref="D24:G24"/>
    <mergeCell ref="D25:G25"/>
    <mergeCell ref="D26:G26"/>
    <mergeCell ref="C35:G35"/>
    <mergeCell ref="D6:G6"/>
    <mergeCell ref="C1:G1"/>
    <mergeCell ref="C2:G2"/>
    <mergeCell ref="D3:G3"/>
    <mergeCell ref="D4:G4"/>
    <mergeCell ref="D5:G5"/>
  </mergeCells>
  <pageMargins left="0" right="0" top="0" bottom="0"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42"/>
  <sheetViews>
    <sheetView workbookViewId="0">
      <selection activeCell="G14" sqref="G14"/>
    </sheetView>
  </sheetViews>
  <sheetFormatPr defaultRowHeight="15"/>
  <cols>
    <col min="1" max="1" width="13.28515625" style="153" customWidth="1"/>
    <col min="2" max="2" width="9.7109375" style="153" customWidth="1"/>
    <col min="3" max="3" width="28.28515625" style="153" customWidth="1"/>
    <col min="4" max="6" width="15.85546875" style="153" customWidth="1"/>
    <col min="7" max="7" width="16.140625" style="153" customWidth="1"/>
    <col min="8" max="8" width="6.7109375" style="153" customWidth="1"/>
    <col min="9" max="9" width="18.28515625" style="153" customWidth="1"/>
    <col min="10" max="10" width="10.7109375" style="153" customWidth="1"/>
    <col min="11" max="11" width="17.42578125" style="153" customWidth="1"/>
    <col min="12" max="16384" width="9.140625" style="153"/>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697</v>
      </c>
      <c r="E3" s="1253"/>
      <c r="F3" s="1253"/>
      <c r="G3" s="1253"/>
      <c r="H3" s="49"/>
      <c r="I3" s="49"/>
      <c r="J3" s="49"/>
      <c r="K3" s="49"/>
    </row>
    <row r="4" spans="1:11" ht="14.1" customHeight="1">
      <c r="A4" s="49"/>
      <c r="B4" s="49"/>
      <c r="C4" s="51" t="s">
        <v>424</v>
      </c>
      <c r="D4" s="1252" t="s">
        <v>696</v>
      </c>
      <c r="E4" s="1253"/>
      <c r="F4" s="1253"/>
      <c r="G4" s="1253"/>
      <c r="H4" s="49"/>
      <c r="I4" s="49"/>
      <c r="J4" s="49"/>
      <c r="K4" s="49"/>
    </row>
    <row r="5" spans="1:11" ht="14.1" customHeight="1">
      <c r="A5" s="49"/>
      <c r="B5" s="49"/>
      <c r="C5" s="51" t="s">
        <v>0</v>
      </c>
      <c r="D5" s="1252" t="s">
        <v>695</v>
      </c>
      <c r="E5" s="1253"/>
      <c r="F5" s="1253"/>
      <c r="G5" s="1253"/>
      <c r="H5" s="49"/>
      <c r="I5" s="49"/>
      <c r="J5" s="49"/>
      <c r="K5" s="49"/>
    </row>
    <row r="6" spans="1:11" ht="14.1" customHeight="1">
      <c r="A6" s="49"/>
      <c r="B6" s="49"/>
      <c r="C6" s="51" t="s">
        <v>1</v>
      </c>
      <c r="D6" s="1252" t="s">
        <v>99</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30.95" customHeight="1">
      <c r="A9" s="49"/>
      <c r="B9" s="49"/>
      <c r="C9" s="1242" t="s">
        <v>694</v>
      </c>
      <c r="D9" s="1243"/>
      <c r="E9" s="1243"/>
      <c r="F9" s="1243"/>
      <c r="G9" s="1243"/>
      <c r="H9" s="49"/>
      <c r="I9" s="49"/>
      <c r="J9" s="49"/>
      <c r="K9" s="49"/>
    </row>
    <row r="10" spans="1:11" ht="276.95" customHeight="1">
      <c r="A10" s="49"/>
      <c r="B10" s="49"/>
      <c r="C10" s="52" t="s">
        <v>5</v>
      </c>
      <c r="D10" s="1244" t="s">
        <v>693</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62.1" customHeight="1">
      <c r="A13" s="49"/>
      <c r="B13" s="49"/>
      <c r="C13" s="53" t="s">
        <v>692</v>
      </c>
      <c r="D13" s="57" t="s">
        <v>776</v>
      </c>
      <c r="E13" s="57" t="s">
        <v>1047</v>
      </c>
      <c r="F13" s="57" t="s">
        <v>2052</v>
      </c>
      <c r="G13" s="57" t="s">
        <v>780</v>
      </c>
      <c r="H13" s="49"/>
      <c r="I13" s="49"/>
      <c r="J13" s="49"/>
      <c r="K13" s="49"/>
    </row>
    <row r="14" spans="1:11" ht="72.95" customHeight="1">
      <c r="A14" s="49"/>
      <c r="B14" s="49"/>
      <c r="C14" s="53" t="s">
        <v>691</v>
      </c>
      <c r="D14" s="57" t="s">
        <v>776</v>
      </c>
      <c r="E14" s="57" t="s">
        <v>1753</v>
      </c>
      <c r="F14" s="57" t="s">
        <v>2324</v>
      </c>
      <c r="G14" s="57" t="s">
        <v>2052</v>
      </c>
      <c r="H14" s="49"/>
      <c r="I14" s="49"/>
      <c r="J14" s="49"/>
      <c r="K14" s="49"/>
    </row>
    <row r="15" spans="1:11" ht="62.1" customHeight="1">
      <c r="A15" s="49"/>
      <c r="B15" s="49"/>
      <c r="C15" s="53" t="s">
        <v>690</v>
      </c>
      <c r="D15" s="57" t="s">
        <v>475</v>
      </c>
      <c r="E15" s="57" t="s">
        <v>475</v>
      </c>
      <c r="F15" s="57" t="s">
        <v>475</v>
      </c>
      <c r="G15" s="57" t="s">
        <v>475</v>
      </c>
      <c r="H15" s="49"/>
      <c r="I15" s="49"/>
      <c r="J15" s="49"/>
      <c r="K15" s="49"/>
    </row>
    <row r="16" spans="1:11" ht="291" customHeight="1">
      <c r="A16" s="49"/>
      <c r="B16" s="49"/>
      <c r="C16" s="52" t="s">
        <v>235</v>
      </c>
      <c r="D16" s="1244" t="s">
        <v>689</v>
      </c>
      <c r="E16" s="1245"/>
      <c r="F16" s="1245"/>
      <c r="G16" s="1245"/>
      <c r="H16" s="49"/>
      <c r="I16" s="49"/>
      <c r="J16" s="49"/>
      <c r="K16" s="49"/>
    </row>
    <row r="17" spans="1:11" ht="27.95" customHeight="1">
      <c r="A17" s="49"/>
      <c r="B17" s="49"/>
      <c r="C17" s="53" t="s">
        <v>405</v>
      </c>
      <c r="D17" s="54">
        <v>2021</v>
      </c>
      <c r="E17" s="54">
        <v>2022</v>
      </c>
      <c r="F17" s="54">
        <v>2023</v>
      </c>
      <c r="G17" s="54">
        <v>2024</v>
      </c>
      <c r="H17" s="49"/>
      <c r="I17" s="49"/>
      <c r="J17" s="49"/>
      <c r="K17" s="49"/>
    </row>
    <row r="18" spans="1:11" ht="14.1" customHeight="1">
      <c r="A18" s="49"/>
      <c r="B18" s="49"/>
      <c r="C18" s="55"/>
      <c r="D18" s="56" t="s">
        <v>7</v>
      </c>
      <c r="E18" s="56" t="s">
        <v>8</v>
      </c>
      <c r="F18" s="56" t="s">
        <v>8</v>
      </c>
      <c r="G18" s="56" t="s">
        <v>8</v>
      </c>
      <c r="H18" s="49"/>
      <c r="I18" s="49"/>
      <c r="J18" s="49"/>
      <c r="K18" s="49"/>
    </row>
    <row r="19" spans="1:11" ht="62.1" customHeight="1">
      <c r="A19" s="49"/>
      <c r="B19" s="49"/>
      <c r="C19" s="53" t="s">
        <v>688</v>
      </c>
      <c r="D19" s="57" t="s">
        <v>683</v>
      </c>
      <c r="E19" s="57" t="s">
        <v>683</v>
      </c>
      <c r="F19" s="57" t="s">
        <v>683</v>
      </c>
      <c r="G19" s="57" t="s">
        <v>683</v>
      </c>
      <c r="H19" s="49"/>
      <c r="I19" s="49"/>
      <c r="J19" s="49"/>
      <c r="K19" s="49"/>
    </row>
    <row r="20" spans="1:11" ht="62.1" customHeight="1">
      <c r="A20" s="49"/>
      <c r="B20" s="49"/>
      <c r="C20" s="53" t="s">
        <v>687</v>
      </c>
      <c r="D20" s="57" t="s">
        <v>475</v>
      </c>
      <c r="E20" s="57" t="s">
        <v>475</v>
      </c>
      <c r="F20" s="57" t="s">
        <v>475</v>
      </c>
      <c r="G20" s="57" t="s">
        <v>475</v>
      </c>
      <c r="H20" s="49"/>
      <c r="I20" s="49"/>
      <c r="J20" s="49"/>
      <c r="K20" s="49"/>
    </row>
    <row r="21" spans="1:11" ht="62.1" customHeight="1">
      <c r="A21" s="49"/>
      <c r="B21" s="49"/>
      <c r="C21" s="53" t="s">
        <v>686</v>
      </c>
      <c r="D21" s="57" t="s">
        <v>361</v>
      </c>
      <c r="E21" s="57" t="s">
        <v>683</v>
      </c>
      <c r="F21" s="57" t="s">
        <v>683</v>
      </c>
      <c r="G21" s="57" t="s">
        <v>683</v>
      </c>
      <c r="H21" s="49"/>
      <c r="I21" s="49"/>
      <c r="J21" s="49"/>
      <c r="K21" s="49"/>
    </row>
    <row r="22" spans="1:11" ht="30.95" customHeight="1">
      <c r="A22" s="49"/>
      <c r="B22" s="49"/>
      <c r="C22" s="53" t="s">
        <v>685</v>
      </c>
      <c r="D22" s="57" t="s">
        <v>361</v>
      </c>
      <c r="E22" s="57" t="s">
        <v>475</v>
      </c>
      <c r="F22" s="57" t="s">
        <v>475</v>
      </c>
      <c r="G22" s="57" t="s">
        <v>475</v>
      </c>
      <c r="H22" s="49"/>
      <c r="I22" s="49"/>
      <c r="J22" s="49"/>
      <c r="K22" s="49"/>
    </row>
    <row r="23" spans="1:11" ht="62.1" customHeight="1">
      <c r="A23" s="49"/>
      <c r="B23" s="49"/>
      <c r="C23" s="53" t="s">
        <v>684</v>
      </c>
      <c r="D23" s="57" t="s">
        <v>683</v>
      </c>
      <c r="E23" s="57" t="s">
        <v>683</v>
      </c>
      <c r="F23" s="57" t="s">
        <v>683</v>
      </c>
      <c r="G23" s="57" t="s">
        <v>683</v>
      </c>
      <c r="H23" s="49"/>
      <c r="I23" s="49"/>
      <c r="J23" s="49"/>
      <c r="K23" s="49"/>
    </row>
    <row r="24" spans="1:11" ht="14.1" customHeight="1">
      <c r="A24" s="49"/>
      <c r="B24" s="49"/>
      <c r="C24" s="1246" t="s">
        <v>273</v>
      </c>
      <c r="D24" s="1247"/>
      <c r="E24" s="1247"/>
      <c r="F24" s="1247"/>
      <c r="G24" s="1247"/>
      <c r="H24" s="49"/>
      <c r="I24" s="49"/>
      <c r="J24" s="49"/>
      <c r="K24" s="49"/>
    </row>
    <row r="25" spans="1:11" ht="14.1" customHeight="1">
      <c r="A25" s="49"/>
      <c r="B25" s="49"/>
      <c r="C25" s="141" t="s">
        <v>682</v>
      </c>
      <c r="D25" s="1246" t="s">
        <v>681</v>
      </c>
      <c r="E25" s="1247"/>
      <c r="F25" s="1247"/>
      <c r="G25" s="1247"/>
      <c r="H25" s="49"/>
      <c r="I25" s="49"/>
      <c r="J25" s="49"/>
      <c r="K25" s="49"/>
    </row>
    <row r="26" spans="1:11" ht="54.95" customHeight="1">
      <c r="A26" s="49"/>
      <c r="B26" s="49"/>
      <c r="C26" s="59" t="s">
        <v>393</v>
      </c>
      <c r="D26" s="1258" t="s">
        <v>680</v>
      </c>
      <c r="E26" s="1259"/>
      <c r="F26" s="1259"/>
      <c r="G26" s="1259"/>
      <c r="H26" s="49"/>
      <c r="I26" s="49"/>
      <c r="J26" s="49"/>
      <c r="K26" s="49"/>
    </row>
    <row r="27" spans="1:11" ht="54.95" customHeight="1">
      <c r="A27" s="49"/>
      <c r="B27" s="49"/>
      <c r="C27" s="60" t="s">
        <v>392</v>
      </c>
      <c r="D27" s="1254" t="s">
        <v>197</v>
      </c>
      <c r="E27" s="1255"/>
      <c r="F27" s="1255"/>
      <c r="G27" s="1255"/>
      <c r="H27" s="49"/>
      <c r="I27" s="49"/>
      <c r="J27" s="49"/>
      <c r="K27" s="49"/>
    </row>
    <row r="28" spans="1:11" ht="54.95" customHeight="1">
      <c r="A28" s="49"/>
      <c r="B28" s="49"/>
      <c r="C28" s="60" t="s">
        <v>15</v>
      </c>
      <c r="D28" s="1254" t="s">
        <v>679</v>
      </c>
      <c r="E28" s="1255"/>
      <c r="F28" s="1255"/>
      <c r="G28" s="1255"/>
      <c r="H28" s="49"/>
      <c r="I28" s="49"/>
      <c r="J28" s="49"/>
      <c r="K28" s="49"/>
    </row>
    <row r="29" spans="1:11" ht="15" customHeight="1">
      <c r="A29" s="49"/>
      <c r="B29" s="49"/>
      <c r="C29" s="61"/>
      <c r="D29" s="62">
        <v>2021</v>
      </c>
      <c r="E29" s="62">
        <v>2022</v>
      </c>
      <c r="F29" s="62">
        <v>2023</v>
      </c>
      <c r="G29" s="62">
        <v>2024</v>
      </c>
      <c r="H29" s="49"/>
      <c r="I29" s="49"/>
      <c r="J29" s="49"/>
      <c r="K29" s="49"/>
    </row>
    <row r="30" spans="1:11" ht="15" customHeight="1">
      <c r="A30" s="49"/>
      <c r="B30" s="49"/>
      <c r="C30" s="63"/>
      <c r="D30" s="64" t="s">
        <v>7</v>
      </c>
      <c r="E30" s="64" t="s">
        <v>8</v>
      </c>
      <c r="F30" s="64" t="s">
        <v>8</v>
      </c>
      <c r="G30" s="64" t="s">
        <v>8</v>
      </c>
      <c r="H30" s="49"/>
      <c r="I30" s="49"/>
      <c r="J30" s="49"/>
      <c r="K30" s="49"/>
    </row>
    <row r="31" spans="1:11" ht="14.1" customHeight="1">
      <c r="A31" s="49"/>
      <c r="B31" s="49"/>
      <c r="C31" s="53" t="s">
        <v>16</v>
      </c>
      <c r="D31" s="57" t="s">
        <v>678</v>
      </c>
      <c r="E31" s="57" t="s">
        <v>678</v>
      </c>
      <c r="F31" s="57" t="s">
        <v>678</v>
      </c>
      <c r="G31" s="57" t="s">
        <v>678</v>
      </c>
      <c r="H31" s="49"/>
      <c r="I31" s="49"/>
      <c r="J31" s="49"/>
      <c r="K31" s="49"/>
    </row>
    <row r="32" spans="1:11" ht="14.1" customHeight="1">
      <c r="A32" s="49"/>
      <c r="B32" s="49"/>
      <c r="C32" s="53" t="s">
        <v>506</v>
      </c>
      <c r="D32" s="57" t="s">
        <v>677</v>
      </c>
      <c r="E32" s="57" t="s">
        <v>2325</v>
      </c>
      <c r="F32" s="57" t="s">
        <v>2326</v>
      </c>
      <c r="G32" s="57" t="s">
        <v>2327</v>
      </c>
      <c r="H32" s="49"/>
      <c r="I32" s="49"/>
      <c r="J32" s="49"/>
      <c r="K32" s="49"/>
    </row>
    <row r="33" spans="1:11" ht="14.1" customHeight="1">
      <c r="A33" s="49"/>
      <c r="B33" s="49"/>
      <c r="C33" s="53" t="s">
        <v>504</v>
      </c>
      <c r="D33" s="57" t="s">
        <v>676</v>
      </c>
      <c r="E33" s="57" t="s">
        <v>2328</v>
      </c>
      <c r="F33" s="57" t="s">
        <v>2329</v>
      </c>
      <c r="G33" s="57" t="s">
        <v>2330</v>
      </c>
      <c r="H33" s="49"/>
      <c r="I33" s="49"/>
      <c r="J33" s="49"/>
      <c r="K33" s="49"/>
    </row>
    <row r="34" spans="1:11" ht="14.1" customHeight="1">
      <c r="A34" s="49"/>
      <c r="B34" s="49"/>
      <c r="C34" s="53" t="s">
        <v>388</v>
      </c>
      <c r="D34" s="57" t="s">
        <v>361</v>
      </c>
      <c r="E34" s="57" t="s">
        <v>385</v>
      </c>
      <c r="F34" s="57" t="s">
        <v>385</v>
      </c>
      <c r="G34" s="57" t="s">
        <v>385</v>
      </c>
      <c r="H34" s="49"/>
      <c r="I34" s="49"/>
      <c r="J34" s="49"/>
      <c r="K34" s="49"/>
    </row>
    <row r="35" spans="1:11" ht="14.1" customHeight="1">
      <c r="A35" s="49"/>
      <c r="B35" s="49"/>
      <c r="C35" s="53" t="s">
        <v>387</v>
      </c>
      <c r="D35" s="57" t="s">
        <v>361</v>
      </c>
      <c r="E35" s="57" t="s">
        <v>2331</v>
      </c>
      <c r="F35" s="57" t="s">
        <v>2332</v>
      </c>
      <c r="G35" s="57" t="s">
        <v>2333</v>
      </c>
      <c r="H35" s="49"/>
      <c r="I35" s="49"/>
      <c r="J35" s="49"/>
      <c r="K35" s="49"/>
    </row>
    <row r="36" spans="1:11" ht="14.1" customHeight="1">
      <c r="A36" s="49"/>
      <c r="B36" s="49"/>
      <c r="C36" s="53" t="s">
        <v>22</v>
      </c>
      <c r="D36" s="57" t="s">
        <v>361</v>
      </c>
      <c r="E36" s="57" t="s">
        <v>2331</v>
      </c>
      <c r="F36" s="57" t="s">
        <v>2332</v>
      </c>
      <c r="G36" s="57" t="s">
        <v>2333</v>
      </c>
      <c r="H36" s="49"/>
      <c r="I36" s="49"/>
      <c r="J36" s="49"/>
      <c r="K36" s="49"/>
    </row>
    <row r="37" spans="1:11" ht="14.1" customHeight="1">
      <c r="A37" s="49"/>
      <c r="B37" s="49"/>
      <c r="C37" s="1256" t="s">
        <v>384</v>
      </c>
      <c r="D37" s="1257"/>
      <c r="E37" s="1257"/>
      <c r="F37" s="1257"/>
      <c r="G37" s="1257"/>
      <c r="H37" s="49"/>
      <c r="I37" s="49"/>
      <c r="J37" s="49"/>
      <c r="K37" s="49"/>
    </row>
    <row r="38" spans="1:11" ht="14.1" customHeight="1">
      <c r="A38" s="49"/>
      <c r="B38" s="49"/>
      <c r="C38" s="61"/>
      <c r="D38" s="62">
        <v>2021</v>
      </c>
      <c r="E38" s="62">
        <v>2022</v>
      </c>
      <c r="F38" s="62">
        <v>2023</v>
      </c>
      <c r="G38" s="62">
        <v>2024</v>
      </c>
      <c r="H38" s="49"/>
      <c r="I38" s="49"/>
      <c r="J38" s="49"/>
      <c r="K38" s="49"/>
    </row>
    <row r="39" spans="1:11" ht="14.1" customHeight="1">
      <c r="A39" s="49"/>
      <c r="B39" s="49"/>
      <c r="C39" s="63"/>
      <c r="D39" s="64" t="s">
        <v>7</v>
      </c>
      <c r="E39" s="64" t="s">
        <v>8</v>
      </c>
      <c r="F39" s="64" t="s">
        <v>8</v>
      </c>
      <c r="G39" s="64" t="s">
        <v>8</v>
      </c>
      <c r="H39" s="49"/>
      <c r="I39" s="49"/>
      <c r="J39" s="49"/>
      <c r="K39" s="49"/>
    </row>
    <row r="40" spans="1:11" ht="14.1" customHeight="1">
      <c r="A40" s="49"/>
      <c r="B40" s="49"/>
      <c r="C40" s="65" t="s">
        <v>381</v>
      </c>
      <c r="D40" s="66">
        <v>8032000</v>
      </c>
      <c r="E40" s="66">
        <v>8032000</v>
      </c>
      <c r="F40" s="66">
        <v>8032000</v>
      </c>
      <c r="G40" s="66">
        <v>8032000</v>
      </c>
      <c r="H40" s="49"/>
      <c r="I40" s="49"/>
      <c r="J40" s="49"/>
      <c r="K40" s="49"/>
    </row>
    <row r="41" spans="1:11" ht="14.1" customHeight="1">
      <c r="A41" s="49"/>
      <c r="B41" s="49"/>
      <c r="C41" s="65" t="s">
        <v>370</v>
      </c>
      <c r="D41" s="66">
        <v>8032000</v>
      </c>
      <c r="E41" s="66">
        <v>8032000</v>
      </c>
      <c r="F41" s="66">
        <v>8032000</v>
      </c>
      <c r="G41" s="66">
        <v>8032000</v>
      </c>
      <c r="H41" s="49"/>
      <c r="I41" s="49"/>
      <c r="J41" s="49"/>
      <c r="K41" s="49"/>
    </row>
    <row r="42" spans="1:11" ht="14.1" customHeight="1">
      <c r="A42" s="49"/>
      <c r="B42" s="49"/>
      <c r="C42" s="65" t="s">
        <v>374</v>
      </c>
      <c r="D42" s="66">
        <v>0</v>
      </c>
      <c r="E42" s="66">
        <v>0</v>
      </c>
      <c r="F42" s="66">
        <v>0</v>
      </c>
      <c r="G42" s="66">
        <v>0</v>
      </c>
      <c r="H42" s="49"/>
      <c r="I42" s="49"/>
      <c r="J42" s="49"/>
      <c r="K42" s="49"/>
    </row>
    <row r="43" spans="1:11" ht="14.1" customHeight="1">
      <c r="A43" s="49"/>
      <c r="B43" s="49"/>
      <c r="C43" s="65" t="s">
        <v>380</v>
      </c>
      <c r="D43" s="66">
        <v>1358000</v>
      </c>
      <c r="E43" s="66">
        <v>1358000</v>
      </c>
      <c r="F43" s="66">
        <v>1358000</v>
      </c>
      <c r="G43" s="66">
        <v>1358000</v>
      </c>
      <c r="H43" s="49"/>
      <c r="I43" s="49"/>
      <c r="J43" s="49"/>
      <c r="K43" s="49"/>
    </row>
    <row r="44" spans="1:11" ht="14.1" customHeight="1">
      <c r="A44" s="49"/>
      <c r="B44" s="49"/>
      <c r="C44" s="65" t="s">
        <v>370</v>
      </c>
      <c r="D44" s="66">
        <v>1358000</v>
      </c>
      <c r="E44" s="66">
        <v>1358000</v>
      </c>
      <c r="F44" s="66">
        <v>1358000</v>
      </c>
      <c r="G44" s="66">
        <v>1358000</v>
      </c>
      <c r="H44" s="49"/>
      <c r="I44" s="49"/>
      <c r="J44" s="49"/>
      <c r="K44" s="49"/>
    </row>
    <row r="45" spans="1:11" ht="14.1" customHeight="1">
      <c r="A45" s="49"/>
      <c r="B45" s="49"/>
      <c r="C45" s="65" t="s">
        <v>374</v>
      </c>
      <c r="D45" s="66">
        <v>0</v>
      </c>
      <c r="E45" s="66">
        <v>0</v>
      </c>
      <c r="F45" s="66">
        <v>0</v>
      </c>
      <c r="G45" s="66">
        <v>0</v>
      </c>
      <c r="H45" s="49"/>
      <c r="I45" s="49"/>
      <c r="J45" s="49"/>
      <c r="K45" s="49"/>
    </row>
    <row r="46" spans="1:11" ht="14.1" customHeight="1">
      <c r="A46" s="49"/>
      <c r="B46" s="49"/>
      <c r="C46" s="65" t="s">
        <v>379</v>
      </c>
      <c r="D46" s="66">
        <v>2292000</v>
      </c>
      <c r="E46" s="66">
        <v>4000000</v>
      </c>
      <c r="F46" s="66">
        <v>4000000</v>
      </c>
      <c r="G46" s="66">
        <v>4000000</v>
      </c>
      <c r="H46" s="49"/>
      <c r="I46" s="49"/>
      <c r="J46" s="49"/>
      <c r="K46" s="49"/>
    </row>
    <row r="47" spans="1:11" ht="14.1" customHeight="1">
      <c r="A47" s="49"/>
      <c r="B47" s="49"/>
      <c r="C47" s="65" t="s">
        <v>370</v>
      </c>
      <c r="D47" s="66">
        <v>2292000</v>
      </c>
      <c r="E47" s="66">
        <v>4000000</v>
      </c>
      <c r="F47" s="66">
        <v>4000000</v>
      </c>
      <c r="G47" s="66">
        <v>4000000</v>
      </c>
      <c r="H47" s="49"/>
      <c r="I47" s="49"/>
      <c r="J47" s="49"/>
      <c r="K47" s="49"/>
    </row>
    <row r="48" spans="1:11" ht="14.1" customHeight="1">
      <c r="A48" s="49"/>
      <c r="B48" s="49"/>
      <c r="C48" s="65" t="s">
        <v>374</v>
      </c>
      <c r="D48" s="66">
        <v>0</v>
      </c>
      <c r="E48" s="66">
        <v>0</v>
      </c>
      <c r="F48" s="66">
        <v>0</v>
      </c>
      <c r="G48" s="66">
        <v>0</v>
      </c>
      <c r="H48" s="49"/>
      <c r="I48" s="49"/>
      <c r="J48" s="49"/>
      <c r="K48" s="49"/>
    </row>
    <row r="49" spans="1:11" ht="14.1" customHeight="1">
      <c r="A49" s="49"/>
      <c r="B49" s="49"/>
      <c r="C49" s="65" t="s">
        <v>378</v>
      </c>
      <c r="D49" s="66">
        <v>0</v>
      </c>
      <c r="E49" s="66">
        <v>0</v>
      </c>
      <c r="F49" s="66">
        <v>0</v>
      </c>
      <c r="G49" s="66">
        <v>0</v>
      </c>
      <c r="H49" s="49"/>
      <c r="I49" s="49"/>
      <c r="J49" s="49"/>
      <c r="K49" s="49"/>
    </row>
    <row r="50" spans="1:11" ht="14.1" customHeight="1">
      <c r="A50" s="49"/>
      <c r="B50" s="49"/>
      <c r="C50" s="65" t="s">
        <v>370</v>
      </c>
      <c r="D50" s="66">
        <v>0</v>
      </c>
      <c r="E50" s="66">
        <v>0</v>
      </c>
      <c r="F50" s="66">
        <v>0</v>
      </c>
      <c r="G50" s="66">
        <v>0</v>
      </c>
      <c r="H50" s="49"/>
      <c r="I50" s="49"/>
      <c r="J50" s="49"/>
      <c r="K50" s="49"/>
    </row>
    <row r="51" spans="1:11" ht="14.1" customHeight="1">
      <c r="A51" s="49"/>
      <c r="B51" s="49"/>
      <c r="C51" s="65" t="s">
        <v>374</v>
      </c>
      <c r="D51" s="66">
        <v>0</v>
      </c>
      <c r="E51" s="66">
        <v>0</v>
      </c>
      <c r="F51" s="66">
        <v>0</v>
      </c>
      <c r="G51" s="66">
        <v>0</v>
      </c>
      <c r="H51" s="49"/>
      <c r="I51" s="49"/>
      <c r="J51" s="49"/>
      <c r="K51" s="49"/>
    </row>
    <row r="52" spans="1:11" ht="14.1" customHeight="1">
      <c r="A52" s="49"/>
      <c r="B52" s="49"/>
      <c r="C52" s="65" t="s">
        <v>383</v>
      </c>
      <c r="D52" s="66">
        <v>94600000</v>
      </c>
      <c r="E52" s="66">
        <v>110350000</v>
      </c>
      <c r="F52" s="66">
        <v>100000000</v>
      </c>
      <c r="G52" s="66">
        <v>108910000</v>
      </c>
      <c r="H52" s="49"/>
      <c r="I52" s="49"/>
      <c r="J52" s="49"/>
      <c r="K52" s="49"/>
    </row>
    <row r="53" spans="1:11" ht="14.1" customHeight="1">
      <c r="A53" s="49"/>
      <c r="B53" s="49"/>
      <c r="C53" s="65" t="s">
        <v>370</v>
      </c>
      <c r="D53" s="66">
        <v>94600000</v>
      </c>
      <c r="E53" s="66">
        <v>110350000</v>
      </c>
      <c r="F53" s="66">
        <v>100000000</v>
      </c>
      <c r="G53" s="66">
        <v>108910000</v>
      </c>
      <c r="H53" s="49"/>
      <c r="I53" s="49"/>
      <c r="J53" s="49"/>
      <c r="K53" s="49"/>
    </row>
    <row r="54" spans="1:11" ht="14.1" customHeight="1">
      <c r="A54" s="49"/>
      <c r="B54" s="49"/>
      <c r="C54" s="65" t="s">
        <v>374</v>
      </c>
      <c r="D54" s="66">
        <v>0</v>
      </c>
      <c r="E54" s="66">
        <v>0</v>
      </c>
      <c r="F54" s="66">
        <v>0</v>
      </c>
      <c r="G54" s="66">
        <v>0</v>
      </c>
      <c r="H54" s="49"/>
      <c r="I54" s="49"/>
      <c r="J54" s="49"/>
      <c r="K54" s="49"/>
    </row>
    <row r="55" spans="1:11" ht="14.1" customHeight="1">
      <c r="A55" s="49"/>
      <c r="B55" s="49"/>
      <c r="C55" s="65" t="s">
        <v>376</v>
      </c>
      <c r="D55" s="66">
        <v>0</v>
      </c>
      <c r="E55" s="66">
        <v>0</v>
      </c>
      <c r="F55" s="66">
        <v>0</v>
      </c>
      <c r="G55" s="66">
        <v>0</v>
      </c>
      <c r="H55" s="49"/>
      <c r="I55" s="49"/>
      <c r="J55" s="49"/>
      <c r="K55" s="49"/>
    </row>
    <row r="56" spans="1:11" ht="14.1" customHeight="1">
      <c r="A56" s="49"/>
      <c r="B56" s="49"/>
      <c r="C56" s="65" t="s">
        <v>370</v>
      </c>
      <c r="D56" s="66">
        <v>0</v>
      </c>
      <c r="E56" s="66">
        <v>0</v>
      </c>
      <c r="F56" s="66">
        <v>0</v>
      </c>
      <c r="G56" s="66">
        <v>0</v>
      </c>
      <c r="H56" s="49"/>
      <c r="I56" s="49"/>
      <c r="J56" s="49"/>
      <c r="K56" s="49"/>
    </row>
    <row r="57" spans="1:11" ht="14.1" customHeight="1">
      <c r="A57" s="49"/>
      <c r="B57" s="49"/>
      <c r="C57" s="65" t="s">
        <v>374</v>
      </c>
      <c r="D57" s="66">
        <v>0</v>
      </c>
      <c r="E57" s="66">
        <v>0</v>
      </c>
      <c r="F57" s="66">
        <v>0</v>
      </c>
      <c r="G57" s="66">
        <v>0</v>
      </c>
      <c r="H57" s="49"/>
      <c r="I57" s="49"/>
      <c r="J57" s="49"/>
      <c r="K57" s="49"/>
    </row>
    <row r="58" spans="1:11" ht="14.1" customHeight="1">
      <c r="A58" s="49"/>
      <c r="B58" s="49"/>
      <c r="C58" s="65" t="s">
        <v>375</v>
      </c>
      <c r="D58" s="66">
        <v>118000</v>
      </c>
      <c r="E58" s="66">
        <v>0</v>
      </c>
      <c r="F58" s="66">
        <v>0</v>
      </c>
      <c r="G58" s="66">
        <v>0</v>
      </c>
      <c r="H58" s="49"/>
      <c r="I58" s="49"/>
      <c r="J58" s="49"/>
      <c r="K58" s="49"/>
    </row>
    <row r="59" spans="1:11" ht="14.1" customHeight="1">
      <c r="A59" s="49"/>
      <c r="B59" s="49"/>
      <c r="C59" s="65" t="s">
        <v>370</v>
      </c>
      <c r="D59" s="66">
        <v>118000</v>
      </c>
      <c r="E59" s="66">
        <v>0</v>
      </c>
      <c r="F59" s="66">
        <v>0</v>
      </c>
      <c r="G59" s="66">
        <v>0</v>
      </c>
      <c r="H59" s="49"/>
      <c r="I59" s="49"/>
      <c r="J59" s="49"/>
      <c r="K59" s="49"/>
    </row>
    <row r="60" spans="1:11" ht="14.1" customHeight="1">
      <c r="A60" s="49"/>
      <c r="B60" s="49"/>
      <c r="C60" s="65" t="s">
        <v>374</v>
      </c>
      <c r="D60" s="66">
        <v>0</v>
      </c>
      <c r="E60" s="66">
        <v>0</v>
      </c>
      <c r="F60" s="66">
        <v>0</v>
      </c>
      <c r="G60" s="66">
        <v>0</v>
      </c>
      <c r="H60" s="49"/>
      <c r="I60" s="49"/>
      <c r="J60" s="49"/>
      <c r="K60" s="49"/>
    </row>
    <row r="61" spans="1:11" ht="14.1" customHeight="1">
      <c r="A61" s="49"/>
      <c r="B61" s="49"/>
      <c r="C61" s="65" t="s">
        <v>373</v>
      </c>
      <c r="D61" s="66">
        <v>0</v>
      </c>
      <c r="E61" s="66">
        <v>0</v>
      </c>
      <c r="F61" s="66">
        <v>0</v>
      </c>
      <c r="G61" s="66">
        <v>0</v>
      </c>
      <c r="H61" s="49"/>
      <c r="I61" s="49"/>
      <c r="J61" s="49"/>
      <c r="K61" s="49"/>
    </row>
    <row r="62" spans="1:11" ht="14.1" customHeight="1">
      <c r="A62" s="49"/>
      <c r="B62" s="49"/>
      <c r="C62" s="65" t="s">
        <v>370</v>
      </c>
      <c r="D62" s="66">
        <v>0</v>
      </c>
      <c r="E62" s="66">
        <v>0</v>
      </c>
      <c r="F62" s="66">
        <v>0</v>
      </c>
      <c r="G62" s="66">
        <v>0</v>
      </c>
      <c r="H62" s="49"/>
      <c r="I62" s="49"/>
      <c r="J62" s="49"/>
      <c r="K62" s="49"/>
    </row>
    <row r="63" spans="1:11" ht="14.1" customHeight="1">
      <c r="A63" s="49"/>
      <c r="B63" s="49"/>
      <c r="C63" s="65" t="s">
        <v>369</v>
      </c>
      <c r="D63" s="66">
        <v>0</v>
      </c>
      <c r="E63" s="66">
        <v>0</v>
      </c>
      <c r="F63" s="66">
        <v>0</v>
      </c>
      <c r="G63" s="66">
        <v>0</v>
      </c>
      <c r="H63" s="49"/>
      <c r="I63" s="49"/>
      <c r="J63" s="49"/>
      <c r="K63" s="49"/>
    </row>
    <row r="64" spans="1:11" ht="14.1" customHeight="1">
      <c r="A64" s="49"/>
      <c r="B64" s="49"/>
      <c r="C64" s="65" t="s">
        <v>368</v>
      </c>
      <c r="D64" s="66">
        <v>0</v>
      </c>
      <c r="E64" s="66">
        <v>0</v>
      </c>
      <c r="F64" s="66">
        <v>0</v>
      </c>
      <c r="G64" s="66">
        <v>0</v>
      </c>
      <c r="H64" s="49"/>
      <c r="I64" s="49"/>
      <c r="J64" s="49"/>
      <c r="K64" s="49"/>
    </row>
    <row r="65" spans="1:11" ht="14.1" customHeight="1">
      <c r="A65" s="49"/>
      <c r="B65" s="49"/>
      <c r="C65" s="65" t="s">
        <v>367</v>
      </c>
      <c r="D65" s="66">
        <v>0</v>
      </c>
      <c r="E65" s="66">
        <v>0</v>
      </c>
      <c r="F65" s="66">
        <v>0</v>
      </c>
      <c r="G65" s="66">
        <v>0</v>
      </c>
      <c r="H65" s="49"/>
      <c r="I65" s="49"/>
      <c r="J65" s="49"/>
      <c r="K65" s="49"/>
    </row>
    <row r="66" spans="1:11" ht="14.1" customHeight="1">
      <c r="A66" s="49"/>
      <c r="B66" s="49"/>
      <c r="C66" s="65" t="s">
        <v>366</v>
      </c>
      <c r="D66" s="66">
        <v>0</v>
      </c>
      <c r="E66" s="66">
        <v>0</v>
      </c>
      <c r="F66" s="66">
        <v>0</v>
      </c>
      <c r="G66" s="66">
        <v>0</v>
      </c>
      <c r="H66" s="49"/>
      <c r="I66" s="49"/>
      <c r="J66" s="49"/>
      <c r="K66" s="49"/>
    </row>
    <row r="67" spans="1:11" ht="14.1" customHeight="1">
      <c r="A67" s="49"/>
      <c r="B67" s="49"/>
      <c r="C67" s="65" t="s">
        <v>372</v>
      </c>
      <c r="D67" s="66">
        <v>0</v>
      </c>
      <c r="E67" s="66">
        <v>0</v>
      </c>
      <c r="F67" s="66">
        <v>0</v>
      </c>
      <c r="G67" s="66">
        <v>0</v>
      </c>
      <c r="H67" s="49"/>
      <c r="I67" s="49"/>
      <c r="J67" s="49"/>
      <c r="K67" s="49"/>
    </row>
    <row r="68" spans="1:11" ht="14.1" customHeight="1">
      <c r="A68" s="49"/>
      <c r="B68" s="49"/>
      <c r="C68" s="65" t="s">
        <v>370</v>
      </c>
      <c r="D68" s="66">
        <v>0</v>
      </c>
      <c r="E68" s="66">
        <v>0</v>
      </c>
      <c r="F68" s="66">
        <v>0</v>
      </c>
      <c r="G68" s="66">
        <v>0</v>
      </c>
      <c r="H68" s="49"/>
      <c r="I68" s="49"/>
      <c r="J68" s="49"/>
      <c r="K68" s="49"/>
    </row>
    <row r="69" spans="1:11" ht="14.1" customHeight="1">
      <c r="A69" s="49"/>
      <c r="B69" s="49"/>
      <c r="C69" s="65" t="s">
        <v>369</v>
      </c>
      <c r="D69" s="66">
        <v>0</v>
      </c>
      <c r="E69" s="66">
        <v>0</v>
      </c>
      <c r="F69" s="66">
        <v>0</v>
      </c>
      <c r="G69" s="66">
        <v>0</v>
      </c>
      <c r="H69" s="49"/>
      <c r="I69" s="49"/>
      <c r="J69" s="49"/>
      <c r="K69" s="49"/>
    </row>
    <row r="70" spans="1:11" ht="14.1" customHeight="1">
      <c r="A70" s="49"/>
      <c r="B70" s="49"/>
      <c r="C70" s="65" t="s">
        <v>368</v>
      </c>
      <c r="D70" s="66">
        <v>0</v>
      </c>
      <c r="E70" s="66">
        <v>0</v>
      </c>
      <c r="F70" s="66">
        <v>0</v>
      </c>
      <c r="G70" s="66">
        <v>0</v>
      </c>
      <c r="H70" s="49"/>
      <c r="I70" s="49"/>
      <c r="J70" s="49"/>
      <c r="K70" s="49"/>
    </row>
    <row r="71" spans="1:11" ht="14.1" customHeight="1">
      <c r="A71" s="49"/>
      <c r="B71" s="49"/>
      <c r="C71" s="65" t="s">
        <v>367</v>
      </c>
      <c r="D71" s="66">
        <v>0</v>
      </c>
      <c r="E71" s="66">
        <v>0</v>
      </c>
      <c r="F71" s="66">
        <v>0</v>
      </c>
      <c r="G71" s="66">
        <v>0</v>
      </c>
      <c r="H71" s="49"/>
      <c r="I71" s="49"/>
      <c r="J71" s="49"/>
      <c r="K71" s="49"/>
    </row>
    <row r="72" spans="1:11" ht="14.1" customHeight="1">
      <c r="A72" s="49"/>
      <c r="B72" s="49"/>
      <c r="C72" s="65" t="s">
        <v>366</v>
      </c>
      <c r="D72" s="66">
        <v>0</v>
      </c>
      <c r="E72" s="66">
        <v>0</v>
      </c>
      <c r="F72" s="66">
        <v>0</v>
      </c>
      <c r="G72" s="66">
        <v>0</v>
      </c>
      <c r="H72" s="49"/>
      <c r="I72" s="49"/>
      <c r="J72" s="49"/>
      <c r="K72" s="49"/>
    </row>
    <row r="73" spans="1:11" ht="14.1" customHeight="1">
      <c r="A73" s="49"/>
      <c r="B73" s="49"/>
      <c r="C73" s="65" t="s">
        <v>371</v>
      </c>
      <c r="D73" s="66">
        <v>0</v>
      </c>
      <c r="E73" s="66">
        <v>0</v>
      </c>
      <c r="F73" s="66">
        <v>0</v>
      </c>
      <c r="G73" s="66">
        <v>0</v>
      </c>
      <c r="H73" s="49"/>
      <c r="I73" s="49"/>
      <c r="J73" s="49"/>
      <c r="K73" s="49"/>
    </row>
    <row r="74" spans="1:11" ht="14.1" customHeight="1">
      <c r="A74" s="49"/>
      <c r="B74" s="49"/>
      <c r="C74" s="65" t="s">
        <v>370</v>
      </c>
      <c r="D74" s="66">
        <v>0</v>
      </c>
      <c r="E74" s="66">
        <v>0</v>
      </c>
      <c r="F74" s="66">
        <v>0</v>
      </c>
      <c r="G74" s="66">
        <v>0</v>
      </c>
      <c r="H74" s="49"/>
      <c r="I74" s="49"/>
      <c r="J74" s="49"/>
      <c r="K74" s="49"/>
    </row>
    <row r="75" spans="1:11" ht="14.1" customHeight="1">
      <c r="A75" s="49"/>
      <c r="B75" s="49"/>
      <c r="C75" s="65" t="s">
        <v>369</v>
      </c>
      <c r="D75" s="66">
        <v>0</v>
      </c>
      <c r="E75" s="66">
        <v>0</v>
      </c>
      <c r="F75" s="66">
        <v>0</v>
      </c>
      <c r="G75" s="66">
        <v>0</v>
      </c>
      <c r="H75" s="49"/>
      <c r="I75" s="49"/>
      <c r="J75" s="49"/>
      <c r="K75" s="49"/>
    </row>
    <row r="76" spans="1:11" ht="14.1" customHeight="1">
      <c r="A76" s="49"/>
      <c r="B76" s="49"/>
      <c r="C76" s="65" t="s">
        <v>368</v>
      </c>
      <c r="D76" s="66">
        <v>0</v>
      </c>
      <c r="E76" s="66">
        <v>0</v>
      </c>
      <c r="F76" s="66">
        <v>0</v>
      </c>
      <c r="G76" s="66">
        <v>0</v>
      </c>
      <c r="H76" s="49"/>
      <c r="I76" s="49"/>
      <c r="J76" s="49"/>
      <c r="K76" s="49"/>
    </row>
    <row r="77" spans="1:11" ht="14.1" customHeight="1">
      <c r="A77" s="49"/>
      <c r="B77" s="49"/>
      <c r="C77" s="65" t="s">
        <v>367</v>
      </c>
      <c r="D77" s="66">
        <v>0</v>
      </c>
      <c r="E77" s="66">
        <v>0</v>
      </c>
      <c r="F77" s="66">
        <v>0</v>
      </c>
      <c r="G77" s="66">
        <v>0</v>
      </c>
      <c r="H77" s="49"/>
      <c r="I77" s="49"/>
      <c r="J77" s="49"/>
      <c r="K77" s="49"/>
    </row>
    <row r="78" spans="1:11" ht="14.1" customHeight="1">
      <c r="A78" s="49"/>
      <c r="B78" s="49"/>
      <c r="C78" s="65" t="s">
        <v>366</v>
      </c>
      <c r="D78" s="66">
        <v>0</v>
      </c>
      <c r="E78" s="66">
        <v>0</v>
      </c>
      <c r="F78" s="66">
        <v>0</v>
      </c>
      <c r="G78" s="66">
        <v>0</v>
      </c>
      <c r="H78" s="49"/>
      <c r="I78" s="49"/>
      <c r="J78" s="49"/>
      <c r="K78" s="49"/>
    </row>
    <row r="79" spans="1:11" ht="14.1" customHeight="1">
      <c r="A79" s="49"/>
      <c r="B79" s="49"/>
      <c r="C79" s="65" t="s">
        <v>365</v>
      </c>
      <c r="D79" s="66">
        <v>0</v>
      </c>
      <c r="E79" s="66">
        <v>0</v>
      </c>
      <c r="F79" s="66">
        <v>0</v>
      </c>
      <c r="G79" s="66">
        <v>0</v>
      </c>
      <c r="H79" s="49"/>
      <c r="I79" s="49"/>
      <c r="J79" s="49"/>
      <c r="K79" s="49"/>
    </row>
    <row r="80" spans="1:11" ht="14.1" customHeight="1">
      <c r="A80" s="49"/>
      <c r="B80" s="49"/>
      <c r="C80" s="65" t="s">
        <v>364</v>
      </c>
      <c r="D80" s="66">
        <v>0</v>
      </c>
      <c r="E80" s="66">
        <v>0</v>
      </c>
      <c r="F80" s="66">
        <v>0</v>
      </c>
      <c r="G80" s="66">
        <v>0</v>
      </c>
      <c r="H80" s="49"/>
      <c r="I80" s="49"/>
      <c r="J80" s="49"/>
      <c r="K80" s="49"/>
    </row>
    <row r="81" spans="1:11" ht="14.1" customHeight="1">
      <c r="A81" s="49"/>
      <c r="B81" s="49"/>
      <c r="C81" s="67" t="s">
        <v>147</v>
      </c>
      <c r="D81" s="66">
        <v>106400000</v>
      </c>
      <c r="E81" s="66">
        <v>123740000</v>
      </c>
      <c r="F81" s="66">
        <v>113390000</v>
      </c>
      <c r="G81" s="66">
        <v>122300000</v>
      </c>
      <c r="H81" s="49"/>
      <c r="I81" s="49"/>
      <c r="J81" s="49"/>
      <c r="K81" s="49"/>
    </row>
    <row r="82" spans="1:11" ht="83.1" customHeight="1">
      <c r="A82" s="49"/>
      <c r="B82" s="49"/>
      <c r="C82" s="59" t="s">
        <v>393</v>
      </c>
      <c r="D82" s="1258" t="s">
        <v>674</v>
      </c>
      <c r="E82" s="1259"/>
      <c r="F82" s="1259"/>
      <c r="G82" s="1259"/>
      <c r="H82" s="49"/>
      <c r="I82" s="49"/>
      <c r="J82" s="49"/>
      <c r="K82" s="49"/>
    </row>
    <row r="83" spans="1:11" ht="83.1" customHeight="1">
      <c r="A83" s="49"/>
      <c r="B83" s="49"/>
      <c r="C83" s="60" t="s">
        <v>392</v>
      </c>
      <c r="D83" s="1254" t="s">
        <v>673</v>
      </c>
      <c r="E83" s="1255"/>
      <c r="F83" s="1255"/>
      <c r="G83" s="1255"/>
      <c r="H83" s="49"/>
      <c r="I83" s="49"/>
      <c r="J83" s="49"/>
      <c r="K83" s="49"/>
    </row>
    <row r="84" spans="1:11" ht="83.1" customHeight="1">
      <c r="A84" s="49"/>
      <c r="B84" s="49"/>
      <c r="C84" s="60" t="s">
        <v>15</v>
      </c>
      <c r="D84" s="1254" t="s">
        <v>198</v>
      </c>
      <c r="E84" s="1255"/>
      <c r="F84" s="1255"/>
      <c r="G84" s="1255"/>
      <c r="H84" s="49"/>
      <c r="I84" s="49"/>
      <c r="J84" s="49"/>
      <c r="K84" s="49"/>
    </row>
    <row r="85" spans="1:11" ht="15" customHeight="1">
      <c r="A85" s="49"/>
      <c r="B85" s="49"/>
      <c r="C85" s="61"/>
      <c r="D85" s="62">
        <v>2021</v>
      </c>
      <c r="E85" s="62">
        <v>2022</v>
      </c>
      <c r="F85" s="62">
        <v>2023</v>
      </c>
      <c r="G85" s="62">
        <v>2024</v>
      </c>
      <c r="H85" s="49"/>
      <c r="I85" s="49"/>
      <c r="J85" s="49"/>
      <c r="K85" s="49"/>
    </row>
    <row r="86" spans="1:11" ht="15" customHeight="1">
      <c r="A86" s="49"/>
      <c r="B86" s="49"/>
      <c r="C86" s="63"/>
      <c r="D86" s="64" t="s">
        <v>7</v>
      </c>
      <c r="E86" s="64" t="s">
        <v>8</v>
      </c>
      <c r="F86" s="64" t="s">
        <v>8</v>
      </c>
      <c r="G86" s="64" t="s">
        <v>8</v>
      </c>
      <c r="H86" s="49"/>
      <c r="I86" s="49"/>
      <c r="J86" s="49"/>
      <c r="K86" s="49"/>
    </row>
    <row r="87" spans="1:11" ht="14.1" customHeight="1">
      <c r="A87" s="49"/>
      <c r="B87" s="49"/>
      <c r="C87" s="53" t="s">
        <v>16</v>
      </c>
      <c r="D87" s="57" t="s">
        <v>672</v>
      </c>
      <c r="E87" s="57" t="s">
        <v>671</v>
      </c>
      <c r="F87" s="57" t="s">
        <v>420</v>
      </c>
      <c r="G87" s="57" t="s">
        <v>420</v>
      </c>
      <c r="H87" s="49"/>
      <c r="I87" s="49"/>
      <c r="J87" s="49"/>
      <c r="K87" s="49"/>
    </row>
    <row r="88" spans="1:11" ht="14.1" customHeight="1">
      <c r="A88" s="49"/>
      <c r="B88" s="49"/>
      <c r="C88" s="53" t="s">
        <v>506</v>
      </c>
      <c r="D88" s="57" t="s">
        <v>2334</v>
      </c>
      <c r="E88" s="57" t="s">
        <v>2335</v>
      </c>
      <c r="F88" s="57" t="s">
        <v>2336</v>
      </c>
      <c r="G88" s="57" t="s">
        <v>2337</v>
      </c>
      <c r="H88" s="49"/>
      <c r="I88" s="49"/>
      <c r="J88" s="49"/>
      <c r="K88" s="49"/>
    </row>
    <row r="89" spans="1:11" ht="14.1" customHeight="1">
      <c r="A89" s="49"/>
      <c r="B89" s="49"/>
      <c r="C89" s="53" t="s">
        <v>504</v>
      </c>
      <c r="D89" s="57" t="s">
        <v>2338</v>
      </c>
      <c r="E89" s="57" t="s">
        <v>2339</v>
      </c>
      <c r="F89" s="57" t="s">
        <v>2340</v>
      </c>
      <c r="G89" s="57" t="s">
        <v>2341</v>
      </c>
      <c r="H89" s="49"/>
      <c r="I89" s="49"/>
      <c r="J89" s="49"/>
      <c r="K89" s="49"/>
    </row>
    <row r="90" spans="1:11" ht="14.1" customHeight="1">
      <c r="A90" s="49"/>
      <c r="B90" s="49"/>
      <c r="C90" s="53" t="s">
        <v>388</v>
      </c>
      <c r="D90" s="57" t="s">
        <v>361</v>
      </c>
      <c r="E90" s="57" t="s">
        <v>669</v>
      </c>
      <c r="F90" s="57" t="s">
        <v>668</v>
      </c>
      <c r="G90" s="57" t="s">
        <v>385</v>
      </c>
      <c r="H90" s="49"/>
      <c r="I90" s="49"/>
      <c r="J90" s="49"/>
      <c r="K90" s="49"/>
    </row>
    <row r="91" spans="1:11" ht="14.1" customHeight="1">
      <c r="A91" s="49"/>
      <c r="B91" s="49"/>
      <c r="C91" s="53" t="s">
        <v>387</v>
      </c>
      <c r="D91" s="57" t="s">
        <v>361</v>
      </c>
      <c r="E91" s="57" t="s">
        <v>2342</v>
      </c>
      <c r="F91" s="57" t="s">
        <v>2343</v>
      </c>
      <c r="G91" s="57" t="s">
        <v>2344</v>
      </c>
      <c r="H91" s="49"/>
      <c r="I91" s="49"/>
      <c r="J91" s="49"/>
      <c r="K91" s="49"/>
    </row>
    <row r="92" spans="1:11" ht="14.1" customHeight="1">
      <c r="A92" s="49"/>
      <c r="B92" s="49"/>
      <c r="C92" s="53" t="s">
        <v>22</v>
      </c>
      <c r="D92" s="57" t="s">
        <v>361</v>
      </c>
      <c r="E92" s="57" t="s">
        <v>2345</v>
      </c>
      <c r="F92" s="57" t="s">
        <v>2346</v>
      </c>
      <c r="G92" s="57" t="s">
        <v>2344</v>
      </c>
      <c r="H92" s="49"/>
      <c r="I92" s="49"/>
      <c r="J92" s="49"/>
      <c r="K92" s="49"/>
    </row>
    <row r="93" spans="1:11" ht="14.1" customHeight="1">
      <c r="A93" s="49"/>
      <c r="B93" s="49"/>
      <c r="C93" s="1256" t="s">
        <v>384</v>
      </c>
      <c r="D93" s="1257"/>
      <c r="E93" s="1257"/>
      <c r="F93" s="1257"/>
      <c r="G93" s="1257"/>
      <c r="H93" s="49"/>
      <c r="I93" s="49"/>
      <c r="J93" s="49"/>
      <c r="K93" s="49"/>
    </row>
    <row r="94" spans="1:11" ht="14.1" customHeight="1">
      <c r="A94" s="49"/>
      <c r="B94" s="49"/>
      <c r="C94" s="61"/>
      <c r="D94" s="62">
        <v>2021</v>
      </c>
      <c r="E94" s="62">
        <v>2022</v>
      </c>
      <c r="F94" s="62">
        <v>2023</v>
      </c>
      <c r="G94" s="62">
        <v>2024</v>
      </c>
      <c r="H94" s="49"/>
      <c r="I94" s="49"/>
      <c r="J94" s="49"/>
      <c r="K94" s="49"/>
    </row>
    <row r="95" spans="1:11" ht="14.1" customHeight="1">
      <c r="A95" s="49"/>
      <c r="B95" s="49"/>
      <c r="C95" s="63"/>
      <c r="D95" s="64" t="s">
        <v>7</v>
      </c>
      <c r="E95" s="64" t="s">
        <v>8</v>
      </c>
      <c r="F95" s="64" t="s">
        <v>8</v>
      </c>
      <c r="G95" s="64" t="s">
        <v>8</v>
      </c>
      <c r="H95" s="49"/>
      <c r="I95" s="49"/>
      <c r="J95" s="49"/>
      <c r="K95" s="49"/>
    </row>
    <row r="96" spans="1:11" ht="14.1" customHeight="1">
      <c r="A96" s="49"/>
      <c r="B96" s="49"/>
      <c r="C96" s="65" t="s">
        <v>381</v>
      </c>
      <c r="D96" s="66">
        <v>0</v>
      </c>
      <c r="E96" s="66">
        <v>0</v>
      </c>
      <c r="F96" s="66">
        <v>0</v>
      </c>
      <c r="G96" s="66">
        <v>0</v>
      </c>
      <c r="H96" s="49"/>
      <c r="I96" s="49"/>
      <c r="J96" s="49"/>
      <c r="K96" s="49"/>
    </row>
    <row r="97" spans="1:11" ht="14.1" customHeight="1">
      <c r="A97" s="49"/>
      <c r="B97" s="49"/>
      <c r="C97" s="65" t="s">
        <v>370</v>
      </c>
      <c r="D97" s="66">
        <v>0</v>
      </c>
      <c r="E97" s="66">
        <v>0</v>
      </c>
      <c r="F97" s="66">
        <v>0</v>
      </c>
      <c r="G97" s="66">
        <v>0</v>
      </c>
      <c r="H97" s="49"/>
      <c r="I97" s="49"/>
      <c r="J97" s="49"/>
      <c r="K97" s="49"/>
    </row>
    <row r="98" spans="1:11" ht="14.1" customHeight="1">
      <c r="A98" s="49"/>
      <c r="B98" s="49"/>
      <c r="C98" s="65" t="s">
        <v>374</v>
      </c>
      <c r="D98" s="66">
        <v>0</v>
      </c>
      <c r="E98" s="66">
        <v>0</v>
      </c>
      <c r="F98" s="66">
        <v>0</v>
      </c>
      <c r="G98" s="66">
        <v>0</v>
      </c>
      <c r="H98" s="49"/>
      <c r="I98" s="49"/>
      <c r="J98" s="49"/>
      <c r="K98" s="49"/>
    </row>
    <row r="99" spans="1:11" ht="14.1" customHeight="1">
      <c r="A99" s="49"/>
      <c r="B99" s="49"/>
      <c r="C99" s="65" t="s">
        <v>380</v>
      </c>
      <c r="D99" s="66">
        <v>0</v>
      </c>
      <c r="E99" s="66">
        <v>0</v>
      </c>
      <c r="F99" s="66">
        <v>0</v>
      </c>
      <c r="G99" s="66">
        <v>0</v>
      </c>
      <c r="H99" s="49"/>
      <c r="I99" s="49"/>
      <c r="J99" s="49"/>
      <c r="K99" s="49"/>
    </row>
    <row r="100" spans="1:11" ht="14.1" customHeight="1">
      <c r="A100" s="49"/>
      <c r="B100" s="49"/>
      <c r="C100" s="65" t="s">
        <v>370</v>
      </c>
      <c r="D100" s="66">
        <v>0</v>
      </c>
      <c r="E100" s="66">
        <v>0</v>
      </c>
      <c r="F100" s="66">
        <v>0</v>
      </c>
      <c r="G100" s="66">
        <v>0</v>
      </c>
      <c r="H100" s="49"/>
      <c r="I100" s="49"/>
      <c r="J100" s="49"/>
      <c r="K100" s="49"/>
    </row>
    <row r="101" spans="1:11" ht="14.1" customHeight="1">
      <c r="A101" s="49"/>
      <c r="B101" s="49"/>
      <c r="C101" s="65" t="s">
        <v>374</v>
      </c>
      <c r="D101" s="66">
        <v>0</v>
      </c>
      <c r="E101" s="66">
        <v>0</v>
      </c>
      <c r="F101" s="66">
        <v>0</v>
      </c>
      <c r="G101" s="66">
        <v>0</v>
      </c>
      <c r="H101" s="49"/>
      <c r="I101" s="49"/>
      <c r="J101" s="49"/>
      <c r="K101" s="49"/>
    </row>
    <row r="102" spans="1:11" ht="14.1" customHeight="1">
      <c r="A102" s="49"/>
      <c r="B102" s="49"/>
      <c r="C102" s="65" t="s">
        <v>379</v>
      </c>
      <c r="D102" s="66">
        <v>0</v>
      </c>
      <c r="E102" s="66">
        <v>0</v>
      </c>
      <c r="F102" s="66">
        <v>0</v>
      </c>
      <c r="G102" s="66">
        <v>0</v>
      </c>
      <c r="H102" s="49"/>
      <c r="I102" s="49"/>
      <c r="J102" s="49"/>
      <c r="K102" s="49"/>
    </row>
    <row r="103" spans="1:11" ht="14.1" customHeight="1">
      <c r="A103" s="49"/>
      <c r="B103" s="49"/>
      <c r="C103" s="65" t="s">
        <v>370</v>
      </c>
      <c r="D103" s="66">
        <v>0</v>
      </c>
      <c r="E103" s="66">
        <v>0</v>
      </c>
      <c r="F103" s="66">
        <v>0</v>
      </c>
      <c r="G103" s="66">
        <v>0</v>
      </c>
      <c r="H103" s="49"/>
      <c r="I103" s="49"/>
      <c r="J103" s="49"/>
      <c r="K103" s="49"/>
    </row>
    <row r="104" spans="1:11" ht="14.1" customHeight="1">
      <c r="A104" s="49"/>
      <c r="B104" s="49"/>
      <c r="C104" s="65" t="s">
        <v>374</v>
      </c>
      <c r="D104" s="66">
        <v>0</v>
      </c>
      <c r="E104" s="66">
        <v>0</v>
      </c>
      <c r="F104" s="66">
        <v>0</v>
      </c>
      <c r="G104" s="66">
        <v>0</v>
      </c>
      <c r="H104" s="49"/>
      <c r="I104" s="49"/>
      <c r="J104" s="49"/>
      <c r="K104" s="49"/>
    </row>
    <row r="105" spans="1:11" ht="14.1" customHeight="1">
      <c r="A105" s="49"/>
      <c r="B105" s="49"/>
      <c r="C105" s="65" t="s">
        <v>378</v>
      </c>
      <c r="D105" s="66">
        <v>0</v>
      </c>
      <c r="E105" s="66">
        <v>0</v>
      </c>
      <c r="F105" s="66">
        <v>0</v>
      </c>
      <c r="G105" s="66">
        <v>0</v>
      </c>
      <c r="H105" s="49"/>
      <c r="I105" s="49"/>
      <c r="J105" s="49"/>
      <c r="K105" s="49"/>
    </row>
    <row r="106" spans="1:11" ht="14.1" customHeight="1">
      <c r="A106" s="49"/>
      <c r="B106" s="49"/>
      <c r="C106" s="65" t="s">
        <v>370</v>
      </c>
      <c r="D106" s="66">
        <v>0</v>
      </c>
      <c r="E106" s="66">
        <v>0</v>
      </c>
      <c r="F106" s="66">
        <v>0</v>
      </c>
      <c r="G106" s="66">
        <v>0</v>
      </c>
      <c r="H106" s="49"/>
      <c r="I106" s="49"/>
      <c r="J106" s="49"/>
      <c r="K106" s="49"/>
    </row>
    <row r="107" spans="1:11" ht="14.1" customHeight="1">
      <c r="A107" s="49"/>
      <c r="B107" s="49"/>
      <c r="C107" s="65" t="s">
        <v>374</v>
      </c>
      <c r="D107" s="66">
        <v>0</v>
      </c>
      <c r="E107" s="66">
        <v>0</v>
      </c>
      <c r="F107" s="66">
        <v>0</v>
      </c>
      <c r="G107" s="66">
        <v>0</v>
      </c>
      <c r="H107" s="49"/>
      <c r="I107" s="49"/>
      <c r="J107" s="49"/>
      <c r="K107" s="49"/>
    </row>
    <row r="108" spans="1:11" ht="14.1" customHeight="1">
      <c r="A108" s="49"/>
      <c r="B108" s="49"/>
      <c r="C108" s="65" t="s">
        <v>383</v>
      </c>
      <c r="D108" s="66">
        <v>27250000</v>
      </c>
      <c r="E108" s="66">
        <v>21000000</v>
      </c>
      <c r="F108" s="66">
        <v>19910000</v>
      </c>
      <c r="G108" s="66">
        <v>21000000</v>
      </c>
      <c r="H108" s="49"/>
      <c r="I108" s="49"/>
      <c r="J108" s="49"/>
      <c r="K108" s="49"/>
    </row>
    <row r="109" spans="1:11" ht="14.1" customHeight="1">
      <c r="A109" s="49"/>
      <c r="B109" s="49"/>
      <c r="C109" s="65" t="s">
        <v>370</v>
      </c>
      <c r="D109" s="66">
        <v>27250000</v>
      </c>
      <c r="E109" s="66">
        <v>21000000</v>
      </c>
      <c r="F109" s="66">
        <v>19910000</v>
      </c>
      <c r="G109" s="66">
        <v>21000000</v>
      </c>
      <c r="H109" s="49"/>
      <c r="I109" s="49"/>
      <c r="J109" s="49"/>
      <c r="K109" s="49"/>
    </row>
    <row r="110" spans="1:11" ht="14.1" customHeight="1">
      <c r="A110" s="49"/>
      <c r="B110" s="49"/>
      <c r="C110" s="65" t="s">
        <v>374</v>
      </c>
      <c r="D110" s="66">
        <v>0</v>
      </c>
      <c r="E110" s="66">
        <v>0</v>
      </c>
      <c r="F110" s="66">
        <v>0</v>
      </c>
      <c r="G110" s="66">
        <v>0</v>
      </c>
      <c r="H110" s="49"/>
      <c r="I110" s="49"/>
      <c r="J110" s="49"/>
      <c r="K110" s="49"/>
    </row>
    <row r="111" spans="1:11" ht="14.1" customHeight="1">
      <c r="A111" s="49"/>
      <c r="B111" s="49"/>
      <c r="C111" s="65" t="s">
        <v>376</v>
      </c>
      <c r="D111" s="66">
        <v>16050000</v>
      </c>
      <c r="E111" s="66">
        <v>12700000</v>
      </c>
      <c r="F111" s="66">
        <v>17700000</v>
      </c>
      <c r="G111" s="66">
        <v>17700000</v>
      </c>
      <c r="H111" s="49"/>
      <c r="I111" s="49"/>
      <c r="J111" s="49"/>
      <c r="K111" s="49"/>
    </row>
    <row r="112" spans="1:11" ht="14.1" customHeight="1">
      <c r="A112" s="49"/>
      <c r="B112" s="49"/>
      <c r="C112" s="65" t="s">
        <v>370</v>
      </c>
      <c r="D112" s="66">
        <v>16050000</v>
      </c>
      <c r="E112" s="66">
        <v>12700000</v>
      </c>
      <c r="F112" s="66">
        <v>17700000</v>
      </c>
      <c r="G112" s="66">
        <v>17700000</v>
      </c>
      <c r="H112" s="49"/>
      <c r="I112" s="49"/>
      <c r="J112" s="49"/>
      <c r="K112" s="49"/>
    </row>
    <row r="113" spans="1:11" ht="14.1" customHeight="1">
      <c r="A113" s="49"/>
      <c r="B113" s="49"/>
      <c r="C113" s="65" t="s">
        <v>374</v>
      </c>
      <c r="D113" s="66">
        <v>0</v>
      </c>
      <c r="E113" s="66">
        <v>0</v>
      </c>
      <c r="F113" s="66">
        <v>0</v>
      </c>
      <c r="G113" s="66">
        <v>0</v>
      </c>
      <c r="H113" s="49"/>
      <c r="I113" s="49"/>
      <c r="J113" s="49"/>
      <c r="K113" s="49"/>
    </row>
    <row r="114" spans="1:11" ht="14.1" customHeight="1">
      <c r="A114" s="49"/>
      <c r="B114" s="49"/>
      <c r="C114" s="65" t="s">
        <v>375</v>
      </c>
      <c r="D114" s="66">
        <v>0</v>
      </c>
      <c r="E114" s="66">
        <v>0</v>
      </c>
      <c r="F114" s="66">
        <v>0</v>
      </c>
      <c r="G114" s="66">
        <v>0</v>
      </c>
      <c r="H114" s="49"/>
      <c r="I114" s="49"/>
      <c r="J114" s="49"/>
      <c r="K114" s="49"/>
    </row>
    <row r="115" spans="1:11" ht="14.1" customHeight="1">
      <c r="A115" s="49"/>
      <c r="B115" s="49"/>
      <c r="C115" s="65" t="s">
        <v>370</v>
      </c>
      <c r="D115" s="66">
        <v>0</v>
      </c>
      <c r="E115" s="66">
        <v>0</v>
      </c>
      <c r="F115" s="66">
        <v>0</v>
      </c>
      <c r="G115" s="66">
        <v>0</v>
      </c>
      <c r="H115" s="49"/>
      <c r="I115" s="49"/>
      <c r="J115" s="49"/>
      <c r="K115" s="49"/>
    </row>
    <row r="116" spans="1:11" ht="14.1" customHeight="1">
      <c r="A116" s="49"/>
      <c r="B116" s="49"/>
      <c r="C116" s="65" t="s">
        <v>374</v>
      </c>
      <c r="D116" s="66">
        <v>0</v>
      </c>
      <c r="E116" s="66">
        <v>0</v>
      </c>
      <c r="F116" s="66">
        <v>0</v>
      </c>
      <c r="G116" s="66">
        <v>0</v>
      </c>
      <c r="H116" s="49"/>
      <c r="I116" s="49"/>
      <c r="J116" s="49"/>
      <c r="K116" s="49"/>
    </row>
    <row r="117" spans="1:11" ht="14.1" customHeight="1">
      <c r="A117" s="49"/>
      <c r="B117" s="49"/>
      <c r="C117" s="65" t="s">
        <v>373</v>
      </c>
      <c r="D117" s="66">
        <v>0</v>
      </c>
      <c r="E117" s="66">
        <v>0</v>
      </c>
      <c r="F117" s="66">
        <v>0</v>
      </c>
      <c r="G117" s="66">
        <v>0</v>
      </c>
      <c r="H117" s="49"/>
      <c r="I117" s="49"/>
      <c r="J117" s="49"/>
      <c r="K117" s="49"/>
    </row>
    <row r="118" spans="1:11" ht="14.1" customHeight="1">
      <c r="A118" s="49"/>
      <c r="B118" s="49"/>
      <c r="C118" s="65" t="s">
        <v>370</v>
      </c>
      <c r="D118" s="66">
        <v>0</v>
      </c>
      <c r="E118" s="66">
        <v>0</v>
      </c>
      <c r="F118" s="66">
        <v>0</v>
      </c>
      <c r="G118" s="66">
        <v>0</v>
      </c>
      <c r="H118" s="49"/>
      <c r="I118" s="49"/>
      <c r="J118" s="49"/>
      <c r="K118" s="49"/>
    </row>
    <row r="119" spans="1:11" ht="14.1" customHeight="1">
      <c r="A119" s="49"/>
      <c r="B119" s="49"/>
      <c r="C119" s="65" t="s">
        <v>369</v>
      </c>
      <c r="D119" s="66">
        <v>0</v>
      </c>
      <c r="E119" s="66">
        <v>0</v>
      </c>
      <c r="F119" s="66">
        <v>0</v>
      </c>
      <c r="G119" s="66">
        <v>0</v>
      </c>
      <c r="H119" s="49"/>
      <c r="I119" s="49"/>
      <c r="J119" s="49"/>
      <c r="K119" s="49"/>
    </row>
    <row r="120" spans="1:11" ht="14.1" customHeight="1">
      <c r="A120" s="49"/>
      <c r="B120" s="49"/>
      <c r="C120" s="65" t="s">
        <v>368</v>
      </c>
      <c r="D120" s="66">
        <v>0</v>
      </c>
      <c r="E120" s="66">
        <v>0</v>
      </c>
      <c r="F120" s="66">
        <v>0</v>
      </c>
      <c r="G120" s="66">
        <v>0</v>
      </c>
      <c r="H120" s="49"/>
      <c r="I120" s="49"/>
      <c r="J120" s="49"/>
      <c r="K120" s="49"/>
    </row>
    <row r="121" spans="1:11" ht="14.1" customHeight="1">
      <c r="A121" s="49"/>
      <c r="B121" s="49"/>
      <c r="C121" s="65" t="s">
        <v>367</v>
      </c>
      <c r="D121" s="66">
        <v>0</v>
      </c>
      <c r="E121" s="66">
        <v>0</v>
      </c>
      <c r="F121" s="66">
        <v>0</v>
      </c>
      <c r="G121" s="66">
        <v>0</v>
      </c>
      <c r="H121" s="49"/>
      <c r="I121" s="49"/>
      <c r="J121" s="49"/>
      <c r="K121" s="49"/>
    </row>
    <row r="122" spans="1:11" ht="14.1" customHeight="1">
      <c r="A122" s="49"/>
      <c r="B122" s="49"/>
      <c r="C122" s="65" t="s">
        <v>366</v>
      </c>
      <c r="D122" s="66">
        <v>0</v>
      </c>
      <c r="E122" s="66">
        <v>0</v>
      </c>
      <c r="F122" s="66">
        <v>0</v>
      </c>
      <c r="G122" s="66">
        <v>0</v>
      </c>
      <c r="H122" s="49"/>
      <c r="I122" s="49"/>
      <c r="J122" s="49"/>
      <c r="K122" s="49"/>
    </row>
    <row r="123" spans="1:11" ht="14.1" customHeight="1">
      <c r="A123" s="49"/>
      <c r="B123" s="49"/>
      <c r="C123" s="65" t="s">
        <v>372</v>
      </c>
      <c r="D123" s="66">
        <v>0</v>
      </c>
      <c r="E123" s="66">
        <v>0</v>
      </c>
      <c r="F123" s="66">
        <v>0</v>
      </c>
      <c r="G123" s="66">
        <v>0</v>
      </c>
      <c r="H123" s="49"/>
      <c r="I123" s="49"/>
      <c r="J123" s="49"/>
      <c r="K123" s="49"/>
    </row>
    <row r="124" spans="1:11" ht="14.1" customHeight="1">
      <c r="A124" s="49"/>
      <c r="B124" s="49"/>
      <c r="C124" s="65" t="s">
        <v>370</v>
      </c>
      <c r="D124" s="66">
        <v>0</v>
      </c>
      <c r="E124" s="66">
        <v>0</v>
      </c>
      <c r="F124" s="66">
        <v>0</v>
      </c>
      <c r="G124" s="66">
        <v>0</v>
      </c>
      <c r="H124" s="49"/>
      <c r="I124" s="49"/>
      <c r="J124" s="49"/>
      <c r="K124" s="49"/>
    </row>
    <row r="125" spans="1:11" ht="14.1" customHeight="1">
      <c r="A125" s="49"/>
      <c r="B125" s="49"/>
      <c r="C125" s="65" t="s">
        <v>369</v>
      </c>
      <c r="D125" s="66">
        <v>0</v>
      </c>
      <c r="E125" s="66">
        <v>0</v>
      </c>
      <c r="F125" s="66">
        <v>0</v>
      </c>
      <c r="G125" s="66">
        <v>0</v>
      </c>
      <c r="H125" s="49"/>
      <c r="I125" s="49"/>
      <c r="J125" s="49"/>
      <c r="K125" s="49"/>
    </row>
    <row r="126" spans="1:11" ht="14.1" customHeight="1">
      <c r="A126" s="49"/>
      <c r="B126" s="49"/>
      <c r="C126" s="65" t="s">
        <v>368</v>
      </c>
      <c r="D126" s="66">
        <v>0</v>
      </c>
      <c r="E126" s="66">
        <v>0</v>
      </c>
      <c r="F126" s="66">
        <v>0</v>
      </c>
      <c r="G126" s="66">
        <v>0</v>
      </c>
      <c r="H126" s="49"/>
      <c r="I126" s="49"/>
      <c r="J126" s="49"/>
      <c r="K126" s="49"/>
    </row>
    <row r="127" spans="1:11" ht="14.1" customHeight="1">
      <c r="A127" s="49"/>
      <c r="B127" s="49"/>
      <c r="C127" s="65" t="s">
        <v>367</v>
      </c>
      <c r="D127" s="66">
        <v>0</v>
      </c>
      <c r="E127" s="66">
        <v>0</v>
      </c>
      <c r="F127" s="66">
        <v>0</v>
      </c>
      <c r="G127" s="66">
        <v>0</v>
      </c>
      <c r="H127" s="49"/>
      <c r="I127" s="49"/>
      <c r="J127" s="49"/>
      <c r="K127" s="49"/>
    </row>
    <row r="128" spans="1:11" ht="14.1" customHeight="1">
      <c r="A128" s="49"/>
      <c r="B128" s="49"/>
      <c r="C128" s="65" t="s">
        <v>366</v>
      </c>
      <c r="D128" s="66">
        <v>0</v>
      </c>
      <c r="E128" s="66">
        <v>0</v>
      </c>
      <c r="F128" s="66">
        <v>0</v>
      </c>
      <c r="G128" s="66">
        <v>0</v>
      </c>
      <c r="H128" s="49"/>
      <c r="I128" s="49"/>
      <c r="J128" s="49"/>
      <c r="K128" s="49"/>
    </row>
    <row r="129" spans="1:11" ht="14.1" customHeight="1">
      <c r="A129" s="49"/>
      <c r="B129" s="49"/>
      <c r="C129" s="65" t="s">
        <v>371</v>
      </c>
      <c r="D129" s="66">
        <v>0</v>
      </c>
      <c r="E129" s="66">
        <v>0</v>
      </c>
      <c r="F129" s="66">
        <v>0</v>
      </c>
      <c r="G129" s="66">
        <v>0</v>
      </c>
      <c r="H129" s="49"/>
      <c r="I129" s="49"/>
      <c r="J129" s="49"/>
      <c r="K129" s="49"/>
    </row>
    <row r="130" spans="1:11" ht="14.1" customHeight="1">
      <c r="A130" s="49"/>
      <c r="B130" s="49"/>
      <c r="C130" s="65" t="s">
        <v>370</v>
      </c>
      <c r="D130" s="66">
        <v>0</v>
      </c>
      <c r="E130" s="66">
        <v>0</v>
      </c>
      <c r="F130" s="66">
        <v>0</v>
      </c>
      <c r="G130" s="66">
        <v>0</v>
      </c>
      <c r="H130" s="49"/>
      <c r="I130" s="49"/>
      <c r="J130" s="49"/>
      <c r="K130" s="49"/>
    </row>
    <row r="131" spans="1:11" ht="14.1" customHeight="1">
      <c r="A131" s="49"/>
      <c r="B131" s="49"/>
      <c r="C131" s="65" t="s">
        <v>369</v>
      </c>
      <c r="D131" s="66">
        <v>0</v>
      </c>
      <c r="E131" s="66">
        <v>0</v>
      </c>
      <c r="F131" s="66">
        <v>0</v>
      </c>
      <c r="G131" s="66">
        <v>0</v>
      </c>
      <c r="H131" s="49"/>
      <c r="I131" s="49"/>
      <c r="J131" s="49"/>
      <c r="K131" s="49"/>
    </row>
    <row r="132" spans="1:11" ht="14.1" customHeight="1">
      <c r="A132" s="49"/>
      <c r="B132" s="49"/>
      <c r="C132" s="65" t="s">
        <v>368</v>
      </c>
      <c r="D132" s="66">
        <v>0</v>
      </c>
      <c r="E132" s="66">
        <v>0</v>
      </c>
      <c r="F132" s="66">
        <v>0</v>
      </c>
      <c r="G132" s="66">
        <v>0</v>
      </c>
      <c r="H132" s="49"/>
      <c r="I132" s="49"/>
      <c r="J132" s="49"/>
      <c r="K132" s="49"/>
    </row>
    <row r="133" spans="1:11" ht="14.1" customHeight="1">
      <c r="A133" s="49"/>
      <c r="B133" s="49"/>
      <c r="C133" s="65" t="s">
        <v>367</v>
      </c>
      <c r="D133" s="66">
        <v>0</v>
      </c>
      <c r="E133" s="66">
        <v>0</v>
      </c>
      <c r="F133" s="66">
        <v>0</v>
      </c>
      <c r="G133" s="66">
        <v>0</v>
      </c>
      <c r="H133" s="49"/>
      <c r="I133" s="49"/>
      <c r="J133" s="49"/>
      <c r="K133" s="49"/>
    </row>
    <row r="134" spans="1:11" ht="14.1" customHeight="1">
      <c r="A134" s="49"/>
      <c r="B134" s="49"/>
      <c r="C134" s="65" t="s">
        <v>366</v>
      </c>
      <c r="D134" s="66">
        <v>0</v>
      </c>
      <c r="E134" s="66">
        <v>0</v>
      </c>
      <c r="F134" s="66">
        <v>0</v>
      </c>
      <c r="G134" s="66">
        <v>0</v>
      </c>
      <c r="H134" s="49"/>
      <c r="I134" s="49"/>
      <c r="J134" s="49"/>
      <c r="K134" s="49"/>
    </row>
    <row r="135" spans="1:11" ht="14.1" customHeight="1">
      <c r="A135" s="49"/>
      <c r="B135" s="49"/>
      <c r="C135" s="65" t="s">
        <v>365</v>
      </c>
      <c r="D135" s="66">
        <v>0</v>
      </c>
      <c r="E135" s="66">
        <v>0</v>
      </c>
      <c r="F135" s="66">
        <v>0</v>
      </c>
      <c r="G135" s="66">
        <v>0</v>
      </c>
      <c r="H135" s="49"/>
      <c r="I135" s="49"/>
      <c r="J135" s="49"/>
      <c r="K135" s="49"/>
    </row>
    <row r="136" spans="1:11" ht="14.1" customHeight="1">
      <c r="A136" s="49"/>
      <c r="B136" s="49"/>
      <c r="C136" s="65" t="s">
        <v>364</v>
      </c>
      <c r="D136" s="66">
        <v>0</v>
      </c>
      <c r="E136" s="66">
        <v>0</v>
      </c>
      <c r="F136" s="66">
        <v>0</v>
      </c>
      <c r="G136" s="66">
        <v>0</v>
      </c>
      <c r="H136" s="49"/>
      <c r="I136" s="49"/>
      <c r="J136" s="49"/>
      <c r="K136" s="49"/>
    </row>
    <row r="137" spans="1:11" ht="14.1" customHeight="1">
      <c r="A137" s="49"/>
      <c r="B137" s="49"/>
      <c r="C137" s="67" t="s">
        <v>147</v>
      </c>
      <c r="D137" s="66">
        <v>43300000</v>
      </c>
      <c r="E137" s="66">
        <v>33700000</v>
      </c>
      <c r="F137" s="66">
        <v>37610000</v>
      </c>
      <c r="G137" s="66">
        <v>38700000</v>
      </c>
      <c r="H137" s="49"/>
      <c r="I137" s="49"/>
      <c r="J137" s="49"/>
      <c r="K137" s="49"/>
    </row>
    <row r="138" spans="1:11" ht="14.1" customHeight="1">
      <c r="A138" s="49"/>
      <c r="B138" s="49"/>
      <c r="C138" s="1246" t="s">
        <v>44</v>
      </c>
      <c r="D138" s="1247"/>
      <c r="E138" s="1247"/>
      <c r="F138" s="1247"/>
      <c r="G138" s="1247"/>
      <c r="H138" s="49"/>
      <c r="I138" s="49"/>
      <c r="J138" s="49"/>
      <c r="K138" s="49"/>
    </row>
    <row r="139" spans="1:11" ht="14.1" customHeight="1">
      <c r="A139" s="49"/>
      <c r="B139" s="49"/>
      <c r="C139" s="141" t="s">
        <v>667</v>
      </c>
      <c r="D139" s="1246" t="s">
        <v>113</v>
      </c>
      <c r="E139" s="1247"/>
      <c r="F139" s="1247"/>
      <c r="G139" s="1247"/>
      <c r="H139" s="49"/>
      <c r="I139" s="49"/>
      <c r="J139" s="49"/>
      <c r="K139" s="49"/>
    </row>
    <row r="140" spans="1:11" ht="14.1" customHeight="1">
      <c r="A140" s="49"/>
      <c r="B140" s="49"/>
      <c r="C140" s="59" t="s">
        <v>393</v>
      </c>
      <c r="D140" s="1258" t="s">
        <v>666</v>
      </c>
      <c r="E140" s="1259"/>
      <c r="F140" s="1259"/>
      <c r="G140" s="1259"/>
      <c r="H140" s="49"/>
      <c r="I140" s="49"/>
      <c r="J140" s="49"/>
      <c r="K140" s="49"/>
    </row>
    <row r="141" spans="1:11" ht="14.1" customHeight="1">
      <c r="A141" s="49"/>
      <c r="B141" s="49"/>
      <c r="C141" s="60" t="s">
        <v>392</v>
      </c>
      <c r="D141" s="1254" t="s">
        <v>665</v>
      </c>
      <c r="E141" s="1255"/>
      <c r="F141" s="1255"/>
      <c r="G141" s="1255"/>
      <c r="H141" s="49"/>
      <c r="I141" s="49"/>
      <c r="J141" s="49"/>
      <c r="K141" s="49"/>
    </row>
    <row r="142" spans="1:11" ht="14.1" customHeight="1">
      <c r="A142" s="49"/>
      <c r="B142" s="49"/>
      <c r="C142" s="60" t="s">
        <v>15</v>
      </c>
      <c r="D142" s="1254" t="s">
        <v>199</v>
      </c>
      <c r="E142" s="1255"/>
      <c r="F142" s="1255"/>
      <c r="G142" s="1255"/>
      <c r="H142" s="49"/>
      <c r="I142" s="49"/>
      <c r="J142" s="49"/>
      <c r="K142" s="49"/>
    </row>
    <row r="143" spans="1:11" ht="15" customHeight="1">
      <c r="A143" s="49"/>
      <c r="B143" s="49"/>
      <c r="C143" s="61"/>
      <c r="D143" s="62">
        <v>2021</v>
      </c>
      <c r="E143" s="62">
        <v>2022</v>
      </c>
      <c r="F143" s="62">
        <v>2023</v>
      </c>
      <c r="G143" s="62">
        <v>2024</v>
      </c>
      <c r="H143" s="49"/>
      <c r="I143" s="49"/>
      <c r="J143" s="49"/>
      <c r="K143" s="49"/>
    </row>
    <row r="144" spans="1:11" ht="15" customHeight="1">
      <c r="A144" s="49"/>
      <c r="B144" s="49"/>
      <c r="C144" s="63"/>
      <c r="D144" s="64" t="s">
        <v>7</v>
      </c>
      <c r="E144" s="64" t="s">
        <v>8</v>
      </c>
      <c r="F144" s="64" t="s">
        <v>8</v>
      </c>
      <c r="G144" s="64" t="s">
        <v>8</v>
      </c>
      <c r="H144" s="49"/>
      <c r="I144" s="49"/>
      <c r="J144" s="49"/>
      <c r="K144" s="49"/>
    </row>
    <row r="145" spans="1:11" ht="14.1" customHeight="1">
      <c r="A145" s="49"/>
      <c r="B145" s="49"/>
      <c r="C145" s="53" t="s">
        <v>16</v>
      </c>
      <c r="D145" s="57" t="s">
        <v>401</v>
      </c>
      <c r="E145" s="57" t="s">
        <v>398</v>
      </c>
      <c r="F145" s="57" t="s">
        <v>396</v>
      </c>
      <c r="G145" s="57" t="s">
        <v>396</v>
      </c>
      <c r="H145" s="49"/>
      <c r="I145" s="49"/>
      <c r="J145" s="49"/>
      <c r="K145" s="49"/>
    </row>
    <row r="146" spans="1:11" ht="14.1" customHeight="1">
      <c r="A146" s="49"/>
      <c r="B146" s="49"/>
      <c r="C146" s="53" t="s">
        <v>506</v>
      </c>
      <c r="D146" s="57" t="s">
        <v>385</v>
      </c>
      <c r="E146" s="57" t="s">
        <v>518</v>
      </c>
      <c r="F146" s="57" t="s">
        <v>518</v>
      </c>
      <c r="G146" s="57" t="s">
        <v>518</v>
      </c>
      <c r="H146" s="49"/>
      <c r="I146" s="49"/>
      <c r="J146" s="49"/>
      <c r="K146" s="49"/>
    </row>
    <row r="147" spans="1:11" ht="14.1" customHeight="1">
      <c r="A147" s="49"/>
      <c r="B147" s="49"/>
      <c r="C147" s="53" t="s">
        <v>504</v>
      </c>
      <c r="D147" s="57" t="s">
        <v>385</v>
      </c>
      <c r="E147" s="57" t="s">
        <v>389</v>
      </c>
      <c r="F147" s="57" t="s">
        <v>912</v>
      </c>
      <c r="G147" s="57" t="s">
        <v>912</v>
      </c>
      <c r="H147" s="49"/>
      <c r="I147" s="49"/>
      <c r="J147" s="49"/>
      <c r="K147" s="49"/>
    </row>
    <row r="148" spans="1:11" ht="14.1" customHeight="1">
      <c r="A148" s="49"/>
      <c r="B148" s="49"/>
      <c r="C148" s="53" t="s">
        <v>388</v>
      </c>
      <c r="D148" s="57" t="s">
        <v>361</v>
      </c>
      <c r="E148" s="57" t="s">
        <v>1006</v>
      </c>
      <c r="F148" s="57" t="s">
        <v>1038</v>
      </c>
      <c r="G148" s="57" t="s">
        <v>385</v>
      </c>
      <c r="H148" s="49"/>
      <c r="I148" s="49"/>
      <c r="J148" s="49"/>
      <c r="K148" s="49"/>
    </row>
    <row r="149" spans="1:11" ht="14.1" customHeight="1">
      <c r="A149" s="49"/>
      <c r="B149" s="49"/>
      <c r="C149" s="53" t="s">
        <v>387</v>
      </c>
      <c r="D149" s="57" t="s">
        <v>361</v>
      </c>
      <c r="E149" s="57" t="s">
        <v>361</v>
      </c>
      <c r="F149" s="57" t="s">
        <v>385</v>
      </c>
      <c r="G149" s="57" t="s">
        <v>385</v>
      </c>
      <c r="H149" s="49"/>
      <c r="I149" s="49"/>
      <c r="J149" s="49"/>
      <c r="K149" s="49"/>
    </row>
    <row r="150" spans="1:11" ht="14.1" customHeight="1">
      <c r="A150" s="49"/>
      <c r="B150" s="49"/>
      <c r="C150" s="53" t="s">
        <v>22</v>
      </c>
      <c r="D150" s="57" t="s">
        <v>361</v>
      </c>
      <c r="E150" s="57" t="s">
        <v>361</v>
      </c>
      <c r="F150" s="57" t="s">
        <v>397</v>
      </c>
      <c r="G150" s="57" t="s">
        <v>385</v>
      </c>
      <c r="H150" s="49"/>
      <c r="I150" s="49"/>
      <c r="J150" s="49"/>
      <c r="K150" s="49"/>
    </row>
    <row r="151" spans="1:11" ht="14.1" customHeight="1">
      <c r="A151" s="49"/>
      <c r="B151" s="49"/>
      <c r="C151" s="1256" t="s">
        <v>384</v>
      </c>
      <c r="D151" s="1257"/>
      <c r="E151" s="1257"/>
      <c r="F151" s="1257"/>
      <c r="G151" s="1257"/>
      <c r="H151" s="49"/>
      <c r="I151" s="49"/>
      <c r="J151" s="49"/>
      <c r="K151" s="49"/>
    </row>
    <row r="152" spans="1:11" ht="14.1" customHeight="1">
      <c r="A152" s="49"/>
      <c r="B152" s="49"/>
      <c r="C152" s="61"/>
      <c r="D152" s="62">
        <v>2021</v>
      </c>
      <c r="E152" s="62">
        <v>2022</v>
      </c>
      <c r="F152" s="62">
        <v>2023</v>
      </c>
      <c r="G152" s="62">
        <v>2024</v>
      </c>
      <c r="H152" s="49"/>
      <c r="I152" s="49"/>
      <c r="J152" s="49"/>
      <c r="K152" s="49"/>
    </row>
    <row r="153" spans="1:11" ht="14.1" customHeight="1">
      <c r="A153" s="49"/>
      <c r="B153" s="49"/>
      <c r="C153" s="63"/>
      <c r="D153" s="64" t="s">
        <v>7</v>
      </c>
      <c r="E153" s="64" t="s">
        <v>8</v>
      </c>
      <c r="F153" s="64" t="s">
        <v>8</v>
      </c>
      <c r="G153" s="64" t="s">
        <v>8</v>
      </c>
      <c r="H153" s="49"/>
      <c r="I153" s="49"/>
      <c r="J153" s="49"/>
      <c r="K153" s="49"/>
    </row>
    <row r="154" spans="1:11" ht="14.1" customHeight="1">
      <c r="A154" s="49"/>
      <c r="B154" s="49"/>
      <c r="C154" s="65" t="s">
        <v>381</v>
      </c>
      <c r="D154" s="66">
        <v>0</v>
      </c>
      <c r="E154" s="66">
        <v>0</v>
      </c>
      <c r="F154" s="66">
        <v>0</v>
      </c>
      <c r="G154" s="66">
        <v>0</v>
      </c>
      <c r="H154" s="49"/>
      <c r="I154" s="49"/>
      <c r="J154" s="49"/>
      <c r="K154" s="49"/>
    </row>
    <row r="155" spans="1:11" ht="14.1" customHeight="1">
      <c r="A155" s="49"/>
      <c r="B155" s="49"/>
      <c r="C155" s="65" t="s">
        <v>370</v>
      </c>
      <c r="D155" s="66">
        <v>0</v>
      </c>
      <c r="E155" s="66">
        <v>0</v>
      </c>
      <c r="F155" s="66">
        <v>0</v>
      </c>
      <c r="G155" s="66">
        <v>0</v>
      </c>
      <c r="H155" s="49"/>
      <c r="I155" s="49"/>
      <c r="J155" s="49"/>
      <c r="K155" s="49"/>
    </row>
    <row r="156" spans="1:11" ht="14.1" customHeight="1">
      <c r="A156" s="49"/>
      <c r="B156" s="49"/>
      <c r="C156" s="65" t="s">
        <v>374</v>
      </c>
      <c r="D156" s="66">
        <v>0</v>
      </c>
      <c r="E156" s="66">
        <v>0</v>
      </c>
      <c r="F156" s="66">
        <v>0</v>
      </c>
      <c r="G156" s="66">
        <v>0</v>
      </c>
      <c r="H156" s="49"/>
      <c r="I156" s="49"/>
      <c r="J156" s="49"/>
      <c r="K156" s="49"/>
    </row>
    <row r="157" spans="1:11" ht="14.1" customHeight="1">
      <c r="A157" s="49"/>
      <c r="B157" s="49"/>
      <c r="C157" s="65" t="s">
        <v>380</v>
      </c>
      <c r="D157" s="66">
        <v>0</v>
      </c>
      <c r="E157" s="66">
        <v>0</v>
      </c>
      <c r="F157" s="66">
        <v>0</v>
      </c>
      <c r="G157" s="66">
        <v>0</v>
      </c>
      <c r="H157" s="49"/>
      <c r="I157" s="49"/>
      <c r="J157" s="49"/>
      <c r="K157" s="49"/>
    </row>
    <row r="158" spans="1:11" ht="14.1" customHeight="1">
      <c r="A158" s="49"/>
      <c r="B158" s="49"/>
      <c r="C158" s="65" t="s">
        <v>370</v>
      </c>
      <c r="D158" s="66">
        <v>0</v>
      </c>
      <c r="E158" s="66">
        <v>0</v>
      </c>
      <c r="F158" s="66">
        <v>0</v>
      </c>
      <c r="G158" s="66">
        <v>0</v>
      </c>
      <c r="H158" s="49"/>
      <c r="I158" s="49"/>
      <c r="J158" s="49"/>
      <c r="K158" s="49"/>
    </row>
    <row r="159" spans="1:11" ht="14.1" customHeight="1">
      <c r="A159" s="49"/>
      <c r="B159" s="49"/>
      <c r="C159" s="65" t="s">
        <v>374</v>
      </c>
      <c r="D159" s="66">
        <v>0</v>
      </c>
      <c r="E159" s="66">
        <v>0</v>
      </c>
      <c r="F159" s="66">
        <v>0</v>
      </c>
      <c r="G159" s="66">
        <v>0</v>
      </c>
      <c r="H159" s="49"/>
      <c r="I159" s="49"/>
      <c r="J159" s="49"/>
      <c r="K159" s="49"/>
    </row>
    <row r="160" spans="1:11" ht="14.1" customHeight="1">
      <c r="A160" s="49"/>
      <c r="B160" s="49"/>
      <c r="C160" s="65" t="s">
        <v>379</v>
      </c>
      <c r="D160" s="66">
        <v>0</v>
      </c>
      <c r="E160" s="66">
        <v>0</v>
      </c>
      <c r="F160" s="66">
        <v>0</v>
      </c>
      <c r="G160" s="66">
        <v>0</v>
      </c>
      <c r="H160" s="49"/>
      <c r="I160" s="49"/>
      <c r="J160" s="49"/>
      <c r="K160" s="49"/>
    </row>
    <row r="161" spans="1:11" ht="14.1" customHeight="1">
      <c r="A161" s="49"/>
      <c r="B161" s="49"/>
      <c r="C161" s="65" t="s">
        <v>370</v>
      </c>
      <c r="D161" s="66">
        <v>0</v>
      </c>
      <c r="E161" s="66">
        <v>0</v>
      </c>
      <c r="F161" s="66">
        <v>0</v>
      </c>
      <c r="G161" s="66">
        <v>0</v>
      </c>
      <c r="H161" s="49"/>
      <c r="I161" s="49"/>
      <c r="J161" s="49"/>
      <c r="K161" s="49"/>
    </row>
    <row r="162" spans="1:11" ht="14.1" customHeight="1">
      <c r="A162" s="49"/>
      <c r="B162" s="49"/>
      <c r="C162" s="65" t="s">
        <v>374</v>
      </c>
      <c r="D162" s="66">
        <v>0</v>
      </c>
      <c r="E162" s="66">
        <v>0</v>
      </c>
      <c r="F162" s="66">
        <v>0</v>
      </c>
      <c r="G162" s="66">
        <v>0</v>
      </c>
      <c r="H162" s="49"/>
      <c r="I162" s="49"/>
      <c r="J162" s="49"/>
      <c r="K162" s="49"/>
    </row>
    <row r="163" spans="1:11" ht="14.1" customHeight="1">
      <c r="A163" s="49"/>
      <c r="B163" s="49"/>
      <c r="C163" s="65" t="s">
        <v>378</v>
      </c>
      <c r="D163" s="66">
        <v>0</v>
      </c>
      <c r="E163" s="66">
        <v>0</v>
      </c>
      <c r="F163" s="66">
        <v>0</v>
      </c>
      <c r="G163" s="66">
        <v>0</v>
      </c>
      <c r="H163" s="49"/>
      <c r="I163" s="49"/>
      <c r="J163" s="49"/>
      <c r="K163" s="49"/>
    </row>
    <row r="164" spans="1:11" ht="14.1" customHeight="1">
      <c r="A164" s="49"/>
      <c r="B164" s="49"/>
      <c r="C164" s="65" t="s">
        <v>370</v>
      </c>
      <c r="D164" s="66">
        <v>0</v>
      </c>
      <c r="E164" s="66">
        <v>0</v>
      </c>
      <c r="F164" s="66">
        <v>0</v>
      </c>
      <c r="G164" s="66">
        <v>0</v>
      </c>
      <c r="H164" s="49"/>
      <c r="I164" s="49"/>
      <c r="J164" s="49"/>
      <c r="K164" s="49"/>
    </row>
    <row r="165" spans="1:11" ht="14.1" customHeight="1">
      <c r="A165" s="49"/>
      <c r="B165" s="49"/>
      <c r="C165" s="65" t="s">
        <v>374</v>
      </c>
      <c r="D165" s="66">
        <v>0</v>
      </c>
      <c r="E165" s="66">
        <v>0</v>
      </c>
      <c r="F165" s="66">
        <v>0</v>
      </c>
      <c r="G165" s="66">
        <v>0</v>
      </c>
      <c r="H165" s="49"/>
      <c r="I165" s="49"/>
      <c r="J165" s="49"/>
      <c r="K165" s="49"/>
    </row>
    <row r="166" spans="1:11" ht="14.1" customHeight="1">
      <c r="A166" s="49"/>
      <c r="B166" s="49"/>
      <c r="C166" s="65" t="s">
        <v>383</v>
      </c>
      <c r="D166" s="66">
        <v>0</v>
      </c>
      <c r="E166" s="66">
        <v>0</v>
      </c>
      <c r="F166" s="66">
        <v>0</v>
      </c>
      <c r="G166" s="66">
        <v>0</v>
      </c>
      <c r="H166" s="49"/>
      <c r="I166" s="49"/>
      <c r="J166" s="49"/>
      <c r="K166" s="49"/>
    </row>
    <row r="167" spans="1:11" ht="14.1" customHeight="1">
      <c r="A167" s="49"/>
      <c r="B167" s="49"/>
      <c r="C167" s="65" t="s">
        <v>370</v>
      </c>
      <c r="D167" s="66">
        <v>0</v>
      </c>
      <c r="E167" s="66">
        <v>0</v>
      </c>
      <c r="F167" s="66">
        <v>0</v>
      </c>
      <c r="G167" s="66">
        <v>0</v>
      </c>
      <c r="H167" s="49"/>
      <c r="I167" s="49"/>
      <c r="J167" s="49"/>
      <c r="K167" s="49"/>
    </row>
    <row r="168" spans="1:11" ht="14.1" customHeight="1">
      <c r="A168" s="49"/>
      <c r="B168" s="49"/>
      <c r="C168" s="65" t="s">
        <v>374</v>
      </c>
      <c r="D168" s="66">
        <v>0</v>
      </c>
      <c r="E168" s="66">
        <v>0</v>
      </c>
      <c r="F168" s="66">
        <v>0</v>
      </c>
      <c r="G168" s="66">
        <v>0</v>
      </c>
      <c r="H168" s="49"/>
      <c r="I168" s="49"/>
      <c r="J168" s="49"/>
      <c r="K168" s="49"/>
    </row>
    <row r="169" spans="1:11" ht="14.1" customHeight="1">
      <c r="A169" s="49"/>
      <c r="B169" s="49"/>
      <c r="C169" s="65" t="s">
        <v>376</v>
      </c>
      <c r="D169" s="66">
        <v>0</v>
      </c>
      <c r="E169" s="66">
        <v>0</v>
      </c>
      <c r="F169" s="66">
        <v>0</v>
      </c>
      <c r="G169" s="66">
        <v>0</v>
      </c>
      <c r="H169" s="49"/>
      <c r="I169" s="49"/>
      <c r="J169" s="49"/>
      <c r="K169" s="49"/>
    </row>
    <row r="170" spans="1:11" ht="14.1" customHeight="1">
      <c r="A170" s="49"/>
      <c r="B170" s="49"/>
      <c r="C170" s="65" t="s">
        <v>370</v>
      </c>
      <c r="D170" s="66">
        <v>0</v>
      </c>
      <c r="E170" s="66">
        <v>0</v>
      </c>
      <c r="F170" s="66">
        <v>0</v>
      </c>
      <c r="G170" s="66">
        <v>0</v>
      </c>
      <c r="H170" s="49"/>
      <c r="I170" s="49"/>
      <c r="J170" s="49"/>
      <c r="K170" s="49"/>
    </row>
    <row r="171" spans="1:11" ht="14.1" customHeight="1">
      <c r="A171" s="49"/>
      <c r="B171" s="49"/>
      <c r="C171" s="65" t="s">
        <v>374</v>
      </c>
      <c r="D171" s="66">
        <v>0</v>
      </c>
      <c r="E171" s="66">
        <v>0</v>
      </c>
      <c r="F171" s="66">
        <v>0</v>
      </c>
      <c r="G171" s="66">
        <v>0</v>
      </c>
      <c r="H171" s="49"/>
      <c r="I171" s="49"/>
      <c r="J171" s="49"/>
      <c r="K171" s="49"/>
    </row>
    <row r="172" spans="1:11" ht="14.1" customHeight="1">
      <c r="A172" s="49"/>
      <c r="B172" s="49"/>
      <c r="C172" s="65" t="s">
        <v>375</v>
      </c>
      <c r="D172" s="66">
        <v>0</v>
      </c>
      <c r="E172" s="66">
        <v>0</v>
      </c>
      <c r="F172" s="66">
        <v>0</v>
      </c>
      <c r="G172" s="66">
        <v>0</v>
      </c>
      <c r="H172" s="49"/>
      <c r="I172" s="49"/>
      <c r="J172" s="49"/>
      <c r="K172" s="49"/>
    </row>
    <row r="173" spans="1:11" ht="14.1" customHeight="1">
      <c r="A173" s="49"/>
      <c r="B173" s="49"/>
      <c r="C173" s="65" t="s">
        <v>370</v>
      </c>
      <c r="D173" s="66">
        <v>0</v>
      </c>
      <c r="E173" s="66">
        <v>0</v>
      </c>
      <c r="F173" s="66">
        <v>0</v>
      </c>
      <c r="G173" s="66">
        <v>0</v>
      </c>
      <c r="H173" s="49"/>
      <c r="I173" s="49"/>
      <c r="J173" s="49"/>
      <c r="K173" s="49"/>
    </row>
    <row r="174" spans="1:11" ht="14.1" customHeight="1">
      <c r="A174" s="49"/>
      <c r="B174" s="49"/>
      <c r="C174" s="65" t="s">
        <v>374</v>
      </c>
      <c r="D174" s="66">
        <v>0</v>
      </c>
      <c r="E174" s="66">
        <v>0</v>
      </c>
      <c r="F174" s="66">
        <v>0</v>
      </c>
      <c r="G174" s="66">
        <v>0</v>
      </c>
      <c r="H174" s="49"/>
      <c r="I174" s="49"/>
      <c r="J174" s="49"/>
      <c r="K174" s="49"/>
    </row>
    <row r="175" spans="1:11" ht="14.1" customHeight="1">
      <c r="A175" s="49"/>
      <c r="B175" s="49"/>
      <c r="C175" s="65" t="s">
        <v>373</v>
      </c>
      <c r="D175" s="66">
        <v>0</v>
      </c>
      <c r="E175" s="66">
        <v>0</v>
      </c>
      <c r="F175" s="66">
        <v>0</v>
      </c>
      <c r="G175" s="66">
        <v>0</v>
      </c>
      <c r="H175" s="49"/>
      <c r="I175" s="49"/>
      <c r="J175" s="49"/>
      <c r="K175" s="49"/>
    </row>
    <row r="176" spans="1:11" ht="14.1" customHeight="1">
      <c r="A176" s="49"/>
      <c r="B176" s="49"/>
      <c r="C176" s="65" t="s">
        <v>370</v>
      </c>
      <c r="D176" s="66">
        <v>0</v>
      </c>
      <c r="E176" s="66">
        <v>0</v>
      </c>
      <c r="F176" s="66">
        <v>0</v>
      </c>
      <c r="G176" s="66">
        <v>0</v>
      </c>
      <c r="H176" s="49"/>
      <c r="I176" s="49"/>
      <c r="J176" s="49"/>
      <c r="K176" s="49"/>
    </row>
    <row r="177" spans="1:11" ht="14.1" customHeight="1">
      <c r="A177" s="49"/>
      <c r="B177" s="49"/>
      <c r="C177" s="65" t="s">
        <v>369</v>
      </c>
      <c r="D177" s="66">
        <v>0</v>
      </c>
      <c r="E177" s="66">
        <v>0</v>
      </c>
      <c r="F177" s="66">
        <v>0</v>
      </c>
      <c r="G177" s="66">
        <v>0</v>
      </c>
      <c r="H177" s="49"/>
      <c r="I177" s="49"/>
      <c r="J177" s="49"/>
      <c r="K177" s="49"/>
    </row>
    <row r="178" spans="1:11" ht="14.1" customHeight="1">
      <c r="A178" s="49"/>
      <c r="B178" s="49"/>
      <c r="C178" s="65" t="s">
        <v>368</v>
      </c>
      <c r="D178" s="66">
        <v>0</v>
      </c>
      <c r="E178" s="66">
        <v>0</v>
      </c>
      <c r="F178" s="66">
        <v>0</v>
      </c>
      <c r="G178" s="66">
        <v>0</v>
      </c>
      <c r="H178" s="49"/>
      <c r="I178" s="49"/>
      <c r="J178" s="49"/>
      <c r="K178" s="49"/>
    </row>
    <row r="179" spans="1:11" ht="14.1" customHeight="1">
      <c r="A179" s="49"/>
      <c r="B179" s="49"/>
      <c r="C179" s="65" t="s">
        <v>367</v>
      </c>
      <c r="D179" s="66">
        <v>0</v>
      </c>
      <c r="E179" s="66">
        <v>0</v>
      </c>
      <c r="F179" s="66">
        <v>0</v>
      </c>
      <c r="G179" s="66">
        <v>0</v>
      </c>
      <c r="H179" s="49"/>
      <c r="I179" s="49"/>
      <c r="J179" s="49"/>
      <c r="K179" s="49"/>
    </row>
    <row r="180" spans="1:11" ht="14.1" customHeight="1">
      <c r="A180" s="49"/>
      <c r="B180" s="49"/>
      <c r="C180" s="65" t="s">
        <v>366</v>
      </c>
      <c r="D180" s="66">
        <v>0</v>
      </c>
      <c r="E180" s="66">
        <v>0</v>
      </c>
      <c r="F180" s="66">
        <v>0</v>
      </c>
      <c r="G180" s="66">
        <v>0</v>
      </c>
      <c r="H180" s="49"/>
      <c r="I180" s="49"/>
      <c r="J180" s="49"/>
      <c r="K180" s="49"/>
    </row>
    <row r="181" spans="1:11" ht="14.1" customHeight="1">
      <c r="A181" s="49"/>
      <c r="B181" s="49"/>
      <c r="C181" s="65" t="s">
        <v>372</v>
      </c>
      <c r="D181" s="66">
        <v>0</v>
      </c>
      <c r="E181" s="66">
        <v>1000000</v>
      </c>
      <c r="F181" s="66">
        <v>1000000</v>
      </c>
      <c r="G181" s="66">
        <v>1000000</v>
      </c>
      <c r="H181" s="49"/>
      <c r="I181" s="49"/>
      <c r="J181" s="49"/>
      <c r="K181" s="49"/>
    </row>
    <row r="182" spans="1:11" ht="14.1" customHeight="1">
      <c r="A182" s="49"/>
      <c r="B182" s="49"/>
      <c r="C182" s="65" t="s">
        <v>370</v>
      </c>
      <c r="D182" s="66">
        <v>0</v>
      </c>
      <c r="E182" s="66">
        <v>1000000</v>
      </c>
      <c r="F182" s="66">
        <v>1000000</v>
      </c>
      <c r="G182" s="66">
        <v>1000000</v>
      </c>
      <c r="H182" s="49"/>
      <c r="I182" s="49"/>
      <c r="J182" s="49"/>
      <c r="K182" s="49"/>
    </row>
    <row r="183" spans="1:11" ht="14.1" customHeight="1">
      <c r="A183" s="49"/>
      <c r="B183" s="49"/>
      <c r="C183" s="65" t="s">
        <v>369</v>
      </c>
      <c r="D183" s="66">
        <v>0</v>
      </c>
      <c r="E183" s="66">
        <v>0</v>
      </c>
      <c r="F183" s="66">
        <v>0</v>
      </c>
      <c r="G183" s="66">
        <v>0</v>
      </c>
      <c r="H183" s="49"/>
      <c r="I183" s="49"/>
      <c r="J183" s="49"/>
      <c r="K183" s="49"/>
    </row>
    <row r="184" spans="1:11" ht="14.1" customHeight="1">
      <c r="A184" s="49"/>
      <c r="B184" s="49"/>
      <c r="C184" s="65" t="s">
        <v>368</v>
      </c>
      <c r="D184" s="66">
        <v>0</v>
      </c>
      <c r="E184" s="66">
        <v>0</v>
      </c>
      <c r="F184" s="66">
        <v>0</v>
      </c>
      <c r="G184" s="66">
        <v>0</v>
      </c>
      <c r="H184" s="49"/>
      <c r="I184" s="49"/>
      <c r="J184" s="49"/>
      <c r="K184" s="49"/>
    </row>
    <row r="185" spans="1:11" ht="14.1" customHeight="1">
      <c r="A185" s="49"/>
      <c r="B185" s="49"/>
      <c r="C185" s="65" t="s">
        <v>367</v>
      </c>
      <c r="D185" s="66">
        <v>0</v>
      </c>
      <c r="E185" s="66">
        <v>0</v>
      </c>
      <c r="F185" s="66">
        <v>0</v>
      </c>
      <c r="G185" s="66">
        <v>0</v>
      </c>
      <c r="H185" s="49"/>
      <c r="I185" s="49"/>
      <c r="J185" s="49"/>
      <c r="K185" s="49"/>
    </row>
    <row r="186" spans="1:11" ht="14.1" customHeight="1">
      <c r="A186" s="49"/>
      <c r="B186" s="49"/>
      <c r="C186" s="65" t="s">
        <v>366</v>
      </c>
      <c r="D186" s="66">
        <v>0</v>
      </c>
      <c r="E186" s="66">
        <v>0</v>
      </c>
      <c r="F186" s="66">
        <v>0</v>
      </c>
      <c r="G186" s="66">
        <v>0</v>
      </c>
      <c r="H186" s="49"/>
      <c r="I186" s="49"/>
      <c r="J186" s="49"/>
      <c r="K186" s="49"/>
    </row>
    <row r="187" spans="1:11" ht="14.1" customHeight="1">
      <c r="A187" s="49"/>
      <c r="B187" s="49"/>
      <c r="C187" s="65" t="s">
        <v>371</v>
      </c>
      <c r="D187" s="66">
        <v>0</v>
      </c>
      <c r="E187" s="66">
        <v>0</v>
      </c>
      <c r="F187" s="66">
        <v>0</v>
      </c>
      <c r="G187" s="66">
        <v>0</v>
      </c>
      <c r="H187" s="49"/>
      <c r="I187" s="49"/>
      <c r="J187" s="49"/>
      <c r="K187" s="49"/>
    </row>
    <row r="188" spans="1:11" ht="14.1" customHeight="1">
      <c r="A188" s="49"/>
      <c r="B188" s="49"/>
      <c r="C188" s="65" t="s">
        <v>370</v>
      </c>
      <c r="D188" s="66">
        <v>0</v>
      </c>
      <c r="E188" s="66">
        <v>0</v>
      </c>
      <c r="F188" s="66">
        <v>0</v>
      </c>
      <c r="G188" s="66">
        <v>0</v>
      </c>
      <c r="H188" s="49"/>
      <c r="I188" s="49"/>
      <c r="J188" s="49"/>
      <c r="K188" s="49"/>
    </row>
    <row r="189" spans="1:11" ht="14.1" customHeight="1">
      <c r="A189" s="49"/>
      <c r="B189" s="49"/>
      <c r="C189" s="65" t="s">
        <v>369</v>
      </c>
      <c r="D189" s="66">
        <v>0</v>
      </c>
      <c r="E189" s="66">
        <v>0</v>
      </c>
      <c r="F189" s="66">
        <v>0</v>
      </c>
      <c r="G189" s="66">
        <v>0</v>
      </c>
      <c r="H189" s="49"/>
      <c r="I189" s="49"/>
      <c r="J189" s="49"/>
      <c r="K189" s="49"/>
    </row>
    <row r="190" spans="1:11" ht="14.1" customHeight="1">
      <c r="A190" s="49"/>
      <c r="B190" s="49"/>
      <c r="C190" s="65" t="s">
        <v>368</v>
      </c>
      <c r="D190" s="66">
        <v>0</v>
      </c>
      <c r="E190" s="66">
        <v>0</v>
      </c>
      <c r="F190" s="66">
        <v>0</v>
      </c>
      <c r="G190" s="66">
        <v>0</v>
      </c>
      <c r="H190" s="49"/>
      <c r="I190" s="49"/>
      <c r="J190" s="49"/>
      <c r="K190" s="49"/>
    </row>
    <row r="191" spans="1:11" ht="14.1" customHeight="1">
      <c r="A191" s="49"/>
      <c r="B191" s="49"/>
      <c r="C191" s="65" t="s">
        <v>367</v>
      </c>
      <c r="D191" s="66">
        <v>0</v>
      </c>
      <c r="E191" s="66">
        <v>0</v>
      </c>
      <c r="F191" s="66">
        <v>0</v>
      </c>
      <c r="G191" s="66">
        <v>0</v>
      </c>
      <c r="H191" s="49"/>
      <c r="I191" s="49"/>
      <c r="J191" s="49"/>
      <c r="K191" s="49"/>
    </row>
    <row r="192" spans="1:11" ht="14.1" customHeight="1">
      <c r="A192" s="49"/>
      <c r="B192" s="49"/>
      <c r="C192" s="65" t="s">
        <v>366</v>
      </c>
      <c r="D192" s="66">
        <v>0</v>
      </c>
      <c r="E192" s="66">
        <v>0</v>
      </c>
      <c r="F192" s="66">
        <v>0</v>
      </c>
      <c r="G192" s="66">
        <v>0</v>
      </c>
      <c r="H192" s="49"/>
      <c r="I192" s="49"/>
      <c r="J192" s="49"/>
      <c r="K192" s="49"/>
    </row>
    <row r="193" spans="1:11" ht="14.1" customHeight="1">
      <c r="A193" s="49"/>
      <c r="B193" s="49"/>
      <c r="C193" s="65" t="s">
        <v>365</v>
      </c>
      <c r="D193" s="66">
        <v>0</v>
      </c>
      <c r="E193" s="66">
        <v>0</v>
      </c>
      <c r="F193" s="66">
        <v>0</v>
      </c>
      <c r="G193" s="66">
        <v>0</v>
      </c>
      <c r="H193" s="49"/>
      <c r="I193" s="49"/>
      <c r="J193" s="49"/>
      <c r="K193" s="49"/>
    </row>
    <row r="194" spans="1:11" ht="14.1" customHeight="1">
      <c r="A194" s="49"/>
      <c r="B194" s="49"/>
      <c r="C194" s="65" t="s">
        <v>364</v>
      </c>
      <c r="D194" s="66">
        <v>0</v>
      </c>
      <c r="E194" s="66">
        <v>0</v>
      </c>
      <c r="F194" s="66">
        <v>0</v>
      </c>
      <c r="G194" s="66">
        <v>0</v>
      </c>
      <c r="H194" s="49"/>
      <c r="I194" s="49"/>
      <c r="J194" s="49"/>
      <c r="K194" s="49"/>
    </row>
    <row r="195" spans="1:11" ht="14.1" customHeight="1">
      <c r="A195" s="49"/>
      <c r="B195" s="49"/>
      <c r="C195" s="67" t="s">
        <v>147</v>
      </c>
      <c r="D195" s="66">
        <v>0</v>
      </c>
      <c r="E195" s="66">
        <v>1000000</v>
      </c>
      <c r="F195" s="66">
        <v>1000000</v>
      </c>
      <c r="G195" s="66">
        <v>1000000</v>
      </c>
      <c r="H195" s="49"/>
      <c r="I195" s="49"/>
      <c r="J195" s="49"/>
      <c r="K195" s="49"/>
    </row>
    <row r="196" spans="1:11" ht="15" customHeight="1">
      <c r="A196" s="49"/>
      <c r="B196" s="49"/>
      <c r="C196" s="68" t="s">
        <v>361</v>
      </c>
      <c r="D196" s="69" t="s">
        <v>361</v>
      </c>
      <c r="E196" s="69" t="s">
        <v>361</v>
      </c>
      <c r="F196" s="69" t="s">
        <v>361</v>
      </c>
      <c r="G196" s="69" t="s">
        <v>361</v>
      </c>
      <c r="H196" s="49"/>
      <c r="I196" s="49"/>
      <c r="J196" s="49"/>
      <c r="K196" s="49"/>
    </row>
    <row r="197" spans="1:11" ht="15" customHeight="1">
      <c r="A197" s="49"/>
      <c r="B197" s="49"/>
      <c r="C197" s="52" t="s">
        <v>382</v>
      </c>
      <c r="D197" s="70">
        <v>151700000</v>
      </c>
      <c r="E197" s="70">
        <v>158440000</v>
      </c>
      <c r="F197" s="70">
        <v>152000000</v>
      </c>
      <c r="G197" s="70">
        <v>162000000</v>
      </c>
      <c r="H197" s="49"/>
      <c r="I197" s="49"/>
      <c r="J197" s="49"/>
      <c r="K197" s="49"/>
    </row>
    <row r="198" spans="1:11" ht="15" customHeight="1">
      <c r="A198" s="49"/>
      <c r="B198" s="49"/>
      <c r="C198" s="53" t="s">
        <v>381</v>
      </c>
      <c r="D198" s="71">
        <v>8032000</v>
      </c>
      <c r="E198" s="71">
        <v>8032000</v>
      </c>
      <c r="F198" s="71">
        <v>8032000</v>
      </c>
      <c r="G198" s="71">
        <v>8032000</v>
      </c>
      <c r="H198" s="49"/>
      <c r="I198" s="49"/>
      <c r="J198" s="49"/>
      <c r="K198" s="49"/>
    </row>
    <row r="199" spans="1:11" ht="15" customHeight="1">
      <c r="A199" s="49"/>
      <c r="B199" s="49"/>
      <c r="C199" s="53" t="s">
        <v>370</v>
      </c>
      <c r="D199" s="71">
        <v>8032000</v>
      </c>
      <c r="E199" s="71">
        <v>8032000</v>
      </c>
      <c r="F199" s="71">
        <v>8032000</v>
      </c>
      <c r="G199" s="71">
        <v>8032000</v>
      </c>
      <c r="H199" s="49"/>
      <c r="I199" s="49"/>
      <c r="J199" s="49"/>
      <c r="K199" s="49"/>
    </row>
    <row r="200" spans="1:11" ht="15" customHeight="1">
      <c r="A200" s="49"/>
      <c r="B200" s="49"/>
      <c r="C200" s="53" t="s">
        <v>374</v>
      </c>
      <c r="D200" s="71">
        <v>0</v>
      </c>
      <c r="E200" s="71">
        <v>0</v>
      </c>
      <c r="F200" s="71">
        <v>0</v>
      </c>
      <c r="G200" s="71">
        <v>0</v>
      </c>
      <c r="H200" s="49"/>
      <c r="I200" s="49"/>
      <c r="J200" s="49"/>
      <c r="K200" s="49"/>
    </row>
    <row r="201" spans="1:11" ht="15" customHeight="1">
      <c r="A201" s="49"/>
      <c r="B201" s="49"/>
      <c r="C201" s="53" t="s">
        <v>380</v>
      </c>
      <c r="D201" s="71">
        <v>1358000</v>
      </c>
      <c r="E201" s="71">
        <v>1358000</v>
      </c>
      <c r="F201" s="71">
        <v>1358000</v>
      </c>
      <c r="G201" s="71">
        <v>1358000</v>
      </c>
      <c r="H201" s="49"/>
      <c r="I201" s="49"/>
      <c r="J201" s="49"/>
      <c r="K201" s="49"/>
    </row>
    <row r="202" spans="1:11" ht="15" customHeight="1">
      <c r="A202" s="49"/>
      <c r="B202" s="49"/>
      <c r="C202" s="53" t="s">
        <v>370</v>
      </c>
      <c r="D202" s="71">
        <v>1358000</v>
      </c>
      <c r="E202" s="71">
        <v>1358000</v>
      </c>
      <c r="F202" s="71">
        <v>1358000</v>
      </c>
      <c r="G202" s="71">
        <v>1358000</v>
      </c>
      <c r="H202" s="49"/>
      <c r="I202" s="49"/>
      <c r="J202" s="49"/>
      <c r="K202" s="49"/>
    </row>
    <row r="203" spans="1:11" ht="15" customHeight="1">
      <c r="A203" s="49"/>
      <c r="B203" s="49"/>
      <c r="C203" s="53" t="s">
        <v>374</v>
      </c>
      <c r="D203" s="71">
        <v>0</v>
      </c>
      <c r="E203" s="71">
        <v>0</v>
      </c>
      <c r="F203" s="71">
        <v>0</v>
      </c>
      <c r="G203" s="71">
        <v>0</v>
      </c>
      <c r="H203" s="49"/>
      <c r="I203" s="49"/>
      <c r="J203" s="49"/>
      <c r="K203" s="49"/>
    </row>
    <row r="204" spans="1:11" ht="15" customHeight="1">
      <c r="A204" s="49"/>
      <c r="B204" s="49"/>
      <c r="C204" s="53" t="s">
        <v>379</v>
      </c>
      <c r="D204" s="71">
        <v>2292000</v>
      </c>
      <c r="E204" s="71">
        <v>4000000</v>
      </c>
      <c r="F204" s="71">
        <v>4000000</v>
      </c>
      <c r="G204" s="71">
        <v>4000000</v>
      </c>
      <c r="H204" s="49"/>
      <c r="I204" s="49"/>
      <c r="J204" s="49"/>
      <c r="K204" s="49"/>
    </row>
    <row r="205" spans="1:11" ht="15" customHeight="1">
      <c r="A205" s="49"/>
      <c r="B205" s="49"/>
      <c r="C205" s="53" t="s">
        <v>370</v>
      </c>
      <c r="D205" s="71">
        <v>2292000</v>
      </c>
      <c r="E205" s="71">
        <v>4000000</v>
      </c>
      <c r="F205" s="71">
        <v>4000000</v>
      </c>
      <c r="G205" s="71">
        <v>4000000</v>
      </c>
      <c r="H205" s="49"/>
      <c r="I205" s="49"/>
      <c r="J205" s="49"/>
      <c r="K205" s="49"/>
    </row>
    <row r="206" spans="1:11" ht="15" customHeight="1">
      <c r="A206" s="49"/>
      <c r="B206" s="49"/>
      <c r="C206" s="53" t="s">
        <v>374</v>
      </c>
      <c r="D206" s="71">
        <v>0</v>
      </c>
      <c r="E206" s="71">
        <v>0</v>
      </c>
      <c r="F206" s="71">
        <v>0</v>
      </c>
      <c r="G206" s="71">
        <v>0</v>
      </c>
      <c r="H206" s="49"/>
      <c r="I206" s="49"/>
      <c r="J206" s="49"/>
      <c r="K206" s="49"/>
    </row>
    <row r="207" spans="1:11" ht="15" customHeight="1">
      <c r="A207" s="49"/>
      <c r="B207" s="49"/>
      <c r="C207" s="53" t="s">
        <v>378</v>
      </c>
      <c r="D207" s="71">
        <v>0</v>
      </c>
      <c r="E207" s="71">
        <v>0</v>
      </c>
      <c r="F207" s="71">
        <v>0</v>
      </c>
      <c r="G207" s="71">
        <v>0</v>
      </c>
      <c r="H207" s="49"/>
      <c r="I207" s="49"/>
      <c r="J207" s="49"/>
      <c r="K207" s="49"/>
    </row>
    <row r="208" spans="1:11" ht="15" customHeight="1">
      <c r="A208" s="49"/>
      <c r="B208" s="49"/>
      <c r="C208" s="53" t="s">
        <v>370</v>
      </c>
      <c r="D208" s="71">
        <v>0</v>
      </c>
      <c r="E208" s="71">
        <v>0</v>
      </c>
      <c r="F208" s="71">
        <v>0</v>
      </c>
      <c r="G208" s="71">
        <v>0</v>
      </c>
      <c r="H208" s="49"/>
      <c r="I208" s="49"/>
      <c r="J208" s="49"/>
      <c r="K208" s="49"/>
    </row>
    <row r="209" spans="1:11" ht="15" customHeight="1">
      <c r="A209" s="49"/>
      <c r="B209" s="49"/>
      <c r="C209" s="53" t="s">
        <v>374</v>
      </c>
      <c r="D209" s="71">
        <v>0</v>
      </c>
      <c r="E209" s="71">
        <v>0</v>
      </c>
      <c r="F209" s="71">
        <v>0</v>
      </c>
      <c r="G209" s="71">
        <v>0</v>
      </c>
      <c r="H209" s="49"/>
      <c r="I209" s="49"/>
      <c r="J209" s="49"/>
      <c r="K209" s="49"/>
    </row>
    <row r="210" spans="1:11" ht="20.100000000000001" customHeight="1">
      <c r="A210" s="49"/>
      <c r="B210" s="49"/>
      <c r="C210" s="53" t="s">
        <v>377</v>
      </c>
      <c r="D210" s="73">
        <v>121850000</v>
      </c>
      <c r="E210" s="73">
        <v>131350000</v>
      </c>
      <c r="F210" s="73">
        <v>119910000</v>
      </c>
      <c r="G210" s="73">
        <v>129910000</v>
      </c>
      <c r="H210" s="49"/>
      <c r="I210" s="49"/>
      <c r="J210" s="49"/>
      <c r="K210" s="49"/>
    </row>
    <row r="211" spans="1:11" ht="15" customHeight="1">
      <c r="A211" s="49"/>
      <c r="B211" s="49"/>
      <c r="C211" s="53" t="s">
        <v>370</v>
      </c>
      <c r="D211" s="71">
        <v>121850000</v>
      </c>
      <c r="E211" s="71">
        <v>131350000</v>
      </c>
      <c r="F211" s="71">
        <v>119910000</v>
      </c>
      <c r="G211" s="71">
        <v>129910000</v>
      </c>
      <c r="H211" s="49"/>
      <c r="I211" s="49"/>
      <c r="J211" s="49"/>
      <c r="K211" s="49"/>
    </row>
    <row r="212" spans="1:11" ht="15" customHeight="1">
      <c r="A212" s="49"/>
      <c r="B212" s="49"/>
      <c r="C212" s="53" t="s">
        <v>374</v>
      </c>
      <c r="D212" s="71">
        <v>0</v>
      </c>
      <c r="E212" s="71">
        <v>0</v>
      </c>
      <c r="F212" s="71">
        <v>0</v>
      </c>
      <c r="G212" s="71">
        <v>0</v>
      </c>
      <c r="H212" s="49"/>
      <c r="I212" s="49"/>
      <c r="J212" s="49"/>
      <c r="K212" s="49"/>
    </row>
    <row r="213" spans="1:11" ht="15" customHeight="1">
      <c r="A213" s="49"/>
      <c r="B213" s="49"/>
      <c r="C213" s="53" t="s">
        <v>376</v>
      </c>
      <c r="D213" s="71">
        <v>16050000</v>
      </c>
      <c r="E213" s="71">
        <v>12700000</v>
      </c>
      <c r="F213" s="71">
        <v>17700000</v>
      </c>
      <c r="G213" s="71">
        <v>17700000</v>
      </c>
      <c r="H213" s="49"/>
      <c r="I213" s="49"/>
      <c r="J213" s="49"/>
      <c r="K213" s="49"/>
    </row>
    <row r="214" spans="1:11" ht="15" customHeight="1">
      <c r="A214" s="49"/>
      <c r="B214" s="49"/>
      <c r="C214" s="53" t="s">
        <v>370</v>
      </c>
      <c r="D214" s="71">
        <v>16050000</v>
      </c>
      <c r="E214" s="71">
        <v>12700000</v>
      </c>
      <c r="F214" s="71">
        <v>17700000</v>
      </c>
      <c r="G214" s="71">
        <v>17700000</v>
      </c>
      <c r="H214" s="49"/>
      <c r="I214" s="49"/>
      <c r="J214" s="49"/>
      <c r="K214" s="49"/>
    </row>
    <row r="215" spans="1:11" ht="15" customHeight="1">
      <c r="A215" s="49"/>
      <c r="B215" s="49"/>
      <c r="C215" s="53" t="s">
        <v>374</v>
      </c>
      <c r="D215" s="71">
        <v>0</v>
      </c>
      <c r="E215" s="71">
        <v>0</v>
      </c>
      <c r="F215" s="71">
        <v>0</v>
      </c>
      <c r="G215" s="71">
        <v>0</v>
      </c>
      <c r="H215" s="49"/>
      <c r="I215" s="49"/>
      <c r="J215" s="49"/>
      <c r="K215" s="49"/>
    </row>
    <row r="216" spans="1:11" ht="15" customHeight="1">
      <c r="A216" s="49"/>
      <c r="B216" s="49"/>
      <c r="C216" s="53" t="s">
        <v>375</v>
      </c>
      <c r="D216" s="71">
        <v>118000</v>
      </c>
      <c r="E216" s="71">
        <v>0</v>
      </c>
      <c r="F216" s="71">
        <v>0</v>
      </c>
      <c r="G216" s="71">
        <v>0</v>
      </c>
      <c r="H216" s="49"/>
      <c r="I216" s="49"/>
      <c r="J216" s="49"/>
      <c r="K216" s="49"/>
    </row>
    <row r="217" spans="1:11" ht="15" customHeight="1">
      <c r="A217" s="49"/>
      <c r="B217" s="49"/>
      <c r="C217" s="53" t="s">
        <v>370</v>
      </c>
      <c r="D217" s="71">
        <v>118000</v>
      </c>
      <c r="E217" s="71">
        <v>0</v>
      </c>
      <c r="F217" s="71">
        <v>0</v>
      </c>
      <c r="G217" s="71">
        <v>0</v>
      </c>
      <c r="H217" s="49"/>
      <c r="I217" s="49"/>
      <c r="J217" s="49"/>
      <c r="K217" s="49"/>
    </row>
    <row r="218" spans="1:11" ht="15" customHeight="1">
      <c r="A218" s="49"/>
      <c r="B218" s="49"/>
      <c r="C218" s="53" t="s">
        <v>374</v>
      </c>
      <c r="D218" s="71">
        <v>0</v>
      </c>
      <c r="E218" s="71">
        <v>0</v>
      </c>
      <c r="F218" s="71">
        <v>0</v>
      </c>
      <c r="G218" s="71">
        <v>0</v>
      </c>
      <c r="H218" s="49"/>
      <c r="I218" s="49"/>
      <c r="J218" s="49"/>
      <c r="K218" s="49"/>
    </row>
    <row r="219" spans="1:11" ht="15" customHeight="1">
      <c r="A219" s="49"/>
      <c r="B219" s="49"/>
      <c r="C219" s="53" t="s">
        <v>373</v>
      </c>
      <c r="D219" s="71">
        <v>1000000</v>
      </c>
      <c r="E219" s="71">
        <v>0</v>
      </c>
      <c r="F219" s="71">
        <v>0</v>
      </c>
      <c r="G219" s="71">
        <v>0</v>
      </c>
      <c r="H219" s="49"/>
      <c r="I219" s="49"/>
      <c r="J219" s="49"/>
      <c r="K219" s="49"/>
    </row>
    <row r="220" spans="1:11" ht="15" customHeight="1">
      <c r="A220" s="49"/>
      <c r="B220" s="49"/>
      <c r="C220" s="53" t="s">
        <v>370</v>
      </c>
      <c r="D220" s="71">
        <v>0</v>
      </c>
      <c r="E220" s="71">
        <v>0</v>
      </c>
      <c r="F220" s="71">
        <v>0</v>
      </c>
      <c r="G220" s="71">
        <v>0</v>
      </c>
      <c r="H220" s="49"/>
      <c r="I220" s="49"/>
      <c r="J220" s="49"/>
      <c r="K220" s="49"/>
    </row>
    <row r="221" spans="1:11" ht="15" customHeight="1">
      <c r="A221" s="49"/>
      <c r="B221" s="49"/>
      <c r="C221" s="53" t="s">
        <v>369</v>
      </c>
      <c r="D221" s="71">
        <v>1000000</v>
      </c>
      <c r="E221" s="71">
        <v>0</v>
      </c>
      <c r="F221" s="71">
        <v>0</v>
      </c>
      <c r="G221" s="71">
        <v>0</v>
      </c>
      <c r="H221" s="49"/>
      <c r="I221" s="49"/>
      <c r="J221" s="49"/>
      <c r="K221" s="49"/>
    </row>
    <row r="222" spans="1:11" ht="15" customHeight="1">
      <c r="A222" s="49"/>
      <c r="B222" s="49"/>
      <c r="C222" s="53" t="s">
        <v>368</v>
      </c>
      <c r="D222" s="71">
        <v>0</v>
      </c>
      <c r="E222" s="71">
        <v>0</v>
      </c>
      <c r="F222" s="71">
        <v>0</v>
      </c>
      <c r="G222" s="71">
        <v>0</v>
      </c>
      <c r="H222" s="49"/>
      <c r="I222" s="49"/>
      <c r="J222" s="49"/>
      <c r="K222" s="49"/>
    </row>
    <row r="223" spans="1:11" ht="15" customHeight="1">
      <c r="A223" s="49"/>
      <c r="B223" s="49"/>
      <c r="C223" s="53" t="s">
        <v>367</v>
      </c>
      <c r="D223" s="71">
        <v>0</v>
      </c>
      <c r="E223" s="71">
        <v>0</v>
      </c>
      <c r="F223" s="71">
        <v>0</v>
      </c>
      <c r="G223" s="71">
        <v>0</v>
      </c>
      <c r="H223" s="49"/>
      <c r="I223" s="49"/>
      <c r="J223" s="49"/>
      <c r="K223" s="49"/>
    </row>
    <row r="224" spans="1:11" ht="15" customHeight="1">
      <c r="A224" s="49"/>
      <c r="B224" s="49"/>
      <c r="C224" s="53" t="s">
        <v>366</v>
      </c>
      <c r="D224" s="71">
        <v>0</v>
      </c>
      <c r="E224" s="71">
        <v>0</v>
      </c>
      <c r="F224" s="71">
        <v>0</v>
      </c>
      <c r="G224" s="71">
        <v>0</v>
      </c>
      <c r="H224" s="49"/>
      <c r="I224" s="49"/>
      <c r="J224" s="49"/>
      <c r="K224" s="49"/>
    </row>
    <row r="225" spans="1:11" ht="15" customHeight="1">
      <c r="A225" s="49"/>
      <c r="B225" s="49"/>
      <c r="C225" s="53" t="s">
        <v>372</v>
      </c>
      <c r="D225" s="71">
        <v>1000000</v>
      </c>
      <c r="E225" s="71">
        <v>1000000</v>
      </c>
      <c r="F225" s="71">
        <v>1000000</v>
      </c>
      <c r="G225" s="71">
        <v>1000000</v>
      </c>
      <c r="H225" s="49"/>
      <c r="I225" s="49"/>
      <c r="J225" s="49"/>
      <c r="K225" s="49"/>
    </row>
    <row r="226" spans="1:11" ht="15" customHeight="1">
      <c r="A226" s="49"/>
      <c r="B226" s="49"/>
      <c r="C226" s="53" t="s">
        <v>370</v>
      </c>
      <c r="D226" s="71">
        <v>0</v>
      </c>
      <c r="E226" s="71">
        <v>1000000</v>
      </c>
      <c r="F226" s="71">
        <v>1000000</v>
      </c>
      <c r="G226" s="71">
        <v>1000000</v>
      </c>
      <c r="H226" s="49"/>
      <c r="I226" s="49"/>
      <c r="J226" s="49"/>
      <c r="K226" s="49"/>
    </row>
    <row r="227" spans="1:11" ht="15" customHeight="1">
      <c r="A227" s="49"/>
      <c r="B227" s="49"/>
      <c r="C227" s="53" t="s">
        <v>369</v>
      </c>
      <c r="D227" s="71">
        <v>0</v>
      </c>
      <c r="E227" s="71">
        <v>0</v>
      </c>
      <c r="F227" s="71">
        <v>0</v>
      </c>
      <c r="G227" s="71">
        <v>0</v>
      </c>
      <c r="H227" s="49"/>
      <c r="I227" s="49"/>
      <c r="J227" s="49"/>
      <c r="K227" s="49"/>
    </row>
    <row r="228" spans="1:11" ht="15" customHeight="1">
      <c r="A228" s="49"/>
      <c r="B228" s="49"/>
      <c r="C228" s="53" t="s">
        <v>368</v>
      </c>
      <c r="D228" s="71">
        <v>0</v>
      </c>
      <c r="E228" s="71">
        <v>0</v>
      </c>
      <c r="F228" s="71">
        <v>0</v>
      </c>
      <c r="G228" s="71">
        <v>0</v>
      </c>
      <c r="H228" s="49"/>
      <c r="I228" s="49"/>
      <c r="J228" s="49"/>
      <c r="K228" s="49"/>
    </row>
    <row r="229" spans="1:11" ht="15" customHeight="1">
      <c r="A229" s="49"/>
      <c r="B229" s="49"/>
      <c r="C229" s="53" t="s">
        <v>367</v>
      </c>
      <c r="D229" s="71">
        <v>0</v>
      </c>
      <c r="E229" s="71">
        <v>0</v>
      </c>
      <c r="F229" s="71">
        <v>0</v>
      </c>
      <c r="G229" s="71">
        <v>0</v>
      </c>
      <c r="H229" s="49"/>
      <c r="I229" s="49"/>
      <c r="J229" s="49"/>
      <c r="K229" s="49"/>
    </row>
    <row r="230" spans="1:11" ht="15" customHeight="1">
      <c r="A230" s="49"/>
      <c r="B230" s="49"/>
      <c r="C230" s="53" t="s">
        <v>366</v>
      </c>
      <c r="D230" s="71">
        <v>1000000</v>
      </c>
      <c r="E230" s="71">
        <v>0</v>
      </c>
      <c r="F230" s="71">
        <v>0</v>
      </c>
      <c r="G230" s="71">
        <v>0</v>
      </c>
      <c r="H230" s="49"/>
      <c r="I230" s="49"/>
      <c r="J230" s="49"/>
      <c r="K230" s="49"/>
    </row>
    <row r="231" spans="1:11" ht="15" customHeight="1">
      <c r="A231" s="49"/>
      <c r="B231" s="49"/>
      <c r="C231" s="53" t="s">
        <v>371</v>
      </c>
      <c r="D231" s="71">
        <v>0</v>
      </c>
      <c r="E231" s="71">
        <v>0</v>
      </c>
      <c r="F231" s="71">
        <v>0</v>
      </c>
      <c r="G231" s="71">
        <v>0</v>
      </c>
      <c r="H231" s="49"/>
      <c r="I231" s="49"/>
      <c r="J231" s="49"/>
      <c r="K231" s="49"/>
    </row>
    <row r="232" spans="1:11" ht="15" customHeight="1">
      <c r="A232" s="49"/>
      <c r="B232" s="49"/>
      <c r="C232" s="53" t="s">
        <v>370</v>
      </c>
      <c r="D232" s="71">
        <v>0</v>
      </c>
      <c r="E232" s="71">
        <v>0</v>
      </c>
      <c r="F232" s="71">
        <v>0</v>
      </c>
      <c r="G232" s="71">
        <v>0</v>
      </c>
      <c r="H232" s="49"/>
      <c r="I232" s="49"/>
      <c r="J232" s="49"/>
      <c r="K232" s="49"/>
    </row>
    <row r="233" spans="1:11" ht="15" customHeight="1">
      <c r="A233" s="49"/>
      <c r="B233" s="49"/>
      <c r="C233" s="53" t="s">
        <v>369</v>
      </c>
      <c r="D233" s="71">
        <v>0</v>
      </c>
      <c r="E233" s="71">
        <v>0</v>
      </c>
      <c r="F233" s="71">
        <v>0</v>
      </c>
      <c r="G233" s="71">
        <v>0</v>
      </c>
      <c r="H233" s="49"/>
      <c r="I233" s="49"/>
      <c r="J233" s="49"/>
      <c r="K233" s="49"/>
    </row>
    <row r="234" spans="1:11" ht="15" customHeight="1">
      <c r="A234" s="49"/>
      <c r="B234" s="49"/>
      <c r="C234" s="53" t="s">
        <v>368</v>
      </c>
      <c r="D234" s="71">
        <v>0</v>
      </c>
      <c r="E234" s="71">
        <v>0</v>
      </c>
      <c r="F234" s="71">
        <v>0</v>
      </c>
      <c r="G234" s="71">
        <v>0</v>
      </c>
      <c r="H234" s="49"/>
      <c r="I234" s="49"/>
      <c r="J234" s="49"/>
      <c r="K234" s="49"/>
    </row>
    <row r="235" spans="1:11" ht="15" customHeight="1">
      <c r="A235" s="49"/>
      <c r="B235" s="49"/>
      <c r="C235" s="53" t="s">
        <v>367</v>
      </c>
      <c r="D235" s="71">
        <v>0</v>
      </c>
      <c r="E235" s="71">
        <v>0</v>
      </c>
      <c r="F235" s="71">
        <v>0</v>
      </c>
      <c r="G235" s="71">
        <v>0</v>
      </c>
      <c r="H235" s="49"/>
      <c r="I235" s="49"/>
      <c r="J235" s="49"/>
      <c r="K235" s="49"/>
    </row>
    <row r="236" spans="1:11" ht="15" customHeight="1">
      <c r="A236" s="49"/>
      <c r="B236" s="49"/>
      <c r="C236" s="53" t="s">
        <v>366</v>
      </c>
      <c r="D236" s="71">
        <v>0</v>
      </c>
      <c r="E236" s="71">
        <v>0</v>
      </c>
      <c r="F236" s="71">
        <v>0</v>
      </c>
      <c r="G236" s="71">
        <v>0</v>
      </c>
      <c r="H236" s="49"/>
      <c r="I236" s="49"/>
      <c r="J236" s="49"/>
      <c r="K236" s="49"/>
    </row>
    <row r="237" spans="1:11" ht="15" customHeight="1">
      <c r="A237" s="49"/>
      <c r="B237" s="49"/>
      <c r="C237" s="53" t="s">
        <v>365</v>
      </c>
      <c r="D237" s="71">
        <v>0</v>
      </c>
      <c r="E237" s="71">
        <v>0</v>
      </c>
      <c r="F237" s="71">
        <v>0</v>
      </c>
      <c r="G237" s="71">
        <v>0</v>
      </c>
      <c r="H237" s="49"/>
      <c r="I237" s="49"/>
      <c r="J237" s="49"/>
      <c r="K237" s="49"/>
    </row>
    <row r="238" spans="1:11" ht="15" customHeight="1">
      <c r="A238" s="49"/>
      <c r="B238" s="49"/>
      <c r="C238" s="53" t="s">
        <v>364</v>
      </c>
      <c r="D238" s="71">
        <v>0</v>
      </c>
      <c r="E238" s="71">
        <v>0</v>
      </c>
      <c r="F238" s="71">
        <v>0</v>
      </c>
      <c r="G238" s="71">
        <v>0</v>
      </c>
      <c r="H238" s="49"/>
      <c r="I238" s="49"/>
      <c r="J238" s="49"/>
      <c r="K238" s="49"/>
    </row>
    <row r="239" spans="1:11" ht="20.100000000000001" customHeight="1">
      <c r="A239" s="49"/>
      <c r="B239" s="49"/>
      <c r="C239" s="74" t="s">
        <v>361</v>
      </c>
      <c r="D239" s="49"/>
      <c r="E239" s="49"/>
      <c r="F239" s="49"/>
      <c r="G239" s="49"/>
      <c r="H239" s="49"/>
      <c r="I239" s="49"/>
      <c r="J239" s="49"/>
      <c r="K239" s="49"/>
    </row>
    <row r="240" spans="1:11" ht="20.100000000000001" customHeight="1">
      <c r="A240" s="75" t="s">
        <v>429</v>
      </c>
      <c r="B240" s="60" t="s">
        <v>269</v>
      </c>
      <c r="C240" s="60" t="s">
        <v>361</v>
      </c>
      <c r="D240" s="49"/>
      <c r="E240" s="76" t="s">
        <v>361</v>
      </c>
      <c r="F240" s="60" t="s">
        <v>269</v>
      </c>
      <c r="G240" s="60" t="s">
        <v>361</v>
      </c>
      <c r="H240" s="77" t="s">
        <v>361</v>
      </c>
      <c r="I240" s="76" t="s">
        <v>361</v>
      </c>
      <c r="J240" s="60" t="s">
        <v>269</v>
      </c>
      <c r="K240" s="60" t="s">
        <v>361</v>
      </c>
    </row>
    <row r="241" spans="1:11" ht="20.100000000000001" customHeight="1">
      <c r="A241" s="78" t="s">
        <v>428</v>
      </c>
      <c r="B241" s="60" t="s">
        <v>362</v>
      </c>
      <c r="C241" s="60" t="s">
        <v>361</v>
      </c>
      <c r="D241" s="49"/>
      <c r="E241" s="78" t="s">
        <v>427</v>
      </c>
      <c r="F241" s="60" t="s">
        <v>362</v>
      </c>
      <c r="G241" s="60" t="s">
        <v>361</v>
      </c>
      <c r="H241" s="49"/>
      <c r="I241" s="78" t="s">
        <v>363</v>
      </c>
      <c r="J241" s="60" t="s">
        <v>362</v>
      </c>
      <c r="K241" s="60" t="s">
        <v>361</v>
      </c>
    </row>
    <row r="242" spans="1:11" ht="20.100000000000001" customHeight="1">
      <c r="A242" s="79" t="s">
        <v>361</v>
      </c>
      <c r="B242" s="60" t="s">
        <v>267</v>
      </c>
      <c r="C242" s="60" t="s">
        <v>361</v>
      </c>
      <c r="D242" s="49"/>
      <c r="E242" s="79" t="s">
        <v>361</v>
      </c>
      <c r="F242" s="60" t="s">
        <v>267</v>
      </c>
      <c r="G242" s="60" t="s">
        <v>361</v>
      </c>
      <c r="H242" s="49"/>
      <c r="I242" s="79" t="s">
        <v>361</v>
      </c>
      <c r="J242" s="60" t="s">
        <v>267</v>
      </c>
      <c r="K242" s="60" t="s">
        <v>361</v>
      </c>
    </row>
  </sheetData>
  <mergeCells count="27">
    <mergeCell ref="D6:G6"/>
    <mergeCell ref="C1:G1"/>
    <mergeCell ref="C2:G2"/>
    <mergeCell ref="D3:G3"/>
    <mergeCell ref="D4:G4"/>
    <mergeCell ref="D5:G5"/>
    <mergeCell ref="D82:G82"/>
    <mergeCell ref="D7:G7"/>
    <mergeCell ref="C8:G8"/>
    <mergeCell ref="C9:G9"/>
    <mergeCell ref="D10:G10"/>
    <mergeCell ref="D16:G16"/>
    <mergeCell ref="C24:G24"/>
    <mergeCell ref="D25:G25"/>
    <mergeCell ref="D26:G26"/>
    <mergeCell ref="D27:G27"/>
    <mergeCell ref="D28:G28"/>
    <mergeCell ref="C37:G37"/>
    <mergeCell ref="D141:G141"/>
    <mergeCell ref="D142:G142"/>
    <mergeCell ref="C151:G151"/>
    <mergeCell ref="D83:G83"/>
    <mergeCell ref="D84:G84"/>
    <mergeCell ref="C93:G93"/>
    <mergeCell ref="C138:G138"/>
    <mergeCell ref="D139:G139"/>
    <mergeCell ref="D140:G140"/>
  </mergeCells>
  <pageMargins left="0" right="0" top="0" bottom="0"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80"/>
  <sheetViews>
    <sheetView topLeftCell="A359" zoomScale="120" zoomScaleNormal="120" workbookViewId="0">
      <selection activeCell="F382" sqref="F382"/>
    </sheetView>
  </sheetViews>
  <sheetFormatPr defaultRowHeight="15"/>
  <cols>
    <col min="1" max="1" width="4.7109375" customWidth="1"/>
    <col min="2" max="2" width="19" customWidth="1"/>
    <col min="3" max="3" width="11.7109375" customWidth="1"/>
    <col min="4" max="4" width="10" customWidth="1"/>
    <col min="5" max="5" width="11.7109375" customWidth="1"/>
    <col min="6" max="6" width="14.85546875" customWidth="1"/>
    <col min="7" max="7" width="9.5703125" customWidth="1"/>
    <col min="8" max="8" width="11.28515625" customWidth="1"/>
    <col min="10" max="10" width="18.85546875" customWidth="1"/>
  </cols>
  <sheetData>
    <row r="2" spans="1:6" ht="30.75" customHeight="1">
      <c r="A2" s="1263" t="s">
        <v>499</v>
      </c>
      <c r="B2" s="1263"/>
      <c r="C2" s="1263"/>
      <c r="D2" s="1263"/>
      <c r="E2" s="1263"/>
      <c r="F2" s="1263"/>
    </row>
    <row r="3" spans="1:6" ht="18" customHeight="1">
      <c r="A3" s="1214"/>
      <c r="B3" s="1264" t="s">
        <v>545</v>
      </c>
      <c r="C3" s="1264"/>
      <c r="D3" s="1264"/>
      <c r="E3" s="1264"/>
      <c r="F3" s="1264"/>
    </row>
    <row r="4" spans="1:6" ht="15.75" thickBot="1"/>
    <row r="5" spans="1:6" ht="24.75" customHeight="1" thickBot="1">
      <c r="B5" s="997" t="s">
        <v>0</v>
      </c>
      <c r="C5" s="998" t="s">
        <v>2827</v>
      </c>
      <c r="D5" s="999"/>
      <c r="E5" s="999"/>
      <c r="F5" s="1000"/>
    </row>
    <row r="6" spans="1:6" ht="15.75" thickBot="1">
      <c r="B6" s="1001" t="s">
        <v>1</v>
      </c>
      <c r="C6" s="1265" t="s">
        <v>69</v>
      </c>
      <c r="D6" s="1266"/>
      <c r="E6" s="1266"/>
      <c r="F6" s="1267"/>
    </row>
    <row r="7" spans="1:6" ht="27" customHeight="1" thickBot="1">
      <c r="B7" s="1001" t="s">
        <v>3</v>
      </c>
      <c r="C7" s="1260" t="s">
        <v>544</v>
      </c>
      <c r="D7" s="1261"/>
      <c r="E7" s="1261"/>
      <c r="F7" s="1268"/>
    </row>
    <row r="8" spans="1:6" ht="15.75" thickBot="1">
      <c r="B8" s="1269" t="s">
        <v>4</v>
      </c>
      <c r="C8" s="1270"/>
      <c r="D8" s="1270"/>
      <c r="E8" s="1270"/>
      <c r="F8" s="1271"/>
    </row>
    <row r="9" spans="1:6" ht="79.5" customHeight="1" thickBot="1">
      <c r="B9" s="1260" t="s">
        <v>2828</v>
      </c>
      <c r="C9" s="1261"/>
      <c r="D9" s="1261"/>
      <c r="E9" s="1261"/>
      <c r="F9" s="1262"/>
    </row>
    <row r="10" spans="1:6" ht="15.75" hidden="1" customHeight="1">
      <c r="B10" s="1002"/>
      <c r="C10" s="1003"/>
      <c r="D10" s="1003"/>
      <c r="E10" s="1003"/>
      <c r="F10" s="1004"/>
    </row>
    <row r="11" spans="1:6" ht="54.75" customHeight="1" thickBot="1">
      <c r="B11" s="1005" t="s">
        <v>5</v>
      </c>
      <c r="C11" s="1274" t="s">
        <v>2829</v>
      </c>
      <c r="D11" s="1275"/>
      <c r="E11" s="1275"/>
      <c r="F11" s="1276"/>
    </row>
    <row r="12" spans="1:6" ht="23.25" customHeight="1">
      <c r="B12" s="1272" t="s">
        <v>6</v>
      </c>
      <c r="C12" s="1006">
        <v>2021</v>
      </c>
      <c r="D12" s="1006">
        <v>2022</v>
      </c>
      <c r="E12" s="1006">
        <v>2023</v>
      </c>
      <c r="F12" s="1007">
        <v>2024</v>
      </c>
    </row>
    <row r="13" spans="1:6" ht="15.75" thickBot="1">
      <c r="B13" s="1273"/>
      <c r="C13" s="1008" t="s">
        <v>7</v>
      </c>
      <c r="D13" s="1008" t="s">
        <v>8</v>
      </c>
      <c r="E13" s="1008" t="s">
        <v>8</v>
      </c>
      <c r="F13" s="1009" t="s">
        <v>8</v>
      </c>
    </row>
    <row r="14" spans="1:6" ht="102" thickBot="1">
      <c r="B14" s="1010" t="s">
        <v>2830</v>
      </c>
      <c r="C14" s="1011">
        <v>0.33</v>
      </c>
      <c r="D14" s="1011">
        <v>0.34</v>
      </c>
      <c r="E14" s="1011">
        <v>0.27</v>
      </c>
      <c r="F14" s="1011">
        <v>0.08</v>
      </c>
    </row>
    <row r="15" spans="1:6" ht="71.25" customHeight="1" thickBot="1">
      <c r="B15" s="1010" t="s">
        <v>2831</v>
      </c>
      <c r="C15" s="1011">
        <v>0.87</v>
      </c>
      <c r="D15" s="1011">
        <v>0.92</v>
      </c>
      <c r="E15" s="1011">
        <v>0.86</v>
      </c>
      <c r="F15" s="1011">
        <v>0.86</v>
      </c>
    </row>
    <row r="16" spans="1:6" ht="32.25" customHeight="1" thickBot="1">
      <c r="B16" s="1012" t="s">
        <v>9</v>
      </c>
      <c r="C16" s="1274" t="s">
        <v>2832</v>
      </c>
      <c r="D16" s="1275"/>
      <c r="E16" s="1275"/>
      <c r="F16" s="1276"/>
    </row>
    <row r="17" spans="2:6" ht="23.25" customHeight="1" thickBot="1">
      <c r="B17" s="1277" t="s">
        <v>10</v>
      </c>
      <c r="C17" s="1278"/>
      <c r="D17" s="1278"/>
      <c r="E17" s="1278"/>
      <c r="F17" s="1279"/>
    </row>
    <row r="18" spans="2:6" ht="49.5" customHeight="1" thickBot="1">
      <c r="B18" s="1010" t="s">
        <v>2833</v>
      </c>
      <c r="C18" s="1013">
        <v>0.3</v>
      </c>
      <c r="D18" s="1013">
        <v>0.5</v>
      </c>
      <c r="E18" s="1013">
        <v>0.5</v>
      </c>
      <c r="F18" s="1014">
        <v>0.5</v>
      </c>
    </row>
    <row r="19" spans="2:6" ht="32.25" customHeight="1" thickBot="1">
      <c r="B19" s="1012" t="s">
        <v>1247</v>
      </c>
      <c r="C19" s="1274"/>
      <c r="D19" s="1275"/>
      <c r="E19" s="1275"/>
      <c r="F19" s="1276"/>
    </row>
    <row r="20" spans="2:6" ht="23.25" customHeight="1" thickBot="1">
      <c r="B20" s="1277" t="s">
        <v>1248</v>
      </c>
      <c r="C20" s="1278"/>
      <c r="D20" s="1278"/>
      <c r="E20" s="1278"/>
      <c r="F20" s="1279"/>
    </row>
    <row r="21" spans="2:6" ht="30.75" customHeight="1" thickBot="1">
      <c r="B21" s="1010"/>
      <c r="C21" s="1015"/>
      <c r="D21" s="1016"/>
      <c r="E21" s="1016"/>
      <c r="F21" s="1017"/>
    </row>
    <row r="22" spans="2:6" ht="24" customHeight="1" thickBot="1">
      <c r="B22" s="1280" t="s">
        <v>2834</v>
      </c>
      <c r="C22" s="1281"/>
      <c r="D22" s="1281"/>
      <c r="E22" s="1281"/>
      <c r="F22" s="1282"/>
    </row>
    <row r="23" spans="2:6" ht="15.75" thickBot="1">
      <c r="B23" s="1283" t="s">
        <v>12</v>
      </c>
      <c r="C23" s="1284"/>
      <c r="D23" s="1284"/>
      <c r="E23" s="1284"/>
      <c r="F23" s="1285"/>
    </row>
    <row r="24" spans="2:6" ht="18.75" customHeight="1" thickBot="1">
      <c r="B24" s="1018" t="s">
        <v>13</v>
      </c>
      <c r="C24" s="1286" t="s">
        <v>2835</v>
      </c>
      <c r="D24" s="1287"/>
      <c r="E24" s="1287"/>
      <c r="F24" s="1288"/>
    </row>
    <row r="25" spans="2:6" ht="31.5" customHeight="1" thickBot="1">
      <c r="B25" s="1019" t="s">
        <v>14</v>
      </c>
      <c r="C25" s="1289" t="s">
        <v>2836</v>
      </c>
      <c r="D25" s="1290"/>
      <c r="E25" s="1290"/>
      <c r="F25" s="1291"/>
    </row>
    <row r="26" spans="2:6" ht="15.75" thickBot="1">
      <c r="B26" s="1019" t="s">
        <v>15</v>
      </c>
      <c r="C26" s="1292" t="s">
        <v>2671</v>
      </c>
      <c r="D26" s="1293"/>
      <c r="E26" s="1293"/>
      <c r="F26" s="1294"/>
    </row>
    <row r="27" spans="2:6" ht="12.75" customHeight="1">
      <c r="B27" s="1272"/>
      <c r="C27" s="1020">
        <v>2021</v>
      </c>
      <c r="D27" s="1020">
        <v>2022</v>
      </c>
      <c r="E27" s="1020">
        <v>2023</v>
      </c>
      <c r="F27" s="1021">
        <v>2024</v>
      </c>
    </row>
    <row r="28" spans="2:6" ht="12" customHeight="1" thickBot="1">
      <c r="B28" s="1273"/>
      <c r="C28" s="1022" t="s">
        <v>7</v>
      </c>
      <c r="D28" s="1022" t="s">
        <v>8</v>
      </c>
      <c r="E28" s="1022" t="s">
        <v>8</v>
      </c>
      <c r="F28" s="1023" t="s">
        <v>8</v>
      </c>
    </row>
    <row r="29" spans="2:6" s="1026" customFormat="1" ht="15.75" thickBot="1">
      <c r="B29" s="1010" t="s">
        <v>16</v>
      </c>
      <c r="C29" s="1024">
        <v>1800</v>
      </c>
      <c r="D29" s="1024">
        <v>2187</v>
      </c>
      <c r="E29" s="1024">
        <v>2187</v>
      </c>
      <c r="F29" s="1025">
        <v>2200</v>
      </c>
    </row>
    <row r="30" spans="2:6" ht="15.75" thickBot="1">
      <c r="B30" s="1019" t="s">
        <v>17</v>
      </c>
      <c r="C30" s="1027">
        <v>132250</v>
      </c>
      <c r="D30" s="1027">
        <v>202800</v>
      </c>
      <c r="E30" s="1027">
        <v>195000</v>
      </c>
      <c r="F30" s="1028">
        <v>195000</v>
      </c>
    </row>
    <row r="31" spans="2:6" ht="23.25" thickBot="1">
      <c r="B31" s="1019" t="s">
        <v>18</v>
      </c>
      <c r="C31" s="1027">
        <f>C30/C29</f>
        <v>73.472222222222229</v>
      </c>
      <c r="D31" s="1027">
        <f t="shared" ref="D31:F31" si="0">D30/D29</f>
        <v>92.729766803840874</v>
      </c>
      <c r="E31" s="1027">
        <f t="shared" si="0"/>
        <v>89.163237311385458</v>
      </c>
      <c r="F31" s="1028">
        <f t="shared" si="0"/>
        <v>88.63636363636364</v>
      </c>
    </row>
    <row r="32" spans="2:6" ht="15.75" thickBot="1">
      <c r="B32" s="1019" t="s">
        <v>19</v>
      </c>
      <c r="C32" s="1029" t="s">
        <v>20</v>
      </c>
      <c r="D32" s="1030">
        <f>D29/C29</f>
        <v>1.2150000000000001</v>
      </c>
      <c r="E32" s="1030">
        <f t="shared" ref="E32:F34" si="1">E29/D29-1</f>
        <v>0</v>
      </c>
      <c r="F32" s="1031">
        <f t="shared" si="1"/>
        <v>5.9442158207589912E-3</v>
      </c>
    </row>
    <row r="33" spans="2:6" ht="23.25" thickBot="1">
      <c r="B33" s="1019" t="s">
        <v>21</v>
      </c>
      <c r="C33" s="1029" t="s">
        <v>20</v>
      </c>
      <c r="D33" s="1030">
        <f>D30/C30-1</f>
        <v>0.53345935727788274</v>
      </c>
      <c r="E33" s="1030">
        <f t="shared" si="1"/>
        <v>-3.8461538461538436E-2</v>
      </c>
      <c r="F33" s="1031">
        <f t="shared" si="1"/>
        <v>0</v>
      </c>
    </row>
    <row r="34" spans="2:6" ht="23.25" thickBot="1">
      <c r="B34" s="1032" t="s">
        <v>22</v>
      </c>
      <c r="C34" s="1033" t="s">
        <v>20</v>
      </c>
      <c r="D34" s="1034">
        <f>D31/C31-1</f>
        <v>0.26210646689537653</v>
      </c>
      <c r="E34" s="1034">
        <f t="shared" si="1"/>
        <v>-3.8461538461538436E-2</v>
      </c>
      <c r="F34" s="1035">
        <f t="shared" si="1"/>
        <v>-5.9090909090908639E-3</v>
      </c>
    </row>
    <row r="35" spans="2:6" ht="15.75" thickBot="1">
      <c r="B35" s="1295" t="s">
        <v>96</v>
      </c>
      <c r="C35" s="1296"/>
      <c r="D35" s="1296"/>
      <c r="E35" s="1296"/>
      <c r="F35" s="1297"/>
    </row>
    <row r="36" spans="2:6" ht="12.75" customHeight="1">
      <c r="B36" s="1272"/>
      <c r="C36" s="1020">
        <v>2021</v>
      </c>
      <c r="D36" s="1020">
        <v>2022</v>
      </c>
      <c r="E36" s="1020">
        <v>2023</v>
      </c>
      <c r="F36" s="1021">
        <v>2024</v>
      </c>
    </row>
    <row r="37" spans="2:6" ht="9" customHeight="1" thickBot="1">
      <c r="B37" s="1273"/>
      <c r="C37" s="1022" t="s">
        <v>7</v>
      </c>
      <c r="D37" s="1022" t="s">
        <v>8</v>
      </c>
      <c r="E37" s="1022" t="s">
        <v>8</v>
      </c>
      <c r="F37" s="1023" t="s">
        <v>8</v>
      </c>
    </row>
    <row r="38" spans="2:6" ht="15.75" thickBot="1">
      <c r="B38" s="1036" t="s">
        <v>23</v>
      </c>
      <c r="C38" s="1037">
        <f>C39+C40</f>
        <v>90600</v>
      </c>
      <c r="D38" s="1037">
        <f>D39+D40</f>
        <v>160000</v>
      </c>
      <c r="E38" s="1037">
        <f t="shared" ref="E38:F38" si="2">E39+E40</f>
        <v>160000</v>
      </c>
      <c r="F38" s="1038">
        <f t="shared" si="2"/>
        <v>160000</v>
      </c>
    </row>
    <row r="39" spans="2:6" ht="15.75" thickBot="1">
      <c r="B39" s="1039" t="s">
        <v>136</v>
      </c>
      <c r="C39" s="1040">
        <v>90600</v>
      </c>
      <c r="D39" s="1041">
        <v>160000</v>
      </c>
      <c r="E39" s="1041">
        <v>160000</v>
      </c>
      <c r="F39" s="1042">
        <v>160000</v>
      </c>
    </row>
    <row r="40" spans="2:6" ht="15.75" thickBot="1">
      <c r="B40" s="1039" t="s">
        <v>137</v>
      </c>
      <c r="C40" s="1041"/>
      <c r="D40" s="1041"/>
      <c r="E40" s="1041"/>
      <c r="F40" s="1042"/>
    </row>
    <row r="41" spans="2:6" ht="36.75" thickBot="1">
      <c r="B41" s="1036" t="s">
        <v>24</v>
      </c>
      <c r="C41" s="1037">
        <f>C42+C43</f>
        <v>13500</v>
      </c>
      <c r="D41" s="1037">
        <f>D42+D43</f>
        <v>20000</v>
      </c>
      <c r="E41" s="1037">
        <f t="shared" ref="E41:F41" si="3">E42+E43</f>
        <v>20000</v>
      </c>
      <c r="F41" s="1038">
        <f t="shared" si="3"/>
        <v>20000</v>
      </c>
    </row>
    <row r="42" spans="2:6" ht="15.75" thickBot="1">
      <c r="B42" s="1039" t="s">
        <v>136</v>
      </c>
      <c r="C42" s="1040">
        <v>13500</v>
      </c>
      <c r="D42" s="1037">
        <v>20000</v>
      </c>
      <c r="E42" s="1037">
        <v>20000</v>
      </c>
      <c r="F42" s="1038">
        <v>20000</v>
      </c>
    </row>
    <row r="43" spans="2:6" ht="15.75" thickBot="1">
      <c r="B43" s="1039" t="s">
        <v>137</v>
      </c>
      <c r="C43" s="1041"/>
      <c r="D43" s="1037"/>
      <c r="E43" s="1037"/>
      <c r="F43" s="1038"/>
    </row>
    <row r="44" spans="2:6" ht="24.75" thickBot="1">
      <c r="B44" s="1036" t="s">
        <v>25</v>
      </c>
      <c r="C44" s="1041">
        <f>C45+C46</f>
        <v>26770</v>
      </c>
      <c r="D44" s="1037">
        <f>D45+D46</f>
        <v>21570</v>
      </c>
      <c r="E44" s="1037">
        <f t="shared" ref="E44:F44" si="4">E45+E46</f>
        <v>14200</v>
      </c>
      <c r="F44" s="1038">
        <f t="shared" si="4"/>
        <v>14200</v>
      </c>
    </row>
    <row r="45" spans="2:6" ht="15.75" thickBot="1">
      <c r="B45" s="1039" t="s">
        <v>136</v>
      </c>
      <c r="C45" s="1040">
        <v>26770</v>
      </c>
      <c r="D45" s="1043">
        <v>21570</v>
      </c>
      <c r="E45" s="1044">
        <v>14200</v>
      </c>
      <c r="F45" s="1045">
        <v>14200</v>
      </c>
    </row>
    <row r="46" spans="2:6" ht="15.75" thickBot="1">
      <c r="B46" s="1039" t="s">
        <v>137</v>
      </c>
      <c r="C46" s="1041"/>
      <c r="D46" s="1037"/>
      <c r="E46" s="1037"/>
      <c r="F46" s="1038"/>
    </row>
    <row r="47" spans="2:6" ht="15.75" thickBot="1">
      <c r="B47" s="1036" t="s">
        <v>26</v>
      </c>
      <c r="C47" s="1041"/>
      <c r="D47" s="1037"/>
      <c r="E47" s="1037"/>
      <c r="F47" s="1038"/>
    </row>
    <row r="48" spans="2:6" ht="15.75" thickBot="1">
      <c r="B48" s="1039" t="s">
        <v>136</v>
      </c>
      <c r="C48" s="1041"/>
      <c r="D48" s="1037"/>
      <c r="E48" s="1037"/>
      <c r="F48" s="1038"/>
    </row>
    <row r="49" spans="2:8" ht="15.75" thickBot="1">
      <c r="B49" s="1039" t="s">
        <v>137</v>
      </c>
      <c r="C49" s="1041"/>
      <c r="D49" s="1037"/>
      <c r="E49" s="1037"/>
      <c r="F49" s="1038"/>
    </row>
    <row r="50" spans="2:8" ht="24.75" thickBot="1">
      <c r="B50" s="1036" t="s">
        <v>27</v>
      </c>
      <c r="C50" s="1041"/>
      <c r="D50" s="1037"/>
      <c r="E50" s="1037"/>
      <c r="F50" s="1038"/>
    </row>
    <row r="51" spans="2:8" ht="15.75" thickBot="1">
      <c r="B51" s="1039" t="s">
        <v>136</v>
      </c>
      <c r="C51" s="1041"/>
      <c r="D51" s="1037"/>
      <c r="E51" s="1037"/>
      <c r="F51" s="1038"/>
    </row>
    <row r="52" spans="2:8" ht="15.75" thickBot="1">
      <c r="B52" s="1039" t="s">
        <v>137</v>
      </c>
      <c r="C52" s="1041"/>
      <c r="D52" s="1037"/>
      <c r="E52" s="1037"/>
      <c r="F52" s="1038"/>
    </row>
    <row r="53" spans="2:8" ht="24.75" thickBot="1">
      <c r="B53" s="1036" t="s">
        <v>28</v>
      </c>
      <c r="C53" s="1041">
        <f>C54+C55</f>
        <v>0</v>
      </c>
      <c r="D53" s="1037">
        <f t="shared" ref="D53:F53" si="5">D54+D55</f>
        <v>0</v>
      </c>
      <c r="E53" s="1037">
        <f t="shared" si="5"/>
        <v>0</v>
      </c>
      <c r="F53" s="1038">
        <f t="shared" si="5"/>
        <v>0</v>
      </c>
    </row>
    <row r="54" spans="2:8" ht="15.75" thickBot="1">
      <c r="B54" s="1039" t="s">
        <v>136</v>
      </c>
      <c r="C54" s="1040"/>
      <c r="D54" s="1037">
        <v>0</v>
      </c>
      <c r="E54" s="1044">
        <v>0</v>
      </c>
      <c r="F54" s="1045">
        <v>0</v>
      </c>
    </row>
    <row r="55" spans="2:8" ht="15.75" thickBot="1">
      <c r="B55" s="1039" t="s">
        <v>137</v>
      </c>
      <c r="C55" s="1041"/>
      <c r="D55" s="1037"/>
      <c r="E55" s="1037"/>
      <c r="F55" s="1038"/>
    </row>
    <row r="56" spans="2:8" ht="24.75" thickBot="1">
      <c r="B56" s="1036" t="s">
        <v>29</v>
      </c>
      <c r="C56" s="1041">
        <f>SUM(C57:C58)</f>
        <v>1380</v>
      </c>
      <c r="D56" s="1041">
        <f t="shared" ref="D56:F56" si="6">SUM(D57:D58)</f>
        <v>1230</v>
      </c>
      <c r="E56" s="1041">
        <f t="shared" si="6"/>
        <v>800</v>
      </c>
      <c r="F56" s="1042">
        <f t="shared" si="6"/>
        <v>800</v>
      </c>
      <c r="H56" s="1046"/>
    </row>
    <row r="57" spans="2:8" ht="15.75" thickBot="1">
      <c r="B57" s="1039" t="s">
        <v>136</v>
      </c>
      <c r="C57" s="1041">
        <v>1380</v>
      </c>
      <c r="D57" s="1047">
        <v>1230</v>
      </c>
      <c r="E57" s="1041">
        <v>800</v>
      </c>
      <c r="F57" s="1042">
        <v>800</v>
      </c>
    </row>
    <row r="58" spans="2:8" ht="15.75" thickBot="1">
      <c r="B58" s="1039" t="s">
        <v>137</v>
      </c>
      <c r="C58" s="1041"/>
      <c r="D58" s="1048"/>
      <c r="E58" s="1049"/>
      <c r="F58" s="1050"/>
    </row>
    <row r="59" spans="2:8" ht="24.75" thickBot="1">
      <c r="B59" s="1051" t="s">
        <v>30</v>
      </c>
      <c r="C59" s="1041">
        <f>C56+C53+C50+C47+C44+C41+C38</f>
        <v>132250</v>
      </c>
      <c r="D59" s="1041">
        <f>D56+D53+D50+D47+D44+D41+D38</f>
        <v>202800</v>
      </c>
      <c r="E59" s="1041">
        <f t="shared" ref="E59:F59" si="7">E56+E53+E50+E47+E44+E41+E38</f>
        <v>195000</v>
      </c>
      <c r="F59" s="1042">
        <f t="shared" si="7"/>
        <v>195000</v>
      </c>
    </row>
    <row r="60" spans="2:8" ht="15.75" thickBot="1">
      <c r="B60" s="1052" t="s">
        <v>31</v>
      </c>
      <c r="C60" s="1053">
        <f>IF(C59-C30=0,0,"Error")</f>
        <v>0</v>
      </c>
      <c r="D60" s="1053">
        <f>IF(D59-D30=0,0,"Error")</f>
        <v>0</v>
      </c>
      <c r="E60" s="1053">
        <f>IF(E59-E30=0,0,"Error")</f>
        <v>0</v>
      </c>
      <c r="F60" s="1054">
        <f>IF(F59-F30=0,0,"Error")</f>
        <v>0</v>
      </c>
    </row>
    <row r="61" spans="2:8" ht="23.25" hidden="1" thickBot="1">
      <c r="B61" s="1055" t="s">
        <v>154</v>
      </c>
      <c r="C61" s="1298"/>
      <c r="D61" s="1299"/>
      <c r="E61" s="1299"/>
      <c r="F61" s="1300"/>
    </row>
    <row r="62" spans="2:8" ht="26.25" hidden="1" customHeight="1">
      <c r="B62" s="1019" t="s">
        <v>14</v>
      </c>
      <c r="C62" s="1301"/>
      <c r="D62" s="1278"/>
      <c r="E62" s="1278"/>
      <c r="F62" s="1279"/>
    </row>
    <row r="63" spans="2:8" ht="15.75" hidden="1" thickBot="1">
      <c r="B63" s="1019" t="s">
        <v>15</v>
      </c>
      <c r="C63" s="1292"/>
      <c r="D63" s="1293"/>
      <c r="E63" s="1293"/>
      <c r="F63" s="1294"/>
    </row>
    <row r="64" spans="2:8" ht="12.75" hidden="1" customHeight="1">
      <c r="B64" s="1272"/>
      <c r="C64" s="1020">
        <v>2018</v>
      </c>
      <c r="D64" s="1020">
        <v>2019</v>
      </c>
      <c r="E64" s="1020">
        <v>2020</v>
      </c>
      <c r="F64" s="1021">
        <v>2021</v>
      </c>
    </row>
    <row r="65" spans="2:6" ht="9" hidden="1" customHeight="1">
      <c r="B65" s="1273"/>
      <c r="C65" s="1022" t="s">
        <v>7</v>
      </c>
      <c r="D65" s="1022" t="s">
        <v>8</v>
      </c>
      <c r="E65" s="1022" t="s">
        <v>8</v>
      </c>
      <c r="F65" s="1023" t="s">
        <v>8</v>
      </c>
    </row>
    <row r="66" spans="2:6" ht="15.75" hidden="1" thickBot="1">
      <c r="B66" s="1019" t="s">
        <v>16</v>
      </c>
      <c r="C66" s="1056"/>
      <c r="D66" s="1056"/>
      <c r="E66" s="1056"/>
      <c r="F66" s="1057"/>
    </row>
    <row r="67" spans="2:6" ht="15.75" hidden="1" thickBot="1">
      <c r="B67" s="1019" t="s">
        <v>17</v>
      </c>
      <c r="C67" s="1027">
        <f>C96</f>
        <v>0</v>
      </c>
      <c r="D67" s="1027">
        <f t="shared" ref="D67:F67" si="8">D96</f>
        <v>0</v>
      </c>
      <c r="E67" s="1027">
        <f t="shared" si="8"/>
        <v>0</v>
      </c>
      <c r="F67" s="1028">
        <f t="shared" si="8"/>
        <v>0</v>
      </c>
    </row>
    <row r="68" spans="2:6" ht="23.25" hidden="1" thickBot="1">
      <c r="B68" s="1019" t="s">
        <v>18</v>
      </c>
      <c r="C68" s="1027" t="e">
        <f>C67/C66</f>
        <v>#DIV/0!</v>
      </c>
      <c r="D68" s="1027" t="e">
        <f>D67/D66</f>
        <v>#DIV/0!</v>
      </c>
      <c r="E68" s="1027" t="e">
        <f>E67/E66</f>
        <v>#DIV/0!</v>
      </c>
      <c r="F68" s="1028" t="e">
        <f>F67/F66</f>
        <v>#DIV/0!</v>
      </c>
    </row>
    <row r="69" spans="2:6" ht="15.75" hidden="1" thickBot="1">
      <c r="B69" s="1019" t="s">
        <v>19</v>
      </c>
      <c r="C69" s="1029"/>
      <c r="D69" s="1030" t="e">
        <f>D66/C66-1</f>
        <v>#DIV/0!</v>
      </c>
      <c r="E69" s="1030" t="e">
        <f>E66/D66-1</f>
        <v>#DIV/0!</v>
      </c>
      <c r="F69" s="1031" t="e">
        <f>F66/E66-1</f>
        <v>#DIV/0!</v>
      </c>
    </row>
    <row r="70" spans="2:6" ht="23.25" hidden="1" thickBot="1">
      <c r="B70" s="1019" t="s">
        <v>21</v>
      </c>
      <c r="C70" s="1029"/>
      <c r="D70" s="1030" t="e">
        <f>D67/C67-1</f>
        <v>#DIV/0!</v>
      </c>
      <c r="E70" s="1030" t="e">
        <f t="shared" ref="E70:F71" si="9">E67/D67-1</f>
        <v>#DIV/0!</v>
      </c>
      <c r="F70" s="1031" t="e">
        <f t="shared" si="9"/>
        <v>#DIV/0!</v>
      </c>
    </row>
    <row r="71" spans="2:6" ht="23.25" hidden="1" thickBot="1">
      <c r="B71" s="1019" t="s">
        <v>22</v>
      </c>
      <c r="C71" s="1029"/>
      <c r="D71" s="1030" t="e">
        <f>D68/C68-1</f>
        <v>#DIV/0!</v>
      </c>
      <c r="E71" s="1030" t="e">
        <f t="shared" si="9"/>
        <v>#DIV/0!</v>
      </c>
      <c r="F71" s="1031" t="e">
        <f t="shared" si="9"/>
        <v>#DIV/0!</v>
      </c>
    </row>
    <row r="72" spans="2:6" ht="24.75" hidden="1" customHeight="1">
      <c r="B72" s="1302" t="s">
        <v>116</v>
      </c>
      <c r="C72" s="1303"/>
      <c r="D72" s="1303"/>
      <c r="E72" s="1303"/>
      <c r="F72" s="1304"/>
    </row>
    <row r="73" spans="2:6" ht="12.75" hidden="1" customHeight="1">
      <c r="B73" s="1272"/>
      <c r="C73" s="1020">
        <v>2018</v>
      </c>
      <c r="D73" s="1020">
        <v>2019</v>
      </c>
      <c r="E73" s="1020">
        <v>2020</v>
      </c>
      <c r="F73" s="1021">
        <v>2021</v>
      </c>
    </row>
    <row r="74" spans="2:6" ht="9" hidden="1" customHeight="1">
      <c r="B74" s="1273"/>
      <c r="C74" s="1022" t="s">
        <v>7</v>
      </c>
      <c r="D74" s="1022" t="s">
        <v>8</v>
      </c>
      <c r="E74" s="1022" t="s">
        <v>8</v>
      </c>
      <c r="F74" s="1023" t="s">
        <v>8</v>
      </c>
    </row>
    <row r="75" spans="2:6" ht="24.75" hidden="1" customHeight="1">
      <c r="B75" s="1036" t="s">
        <v>23</v>
      </c>
      <c r="C75" s="1037"/>
      <c r="D75" s="1037"/>
      <c r="E75" s="1037"/>
      <c r="F75" s="1038"/>
    </row>
    <row r="76" spans="2:6" ht="38.25" hidden="1" customHeight="1">
      <c r="B76" s="1039" t="s">
        <v>136</v>
      </c>
      <c r="C76" s="1041"/>
      <c r="D76" s="1058"/>
      <c r="E76" s="1058"/>
      <c r="F76" s="1059"/>
    </row>
    <row r="77" spans="2:6" ht="24.75" hidden="1" customHeight="1">
      <c r="B77" s="1039" t="s">
        <v>137</v>
      </c>
      <c r="C77" s="1041"/>
      <c r="D77" s="1058"/>
      <c r="E77" s="1058"/>
      <c r="F77" s="1059"/>
    </row>
    <row r="78" spans="2:6" ht="24.75" hidden="1" customHeight="1">
      <c r="B78" s="1036" t="s">
        <v>24</v>
      </c>
      <c r="C78" s="1037"/>
      <c r="D78" s="1037"/>
      <c r="E78" s="1037"/>
      <c r="F78" s="1038"/>
    </row>
    <row r="79" spans="2:6" ht="15.75" hidden="1" thickBot="1">
      <c r="B79" s="1039" t="s">
        <v>136</v>
      </c>
      <c r="C79" s="1041"/>
      <c r="D79" s="1037"/>
      <c r="E79" s="1037"/>
      <c r="F79" s="1038"/>
    </row>
    <row r="80" spans="2:6" ht="15.75" hidden="1" thickBot="1">
      <c r="B80" s="1039" t="s">
        <v>137</v>
      </c>
      <c r="C80" s="1041"/>
      <c r="D80" s="1037"/>
      <c r="E80" s="1037"/>
      <c r="F80" s="1038"/>
    </row>
    <row r="81" spans="2:6" ht="24.75" hidden="1" customHeight="1">
      <c r="B81" s="1036" t="s">
        <v>25</v>
      </c>
      <c r="C81" s="1041">
        <v>0</v>
      </c>
      <c r="D81" s="1037">
        <v>0</v>
      </c>
      <c r="E81" s="1037">
        <v>0</v>
      </c>
      <c r="F81" s="1038">
        <v>0</v>
      </c>
    </row>
    <row r="82" spans="2:6" ht="15.75" hidden="1" thickBot="1">
      <c r="B82" s="1039" t="s">
        <v>136</v>
      </c>
      <c r="C82" s="1041"/>
      <c r="D82" s="1037"/>
      <c r="E82" s="1037"/>
      <c r="F82" s="1038"/>
    </row>
    <row r="83" spans="2:6" ht="15.75" hidden="1" thickBot="1">
      <c r="B83" s="1039" t="s">
        <v>137</v>
      </c>
      <c r="C83" s="1041"/>
      <c r="D83" s="1037"/>
      <c r="E83" s="1037"/>
      <c r="F83" s="1038"/>
    </row>
    <row r="84" spans="2:6" ht="15.75" hidden="1" thickBot="1">
      <c r="B84" s="1036" t="s">
        <v>26</v>
      </c>
      <c r="C84" s="1041"/>
      <c r="D84" s="1037"/>
      <c r="E84" s="1037"/>
      <c r="F84" s="1038"/>
    </row>
    <row r="85" spans="2:6" ht="15.75" hidden="1" thickBot="1">
      <c r="B85" s="1039" t="s">
        <v>136</v>
      </c>
      <c r="C85" s="1041"/>
      <c r="D85" s="1037"/>
      <c r="E85" s="1037"/>
      <c r="F85" s="1038"/>
    </row>
    <row r="86" spans="2:6" ht="15.75" hidden="1" thickBot="1">
      <c r="B86" s="1039" t="s">
        <v>137</v>
      </c>
      <c r="C86" s="1041"/>
      <c r="D86" s="1037"/>
      <c r="E86" s="1037"/>
      <c r="F86" s="1038"/>
    </row>
    <row r="87" spans="2:6" ht="24.75" hidden="1" thickBot="1">
      <c r="B87" s="1036" t="s">
        <v>27</v>
      </c>
      <c r="C87" s="1041"/>
      <c r="D87" s="1037"/>
      <c r="E87" s="1037"/>
      <c r="F87" s="1038"/>
    </row>
    <row r="88" spans="2:6" ht="15.75" hidden="1" thickBot="1">
      <c r="B88" s="1039" t="s">
        <v>136</v>
      </c>
      <c r="C88" s="1041"/>
      <c r="D88" s="1037"/>
      <c r="E88" s="1037"/>
      <c r="F88" s="1038"/>
    </row>
    <row r="89" spans="2:6" ht="15.75" hidden="1" thickBot="1">
      <c r="B89" s="1039" t="s">
        <v>137</v>
      </c>
      <c r="C89" s="1041"/>
      <c r="D89" s="1037"/>
      <c r="E89" s="1037"/>
      <c r="F89" s="1038"/>
    </row>
    <row r="90" spans="2:6" ht="24.75" hidden="1" thickBot="1">
      <c r="B90" s="1036" t="s">
        <v>28</v>
      </c>
      <c r="C90" s="1041"/>
      <c r="D90" s="1037"/>
      <c r="E90" s="1037"/>
      <c r="F90" s="1038"/>
    </row>
    <row r="91" spans="2:6" ht="15.75" hidden="1" thickBot="1">
      <c r="B91" s="1039" t="s">
        <v>136</v>
      </c>
      <c r="C91" s="1041"/>
      <c r="D91" s="1037"/>
      <c r="E91" s="1037"/>
      <c r="F91" s="1038"/>
    </row>
    <row r="92" spans="2:6" ht="15.75" hidden="1" thickBot="1">
      <c r="B92" s="1039" t="s">
        <v>137</v>
      </c>
      <c r="C92" s="1041"/>
      <c r="D92" s="1037"/>
      <c r="E92" s="1037"/>
      <c r="F92" s="1038"/>
    </row>
    <row r="93" spans="2:6" ht="24.75" hidden="1" thickBot="1">
      <c r="B93" s="1036" t="s">
        <v>29</v>
      </c>
      <c r="C93" s="1041"/>
      <c r="D93" s="1037"/>
      <c r="E93" s="1037"/>
      <c r="F93" s="1038"/>
    </row>
    <row r="94" spans="2:6" ht="15.75" hidden="1" thickBot="1">
      <c r="B94" s="1039" t="s">
        <v>136</v>
      </c>
      <c r="C94" s="1041"/>
      <c r="D94" s="1037"/>
      <c r="E94" s="1037"/>
      <c r="F94" s="1038"/>
    </row>
    <row r="95" spans="2:6" ht="15.75" hidden="1" thickBot="1">
      <c r="B95" s="1039" t="s">
        <v>137</v>
      </c>
      <c r="C95" s="1041"/>
      <c r="D95" s="1037"/>
      <c r="E95" s="1037"/>
      <c r="F95" s="1038"/>
    </row>
    <row r="96" spans="2:6" ht="24.75" hidden="1" thickBot="1">
      <c r="B96" s="1060" t="s">
        <v>47</v>
      </c>
      <c r="C96" s="1041">
        <f>C93+C90+C87+C84+C81+C78+C75</f>
        <v>0</v>
      </c>
      <c r="D96" s="1041">
        <f t="shared" ref="D96:F96" si="10">D93+D90+D87+D84+D81+D78+D75</f>
        <v>0</v>
      </c>
      <c r="E96" s="1041">
        <f t="shared" si="10"/>
        <v>0</v>
      </c>
      <c r="F96" s="1042">
        <f t="shared" si="10"/>
        <v>0</v>
      </c>
    </row>
    <row r="97" spans="2:6" ht="17.25" hidden="1" customHeight="1">
      <c r="B97" s="1052" t="s">
        <v>31</v>
      </c>
      <c r="C97" s="1053">
        <f>IF(C96-C67=0,0,"Error")</f>
        <v>0</v>
      </c>
      <c r="D97" s="1053">
        <f>IF(D96-D67=0,0,"Error")</f>
        <v>0</v>
      </c>
      <c r="E97" s="1053">
        <f>IF(E96-E67=0,0,"Error")</f>
        <v>0</v>
      </c>
      <c r="F97" s="1054">
        <f>IF(F96-F67=0,0,"Error")</f>
        <v>0</v>
      </c>
    </row>
    <row r="98" spans="2:6" ht="23.25" hidden="1" thickBot="1">
      <c r="B98" s="1055" t="s">
        <v>155</v>
      </c>
      <c r="C98" s="1298"/>
      <c r="D98" s="1299"/>
      <c r="E98" s="1299"/>
      <c r="F98" s="1300"/>
    </row>
    <row r="99" spans="2:6" ht="26.25" hidden="1" customHeight="1">
      <c r="B99" s="1019" t="s">
        <v>14</v>
      </c>
      <c r="C99" s="1301"/>
      <c r="D99" s="1278"/>
      <c r="E99" s="1278"/>
      <c r="F99" s="1279"/>
    </row>
    <row r="100" spans="2:6" ht="15.75" hidden="1" thickBot="1">
      <c r="B100" s="1019" t="s">
        <v>15</v>
      </c>
      <c r="C100" s="1292"/>
      <c r="D100" s="1293"/>
      <c r="E100" s="1293"/>
      <c r="F100" s="1294"/>
    </row>
    <row r="101" spans="2:6" ht="12.75" hidden="1" customHeight="1">
      <c r="B101" s="1272"/>
      <c r="C101" s="1020">
        <v>2018</v>
      </c>
      <c r="D101" s="1020">
        <v>2019</v>
      </c>
      <c r="E101" s="1020">
        <v>2020</v>
      </c>
      <c r="F101" s="1021">
        <v>2021</v>
      </c>
    </row>
    <row r="102" spans="2:6" ht="9" hidden="1" customHeight="1">
      <c r="B102" s="1273"/>
      <c r="C102" s="1022" t="s">
        <v>7</v>
      </c>
      <c r="D102" s="1022" t="s">
        <v>8</v>
      </c>
      <c r="E102" s="1022" t="s">
        <v>8</v>
      </c>
      <c r="F102" s="1023" t="s">
        <v>8</v>
      </c>
    </row>
    <row r="103" spans="2:6" ht="15.75" hidden="1" thickBot="1">
      <c r="B103" s="1019" t="s">
        <v>16</v>
      </c>
      <c r="C103" s="1024"/>
      <c r="D103" s="1024"/>
      <c r="E103" s="1024"/>
      <c r="F103" s="1025"/>
    </row>
    <row r="104" spans="2:6" ht="15.75" hidden="1" thickBot="1">
      <c r="B104" s="1019" t="s">
        <v>17</v>
      </c>
      <c r="C104" s="1027">
        <f>C133</f>
        <v>0</v>
      </c>
      <c r="D104" s="1027">
        <f t="shared" ref="D104:F104" si="11">D133</f>
        <v>0</v>
      </c>
      <c r="E104" s="1027">
        <f t="shared" si="11"/>
        <v>0</v>
      </c>
      <c r="F104" s="1028">
        <f t="shared" si="11"/>
        <v>0</v>
      </c>
    </row>
    <row r="105" spans="2:6" ht="23.25" hidden="1" thickBot="1">
      <c r="B105" s="1019" t="s">
        <v>18</v>
      </c>
      <c r="C105" s="1027" t="e">
        <f>C104/C103</f>
        <v>#DIV/0!</v>
      </c>
      <c r="D105" s="1027" t="e">
        <f>D104/D103</f>
        <v>#DIV/0!</v>
      </c>
      <c r="E105" s="1027" t="e">
        <f>E104/E103</f>
        <v>#DIV/0!</v>
      </c>
      <c r="F105" s="1028" t="e">
        <f>F104/F103</f>
        <v>#DIV/0!</v>
      </c>
    </row>
    <row r="106" spans="2:6" ht="15.75" hidden="1" thickBot="1">
      <c r="B106" s="1019" t="s">
        <v>19</v>
      </c>
      <c r="C106" s="1029"/>
      <c r="D106" s="1030" t="e">
        <f>D103/C103-1</f>
        <v>#DIV/0!</v>
      </c>
      <c r="E106" s="1030" t="e">
        <f>E103/D103-1</f>
        <v>#DIV/0!</v>
      </c>
      <c r="F106" s="1031" t="e">
        <f>F103/E103-1</f>
        <v>#DIV/0!</v>
      </c>
    </row>
    <row r="107" spans="2:6" ht="23.25" hidden="1" thickBot="1">
      <c r="B107" s="1019" t="s">
        <v>21</v>
      </c>
      <c r="C107" s="1029"/>
      <c r="D107" s="1030" t="e">
        <f>D104/C104-1</f>
        <v>#DIV/0!</v>
      </c>
      <c r="E107" s="1030" t="e">
        <f t="shared" ref="E107:F108" si="12">E104/D104-1</f>
        <v>#DIV/0!</v>
      </c>
      <c r="F107" s="1031" t="e">
        <f t="shared" si="12"/>
        <v>#DIV/0!</v>
      </c>
    </row>
    <row r="108" spans="2:6" ht="23.25" hidden="1" thickBot="1">
      <c r="B108" s="1019" t="s">
        <v>22</v>
      </c>
      <c r="C108" s="1029"/>
      <c r="D108" s="1030" t="e">
        <f>D105/C105-1</f>
        <v>#DIV/0!</v>
      </c>
      <c r="E108" s="1030" t="e">
        <f t="shared" si="12"/>
        <v>#DIV/0!</v>
      </c>
      <c r="F108" s="1031" t="e">
        <f t="shared" si="12"/>
        <v>#DIV/0!</v>
      </c>
    </row>
    <row r="109" spans="2:6" ht="24.75" hidden="1" customHeight="1">
      <c r="B109" s="1302" t="s">
        <v>116</v>
      </c>
      <c r="C109" s="1303"/>
      <c r="D109" s="1303"/>
      <c r="E109" s="1303"/>
      <c r="F109" s="1304"/>
    </row>
    <row r="110" spans="2:6" ht="12.75" hidden="1" customHeight="1">
      <c r="B110" s="1272"/>
      <c r="C110" s="1020">
        <v>2018</v>
      </c>
      <c r="D110" s="1020">
        <v>2019</v>
      </c>
      <c r="E110" s="1020">
        <v>2020</v>
      </c>
      <c r="F110" s="1021">
        <v>2021</v>
      </c>
    </row>
    <row r="111" spans="2:6" ht="9" hidden="1" customHeight="1">
      <c r="B111" s="1273"/>
      <c r="C111" s="1022" t="s">
        <v>7</v>
      </c>
      <c r="D111" s="1022" t="s">
        <v>8</v>
      </c>
      <c r="E111" s="1022" t="s">
        <v>8</v>
      </c>
      <c r="F111" s="1023" t="s">
        <v>8</v>
      </c>
    </row>
    <row r="112" spans="2:6" ht="24.75" hidden="1" customHeight="1">
      <c r="B112" s="1036" t="s">
        <v>23</v>
      </c>
      <c r="C112" s="1037"/>
      <c r="D112" s="1037"/>
      <c r="E112" s="1037"/>
      <c r="F112" s="1038"/>
    </row>
    <row r="113" spans="2:6" ht="15.75" hidden="1" thickBot="1">
      <c r="B113" s="1039" t="s">
        <v>136</v>
      </c>
      <c r="C113" s="1041"/>
      <c r="D113" s="1058"/>
      <c r="E113" s="1058"/>
      <c r="F113" s="1059"/>
    </row>
    <row r="114" spans="2:6" ht="15.75" hidden="1" thickBot="1">
      <c r="B114" s="1039" t="s">
        <v>137</v>
      </c>
      <c r="C114" s="1041"/>
      <c r="D114" s="1058"/>
      <c r="E114" s="1058"/>
      <c r="F114" s="1059"/>
    </row>
    <row r="115" spans="2:6" ht="24.75" hidden="1" customHeight="1">
      <c r="B115" s="1036" t="s">
        <v>24</v>
      </c>
      <c r="C115" s="1037"/>
      <c r="D115" s="1037"/>
      <c r="E115" s="1037"/>
      <c r="F115" s="1038"/>
    </row>
    <row r="116" spans="2:6" ht="15.75" hidden="1" thickBot="1">
      <c r="B116" s="1039" t="s">
        <v>136</v>
      </c>
      <c r="C116" s="1041"/>
      <c r="D116" s="1037"/>
      <c r="E116" s="1037"/>
      <c r="F116" s="1038"/>
    </row>
    <row r="117" spans="2:6" ht="15.75" hidden="1" thickBot="1">
      <c r="B117" s="1039" t="s">
        <v>137</v>
      </c>
      <c r="C117" s="1041"/>
      <c r="D117" s="1037"/>
      <c r="E117" s="1037"/>
      <c r="F117" s="1038"/>
    </row>
    <row r="118" spans="2:6" ht="24.75" hidden="1" customHeight="1">
      <c r="B118" s="1036" t="s">
        <v>25</v>
      </c>
      <c r="C118" s="1047">
        <v>0</v>
      </c>
      <c r="D118" s="1043">
        <v>0</v>
      </c>
      <c r="E118" s="1043">
        <v>0</v>
      </c>
      <c r="F118" s="1061">
        <v>0</v>
      </c>
    </row>
    <row r="119" spans="2:6" ht="15.75" hidden="1" thickBot="1">
      <c r="B119" s="1039" t="s">
        <v>136</v>
      </c>
      <c r="C119" s="1041"/>
      <c r="D119" s="1037"/>
      <c r="E119" s="1037"/>
      <c r="F119" s="1038"/>
    </row>
    <row r="120" spans="2:6" ht="15.75" hidden="1" thickBot="1">
      <c r="B120" s="1039" t="s">
        <v>137</v>
      </c>
      <c r="C120" s="1041"/>
      <c r="D120" s="1037"/>
      <c r="E120" s="1037"/>
      <c r="F120" s="1038"/>
    </row>
    <row r="121" spans="2:6" ht="15.75" hidden="1" thickBot="1">
      <c r="B121" s="1036" t="s">
        <v>26</v>
      </c>
      <c r="C121" s="1041"/>
      <c r="D121" s="1037"/>
      <c r="E121" s="1037"/>
      <c r="F121" s="1038"/>
    </row>
    <row r="122" spans="2:6" ht="15.75" hidden="1" thickBot="1">
      <c r="B122" s="1039" t="s">
        <v>136</v>
      </c>
      <c r="C122" s="1041"/>
      <c r="D122" s="1037"/>
      <c r="E122" s="1037"/>
      <c r="F122" s="1038"/>
    </row>
    <row r="123" spans="2:6" ht="15.75" hidden="1" thickBot="1">
      <c r="B123" s="1039" t="s">
        <v>137</v>
      </c>
      <c r="C123" s="1041"/>
      <c r="D123" s="1037"/>
      <c r="E123" s="1037"/>
      <c r="F123" s="1038"/>
    </row>
    <row r="124" spans="2:6" ht="24.75" hidden="1" thickBot="1">
      <c r="B124" s="1036" t="s">
        <v>27</v>
      </c>
      <c r="C124" s="1041"/>
      <c r="D124" s="1037"/>
      <c r="E124" s="1037"/>
      <c r="F124" s="1038"/>
    </row>
    <row r="125" spans="2:6" ht="15.75" hidden="1" thickBot="1">
      <c r="B125" s="1039" t="s">
        <v>136</v>
      </c>
      <c r="C125" s="1041"/>
      <c r="D125" s="1037"/>
      <c r="E125" s="1037"/>
      <c r="F125" s="1038"/>
    </row>
    <row r="126" spans="2:6" ht="15" hidden="1" customHeight="1">
      <c r="B126" s="1039" t="s">
        <v>137</v>
      </c>
      <c r="C126" s="1041"/>
      <c r="D126" s="1037"/>
      <c r="E126" s="1037"/>
      <c r="F126" s="1038"/>
    </row>
    <row r="127" spans="2:6" ht="24.75" hidden="1" thickBot="1">
      <c r="B127" s="1036" t="s">
        <v>28</v>
      </c>
      <c r="C127" s="1041">
        <v>0</v>
      </c>
      <c r="D127" s="1037">
        <v>0</v>
      </c>
      <c r="E127" s="1037">
        <v>0</v>
      </c>
      <c r="F127" s="1038">
        <v>0</v>
      </c>
    </row>
    <row r="128" spans="2:6" ht="15.75" hidden="1" thickBot="1">
      <c r="B128" s="1039" t="s">
        <v>136</v>
      </c>
      <c r="C128" s="1041"/>
      <c r="D128" s="1037"/>
      <c r="E128" s="1037"/>
      <c r="F128" s="1038"/>
    </row>
    <row r="129" spans="2:6" ht="15.75" hidden="1" thickBot="1">
      <c r="B129" s="1039" t="s">
        <v>137</v>
      </c>
      <c r="C129" s="1041"/>
      <c r="D129" s="1037"/>
      <c r="E129" s="1037"/>
      <c r="F129" s="1038"/>
    </row>
    <row r="130" spans="2:6" ht="24.75" hidden="1" thickBot="1">
      <c r="B130" s="1036" t="s">
        <v>29</v>
      </c>
      <c r="C130" s="1041"/>
      <c r="D130" s="1037"/>
      <c r="E130" s="1037"/>
      <c r="F130" s="1038"/>
    </row>
    <row r="131" spans="2:6" ht="15.75" hidden="1" thickBot="1">
      <c r="B131" s="1039" t="s">
        <v>136</v>
      </c>
      <c r="C131" s="1041"/>
      <c r="D131" s="1037"/>
      <c r="E131" s="1037"/>
      <c r="F131" s="1038"/>
    </row>
    <row r="132" spans="2:6" ht="15.75" hidden="1" thickBot="1">
      <c r="B132" s="1039" t="s">
        <v>137</v>
      </c>
      <c r="C132" s="1041"/>
      <c r="D132" s="1037"/>
      <c r="E132" s="1037"/>
      <c r="F132" s="1038"/>
    </row>
    <row r="133" spans="2:6" ht="24.75" hidden="1" thickBot="1">
      <c r="B133" s="1060" t="s">
        <v>47</v>
      </c>
      <c r="C133" s="1041">
        <f>C130+C127+C124+C121+C118+C115+C112</f>
        <v>0</v>
      </c>
      <c r="D133" s="1041">
        <f t="shared" ref="D133:F133" si="13">D130+D127+D124+D121+D118+D115+D112</f>
        <v>0</v>
      </c>
      <c r="E133" s="1041">
        <f t="shared" si="13"/>
        <v>0</v>
      </c>
      <c r="F133" s="1042">
        <f t="shared" si="13"/>
        <v>0</v>
      </c>
    </row>
    <row r="134" spans="2:6" ht="17.25" hidden="1" customHeight="1">
      <c r="B134" s="1052" t="s">
        <v>31</v>
      </c>
      <c r="C134" s="1053">
        <f>IF(C133-C104=0,0,"Error")</f>
        <v>0</v>
      </c>
      <c r="D134" s="1053">
        <f>IF(D133-D104=0,0,"Error")</f>
        <v>0</v>
      </c>
      <c r="E134" s="1053">
        <f>IF(E133-E104=0,0,"Error")</f>
        <v>0</v>
      </c>
      <c r="F134" s="1054">
        <f>IF(F133-F104=0,0,"Error")</f>
        <v>0</v>
      </c>
    </row>
    <row r="135" spans="2:6" ht="15.75" thickBot="1">
      <c r="B135" s="1283" t="s">
        <v>38</v>
      </c>
      <c r="C135" s="1284"/>
      <c r="D135" s="1284"/>
      <c r="E135" s="1284"/>
      <c r="F135" s="1285"/>
    </row>
    <row r="136" spans="2:6" ht="15.75" thickBot="1">
      <c r="B136" s="1283" t="s">
        <v>39</v>
      </c>
      <c r="C136" s="1284"/>
      <c r="D136" s="1284"/>
      <c r="E136" s="1284"/>
      <c r="F136" s="1285"/>
    </row>
    <row r="137" spans="2:6" ht="50.25" customHeight="1" thickBot="1">
      <c r="B137" s="1018" t="s">
        <v>67</v>
      </c>
      <c r="C137" s="1062"/>
      <c r="D137" s="1063" t="s">
        <v>138</v>
      </c>
      <c r="E137" s="1305" t="s">
        <v>2837</v>
      </c>
      <c r="F137" s="1306"/>
    </row>
    <row r="138" spans="2:6" ht="17.25" customHeight="1" thickBot="1">
      <c r="B138" s="1019" t="s">
        <v>14</v>
      </c>
      <c r="C138" s="1301" t="s">
        <v>2838</v>
      </c>
      <c r="D138" s="1278"/>
      <c r="E138" s="1278"/>
      <c r="F138" s="1279"/>
    </row>
    <row r="139" spans="2:6" ht="13.5" customHeight="1" thickBot="1">
      <c r="B139" s="1019" t="s">
        <v>15</v>
      </c>
      <c r="C139" s="1292" t="s">
        <v>183</v>
      </c>
      <c r="D139" s="1293"/>
      <c r="E139" s="1293"/>
      <c r="F139" s="1294"/>
    </row>
    <row r="140" spans="2:6" ht="13.5" customHeight="1">
      <c r="B140" s="1272"/>
      <c r="C140" s="1020">
        <v>2021</v>
      </c>
      <c r="D140" s="1020">
        <v>2022</v>
      </c>
      <c r="E140" s="1020">
        <v>2023</v>
      </c>
      <c r="F140" s="1021">
        <v>2024</v>
      </c>
    </row>
    <row r="141" spans="2:6" ht="16.5" customHeight="1" thickBot="1">
      <c r="B141" s="1273"/>
      <c r="C141" s="1022" t="s">
        <v>7</v>
      </c>
      <c r="D141" s="1022" t="s">
        <v>8</v>
      </c>
      <c r="E141" s="1022" t="s">
        <v>8</v>
      </c>
      <c r="F141" s="1023" t="s">
        <v>8</v>
      </c>
    </row>
    <row r="142" spans="2:6" ht="15.75" thickBot="1">
      <c r="B142" s="1019" t="s">
        <v>16</v>
      </c>
      <c r="C142" s="1024">
        <v>70</v>
      </c>
      <c r="D142" s="1024">
        <v>45</v>
      </c>
      <c r="E142" s="1024">
        <v>15</v>
      </c>
      <c r="F142" s="1025">
        <v>15</v>
      </c>
    </row>
    <row r="143" spans="2:6" ht="15.75" thickBot="1">
      <c r="B143" s="1019" t="s">
        <v>17</v>
      </c>
      <c r="C143" s="1027">
        <v>5360</v>
      </c>
      <c r="D143" s="1027">
        <v>1000</v>
      </c>
      <c r="E143" s="1027">
        <v>1000</v>
      </c>
      <c r="F143" s="1028">
        <v>1000</v>
      </c>
    </row>
    <row r="144" spans="2:6" ht="23.25" thickBot="1">
      <c r="B144" s="1019" t="s">
        <v>18</v>
      </c>
      <c r="C144" s="1027">
        <f>C143/C142</f>
        <v>76.571428571428569</v>
      </c>
      <c r="D144" s="1027">
        <f t="shared" ref="D144:F144" si="14">D143/D142</f>
        <v>22.222222222222221</v>
      </c>
      <c r="E144" s="1027">
        <f t="shared" si="14"/>
        <v>66.666666666666671</v>
      </c>
      <c r="F144" s="1028">
        <f t="shared" si="14"/>
        <v>66.666666666666671</v>
      </c>
    </row>
    <row r="145" spans="2:6" ht="15.75" thickBot="1">
      <c r="B145" s="1019" t="s">
        <v>19</v>
      </c>
      <c r="C145" s="1029" t="s">
        <v>20</v>
      </c>
      <c r="D145" s="1030">
        <f>D142/C142-1</f>
        <v>-0.3571428571428571</v>
      </c>
      <c r="E145" s="1030">
        <f t="shared" ref="E145:F147" si="15">E142/D142-1</f>
        <v>-0.66666666666666674</v>
      </c>
      <c r="F145" s="1031">
        <f t="shared" si="15"/>
        <v>0</v>
      </c>
    </row>
    <row r="146" spans="2:6" ht="23.25" thickBot="1">
      <c r="B146" s="1019" t="s">
        <v>21</v>
      </c>
      <c r="C146" s="1029" t="s">
        <v>20</v>
      </c>
      <c r="D146" s="1030">
        <f>D143/C143-1</f>
        <v>-0.81343283582089554</v>
      </c>
      <c r="E146" s="1030">
        <f t="shared" si="15"/>
        <v>0</v>
      </c>
      <c r="F146" s="1031">
        <f t="shared" si="15"/>
        <v>0</v>
      </c>
    </row>
    <row r="147" spans="2:6" ht="23.25" thickBot="1">
      <c r="B147" s="1019" t="s">
        <v>22</v>
      </c>
      <c r="C147" s="1029" t="s">
        <v>20</v>
      </c>
      <c r="D147" s="1030">
        <f>D144/C144-1</f>
        <v>-0.70978441127694858</v>
      </c>
      <c r="E147" s="1030">
        <f t="shared" si="15"/>
        <v>2.0000000000000004</v>
      </c>
      <c r="F147" s="1031">
        <f t="shared" si="15"/>
        <v>0</v>
      </c>
    </row>
    <row r="148" spans="2:6" ht="15.75" thickBot="1">
      <c r="B148" s="1302" t="s">
        <v>98</v>
      </c>
      <c r="C148" s="1303"/>
      <c r="D148" s="1303"/>
      <c r="E148" s="1303"/>
      <c r="F148" s="1304"/>
    </row>
    <row r="149" spans="2:6" ht="12.75" customHeight="1">
      <c r="B149" s="1272"/>
      <c r="C149" s="1020">
        <v>2021</v>
      </c>
      <c r="D149" s="1020">
        <v>2022</v>
      </c>
      <c r="E149" s="1020">
        <v>2023</v>
      </c>
      <c r="F149" s="1021">
        <v>2024</v>
      </c>
    </row>
    <row r="150" spans="2:6" ht="9" customHeight="1" thickBot="1">
      <c r="B150" s="1273"/>
      <c r="C150" s="1022" t="s">
        <v>7</v>
      </c>
      <c r="D150" s="1022" t="s">
        <v>8</v>
      </c>
      <c r="E150" s="1022" t="s">
        <v>8</v>
      </c>
      <c r="F150" s="1023" t="s">
        <v>8</v>
      </c>
    </row>
    <row r="151" spans="2:6" ht="24.75" thickBot="1">
      <c r="B151" s="1036" t="s">
        <v>41</v>
      </c>
      <c r="C151" s="1037">
        <f>C152+C153+C154+C155</f>
        <v>0</v>
      </c>
      <c r="D151" s="1037">
        <f t="shared" ref="D151:F151" si="16">D152+D153+D154+D155</f>
        <v>0</v>
      </c>
      <c r="E151" s="1037">
        <f t="shared" si="16"/>
        <v>0</v>
      </c>
      <c r="F151" s="1038">
        <f t="shared" si="16"/>
        <v>0</v>
      </c>
    </row>
    <row r="152" spans="2:6" ht="15.75" thickBot="1">
      <c r="B152" s="1039" t="s">
        <v>136</v>
      </c>
      <c r="C152" s="1037"/>
      <c r="D152" s="1037"/>
      <c r="E152" s="1037"/>
      <c r="F152" s="1038"/>
    </row>
    <row r="153" spans="2:6" ht="15.75" thickBot="1">
      <c r="B153" s="1039" t="s">
        <v>141</v>
      </c>
      <c r="C153" s="1037"/>
      <c r="D153" s="1037"/>
      <c r="E153" s="1037"/>
      <c r="F153" s="1038"/>
    </row>
    <row r="154" spans="2:6" ht="15.75" thickBot="1">
      <c r="B154" s="1039" t="s">
        <v>142</v>
      </c>
      <c r="C154" s="1037"/>
      <c r="D154" s="1037"/>
      <c r="E154" s="1037"/>
      <c r="F154" s="1038"/>
    </row>
    <row r="155" spans="2:6" ht="15.75" thickBot="1">
      <c r="B155" s="1039" t="s">
        <v>143</v>
      </c>
      <c r="C155" s="1037"/>
      <c r="D155" s="1037"/>
      <c r="E155" s="1037"/>
      <c r="F155" s="1038"/>
    </row>
    <row r="156" spans="2:6" ht="24.75" thickBot="1">
      <c r="B156" s="1036" t="s">
        <v>42</v>
      </c>
      <c r="C156" s="1041">
        <f>C157+C158+C159+C160</f>
        <v>5360</v>
      </c>
      <c r="D156" s="1041">
        <f>D157+D158+D159+D160</f>
        <v>1000</v>
      </c>
      <c r="E156" s="1041">
        <f t="shared" ref="E156:F156" si="17">E157+E158+E159+E160</f>
        <v>1000</v>
      </c>
      <c r="F156" s="1042">
        <f t="shared" si="17"/>
        <v>1000</v>
      </c>
    </row>
    <row r="157" spans="2:6" ht="15.75" thickBot="1">
      <c r="B157" s="1039" t="s">
        <v>136</v>
      </c>
      <c r="C157" s="1041">
        <v>5360</v>
      </c>
      <c r="D157" s="1037">
        <v>1000</v>
      </c>
      <c r="E157" s="1037">
        <v>1000</v>
      </c>
      <c r="F157" s="1038">
        <v>1000</v>
      </c>
    </row>
    <row r="158" spans="2:6" ht="15.75" thickBot="1">
      <c r="B158" s="1039" t="s">
        <v>141</v>
      </c>
      <c r="C158" s="1041"/>
      <c r="D158" s="1037"/>
      <c r="E158" s="1037"/>
      <c r="F158" s="1038"/>
    </row>
    <row r="159" spans="2:6" ht="15.75" thickBot="1">
      <c r="B159" s="1039" t="s">
        <v>142</v>
      </c>
      <c r="C159" s="1041"/>
      <c r="D159" s="1037"/>
      <c r="E159" s="1037"/>
      <c r="F159" s="1038"/>
    </row>
    <row r="160" spans="2:6" ht="15.75" thickBot="1">
      <c r="B160" s="1039" t="s">
        <v>143</v>
      </c>
      <c r="C160" s="1041"/>
      <c r="D160" s="1037"/>
      <c r="E160" s="1037"/>
      <c r="F160" s="1038"/>
    </row>
    <row r="161" spans="2:6" ht="24.75" thickBot="1">
      <c r="B161" s="1064" t="s">
        <v>30</v>
      </c>
      <c r="C161" s="1041">
        <f>C151+C156</f>
        <v>5360</v>
      </c>
      <c r="D161" s="1041">
        <f t="shared" ref="D161:F161" si="18">D151+D156</f>
        <v>1000</v>
      </c>
      <c r="E161" s="1041">
        <f t="shared" si="18"/>
        <v>1000</v>
      </c>
      <c r="F161" s="1042">
        <f t="shared" si="18"/>
        <v>1000</v>
      </c>
    </row>
    <row r="162" spans="2:6" ht="57" thickBot="1">
      <c r="B162" s="1018" t="s">
        <v>32</v>
      </c>
      <c r="C162" s="1062"/>
      <c r="D162" s="1063" t="s">
        <v>138</v>
      </c>
      <c r="E162" s="1307" t="s">
        <v>2839</v>
      </c>
      <c r="F162" s="1308"/>
    </row>
    <row r="163" spans="2:6" ht="17.25" customHeight="1" thickBot="1">
      <c r="B163" s="1019" t="s">
        <v>14</v>
      </c>
      <c r="C163" s="1301" t="s">
        <v>2133</v>
      </c>
      <c r="D163" s="1278"/>
      <c r="E163" s="1278"/>
      <c r="F163" s="1279"/>
    </row>
    <row r="164" spans="2:6" ht="15.75" thickBot="1">
      <c r="B164" s="1019" t="s">
        <v>15</v>
      </c>
      <c r="C164" s="1292" t="s">
        <v>183</v>
      </c>
      <c r="D164" s="1293"/>
      <c r="E164" s="1293"/>
      <c r="F164" s="1294"/>
    </row>
    <row r="165" spans="2:6" ht="12.75" customHeight="1">
      <c r="B165" s="1272"/>
      <c r="C165" s="1020">
        <v>2021</v>
      </c>
      <c r="D165" s="1020">
        <v>2022</v>
      </c>
      <c r="E165" s="1020">
        <v>2023</v>
      </c>
      <c r="F165" s="1021">
        <v>2024</v>
      </c>
    </row>
    <row r="166" spans="2:6" ht="9" customHeight="1" thickBot="1">
      <c r="B166" s="1273"/>
      <c r="C166" s="1022" t="s">
        <v>7</v>
      </c>
      <c r="D166" s="1022" t="s">
        <v>8</v>
      </c>
      <c r="E166" s="1022" t="s">
        <v>8</v>
      </c>
      <c r="F166" s="1023" t="s">
        <v>8</v>
      </c>
    </row>
    <row r="167" spans="2:6" ht="15.75" thickBot="1">
      <c r="B167" s="1019" t="s">
        <v>16</v>
      </c>
      <c r="C167" s="1065">
        <v>219</v>
      </c>
      <c r="D167" s="1065">
        <v>66</v>
      </c>
      <c r="E167" s="1065">
        <v>22</v>
      </c>
      <c r="F167" s="1066">
        <v>22</v>
      </c>
    </row>
    <row r="168" spans="2:6" ht="15.75" thickBot="1">
      <c r="B168" s="1019" t="s">
        <v>17</v>
      </c>
      <c r="C168" s="1027">
        <v>7300</v>
      </c>
      <c r="D168" s="1027">
        <v>3000</v>
      </c>
      <c r="E168" s="1027">
        <f t="shared" ref="E168:F168" si="19">E186</f>
        <v>1000</v>
      </c>
      <c r="F168" s="1027">
        <f t="shared" si="19"/>
        <v>1000</v>
      </c>
    </row>
    <row r="169" spans="2:6" ht="23.25" thickBot="1">
      <c r="B169" s="1019" t="s">
        <v>18</v>
      </c>
      <c r="C169" s="1027">
        <f>C168/C167</f>
        <v>33.333333333333336</v>
      </c>
      <c r="D169" s="1027">
        <f>D168/D167</f>
        <v>45.454545454545453</v>
      </c>
      <c r="E169" s="1027">
        <f t="shared" ref="E169:F169" si="20">E168/E167</f>
        <v>45.454545454545453</v>
      </c>
      <c r="F169" s="1027">
        <f t="shared" si="20"/>
        <v>45.454545454545453</v>
      </c>
    </row>
    <row r="170" spans="2:6" ht="15.75" thickBot="1">
      <c r="B170" s="1019" t="s">
        <v>19</v>
      </c>
      <c r="C170" s="1029" t="s">
        <v>20</v>
      </c>
      <c r="D170" s="1030"/>
      <c r="E170" s="1030"/>
      <c r="F170" s="1031"/>
    </row>
    <row r="171" spans="2:6" ht="23.25" thickBot="1">
      <c r="B171" s="1019" t="s">
        <v>21</v>
      </c>
      <c r="C171" s="1029" t="s">
        <v>20</v>
      </c>
      <c r="D171" s="1030"/>
      <c r="E171" s="1030"/>
      <c r="F171" s="1031"/>
    </row>
    <row r="172" spans="2:6" ht="23.25" thickBot="1">
      <c r="B172" s="1019" t="s">
        <v>22</v>
      </c>
      <c r="C172" s="1029" t="s">
        <v>20</v>
      </c>
      <c r="D172" s="1030"/>
      <c r="E172" s="1030"/>
      <c r="F172" s="1031"/>
    </row>
    <row r="173" spans="2:6" ht="15.75" thickBot="1">
      <c r="B173" s="1302" t="s">
        <v>117</v>
      </c>
      <c r="C173" s="1303"/>
      <c r="D173" s="1303"/>
      <c r="E173" s="1303"/>
      <c r="F173" s="1304"/>
    </row>
    <row r="174" spans="2:6" ht="12.75" customHeight="1">
      <c r="B174" s="1272"/>
      <c r="C174" s="1020">
        <v>2021</v>
      </c>
      <c r="D174" s="1020">
        <v>2022</v>
      </c>
      <c r="E174" s="1020">
        <v>2023</v>
      </c>
      <c r="F174" s="1021">
        <v>2024</v>
      </c>
    </row>
    <row r="175" spans="2:6" ht="9" customHeight="1" thickBot="1">
      <c r="B175" s="1273"/>
      <c r="C175" s="1022" t="s">
        <v>7</v>
      </c>
      <c r="D175" s="1022" t="s">
        <v>8</v>
      </c>
      <c r="E175" s="1022" t="s">
        <v>8</v>
      </c>
      <c r="F175" s="1023" t="s">
        <v>8</v>
      </c>
    </row>
    <row r="176" spans="2:6" ht="24.75" thickBot="1">
      <c r="B176" s="1036" t="s">
        <v>41</v>
      </c>
      <c r="C176" s="1037">
        <f>C177+C178+C179+C180</f>
        <v>0</v>
      </c>
      <c r="D176" s="1037">
        <f t="shared" ref="D176:F176" si="21">D177+D178+D179+D180</f>
        <v>0</v>
      </c>
      <c r="E176" s="1037">
        <f t="shared" si="21"/>
        <v>0</v>
      </c>
      <c r="F176" s="1038">
        <f t="shared" si="21"/>
        <v>0</v>
      </c>
    </row>
    <row r="177" spans="2:6" ht="15.75" thickBot="1">
      <c r="B177" s="1039" t="s">
        <v>136</v>
      </c>
      <c r="C177" s="1037"/>
      <c r="D177" s="1037"/>
      <c r="E177" s="1037"/>
      <c r="F177" s="1038"/>
    </row>
    <row r="178" spans="2:6" ht="15.75" thickBot="1">
      <c r="B178" s="1039" t="s">
        <v>141</v>
      </c>
      <c r="C178" s="1037"/>
      <c r="D178" s="1037"/>
      <c r="E178" s="1037"/>
      <c r="F178" s="1038"/>
    </row>
    <row r="179" spans="2:6" ht="15.75" thickBot="1">
      <c r="B179" s="1039" t="s">
        <v>142</v>
      </c>
      <c r="C179" s="1037"/>
      <c r="D179" s="1037"/>
      <c r="E179" s="1037"/>
      <c r="F179" s="1038"/>
    </row>
    <row r="180" spans="2:6" ht="15.75" thickBot="1">
      <c r="B180" s="1039" t="s">
        <v>143</v>
      </c>
      <c r="C180" s="1037"/>
      <c r="D180" s="1037"/>
      <c r="E180" s="1037"/>
      <c r="F180" s="1038"/>
    </row>
    <row r="181" spans="2:6" ht="24.75" thickBot="1">
      <c r="B181" s="1036" t="s">
        <v>42</v>
      </c>
      <c r="C181" s="1041">
        <f>C182+C183+C184+C185</f>
        <v>7300</v>
      </c>
      <c r="D181" s="1041">
        <f t="shared" ref="D181:F181" si="22">D182+D183+D184+D185</f>
        <v>3000</v>
      </c>
      <c r="E181" s="1041">
        <f t="shared" si="22"/>
        <v>1000</v>
      </c>
      <c r="F181" s="1042">
        <f t="shared" si="22"/>
        <v>1000</v>
      </c>
    </row>
    <row r="182" spans="2:6" ht="15.75" thickBot="1">
      <c r="B182" s="1039" t="s">
        <v>136</v>
      </c>
      <c r="C182" s="1041">
        <v>7300</v>
      </c>
      <c r="D182" s="1044">
        <v>3000</v>
      </c>
      <c r="E182" s="1037">
        <v>1000</v>
      </c>
      <c r="F182" s="1038">
        <v>1000</v>
      </c>
    </row>
    <row r="183" spans="2:6" ht="15.75" thickBot="1">
      <c r="B183" s="1039" t="s">
        <v>141</v>
      </c>
      <c r="C183" s="1041"/>
      <c r="D183" s="1037"/>
      <c r="E183" s="1037"/>
      <c r="F183" s="1038"/>
    </row>
    <row r="184" spans="2:6" ht="15.75" thickBot="1">
      <c r="B184" s="1039" t="s">
        <v>142</v>
      </c>
      <c r="C184" s="1041"/>
      <c r="D184" s="1037"/>
      <c r="E184" s="1037"/>
      <c r="F184" s="1038"/>
    </row>
    <row r="185" spans="2:6" ht="15.75" thickBot="1">
      <c r="B185" s="1039" t="s">
        <v>143</v>
      </c>
      <c r="C185" s="1041"/>
      <c r="D185" s="1037"/>
      <c r="E185" s="1037"/>
      <c r="F185" s="1038"/>
    </row>
    <row r="186" spans="2:6" ht="24.75" thickBot="1">
      <c r="B186" s="1064" t="s">
        <v>144</v>
      </c>
      <c r="C186" s="1041">
        <f>C176+C181</f>
        <v>7300</v>
      </c>
      <c r="D186" s="1041">
        <f t="shared" ref="D186:F186" si="23">D176+D181</f>
        <v>3000</v>
      </c>
      <c r="E186" s="1041">
        <f t="shared" si="23"/>
        <v>1000</v>
      </c>
      <c r="F186" s="1042">
        <f t="shared" si="23"/>
        <v>1000</v>
      </c>
    </row>
    <row r="187" spans="2:6" ht="57" hidden="1" thickBot="1">
      <c r="B187" s="1018" t="s">
        <v>64</v>
      </c>
      <c r="C187" s="1067"/>
      <c r="D187" s="1068" t="s">
        <v>138</v>
      </c>
      <c r="E187" s="1069"/>
      <c r="F187" s="1070"/>
    </row>
    <row r="188" spans="2:6" ht="17.25" hidden="1" customHeight="1">
      <c r="B188" s="1019" t="s">
        <v>14</v>
      </c>
      <c r="C188" s="1301"/>
      <c r="D188" s="1278"/>
      <c r="E188" s="1278"/>
      <c r="F188" s="1279"/>
    </row>
    <row r="189" spans="2:6" ht="15.75" hidden="1" thickBot="1">
      <c r="B189" s="1019" t="s">
        <v>15</v>
      </c>
      <c r="C189" s="1292"/>
      <c r="D189" s="1293"/>
      <c r="E189" s="1293"/>
      <c r="F189" s="1294"/>
    </row>
    <row r="190" spans="2:6" ht="12.75" hidden="1" customHeight="1">
      <c r="B190" s="1272"/>
      <c r="C190" s="1020">
        <v>2018</v>
      </c>
      <c r="D190" s="1020">
        <v>2019</v>
      </c>
      <c r="E190" s="1020">
        <v>2020</v>
      </c>
      <c r="F190" s="1021">
        <v>2021</v>
      </c>
    </row>
    <row r="191" spans="2:6" ht="9" hidden="1" customHeight="1">
      <c r="B191" s="1273"/>
      <c r="C191" s="1022" t="s">
        <v>7</v>
      </c>
      <c r="D191" s="1022" t="s">
        <v>8</v>
      </c>
      <c r="E191" s="1022" t="s">
        <v>8</v>
      </c>
      <c r="F191" s="1023" t="s">
        <v>8</v>
      </c>
    </row>
    <row r="192" spans="2:6" ht="15.75" hidden="1" thickBot="1">
      <c r="B192" s="1019" t="s">
        <v>16</v>
      </c>
      <c r="C192" s="1056"/>
      <c r="D192" s="1056"/>
      <c r="E192" s="1056"/>
      <c r="F192" s="1057"/>
    </row>
    <row r="193" spans="2:6" ht="15.75" hidden="1" thickBot="1">
      <c r="B193" s="1019" t="s">
        <v>17</v>
      </c>
      <c r="C193" s="1027">
        <f>C211</f>
        <v>0</v>
      </c>
      <c r="D193" s="1027">
        <f t="shared" ref="D193:F193" si="24">D211</f>
        <v>0</v>
      </c>
      <c r="E193" s="1027">
        <f t="shared" si="24"/>
        <v>0</v>
      </c>
      <c r="F193" s="1028">
        <f t="shared" si="24"/>
        <v>0</v>
      </c>
    </row>
    <row r="194" spans="2:6" ht="23.25" hidden="1" thickBot="1">
      <c r="B194" s="1019" t="s">
        <v>18</v>
      </c>
      <c r="C194" s="1027" t="e">
        <f>C193/C192</f>
        <v>#DIV/0!</v>
      </c>
      <c r="D194" s="1027" t="e">
        <f t="shared" ref="D194:F194" si="25">D193/D192</f>
        <v>#DIV/0!</v>
      </c>
      <c r="E194" s="1027" t="e">
        <f t="shared" si="25"/>
        <v>#DIV/0!</v>
      </c>
      <c r="F194" s="1028" t="e">
        <f t="shared" si="25"/>
        <v>#DIV/0!</v>
      </c>
    </row>
    <row r="195" spans="2:6" ht="15.75" hidden="1" thickBot="1">
      <c r="B195" s="1019" t="s">
        <v>19</v>
      </c>
      <c r="C195" s="1029" t="s">
        <v>20</v>
      </c>
      <c r="D195" s="1030" t="e">
        <f>D192/C192-1</f>
        <v>#DIV/0!</v>
      </c>
      <c r="E195" s="1030" t="e">
        <f t="shared" ref="E195:F197" si="26">E192/D192-1</f>
        <v>#DIV/0!</v>
      </c>
      <c r="F195" s="1031" t="e">
        <f t="shared" si="26"/>
        <v>#DIV/0!</v>
      </c>
    </row>
    <row r="196" spans="2:6" ht="23.25" hidden="1" thickBot="1">
      <c r="B196" s="1019" t="s">
        <v>21</v>
      </c>
      <c r="C196" s="1029" t="s">
        <v>20</v>
      </c>
      <c r="D196" s="1030" t="e">
        <f>D193/C193-1</f>
        <v>#DIV/0!</v>
      </c>
      <c r="E196" s="1030" t="e">
        <f t="shared" si="26"/>
        <v>#DIV/0!</v>
      </c>
      <c r="F196" s="1031" t="e">
        <f t="shared" si="26"/>
        <v>#DIV/0!</v>
      </c>
    </row>
    <row r="197" spans="2:6" ht="23.25" hidden="1" thickBot="1">
      <c r="B197" s="1019" t="s">
        <v>22</v>
      </c>
      <c r="C197" s="1029" t="s">
        <v>20</v>
      </c>
      <c r="D197" s="1030" t="e">
        <f>D194/C194-1</f>
        <v>#DIV/0!</v>
      </c>
      <c r="E197" s="1030" t="e">
        <f t="shared" si="26"/>
        <v>#DIV/0!</v>
      </c>
      <c r="F197" s="1031" t="e">
        <f t="shared" si="26"/>
        <v>#DIV/0!</v>
      </c>
    </row>
    <row r="198" spans="2:6" ht="15.75" hidden="1" thickBot="1">
      <c r="B198" s="1302" t="s">
        <v>152</v>
      </c>
      <c r="C198" s="1303"/>
      <c r="D198" s="1303"/>
      <c r="E198" s="1303"/>
      <c r="F198" s="1304"/>
    </row>
    <row r="199" spans="2:6" ht="12.75" hidden="1" customHeight="1">
      <c r="B199" s="1272"/>
      <c r="C199" s="1020">
        <v>2018</v>
      </c>
      <c r="D199" s="1020">
        <v>2019</v>
      </c>
      <c r="E199" s="1020">
        <v>2020</v>
      </c>
      <c r="F199" s="1021">
        <v>2021</v>
      </c>
    </row>
    <row r="200" spans="2:6" ht="9" hidden="1" customHeight="1">
      <c r="B200" s="1273"/>
      <c r="C200" s="1022" t="s">
        <v>7</v>
      </c>
      <c r="D200" s="1022" t="s">
        <v>8</v>
      </c>
      <c r="E200" s="1022" t="s">
        <v>8</v>
      </c>
      <c r="F200" s="1023" t="s">
        <v>8</v>
      </c>
    </row>
    <row r="201" spans="2:6" ht="24.75" hidden="1" thickBot="1">
      <c r="B201" s="1036" t="s">
        <v>41</v>
      </c>
      <c r="C201" s="1037">
        <f>C202+C203+C204+C205</f>
        <v>0</v>
      </c>
      <c r="D201" s="1037">
        <f t="shared" ref="D201:F201" si="27">D202+D203+D204+D205</f>
        <v>0</v>
      </c>
      <c r="E201" s="1037">
        <f t="shared" si="27"/>
        <v>0</v>
      </c>
      <c r="F201" s="1038">
        <f t="shared" si="27"/>
        <v>0</v>
      </c>
    </row>
    <row r="202" spans="2:6" ht="15.75" hidden="1" thickBot="1">
      <c r="B202" s="1039" t="s">
        <v>136</v>
      </c>
      <c r="C202" s="1037"/>
      <c r="D202" s="1037"/>
      <c r="E202" s="1037"/>
      <c r="F202" s="1038"/>
    </row>
    <row r="203" spans="2:6" ht="15.75" hidden="1" thickBot="1">
      <c r="B203" s="1039" t="s">
        <v>141</v>
      </c>
      <c r="C203" s="1037"/>
      <c r="D203" s="1037"/>
      <c r="E203" s="1037"/>
      <c r="F203" s="1038"/>
    </row>
    <row r="204" spans="2:6" ht="15.75" hidden="1" thickBot="1">
      <c r="B204" s="1039" t="s">
        <v>142</v>
      </c>
      <c r="C204" s="1037"/>
      <c r="D204" s="1037"/>
      <c r="E204" s="1037"/>
      <c r="F204" s="1038"/>
    </row>
    <row r="205" spans="2:6" ht="15.75" hidden="1" thickBot="1">
      <c r="B205" s="1039" t="s">
        <v>143</v>
      </c>
      <c r="C205" s="1037"/>
      <c r="D205" s="1037"/>
      <c r="E205" s="1037"/>
      <c r="F205" s="1038"/>
    </row>
    <row r="206" spans="2:6" ht="24.75" hidden="1" thickBot="1">
      <c r="B206" s="1036" t="s">
        <v>42</v>
      </c>
      <c r="C206" s="1041">
        <f>C207+C208+C209+C210</f>
        <v>0</v>
      </c>
      <c r="D206" s="1041">
        <f t="shared" ref="D206:F206" si="28">D207+D208+D209+D210</f>
        <v>0</v>
      </c>
      <c r="E206" s="1041">
        <f t="shared" si="28"/>
        <v>0</v>
      </c>
      <c r="F206" s="1042">
        <f t="shared" si="28"/>
        <v>0</v>
      </c>
    </row>
    <row r="207" spans="2:6" ht="15.75" hidden="1" thickBot="1">
      <c r="B207" s="1039" t="s">
        <v>136</v>
      </c>
      <c r="C207" s="1041"/>
      <c r="D207" s="1037"/>
      <c r="E207" s="1037"/>
      <c r="F207" s="1038"/>
    </row>
    <row r="208" spans="2:6" ht="15.75" hidden="1" thickBot="1">
      <c r="B208" s="1039" t="s">
        <v>141</v>
      </c>
      <c r="C208" s="1041"/>
      <c r="D208" s="1037"/>
      <c r="E208" s="1037"/>
      <c r="F208" s="1038"/>
    </row>
    <row r="209" spans="2:6" ht="15.75" hidden="1" thickBot="1">
      <c r="B209" s="1039" t="s">
        <v>142</v>
      </c>
      <c r="C209" s="1041"/>
      <c r="D209" s="1037"/>
      <c r="E209" s="1037"/>
      <c r="F209" s="1038"/>
    </row>
    <row r="210" spans="2:6" ht="15.75" hidden="1" thickBot="1">
      <c r="B210" s="1039" t="s">
        <v>143</v>
      </c>
      <c r="C210" s="1041"/>
      <c r="D210" s="1037"/>
      <c r="E210" s="1037"/>
      <c r="F210" s="1038"/>
    </row>
    <row r="211" spans="2:6" ht="24.75" hidden="1" thickBot="1">
      <c r="B211" s="1051" t="s">
        <v>153</v>
      </c>
      <c r="C211" s="1041">
        <f>C201+C206</f>
        <v>0</v>
      </c>
      <c r="D211" s="1041">
        <f t="shared" ref="D211:F211" si="29">D201+D206</f>
        <v>0</v>
      </c>
      <c r="E211" s="1041">
        <f t="shared" si="29"/>
        <v>0</v>
      </c>
      <c r="F211" s="1042">
        <f t="shared" si="29"/>
        <v>0</v>
      </c>
    </row>
    <row r="212" spans="2:6" ht="57" thickBot="1">
      <c r="B212" s="1018" t="s">
        <v>145</v>
      </c>
      <c r="C212" s="1067"/>
      <c r="D212" s="1068" t="s">
        <v>138</v>
      </c>
      <c r="E212" s="1307" t="s">
        <v>2840</v>
      </c>
      <c r="F212" s="1308"/>
    </row>
    <row r="213" spans="2:6" ht="17.25" customHeight="1" thickBot="1">
      <c r="B213" s="1019" t="s">
        <v>14</v>
      </c>
      <c r="C213" s="1301" t="s">
        <v>2841</v>
      </c>
      <c r="D213" s="1278"/>
      <c r="E213" s="1278"/>
      <c r="F213" s="1279"/>
    </row>
    <row r="214" spans="2:6" ht="15.75" thickBot="1">
      <c r="B214" s="1019" t="s">
        <v>15</v>
      </c>
      <c r="C214" s="1292" t="s">
        <v>2842</v>
      </c>
      <c r="D214" s="1293"/>
      <c r="E214" s="1293"/>
      <c r="F214" s="1294"/>
    </row>
    <row r="215" spans="2:6" ht="12.75" customHeight="1">
      <c r="B215" s="1272"/>
      <c r="C215" s="1020">
        <v>2021</v>
      </c>
      <c r="D215" s="1020">
        <v>2022</v>
      </c>
      <c r="E215" s="1020">
        <v>2023</v>
      </c>
      <c r="F215" s="1021">
        <v>2024</v>
      </c>
    </row>
    <row r="216" spans="2:6" ht="9" customHeight="1" thickBot="1">
      <c r="B216" s="1273"/>
      <c r="C216" s="1022" t="s">
        <v>7</v>
      </c>
      <c r="D216" s="1022" t="s">
        <v>8</v>
      </c>
      <c r="E216" s="1022" t="s">
        <v>8</v>
      </c>
      <c r="F216" s="1023" t="s">
        <v>8</v>
      </c>
    </row>
    <row r="217" spans="2:6" ht="15.75" thickBot="1">
      <c r="B217" s="1019" t="s">
        <v>16</v>
      </c>
      <c r="C217" s="1029">
        <v>1</v>
      </c>
      <c r="D217" s="1029">
        <v>0</v>
      </c>
      <c r="E217" s="1029">
        <v>0</v>
      </c>
      <c r="F217" s="1071">
        <v>0</v>
      </c>
    </row>
    <row r="218" spans="2:6" ht="15.75" thickBot="1">
      <c r="B218" s="1019" t="s">
        <v>17</v>
      </c>
      <c r="C218" s="1027">
        <f>C236</f>
        <v>7080</v>
      </c>
      <c r="D218" s="1027">
        <f t="shared" ref="D218:F218" si="30">D236</f>
        <v>0</v>
      </c>
      <c r="E218" s="1027">
        <f t="shared" si="30"/>
        <v>0</v>
      </c>
      <c r="F218" s="1028">
        <f t="shared" si="30"/>
        <v>0</v>
      </c>
    </row>
    <row r="219" spans="2:6" ht="23.25" thickBot="1">
      <c r="B219" s="1019" t="s">
        <v>18</v>
      </c>
      <c r="C219" s="1027">
        <f>C218/C217</f>
        <v>7080</v>
      </c>
      <c r="D219" s="1027"/>
      <c r="E219" s="1027"/>
      <c r="F219" s="1028"/>
    </row>
    <row r="220" spans="2:6" ht="15.75" thickBot="1">
      <c r="B220" s="1019" t="s">
        <v>19</v>
      </c>
      <c r="C220" s="1029"/>
      <c r="D220" s="1030"/>
      <c r="E220" s="1030"/>
      <c r="F220" s="1031"/>
    </row>
    <row r="221" spans="2:6" ht="23.25" thickBot="1">
      <c r="B221" s="1019" t="s">
        <v>21</v>
      </c>
      <c r="C221" s="1029"/>
      <c r="D221" s="1030"/>
      <c r="E221" s="1030"/>
      <c r="F221" s="1031"/>
    </row>
    <row r="222" spans="2:6" ht="23.25" thickBot="1">
      <c r="B222" s="1019" t="s">
        <v>22</v>
      </c>
      <c r="C222" s="1029"/>
      <c r="D222" s="1030"/>
      <c r="E222" s="1030"/>
      <c r="F222" s="1031"/>
    </row>
    <row r="223" spans="2:6" ht="15.75" thickBot="1">
      <c r="B223" s="1302" t="s">
        <v>1437</v>
      </c>
      <c r="C223" s="1303"/>
      <c r="D223" s="1303"/>
      <c r="E223" s="1303"/>
      <c r="F223" s="1304"/>
    </row>
    <row r="224" spans="2:6" ht="12.75" customHeight="1">
      <c r="B224" s="1272"/>
      <c r="C224" s="1020">
        <v>2021</v>
      </c>
      <c r="D224" s="1020">
        <v>2022</v>
      </c>
      <c r="E224" s="1020">
        <v>2023</v>
      </c>
      <c r="F224" s="1021">
        <v>2024</v>
      </c>
    </row>
    <row r="225" spans="2:6" ht="9" customHeight="1" thickBot="1">
      <c r="B225" s="1273"/>
      <c r="C225" s="1022" t="s">
        <v>7</v>
      </c>
      <c r="D225" s="1022" t="s">
        <v>8</v>
      </c>
      <c r="E225" s="1022" t="s">
        <v>8</v>
      </c>
      <c r="F225" s="1023" t="s">
        <v>8</v>
      </c>
    </row>
    <row r="226" spans="2:6" ht="24.75" thickBot="1">
      <c r="B226" s="1036" t="s">
        <v>41</v>
      </c>
      <c r="C226" s="1037">
        <f>C227+C228+C229+C230</f>
        <v>0</v>
      </c>
      <c r="D226" s="1037">
        <f t="shared" ref="D226:F226" si="31">D227+D228+D229+D230</f>
        <v>0</v>
      </c>
      <c r="E226" s="1037">
        <f t="shared" si="31"/>
        <v>0</v>
      </c>
      <c r="F226" s="1038">
        <f t="shared" si="31"/>
        <v>0</v>
      </c>
    </row>
    <row r="227" spans="2:6" ht="15.75" thickBot="1">
      <c r="B227" s="1039" t="s">
        <v>136</v>
      </c>
      <c r="C227" s="1037"/>
      <c r="D227" s="1037"/>
      <c r="E227" s="1037"/>
      <c r="F227" s="1038"/>
    </row>
    <row r="228" spans="2:6" ht="15.75" thickBot="1">
      <c r="B228" s="1039" t="s">
        <v>141</v>
      </c>
      <c r="C228" s="1037"/>
      <c r="D228" s="1037"/>
      <c r="E228" s="1037"/>
      <c r="F228" s="1038"/>
    </row>
    <row r="229" spans="2:6" ht="15.75" thickBot="1">
      <c r="B229" s="1039" t="s">
        <v>142</v>
      </c>
      <c r="C229" s="1037"/>
      <c r="D229" s="1037"/>
      <c r="E229" s="1037"/>
      <c r="F229" s="1038"/>
    </row>
    <row r="230" spans="2:6" ht="15.75" thickBot="1">
      <c r="B230" s="1039" t="s">
        <v>143</v>
      </c>
      <c r="C230" s="1037"/>
      <c r="D230" s="1037"/>
      <c r="E230" s="1037"/>
      <c r="F230" s="1038"/>
    </row>
    <row r="231" spans="2:6" ht="24.75" thickBot="1">
      <c r="B231" s="1036" t="s">
        <v>42</v>
      </c>
      <c r="C231" s="1041">
        <f>C232+C233+C234+C235</f>
        <v>7080</v>
      </c>
      <c r="D231" s="1041">
        <f t="shared" ref="D231:F231" si="32">D232+D233+D234+D235</f>
        <v>0</v>
      </c>
      <c r="E231" s="1041">
        <f t="shared" si="32"/>
        <v>0</v>
      </c>
      <c r="F231" s="1042">
        <f t="shared" si="32"/>
        <v>0</v>
      </c>
    </row>
    <row r="232" spans="2:6" ht="15.75" thickBot="1">
      <c r="B232" s="1039" t="s">
        <v>136</v>
      </c>
      <c r="C232" s="1041">
        <v>7080</v>
      </c>
      <c r="D232" s="1041">
        <v>0</v>
      </c>
      <c r="E232" s="1041">
        <v>0</v>
      </c>
      <c r="F232" s="1041">
        <v>0</v>
      </c>
    </row>
    <row r="233" spans="2:6" ht="15.75" thickBot="1">
      <c r="B233" s="1039" t="s">
        <v>141</v>
      </c>
      <c r="C233" s="1041"/>
      <c r="D233" s="1041"/>
      <c r="E233" s="1041"/>
      <c r="F233" s="1042"/>
    </row>
    <row r="234" spans="2:6" ht="15.75" thickBot="1">
      <c r="B234" s="1039" t="s">
        <v>142</v>
      </c>
      <c r="C234" s="1041"/>
      <c r="D234" s="1041"/>
      <c r="E234" s="1041"/>
      <c r="F234" s="1042"/>
    </row>
    <row r="235" spans="2:6" ht="15.75" thickBot="1">
      <c r="B235" s="1039" t="s">
        <v>143</v>
      </c>
      <c r="C235" s="1041"/>
      <c r="D235" s="1041"/>
      <c r="E235" s="1041"/>
      <c r="F235" s="1042"/>
    </row>
    <row r="236" spans="2:6" ht="24.75" thickBot="1">
      <c r="B236" s="1051" t="s">
        <v>35</v>
      </c>
      <c r="C236" s="1041">
        <f>C226+C231</f>
        <v>7080</v>
      </c>
      <c r="D236" s="1041">
        <f t="shared" ref="D236:F236" si="33">D226+D231</f>
        <v>0</v>
      </c>
      <c r="E236" s="1041">
        <f t="shared" si="33"/>
        <v>0</v>
      </c>
      <c r="F236" s="1042">
        <f t="shared" si="33"/>
        <v>0</v>
      </c>
    </row>
    <row r="237" spans="2:6" ht="15.75" thickBot="1">
      <c r="B237" s="1283" t="s">
        <v>44</v>
      </c>
      <c r="C237" s="1284"/>
      <c r="D237" s="1284"/>
      <c r="E237" s="1284"/>
      <c r="F237" s="1285"/>
    </row>
    <row r="238" spans="2:6" ht="15.75" thickBot="1">
      <c r="B238" s="1283" t="s">
        <v>45</v>
      </c>
      <c r="C238" s="1284"/>
      <c r="D238" s="1284"/>
      <c r="E238" s="1284"/>
      <c r="F238" s="1285"/>
    </row>
    <row r="239" spans="2:6" ht="48" customHeight="1" thickBot="1">
      <c r="B239" s="1018" t="s">
        <v>67</v>
      </c>
      <c r="C239" s="1062"/>
      <c r="D239" s="1063" t="s">
        <v>138</v>
      </c>
      <c r="E239" s="1309" t="s">
        <v>2843</v>
      </c>
      <c r="F239" s="1308"/>
    </row>
    <row r="240" spans="2:6" ht="17.25" customHeight="1" thickBot="1">
      <c r="B240" s="1019" t="s">
        <v>14</v>
      </c>
      <c r="C240" s="1301" t="s">
        <v>2844</v>
      </c>
      <c r="D240" s="1278"/>
      <c r="E240" s="1278"/>
      <c r="F240" s="1279"/>
    </row>
    <row r="241" spans="2:6" ht="15.75" thickBot="1">
      <c r="B241" s="1019" t="s">
        <v>15</v>
      </c>
      <c r="C241" s="1310" t="s">
        <v>2845</v>
      </c>
      <c r="D241" s="1311"/>
      <c r="E241" s="1311"/>
      <c r="F241" s="1312"/>
    </row>
    <row r="242" spans="2:6" ht="12.75" customHeight="1">
      <c r="B242" s="1272"/>
      <c r="C242" s="1020">
        <v>2021</v>
      </c>
      <c r="D242" s="1020">
        <v>2022</v>
      </c>
      <c r="E242" s="1020">
        <v>2023</v>
      </c>
      <c r="F242" s="1021">
        <v>2024</v>
      </c>
    </row>
    <row r="243" spans="2:6" ht="9" customHeight="1" thickBot="1">
      <c r="B243" s="1273"/>
      <c r="C243" s="1022" t="s">
        <v>7</v>
      </c>
      <c r="D243" s="1022" t="s">
        <v>8</v>
      </c>
      <c r="E243" s="1022" t="s">
        <v>8</v>
      </c>
      <c r="F243" s="1023" t="s">
        <v>8</v>
      </c>
    </row>
    <row r="244" spans="2:6" ht="15.75" thickBot="1">
      <c r="B244" s="1019" t="s">
        <v>16</v>
      </c>
      <c r="C244" s="1027">
        <v>1</v>
      </c>
      <c r="D244" s="1027">
        <v>1</v>
      </c>
      <c r="E244" s="1027">
        <v>1</v>
      </c>
      <c r="F244" s="1028">
        <v>0</v>
      </c>
    </row>
    <row r="245" spans="2:6" ht="15.75" thickBot="1">
      <c r="B245" s="1019" t="s">
        <v>17</v>
      </c>
      <c r="C245" s="1027">
        <f>C263</f>
        <v>3960</v>
      </c>
      <c r="D245" s="1027">
        <f t="shared" ref="D245:E245" si="34">D263</f>
        <v>60000</v>
      </c>
      <c r="E245" s="1027">
        <f t="shared" si="34"/>
        <v>50000</v>
      </c>
      <c r="F245" s="1028">
        <f>F263</f>
        <v>0</v>
      </c>
    </row>
    <row r="246" spans="2:6" ht="23.25" thickBot="1">
      <c r="B246" s="1019" t="s">
        <v>18</v>
      </c>
      <c r="C246" s="1027">
        <f>C245/C244</f>
        <v>3960</v>
      </c>
      <c r="D246" s="1027">
        <f t="shared" ref="D246:E246" si="35">D245/D244</f>
        <v>60000</v>
      </c>
      <c r="E246" s="1027">
        <f t="shared" si="35"/>
        <v>50000</v>
      </c>
      <c r="F246" s="1028"/>
    </row>
    <row r="247" spans="2:6" ht="15.75" thickBot="1">
      <c r="B247" s="1019" t="s">
        <v>19</v>
      </c>
      <c r="C247" s="1029"/>
      <c r="D247" s="1030"/>
      <c r="E247" s="1030"/>
      <c r="F247" s="1031"/>
    </row>
    <row r="248" spans="2:6" ht="23.25" thickBot="1">
      <c r="B248" s="1019" t="s">
        <v>21</v>
      </c>
      <c r="C248" s="1029"/>
      <c r="D248" s="1030"/>
      <c r="E248" s="1030"/>
      <c r="F248" s="1031"/>
    </row>
    <row r="249" spans="2:6" ht="23.25" thickBot="1">
      <c r="B249" s="1019" t="s">
        <v>22</v>
      </c>
      <c r="C249" s="1029"/>
      <c r="D249" s="1030"/>
      <c r="E249" s="1030"/>
      <c r="F249" s="1031"/>
    </row>
    <row r="250" spans="2:6" ht="15.75" thickBot="1">
      <c r="B250" s="1302" t="s">
        <v>98</v>
      </c>
      <c r="C250" s="1303"/>
      <c r="D250" s="1303"/>
      <c r="E250" s="1303"/>
      <c r="F250" s="1304"/>
    </row>
    <row r="251" spans="2:6" ht="12.75" customHeight="1">
      <c r="B251" s="1272"/>
      <c r="C251" s="1020">
        <v>2021</v>
      </c>
      <c r="D251" s="1020">
        <v>2022</v>
      </c>
      <c r="E251" s="1020">
        <v>2023</v>
      </c>
      <c r="F251" s="1021">
        <v>2024</v>
      </c>
    </row>
    <row r="252" spans="2:6" ht="9" customHeight="1" thickBot="1">
      <c r="B252" s="1273"/>
      <c r="C252" s="1022" t="s">
        <v>7</v>
      </c>
      <c r="D252" s="1022" t="s">
        <v>8</v>
      </c>
      <c r="E252" s="1022" t="s">
        <v>8</v>
      </c>
      <c r="F252" s="1023" t="s">
        <v>8</v>
      </c>
    </row>
    <row r="253" spans="2:6" ht="24.75" thickBot="1">
      <c r="B253" s="1036" t="s">
        <v>41</v>
      </c>
      <c r="C253" s="1037">
        <f>C254+C255+C256+C257</f>
        <v>0</v>
      </c>
      <c r="D253" s="1037">
        <f t="shared" ref="D253:F253" si="36">D254+D255+D256+D257</f>
        <v>0</v>
      </c>
      <c r="E253" s="1037">
        <f t="shared" si="36"/>
        <v>0</v>
      </c>
      <c r="F253" s="1038">
        <f t="shared" si="36"/>
        <v>0</v>
      </c>
    </row>
    <row r="254" spans="2:6" ht="15.75" thickBot="1">
      <c r="B254" s="1039" t="s">
        <v>136</v>
      </c>
      <c r="C254" s="1037"/>
      <c r="D254" s="1037"/>
      <c r="E254" s="1037"/>
      <c r="F254" s="1038"/>
    </row>
    <row r="255" spans="2:6" ht="15.75" thickBot="1">
      <c r="B255" s="1039" t="s">
        <v>141</v>
      </c>
      <c r="C255" s="1037"/>
      <c r="D255" s="1037"/>
      <c r="E255" s="1037"/>
      <c r="F255" s="1038"/>
    </row>
    <row r="256" spans="2:6" ht="15.75" thickBot="1">
      <c r="B256" s="1039" t="s">
        <v>142</v>
      </c>
      <c r="C256" s="1037"/>
      <c r="D256" s="1037"/>
      <c r="E256" s="1037"/>
      <c r="F256" s="1038"/>
    </row>
    <row r="257" spans="2:6" ht="15.75" thickBot="1">
      <c r="B257" s="1039" t="s">
        <v>143</v>
      </c>
      <c r="C257" s="1037"/>
      <c r="D257" s="1037"/>
      <c r="E257" s="1037"/>
      <c r="F257" s="1038"/>
    </row>
    <row r="258" spans="2:6" ht="24.75" thickBot="1">
      <c r="B258" s="1036" t="s">
        <v>42</v>
      </c>
      <c r="C258" s="1041">
        <f>C259+C260+C261+C262</f>
        <v>3960</v>
      </c>
      <c r="D258" s="1041">
        <f t="shared" ref="D258:F258" si="37">D259+D260+D261+D262</f>
        <v>60000</v>
      </c>
      <c r="E258" s="1041">
        <f t="shared" si="37"/>
        <v>50000</v>
      </c>
      <c r="F258" s="1042">
        <f t="shared" si="37"/>
        <v>0</v>
      </c>
    </row>
    <row r="259" spans="2:6" ht="15.75" thickBot="1">
      <c r="B259" s="1039" t="s">
        <v>136</v>
      </c>
      <c r="C259" s="1041">
        <v>3960</v>
      </c>
      <c r="D259" s="1037">
        <v>60000</v>
      </c>
      <c r="E259" s="1037">
        <v>50000</v>
      </c>
      <c r="F259" s="1038">
        <v>0</v>
      </c>
    </row>
    <row r="260" spans="2:6" ht="15.75" thickBot="1">
      <c r="B260" s="1039" t="s">
        <v>141</v>
      </c>
      <c r="C260" s="1041"/>
      <c r="D260" s="1037"/>
      <c r="E260" s="1037"/>
      <c r="F260" s="1038"/>
    </row>
    <row r="261" spans="2:6" ht="15.75" thickBot="1">
      <c r="B261" s="1039" t="s">
        <v>142</v>
      </c>
      <c r="C261" s="1041"/>
      <c r="D261" s="1037"/>
      <c r="E261" s="1037"/>
      <c r="F261" s="1038"/>
    </row>
    <row r="262" spans="2:6" ht="15.75" thickBot="1">
      <c r="B262" s="1039" t="s">
        <v>143</v>
      </c>
      <c r="C262" s="1041"/>
      <c r="D262" s="1037"/>
      <c r="E262" s="1037"/>
      <c r="F262" s="1038"/>
    </row>
    <row r="263" spans="2:6" ht="24.75" thickBot="1">
      <c r="B263" s="1064" t="s">
        <v>30</v>
      </c>
      <c r="C263" s="1041">
        <f>C253+C258</f>
        <v>3960</v>
      </c>
      <c r="D263" s="1041">
        <f t="shared" ref="D263:F263" si="38">D253+D258</f>
        <v>60000</v>
      </c>
      <c r="E263" s="1041">
        <f t="shared" si="38"/>
        <v>50000</v>
      </c>
      <c r="F263" s="1041">
        <f t="shared" si="38"/>
        <v>0</v>
      </c>
    </row>
    <row r="264" spans="2:6" ht="57" hidden="1" thickBot="1">
      <c r="B264" s="1018" t="s">
        <v>32</v>
      </c>
      <c r="C264" s="1062"/>
      <c r="D264" s="1063" t="s">
        <v>138</v>
      </c>
      <c r="E264" s="1309"/>
      <c r="F264" s="1308"/>
    </row>
    <row r="265" spans="2:6" ht="17.25" hidden="1" customHeight="1">
      <c r="B265" s="1019" t="s">
        <v>14</v>
      </c>
      <c r="C265" s="1301"/>
      <c r="D265" s="1278"/>
      <c r="E265" s="1278"/>
      <c r="F265" s="1279"/>
    </row>
    <row r="266" spans="2:6" ht="15.75" hidden="1" thickBot="1">
      <c r="B266" s="1019" t="s">
        <v>15</v>
      </c>
      <c r="C266" s="1292"/>
      <c r="D266" s="1293"/>
      <c r="E266" s="1293"/>
      <c r="F266" s="1294"/>
    </row>
    <row r="267" spans="2:6" ht="12.75" hidden="1" customHeight="1">
      <c r="B267" s="1272"/>
      <c r="C267" s="1020">
        <v>2021</v>
      </c>
      <c r="D267" s="1020">
        <v>2022</v>
      </c>
      <c r="E267" s="1020">
        <v>2023</v>
      </c>
      <c r="F267" s="1021">
        <v>2024</v>
      </c>
    </row>
    <row r="268" spans="2:6" ht="9" hidden="1" customHeight="1">
      <c r="B268" s="1273"/>
      <c r="C268" s="1022" t="s">
        <v>7</v>
      </c>
      <c r="D268" s="1022" t="s">
        <v>8</v>
      </c>
      <c r="E268" s="1022" t="s">
        <v>8</v>
      </c>
      <c r="F268" s="1023" t="s">
        <v>8</v>
      </c>
    </row>
    <row r="269" spans="2:6" ht="15.75" hidden="1" thickBot="1">
      <c r="B269" s="1019" t="s">
        <v>16</v>
      </c>
      <c r="C269" s="1056"/>
      <c r="D269" s="1056"/>
      <c r="E269" s="1056"/>
      <c r="F269" s="1057"/>
    </row>
    <row r="270" spans="2:6" ht="15.75" hidden="1" thickBot="1">
      <c r="B270" s="1019" t="s">
        <v>17</v>
      </c>
      <c r="C270" s="1027"/>
      <c r="D270" s="1027"/>
      <c r="E270" s="1027"/>
      <c r="F270" s="1028"/>
    </row>
    <row r="271" spans="2:6" ht="23.25" hidden="1" thickBot="1">
      <c r="B271" s="1019" t="s">
        <v>18</v>
      </c>
      <c r="C271" s="1027"/>
      <c r="D271" s="1027"/>
      <c r="E271" s="1027"/>
      <c r="F271" s="1028"/>
    </row>
    <row r="272" spans="2:6" ht="15.75" hidden="1" thickBot="1">
      <c r="B272" s="1019" t="s">
        <v>19</v>
      </c>
      <c r="C272" s="1029"/>
      <c r="D272" s="1030"/>
      <c r="E272" s="1030"/>
      <c r="F272" s="1031"/>
    </row>
    <row r="273" spans="2:6" ht="23.25" hidden="1" thickBot="1">
      <c r="B273" s="1019" t="s">
        <v>21</v>
      </c>
      <c r="C273" s="1029"/>
      <c r="D273" s="1030"/>
      <c r="E273" s="1030"/>
      <c r="F273" s="1031"/>
    </row>
    <row r="274" spans="2:6" ht="23.25" hidden="1" thickBot="1">
      <c r="B274" s="1019" t="s">
        <v>22</v>
      </c>
      <c r="C274" s="1029"/>
      <c r="D274" s="1030"/>
      <c r="E274" s="1030"/>
      <c r="F274" s="1031"/>
    </row>
    <row r="275" spans="2:6" ht="15.75" hidden="1" thickBot="1">
      <c r="B275" s="1302" t="s">
        <v>117</v>
      </c>
      <c r="C275" s="1303"/>
      <c r="D275" s="1303"/>
      <c r="E275" s="1303"/>
      <c r="F275" s="1304"/>
    </row>
    <row r="276" spans="2:6" ht="12.75" hidden="1" customHeight="1">
      <c r="B276" s="1272"/>
      <c r="C276" s="1020">
        <v>2021</v>
      </c>
      <c r="D276" s="1020">
        <v>2022</v>
      </c>
      <c r="E276" s="1020">
        <v>2023</v>
      </c>
      <c r="F276" s="1021">
        <v>2024</v>
      </c>
    </row>
    <row r="277" spans="2:6" ht="9" hidden="1" customHeight="1">
      <c r="B277" s="1273"/>
      <c r="C277" s="1022" t="s">
        <v>7</v>
      </c>
      <c r="D277" s="1022" t="s">
        <v>8</v>
      </c>
      <c r="E277" s="1022" t="s">
        <v>8</v>
      </c>
      <c r="F277" s="1023" t="s">
        <v>8</v>
      </c>
    </row>
    <row r="278" spans="2:6" ht="24.75" hidden="1" thickBot="1">
      <c r="B278" s="1036" t="s">
        <v>41</v>
      </c>
      <c r="C278" s="1037">
        <f>C279+C280+C281+C282</f>
        <v>0</v>
      </c>
      <c r="D278" s="1037">
        <f t="shared" ref="D278:F278" si="39">D279+D280+D281+D282</f>
        <v>0</v>
      </c>
      <c r="E278" s="1037">
        <f t="shared" si="39"/>
        <v>0</v>
      </c>
      <c r="F278" s="1038">
        <f t="shared" si="39"/>
        <v>0</v>
      </c>
    </row>
    <row r="279" spans="2:6" ht="15.75" hidden="1" thickBot="1">
      <c r="B279" s="1039" t="s">
        <v>136</v>
      </c>
      <c r="C279" s="1037"/>
      <c r="D279" s="1037"/>
      <c r="E279" s="1037"/>
      <c r="F279" s="1038"/>
    </row>
    <row r="280" spans="2:6" ht="15.75" hidden="1" thickBot="1">
      <c r="B280" s="1039" t="s">
        <v>141</v>
      </c>
      <c r="C280" s="1037"/>
      <c r="D280" s="1037"/>
      <c r="E280" s="1037"/>
      <c r="F280" s="1038"/>
    </row>
    <row r="281" spans="2:6" ht="15.75" hidden="1" thickBot="1">
      <c r="B281" s="1039" t="s">
        <v>142</v>
      </c>
      <c r="C281" s="1037"/>
      <c r="D281" s="1037"/>
      <c r="E281" s="1037"/>
      <c r="F281" s="1038"/>
    </row>
    <row r="282" spans="2:6" ht="15.75" hidden="1" thickBot="1">
      <c r="B282" s="1039" t="s">
        <v>143</v>
      </c>
      <c r="C282" s="1037"/>
      <c r="D282" s="1037"/>
      <c r="E282" s="1037"/>
      <c r="F282" s="1038"/>
    </row>
    <row r="283" spans="2:6" ht="24.75" hidden="1" thickBot="1">
      <c r="B283" s="1036" t="s">
        <v>42</v>
      </c>
      <c r="C283" s="1041">
        <f>C284+C285+C286+C287</f>
        <v>0</v>
      </c>
      <c r="D283" s="1041">
        <f t="shared" ref="D283:F283" si="40">D284+D285+D286+D287</f>
        <v>0</v>
      </c>
      <c r="E283" s="1041">
        <f t="shared" si="40"/>
        <v>0</v>
      </c>
      <c r="F283" s="1042">
        <f t="shared" si="40"/>
        <v>0</v>
      </c>
    </row>
    <row r="284" spans="2:6" ht="15.75" hidden="1" thickBot="1">
      <c r="B284" s="1039" t="s">
        <v>136</v>
      </c>
      <c r="C284" s="1041"/>
      <c r="D284" s="1037"/>
      <c r="E284" s="1037"/>
      <c r="F284" s="1038"/>
    </row>
    <row r="285" spans="2:6" ht="15.75" hidden="1" thickBot="1">
      <c r="B285" s="1039" t="s">
        <v>141</v>
      </c>
      <c r="C285" s="1041"/>
      <c r="D285" s="1037"/>
      <c r="E285" s="1037"/>
      <c r="F285" s="1038"/>
    </row>
    <row r="286" spans="2:6" ht="15.75" hidden="1" thickBot="1">
      <c r="B286" s="1039" t="s">
        <v>142</v>
      </c>
      <c r="C286" s="1041"/>
      <c r="D286" s="1037"/>
      <c r="E286" s="1037"/>
      <c r="F286" s="1038"/>
    </row>
    <row r="287" spans="2:6" ht="15.75" hidden="1" thickBot="1">
      <c r="B287" s="1039" t="s">
        <v>143</v>
      </c>
      <c r="C287" s="1041"/>
      <c r="D287" s="1037"/>
      <c r="E287" s="1037"/>
      <c r="F287" s="1038"/>
    </row>
    <row r="288" spans="2:6" ht="24.75" hidden="1" thickBot="1">
      <c r="B288" s="1064" t="s">
        <v>144</v>
      </c>
      <c r="C288" s="1041">
        <f>C278+C283</f>
        <v>0</v>
      </c>
      <c r="D288" s="1041">
        <f t="shared" ref="D288:F288" si="41">D278+D283</f>
        <v>0</v>
      </c>
      <c r="E288" s="1041">
        <f t="shared" si="41"/>
        <v>0</v>
      </c>
      <c r="F288" s="1042">
        <f t="shared" si="41"/>
        <v>0</v>
      </c>
    </row>
    <row r="289" spans="2:6" ht="57" hidden="1" thickBot="1">
      <c r="B289" s="1018" t="s">
        <v>64</v>
      </c>
      <c r="C289" s="1067"/>
      <c r="D289" s="1068" t="s">
        <v>138</v>
      </c>
      <c r="E289" s="1069"/>
      <c r="F289" s="1070"/>
    </row>
    <row r="290" spans="2:6" ht="17.25" hidden="1" customHeight="1">
      <c r="B290" s="1019" t="s">
        <v>14</v>
      </c>
      <c r="C290" s="1301"/>
      <c r="D290" s="1278"/>
      <c r="E290" s="1278"/>
      <c r="F290" s="1279"/>
    </row>
    <row r="291" spans="2:6" ht="15.75" hidden="1" thickBot="1">
      <c r="B291" s="1019" t="s">
        <v>15</v>
      </c>
      <c r="C291" s="1292"/>
      <c r="D291" s="1293"/>
      <c r="E291" s="1293"/>
      <c r="F291" s="1294"/>
    </row>
    <row r="292" spans="2:6" ht="12.75" hidden="1" customHeight="1">
      <c r="B292" s="1272"/>
      <c r="C292" s="1020">
        <v>2021</v>
      </c>
      <c r="D292" s="1020">
        <v>2022</v>
      </c>
      <c r="E292" s="1020">
        <v>2023</v>
      </c>
      <c r="F292" s="1021">
        <v>2024</v>
      </c>
    </row>
    <row r="293" spans="2:6" ht="9" hidden="1" customHeight="1">
      <c r="B293" s="1273"/>
      <c r="C293" s="1022" t="s">
        <v>7</v>
      </c>
      <c r="D293" s="1022" t="s">
        <v>8</v>
      </c>
      <c r="E293" s="1022" t="s">
        <v>8</v>
      </c>
      <c r="F293" s="1023" t="s">
        <v>8</v>
      </c>
    </row>
    <row r="294" spans="2:6" ht="15.75" hidden="1" thickBot="1">
      <c r="B294" s="1019" t="s">
        <v>16</v>
      </c>
      <c r="C294" s="1056"/>
      <c r="D294" s="1056"/>
      <c r="E294" s="1056"/>
      <c r="F294" s="1057"/>
    </row>
    <row r="295" spans="2:6" ht="15.75" hidden="1" thickBot="1">
      <c r="B295" s="1019" t="s">
        <v>17</v>
      </c>
      <c r="C295" s="1027"/>
      <c r="D295" s="1027"/>
      <c r="E295" s="1027"/>
      <c r="F295" s="1028"/>
    </row>
    <row r="296" spans="2:6" ht="23.25" hidden="1" thickBot="1">
      <c r="B296" s="1019" t="s">
        <v>18</v>
      </c>
      <c r="C296" s="1027"/>
      <c r="D296" s="1027"/>
      <c r="E296" s="1027"/>
      <c r="F296" s="1028"/>
    </row>
    <row r="297" spans="2:6" ht="15.75" hidden="1" thickBot="1">
      <c r="B297" s="1019" t="s">
        <v>19</v>
      </c>
      <c r="C297" s="1029"/>
      <c r="D297" s="1030"/>
      <c r="E297" s="1030"/>
      <c r="F297" s="1031"/>
    </row>
    <row r="298" spans="2:6" ht="23.25" hidden="1" thickBot="1">
      <c r="B298" s="1019" t="s">
        <v>21</v>
      </c>
      <c r="C298" s="1029"/>
      <c r="D298" s="1030"/>
      <c r="E298" s="1030"/>
      <c r="F298" s="1031"/>
    </row>
    <row r="299" spans="2:6" ht="23.25" hidden="1" thickBot="1">
      <c r="B299" s="1019" t="s">
        <v>22</v>
      </c>
      <c r="C299" s="1029"/>
      <c r="D299" s="1030"/>
      <c r="E299" s="1030"/>
      <c r="F299" s="1031"/>
    </row>
    <row r="300" spans="2:6" ht="15.75" hidden="1" thickBot="1">
      <c r="B300" s="1302" t="s">
        <v>185</v>
      </c>
      <c r="C300" s="1303"/>
      <c r="D300" s="1303"/>
      <c r="E300" s="1303"/>
      <c r="F300" s="1304"/>
    </row>
    <row r="301" spans="2:6" ht="12.75" hidden="1" customHeight="1">
      <c r="B301" s="1272"/>
      <c r="C301" s="1020">
        <v>2021</v>
      </c>
      <c r="D301" s="1020">
        <v>2022</v>
      </c>
      <c r="E301" s="1020">
        <v>2023</v>
      </c>
      <c r="F301" s="1021">
        <v>2024</v>
      </c>
    </row>
    <row r="302" spans="2:6" ht="9" hidden="1" customHeight="1">
      <c r="B302" s="1273"/>
      <c r="C302" s="1022" t="s">
        <v>7</v>
      </c>
      <c r="D302" s="1022" t="s">
        <v>8</v>
      </c>
      <c r="E302" s="1022" t="s">
        <v>8</v>
      </c>
      <c r="F302" s="1023" t="s">
        <v>8</v>
      </c>
    </row>
    <row r="303" spans="2:6" ht="24.75" hidden="1" thickBot="1">
      <c r="B303" s="1036" t="s">
        <v>41</v>
      </c>
      <c r="C303" s="1037">
        <f>C304+C305+C306+C307</f>
        <v>0</v>
      </c>
      <c r="D303" s="1037">
        <f t="shared" ref="D303:F303" si="42">D304+D305+D306+D307</f>
        <v>0</v>
      </c>
      <c r="E303" s="1037">
        <f t="shared" si="42"/>
        <v>0</v>
      </c>
      <c r="F303" s="1038">
        <f t="shared" si="42"/>
        <v>0</v>
      </c>
    </row>
    <row r="304" spans="2:6" ht="15.75" hidden="1" thickBot="1">
      <c r="B304" s="1039" t="s">
        <v>136</v>
      </c>
      <c r="C304" s="1037"/>
      <c r="D304" s="1037"/>
      <c r="E304" s="1037"/>
      <c r="F304" s="1038"/>
    </row>
    <row r="305" spans="2:6" ht="15.75" hidden="1" thickBot="1">
      <c r="B305" s="1039" t="s">
        <v>141</v>
      </c>
      <c r="C305" s="1037"/>
      <c r="D305" s="1037"/>
      <c r="E305" s="1037"/>
      <c r="F305" s="1038"/>
    </row>
    <row r="306" spans="2:6" ht="15.75" hidden="1" thickBot="1">
      <c r="B306" s="1039" t="s">
        <v>142</v>
      </c>
      <c r="C306" s="1037"/>
      <c r="D306" s="1037"/>
      <c r="E306" s="1037"/>
      <c r="F306" s="1038"/>
    </row>
    <row r="307" spans="2:6" ht="15.75" hidden="1" thickBot="1">
      <c r="B307" s="1039" t="s">
        <v>143</v>
      </c>
      <c r="C307" s="1037"/>
      <c r="D307" s="1037"/>
      <c r="E307" s="1037"/>
      <c r="F307" s="1038"/>
    </row>
    <row r="308" spans="2:6" ht="24.75" hidden="1" thickBot="1">
      <c r="B308" s="1036" t="s">
        <v>42</v>
      </c>
      <c r="C308" s="1041">
        <f>C309+C310+C311+C312</f>
        <v>0</v>
      </c>
      <c r="D308" s="1041">
        <f t="shared" ref="D308:F308" si="43">D309+D310+D311+D312</f>
        <v>0</v>
      </c>
      <c r="E308" s="1041">
        <f t="shared" si="43"/>
        <v>0</v>
      </c>
      <c r="F308" s="1042">
        <f t="shared" si="43"/>
        <v>0</v>
      </c>
    </row>
    <row r="309" spans="2:6" ht="15.75" hidden="1" thickBot="1">
      <c r="B309" s="1039" t="s">
        <v>136</v>
      </c>
      <c r="C309" s="1041"/>
      <c r="D309" s="1037"/>
      <c r="E309" s="1037"/>
      <c r="F309" s="1038"/>
    </row>
    <row r="310" spans="2:6" ht="15.75" hidden="1" thickBot="1">
      <c r="B310" s="1039" t="s">
        <v>141</v>
      </c>
      <c r="C310" s="1041"/>
      <c r="D310" s="1037"/>
      <c r="E310" s="1037"/>
      <c r="F310" s="1038"/>
    </row>
    <row r="311" spans="2:6" ht="15.75" hidden="1" thickBot="1">
      <c r="B311" s="1039" t="s">
        <v>142</v>
      </c>
      <c r="C311" s="1041"/>
      <c r="D311" s="1037"/>
      <c r="E311" s="1037"/>
      <c r="F311" s="1038"/>
    </row>
    <row r="312" spans="2:6" ht="15.75" hidden="1" thickBot="1">
      <c r="B312" s="1039" t="s">
        <v>143</v>
      </c>
      <c r="C312" s="1041"/>
      <c r="D312" s="1037"/>
      <c r="E312" s="1037"/>
      <c r="F312" s="1038"/>
    </row>
    <row r="313" spans="2:6" ht="24.75" hidden="1" thickBot="1">
      <c r="B313" s="1051" t="s">
        <v>147</v>
      </c>
      <c r="C313" s="1041">
        <f>C303+C308</f>
        <v>0</v>
      </c>
      <c r="D313" s="1041">
        <f t="shared" ref="D313:F313" si="44">D303+D308</f>
        <v>0</v>
      </c>
      <c r="E313" s="1041">
        <f t="shared" si="44"/>
        <v>0</v>
      </c>
      <c r="F313" s="1042">
        <f t="shared" si="44"/>
        <v>0</v>
      </c>
    </row>
    <row r="314" spans="2:6" ht="25.5" hidden="1" customHeight="1">
      <c r="B314" s="1072" t="s">
        <v>43</v>
      </c>
      <c r="C314" s="1307"/>
      <c r="D314" s="1309"/>
      <c r="E314" s="1309"/>
      <c r="F314" s="1308"/>
    </row>
    <row r="315" spans="2:6" ht="57" hidden="1" thickBot="1">
      <c r="B315" s="1018" t="s">
        <v>64</v>
      </c>
      <c r="C315" s="1067"/>
      <c r="D315" s="1068" t="s">
        <v>138</v>
      </c>
      <c r="E315" s="1069"/>
      <c r="F315" s="1070"/>
    </row>
    <row r="316" spans="2:6" ht="17.25" hidden="1" customHeight="1">
      <c r="B316" s="1019" t="s">
        <v>14</v>
      </c>
      <c r="C316" s="1301"/>
      <c r="D316" s="1278"/>
      <c r="E316" s="1278"/>
      <c r="F316" s="1279"/>
    </row>
    <row r="317" spans="2:6" ht="15.75" hidden="1" thickBot="1">
      <c r="B317" s="1019" t="s">
        <v>15</v>
      </c>
      <c r="C317" s="1292"/>
      <c r="D317" s="1293"/>
      <c r="E317" s="1293"/>
      <c r="F317" s="1294"/>
    </row>
    <row r="318" spans="2:6" ht="12.75" hidden="1" customHeight="1">
      <c r="B318" s="1272"/>
      <c r="C318" s="1020">
        <v>2021</v>
      </c>
      <c r="D318" s="1020">
        <v>2022</v>
      </c>
      <c r="E318" s="1020">
        <v>2023</v>
      </c>
      <c r="F318" s="1021">
        <v>2024</v>
      </c>
    </row>
    <row r="319" spans="2:6" ht="9" hidden="1" customHeight="1">
      <c r="B319" s="1273"/>
      <c r="C319" s="1022" t="s">
        <v>7</v>
      </c>
      <c r="D319" s="1022" t="s">
        <v>8</v>
      </c>
      <c r="E319" s="1022" t="s">
        <v>8</v>
      </c>
      <c r="F319" s="1023" t="s">
        <v>8</v>
      </c>
    </row>
    <row r="320" spans="2:6" ht="15.75" hidden="1" thickBot="1">
      <c r="B320" s="1019" t="s">
        <v>16</v>
      </c>
      <c r="C320" s="1056"/>
      <c r="D320" s="1056"/>
      <c r="E320" s="1056"/>
      <c r="F320" s="1057"/>
    </row>
    <row r="321" spans="2:6" ht="15.75" hidden="1" thickBot="1">
      <c r="B321" s="1019" t="s">
        <v>17</v>
      </c>
      <c r="C321" s="1027"/>
      <c r="D321" s="1027"/>
      <c r="E321" s="1027"/>
      <c r="F321" s="1028"/>
    </row>
    <row r="322" spans="2:6" ht="23.25" hidden="1" thickBot="1">
      <c r="B322" s="1019" t="s">
        <v>18</v>
      </c>
      <c r="C322" s="1027"/>
      <c r="D322" s="1027"/>
      <c r="E322" s="1027"/>
      <c r="F322" s="1028"/>
    </row>
    <row r="323" spans="2:6" ht="15.75" hidden="1" thickBot="1">
      <c r="B323" s="1019" t="s">
        <v>19</v>
      </c>
      <c r="C323" s="1029"/>
      <c r="D323" s="1030"/>
      <c r="E323" s="1030"/>
      <c r="F323" s="1031"/>
    </row>
    <row r="324" spans="2:6" ht="23.25" hidden="1" thickBot="1">
      <c r="B324" s="1019" t="s">
        <v>21</v>
      </c>
      <c r="C324" s="1029"/>
      <c r="D324" s="1030"/>
      <c r="E324" s="1030"/>
      <c r="F324" s="1031"/>
    </row>
    <row r="325" spans="2:6" ht="23.25" hidden="1" thickBot="1">
      <c r="B325" s="1019" t="s">
        <v>22</v>
      </c>
      <c r="C325" s="1029"/>
      <c r="D325" s="1030"/>
      <c r="E325" s="1030"/>
      <c r="F325" s="1031"/>
    </row>
    <row r="326" spans="2:6" ht="15.75" hidden="1" thickBot="1">
      <c r="B326" s="1302" t="s">
        <v>97</v>
      </c>
      <c r="C326" s="1303"/>
      <c r="D326" s="1303"/>
      <c r="E326" s="1303"/>
      <c r="F326" s="1304"/>
    </row>
    <row r="327" spans="2:6" ht="12.75" hidden="1" customHeight="1">
      <c r="B327" s="1272"/>
      <c r="C327" s="1020">
        <v>2021</v>
      </c>
      <c r="D327" s="1020">
        <v>2022</v>
      </c>
      <c r="E327" s="1020">
        <v>2023</v>
      </c>
      <c r="F327" s="1021">
        <v>2024</v>
      </c>
    </row>
    <row r="328" spans="2:6" ht="9" hidden="1" customHeight="1">
      <c r="B328" s="1273"/>
      <c r="C328" s="1022" t="s">
        <v>7</v>
      </c>
      <c r="D328" s="1022" t="s">
        <v>8</v>
      </c>
      <c r="E328" s="1022" t="s">
        <v>8</v>
      </c>
      <c r="F328" s="1023" t="s">
        <v>8</v>
      </c>
    </row>
    <row r="329" spans="2:6" ht="24.75" hidden="1" thickBot="1">
      <c r="B329" s="1036" t="s">
        <v>41</v>
      </c>
      <c r="C329" s="1037">
        <f>C330+C331+C332+C333</f>
        <v>0</v>
      </c>
      <c r="D329" s="1037">
        <f t="shared" ref="D329:F329" si="45">D330+D331+D332+D333</f>
        <v>0</v>
      </c>
      <c r="E329" s="1037">
        <f t="shared" si="45"/>
        <v>0</v>
      </c>
      <c r="F329" s="1038">
        <f t="shared" si="45"/>
        <v>0</v>
      </c>
    </row>
    <row r="330" spans="2:6" ht="15.75" hidden="1" thickBot="1">
      <c r="B330" s="1039" t="s">
        <v>136</v>
      </c>
      <c r="C330" s="1037"/>
      <c r="D330" s="1037"/>
      <c r="E330" s="1037"/>
      <c r="F330" s="1038"/>
    </row>
    <row r="331" spans="2:6" ht="15.75" hidden="1" thickBot="1">
      <c r="B331" s="1039" t="s">
        <v>141</v>
      </c>
      <c r="C331" s="1037"/>
      <c r="D331" s="1037"/>
      <c r="E331" s="1037"/>
      <c r="F331" s="1038"/>
    </row>
    <row r="332" spans="2:6" ht="15.75" hidden="1" thickBot="1">
      <c r="B332" s="1039" t="s">
        <v>142</v>
      </c>
      <c r="C332" s="1037"/>
      <c r="D332" s="1037"/>
      <c r="E332" s="1037"/>
      <c r="F332" s="1038"/>
    </row>
    <row r="333" spans="2:6" ht="15.75" hidden="1" thickBot="1">
      <c r="B333" s="1039" t="s">
        <v>143</v>
      </c>
      <c r="C333" s="1037"/>
      <c r="D333" s="1037"/>
      <c r="E333" s="1037"/>
      <c r="F333" s="1038"/>
    </row>
    <row r="334" spans="2:6" ht="24.75" hidden="1" thickBot="1">
      <c r="B334" s="1036" t="s">
        <v>42</v>
      </c>
      <c r="C334" s="1041">
        <f>C335+C336+C337+C338</f>
        <v>0</v>
      </c>
      <c r="D334" s="1041">
        <f t="shared" ref="D334:F334" si="46">D335+D336+D337+D338</f>
        <v>0</v>
      </c>
      <c r="E334" s="1041">
        <f t="shared" si="46"/>
        <v>0</v>
      </c>
      <c r="F334" s="1042">
        <f t="shared" si="46"/>
        <v>0</v>
      </c>
    </row>
    <row r="335" spans="2:6" ht="15.75" hidden="1" thickBot="1">
      <c r="B335" s="1039" t="s">
        <v>136</v>
      </c>
      <c r="C335" s="1041"/>
      <c r="D335" s="1041"/>
      <c r="E335" s="1041"/>
      <c r="F335" s="1042"/>
    </row>
    <row r="336" spans="2:6" ht="15.75" hidden="1" thickBot="1">
      <c r="B336" s="1039" t="s">
        <v>141</v>
      </c>
      <c r="C336" s="1041"/>
      <c r="D336" s="1041"/>
      <c r="E336" s="1041"/>
      <c r="F336" s="1042"/>
    </row>
    <row r="337" spans="2:6" ht="15.75" hidden="1" thickBot="1">
      <c r="B337" s="1039" t="s">
        <v>142</v>
      </c>
      <c r="C337" s="1041"/>
      <c r="D337" s="1041"/>
      <c r="E337" s="1041"/>
      <c r="F337" s="1042"/>
    </row>
    <row r="338" spans="2:6" ht="15.75" hidden="1" thickBot="1">
      <c r="B338" s="1039" t="s">
        <v>143</v>
      </c>
      <c r="C338" s="1041"/>
      <c r="D338" s="1041"/>
      <c r="E338" s="1041"/>
      <c r="F338" s="1042"/>
    </row>
    <row r="339" spans="2:6" ht="24.75" hidden="1" thickBot="1">
      <c r="B339" s="1051" t="s">
        <v>47</v>
      </c>
      <c r="C339" s="1041">
        <f>C329+C334</f>
        <v>0</v>
      </c>
      <c r="D339" s="1041">
        <f t="shared" ref="D339:F339" si="47">D329+D334</f>
        <v>0</v>
      </c>
      <c r="E339" s="1041">
        <f t="shared" si="47"/>
        <v>0</v>
      </c>
      <c r="F339" s="1042">
        <f t="shared" si="47"/>
        <v>0</v>
      </c>
    </row>
    <row r="340" spans="2:6" ht="15.75" hidden="1" thickBot="1">
      <c r="B340" s="1073"/>
      <c r="C340" s="1074"/>
      <c r="D340" s="1074"/>
      <c r="E340" s="1074"/>
      <c r="F340" s="1075"/>
    </row>
    <row r="341" spans="2:6" ht="39" customHeight="1" thickBot="1">
      <c r="B341" s="1012" t="s">
        <v>49</v>
      </c>
      <c r="C341" s="1076">
        <f>+C218+C143+C67+C30+C168+C104+C321+C295+C270+C245+C193</f>
        <v>155950</v>
      </c>
      <c r="D341" s="1076">
        <f>+D218+D143+D67+D30+D168+D104+D321+D295+D270+D245+D193</f>
        <v>266800</v>
      </c>
      <c r="E341" s="1076">
        <f>+E218+E143+E67+E30+E168+E104+E321+E295+E270+E245+E193</f>
        <v>247000</v>
      </c>
      <c r="F341" s="1077">
        <f>+F218+F143+F67+F30+F168+F104+F321+F295+F270+F245+F193</f>
        <v>197000</v>
      </c>
    </row>
    <row r="342" spans="2:6" ht="36.75" thickBot="1">
      <c r="B342" s="1012" t="s">
        <v>50</v>
      </c>
      <c r="C342" s="1076">
        <f>+C236+C211+C133+C96+C59+C339+C313+C288+C263+C186+C161</f>
        <v>155950</v>
      </c>
      <c r="D342" s="1076">
        <f>+D236+D211+D133+D96+D59+D339+D313+D288+D263+D186+D161</f>
        <v>266800</v>
      </c>
      <c r="E342" s="1076">
        <f>+E236+E211+E133+E96+E59+E339+E313+E288+E263+E186+E161</f>
        <v>247000</v>
      </c>
      <c r="F342" s="1077">
        <f>+F236+F211+F133+F96+F59+F339+F313+F288+F263+F186+F161</f>
        <v>197000</v>
      </c>
    </row>
    <row r="343" spans="2:6" ht="15.75" thickBot="1">
      <c r="B343" s="1036" t="s">
        <v>23</v>
      </c>
      <c r="C343" s="1078">
        <f>C344+C345</f>
        <v>90600</v>
      </c>
      <c r="D343" s="1078">
        <f t="shared" ref="D343:F343" si="48">D344+D345</f>
        <v>160000</v>
      </c>
      <c r="E343" s="1078">
        <f t="shared" si="48"/>
        <v>160000</v>
      </c>
      <c r="F343" s="1079">
        <f t="shared" si="48"/>
        <v>160000</v>
      </c>
    </row>
    <row r="344" spans="2:6" ht="15.75" thickBot="1">
      <c r="B344" s="1039" t="s">
        <v>136</v>
      </c>
      <c r="C344" s="1041">
        <f t="shared" ref="C344:F345" si="49">C39+C76+C113</f>
        <v>90600</v>
      </c>
      <c r="D344" s="1041">
        <f t="shared" si="49"/>
        <v>160000</v>
      </c>
      <c r="E344" s="1041">
        <f t="shared" si="49"/>
        <v>160000</v>
      </c>
      <c r="F344" s="1042">
        <f t="shared" si="49"/>
        <v>160000</v>
      </c>
    </row>
    <row r="345" spans="2:6" ht="15.75" thickBot="1">
      <c r="B345" s="1039" t="s">
        <v>148</v>
      </c>
      <c r="C345" s="1041">
        <f t="shared" si="49"/>
        <v>0</v>
      </c>
      <c r="D345" s="1041">
        <f t="shared" si="49"/>
        <v>0</v>
      </c>
      <c r="E345" s="1041">
        <f t="shared" si="49"/>
        <v>0</v>
      </c>
      <c r="F345" s="1042">
        <f t="shared" si="49"/>
        <v>0</v>
      </c>
    </row>
    <row r="346" spans="2:6" ht="36.75" thickBot="1">
      <c r="B346" s="1036" t="s">
        <v>24</v>
      </c>
      <c r="C346" s="1078">
        <f>C347+C348</f>
        <v>13500</v>
      </c>
      <c r="D346" s="1078">
        <f t="shared" ref="D346:F346" si="50">D347+D348</f>
        <v>20000</v>
      </c>
      <c r="E346" s="1078">
        <f t="shared" si="50"/>
        <v>20000</v>
      </c>
      <c r="F346" s="1079">
        <f t="shared" si="50"/>
        <v>20000</v>
      </c>
    </row>
    <row r="347" spans="2:6" ht="15.75" thickBot="1">
      <c r="B347" s="1039" t="s">
        <v>136</v>
      </c>
      <c r="C347" s="1037">
        <f>C42+C79+C116</f>
        <v>13500</v>
      </c>
      <c r="D347" s="1037">
        <f>D42+D79+D116</f>
        <v>20000</v>
      </c>
      <c r="E347" s="1037">
        <f>E42+E79+E116</f>
        <v>20000</v>
      </c>
      <c r="F347" s="1038">
        <f>F42+F79+F116</f>
        <v>20000</v>
      </c>
    </row>
    <row r="348" spans="2:6" ht="15.75" thickBot="1">
      <c r="B348" s="1039" t="s">
        <v>148</v>
      </c>
      <c r="C348" s="1041">
        <f>C43+C80+C114</f>
        <v>0</v>
      </c>
      <c r="D348" s="1041">
        <f>D43+D80+D114</f>
        <v>0</v>
      </c>
      <c r="E348" s="1041">
        <f>E43+E80+E114</f>
        <v>0</v>
      </c>
      <c r="F348" s="1042">
        <f>F43+F80+F114</f>
        <v>0</v>
      </c>
    </row>
    <row r="349" spans="2:6" ht="24.75" thickBot="1">
      <c r="B349" s="1036" t="s">
        <v>25</v>
      </c>
      <c r="C349" s="1078">
        <f>C350+C351</f>
        <v>26770</v>
      </c>
      <c r="D349" s="1078">
        <f t="shared" ref="D349:F349" si="51">D350+D351</f>
        <v>21570</v>
      </c>
      <c r="E349" s="1078">
        <f t="shared" si="51"/>
        <v>14200</v>
      </c>
      <c r="F349" s="1079">
        <f t="shared" si="51"/>
        <v>14200</v>
      </c>
    </row>
    <row r="350" spans="2:6" ht="15.75" thickBot="1">
      <c r="B350" s="1039" t="s">
        <v>136</v>
      </c>
      <c r="C350" s="1041">
        <f t="shared" ref="C350:F351" si="52">C45+C82+C119</f>
        <v>26770</v>
      </c>
      <c r="D350" s="1041">
        <f t="shared" si="52"/>
        <v>21570</v>
      </c>
      <c r="E350" s="1041">
        <f t="shared" si="52"/>
        <v>14200</v>
      </c>
      <c r="F350" s="1042">
        <f t="shared" si="52"/>
        <v>14200</v>
      </c>
    </row>
    <row r="351" spans="2:6" ht="15.75" thickBot="1">
      <c r="B351" s="1039" t="s">
        <v>148</v>
      </c>
      <c r="C351" s="1041">
        <f t="shared" si="52"/>
        <v>0</v>
      </c>
      <c r="D351" s="1041">
        <f t="shared" si="52"/>
        <v>0</v>
      </c>
      <c r="E351" s="1041">
        <f t="shared" si="52"/>
        <v>0</v>
      </c>
      <c r="F351" s="1042">
        <f t="shared" si="52"/>
        <v>0</v>
      </c>
    </row>
    <row r="352" spans="2:6" ht="15.75" thickBot="1">
      <c r="B352" s="1036" t="s">
        <v>26</v>
      </c>
      <c r="C352" s="1078">
        <f>C353+C354</f>
        <v>0</v>
      </c>
      <c r="D352" s="1078">
        <f t="shared" ref="D352:F352" si="53">D353+D354</f>
        <v>0</v>
      </c>
      <c r="E352" s="1078">
        <f t="shared" si="53"/>
        <v>0</v>
      </c>
      <c r="F352" s="1079">
        <f t="shared" si="53"/>
        <v>0</v>
      </c>
    </row>
    <row r="353" spans="2:6" ht="15.75" thickBot="1">
      <c r="B353" s="1039" t="s">
        <v>136</v>
      </c>
      <c r="C353" s="1037">
        <f t="shared" ref="C353:F354" si="54">C48+C85+C122</f>
        <v>0</v>
      </c>
      <c r="D353" s="1037">
        <f t="shared" si="54"/>
        <v>0</v>
      </c>
      <c r="E353" s="1037">
        <f t="shared" si="54"/>
        <v>0</v>
      </c>
      <c r="F353" s="1038">
        <f t="shared" si="54"/>
        <v>0</v>
      </c>
    </row>
    <row r="354" spans="2:6" ht="15.75" thickBot="1">
      <c r="B354" s="1039" t="s">
        <v>148</v>
      </c>
      <c r="C354" s="1041">
        <f t="shared" si="54"/>
        <v>0</v>
      </c>
      <c r="D354" s="1041">
        <f t="shared" si="54"/>
        <v>0</v>
      </c>
      <c r="E354" s="1041">
        <f t="shared" si="54"/>
        <v>0</v>
      </c>
      <c r="F354" s="1042">
        <f t="shared" si="54"/>
        <v>0</v>
      </c>
    </row>
    <row r="355" spans="2:6" ht="24.75" thickBot="1">
      <c r="B355" s="1036" t="s">
        <v>27</v>
      </c>
      <c r="C355" s="1078">
        <f>C356+C357</f>
        <v>0</v>
      </c>
      <c r="D355" s="1078">
        <f t="shared" ref="D355:F355" si="55">D356+D357</f>
        <v>0</v>
      </c>
      <c r="E355" s="1078">
        <f t="shared" si="55"/>
        <v>0</v>
      </c>
      <c r="F355" s="1079">
        <f t="shared" si="55"/>
        <v>0</v>
      </c>
    </row>
    <row r="356" spans="2:6" ht="15.75" thickBot="1">
      <c r="B356" s="1039" t="s">
        <v>136</v>
      </c>
      <c r="C356" s="1037">
        <f t="shared" ref="C356:F357" si="56">C51+C88+C125</f>
        <v>0</v>
      </c>
      <c r="D356" s="1037">
        <f t="shared" si="56"/>
        <v>0</v>
      </c>
      <c r="E356" s="1037">
        <f t="shared" si="56"/>
        <v>0</v>
      </c>
      <c r="F356" s="1038">
        <f t="shared" si="56"/>
        <v>0</v>
      </c>
    </row>
    <row r="357" spans="2:6" ht="15.75" thickBot="1">
      <c r="B357" s="1039" t="s">
        <v>148</v>
      </c>
      <c r="C357" s="1041">
        <f t="shared" si="56"/>
        <v>0</v>
      </c>
      <c r="D357" s="1041">
        <f t="shared" si="56"/>
        <v>0</v>
      </c>
      <c r="E357" s="1041">
        <f t="shared" si="56"/>
        <v>0</v>
      </c>
      <c r="F357" s="1042">
        <f t="shared" si="56"/>
        <v>0</v>
      </c>
    </row>
    <row r="358" spans="2:6" ht="24.75" thickBot="1">
      <c r="B358" s="1036" t="s">
        <v>28</v>
      </c>
      <c r="C358" s="1078">
        <f>C359+C360</f>
        <v>0</v>
      </c>
      <c r="D358" s="1078">
        <f>D359+D360</f>
        <v>0</v>
      </c>
      <c r="E358" s="1078">
        <f t="shared" ref="E358:F358" si="57">E359+E360</f>
        <v>0</v>
      </c>
      <c r="F358" s="1079">
        <f t="shared" si="57"/>
        <v>0</v>
      </c>
    </row>
    <row r="359" spans="2:6" ht="15.75" thickBot="1">
      <c r="B359" s="1039" t="s">
        <v>136</v>
      </c>
      <c r="C359" s="1037">
        <f t="shared" ref="C359:F360" si="58">C54+C91+C128</f>
        <v>0</v>
      </c>
      <c r="D359" s="1037">
        <f t="shared" si="58"/>
        <v>0</v>
      </c>
      <c r="E359" s="1037">
        <f t="shared" si="58"/>
        <v>0</v>
      </c>
      <c r="F359" s="1038">
        <f t="shared" si="58"/>
        <v>0</v>
      </c>
    </row>
    <row r="360" spans="2:6" ht="15.75" thickBot="1">
      <c r="B360" s="1039" t="s">
        <v>148</v>
      </c>
      <c r="C360" s="1041">
        <f t="shared" si="58"/>
        <v>0</v>
      </c>
      <c r="D360" s="1041">
        <f t="shared" si="58"/>
        <v>0</v>
      </c>
      <c r="E360" s="1041">
        <f t="shared" si="58"/>
        <v>0</v>
      </c>
      <c r="F360" s="1042">
        <f t="shared" si="58"/>
        <v>0</v>
      </c>
    </row>
    <row r="361" spans="2:6" ht="24.75" thickBot="1">
      <c r="B361" s="1036" t="s">
        <v>29</v>
      </c>
      <c r="C361" s="1078">
        <f>C93+C56</f>
        <v>1380</v>
      </c>
      <c r="D361" s="1078">
        <f>D93+D56</f>
        <v>1230</v>
      </c>
      <c r="E361" s="1078">
        <f>E93+E56</f>
        <v>800</v>
      </c>
      <c r="F361" s="1079">
        <f>F93+F56</f>
        <v>800</v>
      </c>
    </row>
    <row r="362" spans="2:6" ht="15.75" thickBot="1">
      <c r="B362" s="1039" t="s">
        <v>136</v>
      </c>
      <c r="C362" s="1037">
        <f t="shared" ref="C362:F363" si="59">C57+C94+C131</f>
        <v>1380</v>
      </c>
      <c r="D362" s="1037">
        <f t="shared" si="59"/>
        <v>1230</v>
      </c>
      <c r="E362" s="1037">
        <f t="shared" si="59"/>
        <v>800</v>
      </c>
      <c r="F362" s="1038">
        <f t="shared" si="59"/>
        <v>800</v>
      </c>
    </row>
    <row r="363" spans="2:6" ht="15.75" thickBot="1">
      <c r="B363" s="1039" t="s">
        <v>148</v>
      </c>
      <c r="C363" s="1041">
        <f t="shared" si="59"/>
        <v>0</v>
      </c>
      <c r="D363" s="1041">
        <f t="shared" si="59"/>
        <v>0</v>
      </c>
      <c r="E363" s="1041">
        <f t="shared" si="59"/>
        <v>0</v>
      </c>
      <c r="F363" s="1042">
        <f t="shared" si="59"/>
        <v>0</v>
      </c>
    </row>
    <row r="364" spans="2:6" ht="24.75" thickBot="1">
      <c r="B364" s="1036" t="s">
        <v>51</v>
      </c>
      <c r="C364" s="1078">
        <f>C365+C366+C367+C368</f>
        <v>0</v>
      </c>
      <c r="D364" s="1078">
        <f t="shared" ref="D364:F364" si="60">D365+D366+D367+D368</f>
        <v>0</v>
      </c>
      <c r="E364" s="1078">
        <f t="shared" si="60"/>
        <v>0</v>
      </c>
      <c r="F364" s="1079">
        <f t="shared" si="60"/>
        <v>0</v>
      </c>
    </row>
    <row r="365" spans="2:6" ht="15.75" thickBot="1">
      <c r="B365" s="1039" t="s">
        <v>136</v>
      </c>
      <c r="C365" s="1037">
        <f t="shared" ref="C365:F368" si="61">C152+C177+C202+C227+C254+C279+C304+C330</f>
        <v>0</v>
      </c>
      <c r="D365" s="1037">
        <f t="shared" si="61"/>
        <v>0</v>
      </c>
      <c r="E365" s="1037">
        <f t="shared" si="61"/>
        <v>0</v>
      </c>
      <c r="F365" s="1038">
        <f t="shared" si="61"/>
        <v>0</v>
      </c>
    </row>
    <row r="366" spans="2:6" ht="15.75" thickBot="1">
      <c r="B366" s="1039" t="s">
        <v>149</v>
      </c>
      <c r="C366" s="1037">
        <f t="shared" si="61"/>
        <v>0</v>
      </c>
      <c r="D366" s="1037">
        <f t="shared" si="61"/>
        <v>0</v>
      </c>
      <c r="E366" s="1037">
        <f t="shared" si="61"/>
        <v>0</v>
      </c>
      <c r="F366" s="1038">
        <f t="shared" si="61"/>
        <v>0</v>
      </c>
    </row>
    <row r="367" spans="2:6" ht="15.75" thickBot="1">
      <c r="B367" s="1039" t="s">
        <v>142</v>
      </c>
      <c r="C367" s="1037">
        <f t="shared" si="61"/>
        <v>0</v>
      </c>
      <c r="D367" s="1037">
        <f t="shared" si="61"/>
        <v>0</v>
      </c>
      <c r="E367" s="1037">
        <f t="shared" si="61"/>
        <v>0</v>
      </c>
      <c r="F367" s="1038">
        <f t="shared" si="61"/>
        <v>0</v>
      </c>
    </row>
    <row r="368" spans="2:6" ht="15.75" thickBot="1">
      <c r="B368" s="1039" t="s">
        <v>143</v>
      </c>
      <c r="C368" s="1037">
        <f t="shared" si="61"/>
        <v>0</v>
      </c>
      <c r="D368" s="1037">
        <f t="shared" si="61"/>
        <v>0</v>
      </c>
      <c r="E368" s="1037">
        <f t="shared" si="61"/>
        <v>0</v>
      </c>
      <c r="F368" s="1038">
        <f t="shared" si="61"/>
        <v>0</v>
      </c>
    </row>
    <row r="369" spans="1:8" ht="24.75" thickBot="1">
      <c r="B369" s="1036" t="s">
        <v>52</v>
      </c>
      <c r="C369" s="1078">
        <f>C370+C371+C372+C373</f>
        <v>23700</v>
      </c>
      <c r="D369" s="1078">
        <f t="shared" ref="D369:F369" si="62">D370+D371+D372+D373</f>
        <v>64000</v>
      </c>
      <c r="E369" s="1078">
        <f t="shared" si="62"/>
        <v>52000</v>
      </c>
      <c r="F369" s="1079">
        <f t="shared" si="62"/>
        <v>2000</v>
      </c>
    </row>
    <row r="370" spans="1:8" ht="15.75" thickBot="1">
      <c r="B370" s="1039" t="s">
        <v>136</v>
      </c>
      <c r="C370" s="1037">
        <f t="shared" ref="C370:F373" si="63">C157+C182+C207+C232+C259+C284+C309+C335</f>
        <v>23700</v>
      </c>
      <c r="D370" s="1037">
        <f>D157+D182+D207+D232+D259+D284+D309+D335</f>
        <v>64000</v>
      </c>
      <c r="E370" s="1037">
        <f t="shared" si="63"/>
        <v>52000</v>
      </c>
      <c r="F370" s="1037">
        <f t="shared" si="63"/>
        <v>2000</v>
      </c>
    </row>
    <row r="371" spans="1:8" ht="15.75" thickBot="1">
      <c r="B371" s="1039" t="s">
        <v>149</v>
      </c>
      <c r="C371" s="1037">
        <f t="shared" si="63"/>
        <v>0</v>
      </c>
      <c r="D371" s="1037">
        <f t="shared" si="63"/>
        <v>0</v>
      </c>
      <c r="E371" s="1037">
        <f t="shared" si="63"/>
        <v>0</v>
      </c>
      <c r="F371" s="1038">
        <f t="shared" si="63"/>
        <v>0</v>
      </c>
    </row>
    <row r="372" spans="1:8" ht="15.75" thickBot="1">
      <c r="B372" s="1039" t="s">
        <v>142</v>
      </c>
      <c r="C372" s="1037">
        <f t="shared" si="63"/>
        <v>0</v>
      </c>
      <c r="D372" s="1037">
        <f t="shared" si="63"/>
        <v>0</v>
      </c>
      <c r="E372" s="1037">
        <f t="shared" si="63"/>
        <v>0</v>
      </c>
      <c r="F372" s="1038">
        <f t="shared" si="63"/>
        <v>0</v>
      </c>
    </row>
    <row r="373" spans="1:8" ht="15.75" thickBot="1">
      <c r="B373" s="1039" t="s">
        <v>143</v>
      </c>
      <c r="C373" s="1037">
        <f t="shared" si="63"/>
        <v>0</v>
      </c>
      <c r="D373" s="1037">
        <f t="shared" si="63"/>
        <v>0</v>
      </c>
      <c r="E373" s="1037">
        <f t="shared" si="63"/>
        <v>0</v>
      </c>
      <c r="F373" s="1038">
        <f t="shared" si="63"/>
        <v>0</v>
      </c>
    </row>
    <row r="374" spans="1:8" ht="15.75" thickBot="1">
      <c r="B374" s="1080" t="s">
        <v>31</v>
      </c>
      <c r="C374" s="1081">
        <f>IF(C342-C341=0,0,"Error")</f>
        <v>0</v>
      </c>
      <c r="D374" s="1081">
        <f>IF(D342-D341=0,0,"Error")</f>
        <v>0</v>
      </c>
      <c r="E374" s="1081">
        <f>IF(E342-E341=0,0,"Error")</f>
        <v>0</v>
      </c>
      <c r="F374" s="1082">
        <f>IF(F342-F341=0,0,"Error")</f>
        <v>0</v>
      </c>
    </row>
    <row r="375" spans="1:8" ht="15.75" thickBot="1">
      <c r="B375" s="1083"/>
      <c r="C375" s="1084"/>
      <c r="D375" s="1084"/>
      <c r="E375" s="1084"/>
      <c r="F375" s="1084"/>
    </row>
    <row r="376" spans="1:8" ht="15" customHeight="1">
      <c r="A376" s="1085" t="s">
        <v>269</v>
      </c>
      <c r="B376" s="1086" t="s">
        <v>2846</v>
      </c>
      <c r="C376" s="1318" t="s">
        <v>270</v>
      </c>
      <c r="D376" s="1210" t="s">
        <v>2847</v>
      </c>
      <c r="E376" s="1211"/>
      <c r="F376" s="1318" t="s">
        <v>2293</v>
      </c>
      <c r="G376" s="1313" t="s">
        <v>2848</v>
      </c>
      <c r="H376" s="1314"/>
    </row>
    <row r="377" spans="1:8" ht="21.75" customHeight="1">
      <c r="A377" s="1087" t="s">
        <v>268</v>
      </c>
      <c r="B377" s="1088"/>
      <c r="C377" s="1319"/>
      <c r="D377" s="1087" t="s">
        <v>268</v>
      </c>
      <c r="E377" s="1088"/>
      <c r="F377" s="1319"/>
      <c r="G377" s="1087" t="s">
        <v>268</v>
      </c>
      <c r="H377" s="1088"/>
    </row>
    <row r="378" spans="1:8" ht="19.5" customHeight="1" thickBot="1">
      <c r="A378" s="1089" t="s">
        <v>267</v>
      </c>
      <c r="B378" s="1090" t="s">
        <v>2849</v>
      </c>
      <c r="C378" s="1320"/>
      <c r="D378" s="1089" t="s">
        <v>267</v>
      </c>
      <c r="E378" s="1091" t="s">
        <v>2849</v>
      </c>
      <c r="F378" s="1320"/>
      <c r="G378" s="1089" t="s">
        <v>267</v>
      </c>
      <c r="H378" s="1091"/>
    </row>
    <row r="379" spans="1:8" ht="15.75" thickBot="1">
      <c r="A379" s="1092"/>
      <c r="B379" s="1092"/>
      <c r="C379" s="1093"/>
      <c r="D379" s="1094"/>
      <c r="E379" s="1092"/>
      <c r="F379" s="1092"/>
    </row>
    <row r="380" spans="1:8" ht="47.25" customHeight="1" thickBot="1">
      <c r="B380" s="1315" t="s">
        <v>2294</v>
      </c>
      <c r="C380" s="1316"/>
      <c r="D380" s="1316"/>
      <c r="E380" s="1316"/>
      <c r="F380" s="1317"/>
    </row>
  </sheetData>
  <mergeCells count="86">
    <mergeCell ref="G376:H376"/>
    <mergeCell ref="B380:F380"/>
    <mergeCell ref="C317:F317"/>
    <mergeCell ref="B318:B319"/>
    <mergeCell ref="B326:F326"/>
    <mergeCell ref="B327:B328"/>
    <mergeCell ref="C376:C378"/>
    <mergeCell ref="F376:F378"/>
    <mergeCell ref="C291:F291"/>
    <mergeCell ref="B292:B293"/>
    <mergeCell ref="B300:F300"/>
    <mergeCell ref="B301:B302"/>
    <mergeCell ref="C314:F314"/>
    <mergeCell ref="C316:F316"/>
    <mergeCell ref="C265:F265"/>
    <mergeCell ref="C266:F266"/>
    <mergeCell ref="B267:B268"/>
    <mergeCell ref="B275:F275"/>
    <mergeCell ref="B276:B277"/>
    <mergeCell ref="C290:F290"/>
    <mergeCell ref="C240:F240"/>
    <mergeCell ref="C241:F241"/>
    <mergeCell ref="B242:B243"/>
    <mergeCell ref="B250:F250"/>
    <mergeCell ref="B251:B252"/>
    <mergeCell ref="E264:F264"/>
    <mergeCell ref="B215:B216"/>
    <mergeCell ref="B223:F223"/>
    <mergeCell ref="B224:B225"/>
    <mergeCell ref="B237:F237"/>
    <mergeCell ref="B238:F238"/>
    <mergeCell ref="E239:F239"/>
    <mergeCell ref="B190:B191"/>
    <mergeCell ref="B198:F198"/>
    <mergeCell ref="B199:B200"/>
    <mergeCell ref="E212:F212"/>
    <mergeCell ref="C213:F213"/>
    <mergeCell ref="C214:F214"/>
    <mergeCell ref="C164:F164"/>
    <mergeCell ref="B165:B166"/>
    <mergeCell ref="B173:F173"/>
    <mergeCell ref="B174:B175"/>
    <mergeCell ref="C188:F188"/>
    <mergeCell ref="C189:F189"/>
    <mergeCell ref="C139:F139"/>
    <mergeCell ref="B140:B141"/>
    <mergeCell ref="B148:F148"/>
    <mergeCell ref="B149:B150"/>
    <mergeCell ref="E162:F162"/>
    <mergeCell ref="C163:F163"/>
    <mergeCell ref="B109:F109"/>
    <mergeCell ref="B110:B111"/>
    <mergeCell ref="B135:F135"/>
    <mergeCell ref="B136:F136"/>
    <mergeCell ref="E137:F137"/>
    <mergeCell ref="C138:F138"/>
    <mergeCell ref="B72:F72"/>
    <mergeCell ref="B73:B74"/>
    <mergeCell ref="C98:F98"/>
    <mergeCell ref="C99:F99"/>
    <mergeCell ref="C100:F100"/>
    <mergeCell ref="B101:B102"/>
    <mergeCell ref="B35:F35"/>
    <mergeCell ref="B36:B37"/>
    <mergeCell ref="C61:F61"/>
    <mergeCell ref="C62:F62"/>
    <mergeCell ref="C63:F63"/>
    <mergeCell ref="B64:B65"/>
    <mergeCell ref="B22:F22"/>
    <mergeCell ref="B23:F23"/>
    <mergeCell ref="C24:F24"/>
    <mergeCell ref="C25:F25"/>
    <mergeCell ref="C26:F26"/>
    <mergeCell ref="B27:B28"/>
    <mergeCell ref="C11:F11"/>
    <mergeCell ref="B12:B13"/>
    <mergeCell ref="C16:F16"/>
    <mergeCell ref="B17:F17"/>
    <mergeCell ref="C19:F19"/>
    <mergeCell ref="B20:F20"/>
    <mergeCell ref="A2:F2"/>
    <mergeCell ref="B3:F3"/>
    <mergeCell ref="C6:F6"/>
    <mergeCell ref="C7:F7"/>
    <mergeCell ref="B8:F8"/>
    <mergeCell ref="B9:F9"/>
  </mergeCells>
  <pageMargins left="0.41" right="0.18" top="0.75" bottom="0.75" header="0.3" footer="0.3"/>
  <pageSetup fitToHeight="0"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3"/>
  <sheetViews>
    <sheetView topLeftCell="A167" zoomScale="120" zoomScaleNormal="120" workbookViewId="0">
      <selection activeCell="A185" sqref="A185"/>
    </sheetView>
  </sheetViews>
  <sheetFormatPr defaultRowHeight="18.75"/>
  <cols>
    <col min="1" max="1" width="18" style="1096" customWidth="1"/>
    <col min="2" max="2" width="4" style="1096" hidden="1" customWidth="1"/>
    <col min="3" max="3" width="41" style="1096" customWidth="1"/>
    <col min="4" max="4" width="23.42578125" style="1096" customWidth="1"/>
    <col min="5" max="5" width="15.42578125" style="1096" customWidth="1"/>
    <col min="6" max="6" width="20.42578125" style="1096" customWidth="1"/>
    <col min="7" max="7" width="26" style="1096" customWidth="1"/>
    <col min="8" max="8" width="14.42578125" style="1096" customWidth="1"/>
    <col min="9" max="9" width="14.85546875" style="1096" customWidth="1"/>
    <col min="10" max="256" width="9.140625" style="1096"/>
    <col min="257" max="257" width="5.85546875" style="1096" customWidth="1"/>
    <col min="258" max="258" width="0" style="1096" hidden="1" customWidth="1"/>
    <col min="259" max="259" width="41" style="1096" customWidth="1"/>
    <col min="260" max="260" width="23.42578125" style="1096" customWidth="1"/>
    <col min="261" max="261" width="15.42578125" style="1096" customWidth="1"/>
    <col min="262" max="262" width="20.42578125" style="1096" customWidth="1"/>
    <col min="263" max="263" width="26" style="1096" customWidth="1"/>
    <col min="264" max="264" width="14.42578125" style="1096" customWidth="1"/>
    <col min="265" max="265" width="14.85546875" style="1096" customWidth="1"/>
    <col min="266" max="512" width="9.140625" style="1096"/>
    <col min="513" max="513" width="5.85546875" style="1096" customWidth="1"/>
    <col min="514" max="514" width="0" style="1096" hidden="1" customWidth="1"/>
    <col min="515" max="515" width="41" style="1096" customWidth="1"/>
    <col min="516" max="516" width="23.42578125" style="1096" customWidth="1"/>
    <col min="517" max="517" width="15.42578125" style="1096" customWidth="1"/>
    <col min="518" max="518" width="20.42578125" style="1096" customWidth="1"/>
    <col min="519" max="519" width="26" style="1096" customWidth="1"/>
    <col min="520" max="520" width="14.42578125" style="1096" customWidth="1"/>
    <col min="521" max="521" width="14.85546875" style="1096" customWidth="1"/>
    <col min="522" max="768" width="9.140625" style="1096"/>
    <col min="769" max="769" width="5.85546875" style="1096" customWidth="1"/>
    <col min="770" max="770" width="0" style="1096" hidden="1" customWidth="1"/>
    <col min="771" max="771" width="41" style="1096" customWidth="1"/>
    <col min="772" max="772" width="23.42578125" style="1096" customWidth="1"/>
    <col min="773" max="773" width="15.42578125" style="1096" customWidth="1"/>
    <col min="774" max="774" width="20.42578125" style="1096" customWidth="1"/>
    <col min="775" max="775" width="26" style="1096" customWidth="1"/>
    <col min="776" max="776" width="14.42578125" style="1096" customWidth="1"/>
    <col min="777" max="777" width="14.85546875" style="1096" customWidth="1"/>
    <col min="778" max="1024" width="9.140625" style="1096"/>
    <col min="1025" max="1025" width="5.85546875" style="1096" customWidth="1"/>
    <col min="1026" max="1026" width="0" style="1096" hidden="1" customWidth="1"/>
    <col min="1027" max="1027" width="41" style="1096" customWidth="1"/>
    <col min="1028" max="1028" width="23.42578125" style="1096" customWidth="1"/>
    <col min="1029" max="1029" width="15.42578125" style="1096" customWidth="1"/>
    <col min="1030" max="1030" width="20.42578125" style="1096" customWidth="1"/>
    <col min="1031" max="1031" width="26" style="1096" customWidth="1"/>
    <col min="1032" max="1032" width="14.42578125" style="1096" customWidth="1"/>
    <col min="1033" max="1033" width="14.85546875" style="1096" customWidth="1"/>
    <col min="1034" max="1280" width="9.140625" style="1096"/>
    <col min="1281" max="1281" width="5.85546875" style="1096" customWidth="1"/>
    <col min="1282" max="1282" width="0" style="1096" hidden="1" customWidth="1"/>
    <col min="1283" max="1283" width="41" style="1096" customWidth="1"/>
    <col min="1284" max="1284" width="23.42578125" style="1096" customWidth="1"/>
    <col min="1285" max="1285" width="15.42578125" style="1096" customWidth="1"/>
    <col min="1286" max="1286" width="20.42578125" style="1096" customWidth="1"/>
    <col min="1287" max="1287" width="26" style="1096" customWidth="1"/>
    <col min="1288" max="1288" width="14.42578125" style="1096" customWidth="1"/>
    <col min="1289" max="1289" width="14.85546875" style="1096" customWidth="1"/>
    <col min="1290" max="1536" width="9.140625" style="1096"/>
    <col min="1537" max="1537" width="5.85546875" style="1096" customWidth="1"/>
    <col min="1538" max="1538" width="0" style="1096" hidden="1" customWidth="1"/>
    <col min="1539" max="1539" width="41" style="1096" customWidth="1"/>
    <col min="1540" max="1540" width="23.42578125" style="1096" customWidth="1"/>
    <col min="1541" max="1541" width="15.42578125" style="1096" customWidth="1"/>
    <col min="1542" max="1542" width="20.42578125" style="1096" customWidth="1"/>
    <col min="1543" max="1543" width="26" style="1096" customWidth="1"/>
    <col min="1544" max="1544" width="14.42578125" style="1096" customWidth="1"/>
    <col min="1545" max="1545" width="14.85546875" style="1096" customWidth="1"/>
    <col min="1546" max="1792" width="9.140625" style="1096"/>
    <col min="1793" max="1793" width="5.85546875" style="1096" customWidth="1"/>
    <col min="1794" max="1794" width="0" style="1096" hidden="1" customWidth="1"/>
    <col min="1795" max="1795" width="41" style="1096" customWidth="1"/>
    <col min="1796" max="1796" width="23.42578125" style="1096" customWidth="1"/>
    <col min="1797" max="1797" width="15.42578125" style="1096" customWidth="1"/>
    <col min="1798" max="1798" width="20.42578125" style="1096" customWidth="1"/>
    <col min="1799" max="1799" width="26" style="1096" customWidth="1"/>
    <col min="1800" max="1800" width="14.42578125" style="1096" customWidth="1"/>
    <col min="1801" max="1801" width="14.85546875" style="1096" customWidth="1"/>
    <col min="1802" max="2048" width="9.140625" style="1096"/>
    <col min="2049" max="2049" width="5.85546875" style="1096" customWidth="1"/>
    <col min="2050" max="2050" width="0" style="1096" hidden="1" customWidth="1"/>
    <col min="2051" max="2051" width="41" style="1096" customWidth="1"/>
    <col min="2052" max="2052" width="23.42578125" style="1096" customWidth="1"/>
    <col min="2053" max="2053" width="15.42578125" style="1096" customWidth="1"/>
    <col min="2054" max="2054" width="20.42578125" style="1096" customWidth="1"/>
    <col min="2055" max="2055" width="26" style="1096" customWidth="1"/>
    <col min="2056" max="2056" width="14.42578125" style="1096" customWidth="1"/>
    <col min="2057" max="2057" width="14.85546875" style="1096" customWidth="1"/>
    <col min="2058" max="2304" width="9.140625" style="1096"/>
    <col min="2305" max="2305" width="5.85546875" style="1096" customWidth="1"/>
    <col min="2306" max="2306" width="0" style="1096" hidden="1" customWidth="1"/>
    <col min="2307" max="2307" width="41" style="1096" customWidth="1"/>
    <col min="2308" max="2308" width="23.42578125" style="1096" customWidth="1"/>
    <col min="2309" max="2309" width="15.42578125" style="1096" customWidth="1"/>
    <col min="2310" max="2310" width="20.42578125" style="1096" customWidth="1"/>
    <col min="2311" max="2311" width="26" style="1096" customWidth="1"/>
    <col min="2312" max="2312" width="14.42578125" style="1096" customWidth="1"/>
    <col min="2313" max="2313" width="14.85546875" style="1096" customWidth="1"/>
    <col min="2314" max="2560" width="9.140625" style="1096"/>
    <col min="2561" max="2561" width="5.85546875" style="1096" customWidth="1"/>
    <col min="2562" max="2562" width="0" style="1096" hidden="1" customWidth="1"/>
    <col min="2563" max="2563" width="41" style="1096" customWidth="1"/>
    <col min="2564" max="2564" width="23.42578125" style="1096" customWidth="1"/>
    <col min="2565" max="2565" width="15.42578125" style="1096" customWidth="1"/>
    <col min="2566" max="2566" width="20.42578125" style="1096" customWidth="1"/>
    <col min="2567" max="2567" width="26" style="1096" customWidth="1"/>
    <col min="2568" max="2568" width="14.42578125" style="1096" customWidth="1"/>
    <col min="2569" max="2569" width="14.85546875" style="1096" customWidth="1"/>
    <col min="2570" max="2816" width="9.140625" style="1096"/>
    <col min="2817" max="2817" width="5.85546875" style="1096" customWidth="1"/>
    <col min="2818" max="2818" width="0" style="1096" hidden="1" customWidth="1"/>
    <col min="2819" max="2819" width="41" style="1096" customWidth="1"/>
    <col min="2820" max="2820" width="23.42578125" style="1096" customWidth="1"/>
    <col min="2821" max="2821" width="15.42578125" style="1096" customWidth="1"/>
    <col min="2822" max="2822" width="20.42578125" style="1096" customWidth="1"/>
    <col min="2823" max="2823" width="26" style="1096" customWidth="1"/>
    <col min="2824" max="2824" width="14.42578125" style="1096" customWidth="1"/>
    <col min="2825" max="2825" width="14.85546875" style="1096" customWidth="1"/>
    <col min="2826" max="3072" width="9.140625" style="1096"/>
    <col min="3073" max="3073" width="5.85546875" style="1096" customWidth="1"/>
    <col min="3074" max="3074" width="0" style="1096" hidden="1" customWidth="1"/>
    <col min="3075" max="3075" width="41" style="1096" customWidth="1"/>
    <col min="3076" max="3076" width="23.42578125" style="1096" customWidth="1"/>
    <col min="3077" max="3077" width="15.42578125" style="1096" customWidth="1"/>
    <col min="3078" max="3078" width="20.42578125" style="1096" customWidth="1"/>
    <col min="3079" max="3079" width="26" style="1096" customWidth="1"/>
    <col min="3080" max="3080" width="14.42578125" style="1096" customWidth="1"/>
    <col min="3081" max="3081" width="14.85546875" style="1096" customWidth="1"/>
    <col min="3082" max="3328" width="9.140625" style="1096"/>
    <col min="3329" max="3329" width="5.85546875" style="1096" customWidth="1"/>
    <col min="3330" max="3330" width="0" style="1096" hidden="1" customWidth="1"/>
    <col min="3331" max="3331" width="41" style="1096" customWidth="1"/>
    <col min="3332" max="3332" width="23.42578125" style="1096" customWidth="1"/>
    <col min="3333" max="3333" width="15.42578125" style="1096" customWidth="1"/>
    <col min="3334" max="3334" width="20.42578125" style="1096" customWidth="1"/>
    <col min="3335" max="3335" width="26" style="1096" customWidth="1"/>
    <col min="3336" max="3336" width="14.42578125" style="1096" customWidth="1"/>
    <col min="3337" max="3337" width="14.85546875" style="1096" customWidth="1"/>
    <col min="3338" max="3584" width="9.140625" style="1096"/>
    <col min="3585" max="3585" width="5.85546875" style="1096" customWidth="1"/>
    <col min="3586" max="3586" width="0" style="1096" hidden="1" customWidth="1"/>
    <col min="3587" max="3587" width="41" style="1096" customWidth="1"/>
    <col min="3588" max="3588" width="23.42578125" style="1096" customWidth="1"/>
    <col min="3589" max="3589" width="15.42578125" style="1096" customWidth="1"/>
    <col min="3590" max="3590" width="20.42578125" style="1096" customWidth="1"/>
    <col min="3591" max="3591" width="26" style="1096" customWidth="1"/>
    <col min="3592" max="3592" width="14.42578125" style="1096" customWidth="1"/>
    <col min="3593" max="3593" width="14.85546875" style="1096" customWidth="1"/>
    <col min="3594" max="3840" width="9.140625" style="1096"/>
    <col min="3841" max="3841" width="5.85546875" style="1096" customWidth="1"/>
    <col min="3842" max="3842" width="0" style="1096" hidden="1" customWidth="1"/>
    <col min="3843" max="3843" width="41" style="1096" customWidth="1"/>
    <col min="3844" max="3844" width="23.42578125" style="1096" customWidth="1"/>
    <col min="3845" max="3845" width="15.42578125" style="1096" customWidth="1"/>
    <col min="3846" max="3846" width="20.42578125" style="1096" customWidth="1"/>
    <col min="3847" max="3847" width="26" style="1096" customWidth="1"/>
    <col min="3848" max="3848" width="14.42578125" style="1096" customWidth="1"/>
    <col min="3849" max="3849" width="14.85546875" style="1096" customWidth="1"/>
    <col min="3850" max="4096" width="9.140625" style="1096"/>
    <col min="4097" max="4097" width="5.85546875" style="1096" customWidth="1"/>
    <col min="4098" max="4098" width="0" style="1096" hidden="1" customWidth="1"/>
    <col min="4099" max="4099" width="41" style="1096" customWidth="1"/>
    <col min="4100" max="4100" width="23.42578125" style="1096" customWidth="1"/>
    <col min="4101" max="4101" width="15.42578125" style="1096" customWidth="1"/>
    <col min="4102" max="4102" width="20.42578125" style="1096" customWidth="1"/>
    <col min="4103" max="4103" width="26" style="1096" customWidth="1"/>
    <col min="4104" max="4104" width="14.42578125" style="1096" customWidth="1"/>
    <col min="4105" max="4105" width="14.85546875" style="1096" customWidth="1"/>
    <col min="4106" max="4352" width="9.140625" style="1096"/>
    <col min="4353" max="4353" width="5.85546875" style="1096" customWidth="1"/>
    <col min="4354" max="4354" width="0" style="1096" hidden="1" customWidth="1"/>
    <col min="4355" max="4355" width="41" style="1096" customWidth="1"/>
    <col min="4356" max="4356" width="23.42578125" style="1096" customWidth="1"/>
    <col min="4357" max="4357" width="15.42578125" style="1096" customWidth="1"/>
    <col min="4358" max="4358" width="20.42578125" style="1096" customWidth="1"/>
    <col min="4359" max="4359" width="26" style="1096" customWidth="1"/>
    <col min="4360" max="4360" width="14.42578125" style="1096" customWidth="1"/>
    <col min="4361" max="4361" width="14.85546875" style="1096" customWidth="1"/>
    <col min="4362" max="4608" width="9.140625" style="1096"/>
    <col min="4609" max="4609" width="5.85546875" style="1096" customWidth="1"/>
    <col min="4610" max="4610" width="0" style="1096" hidden="1" customWidth="1"/>
    <col min="4611" max="4611" width="41" style="1096" customWidth="1"/>
    <col min="4612" max="4612" width="23.42578125" style="1096" customWidth="1"/>
    <col min="4613" max="4613" width="15.42578125" style="1096" customWidth="1"/>
    <col min="4614" max="4614" width="20.42578125" style="1096" customWidth="1"/>
    <col min="4615" max="4615" width="26" style="1096" customWidth="1"/>
    <col min="4616" max="4616" width="14.42578125" style="1096" customWidth="1"/>
    <col min="4617" max="4617" width="14.85546875" style="1096" customWidth="1"/>
    <col min="4618" max="4864" width="9.140625" style="1096"/>
    <col min="4865" max="4865" width="5.85546875" style="1096" customWidth="1"/>
    <col min="4866" max="4866" width="0" style="1096" hidden="1" customWidth="1"/>
    <col min="4867" max="4867" width="41" style="1096" customWidth="1"/>
    <col min="4868" max="4868" width="23.42578125" style="1096" customWidth="1"/>
    <col min="4869" max="4869" width="15.42578125" style="1096" customWidth="1"/>
    <col min="4870" max="4870" width="20.42578125" style="1096" customWidth="1"/>
    <col min="4871" max="4871" width="26" style="1096" customWidth="1"/>
    <col min="4872" max="4872" width="14.42578125" style="1096" customWidth="1"/>
    <col min="4873" max="4873" width="14.85546875" style="1096" customWidth="1"/>
    <col min="4874" max="5120" width="9.140625" style="1096"/>
    <col min="5121" max="5121" width="5.85546875" style="1096" customWidth="1"/>
    <col min="5122" max="5122" width="0" style="1096" hidden="1" customWidth="1"/>
    <col min="5123" max="5123" width="41" style="1096" customWidth="1"/>
    <col min="5124" max="5124" width="23.42578125" style="1096" customWidth="1"/>
    <col min="5125" max="5125" width="15.42578125" style="1096" customWidth="1"/>
    <col min="5126" max="5126" width="20.42578125" style="1096" customWidth="1"/>
    <col min="5127" max="5127" width="26" style="1096" customWidth="1"/>
    <col min="5128" max="5128" width="14.42578125" style="1096" customWidth="1"/>
    <col min="5129" max="5129" width="14.85546875" style="1096" customWidth="1"/>
    <col min="5130" max="5376" width="9.140625" style="1096"/>
    <col min="5377" max="5377" width="5.85546875" style="1096" customWidth="1"/>
    <col min="5378" max="5378" width="0" style="1096" hidden="1" customWidth="1"/>
    <col min="5379" max="5379" width="41" style="1096" customWidth="1"/>
    <col min="5380" max="5380" width="23.42578125" style="1096" customWidth="1"/>
    <col min="5381" max="5381" width="15.42578125" style="1096" customWidth="1"/>
    <col min="5382" max="5382" width="20.42578125" style="1096" customWidth="1"/>
    <col min="5383" max="5383" width="26" style="1096" customWidth="1"/>
    <col min="5384" max="5384" width="14.42578125" style="1096" customWidth="1"/>
    <col min="5385" max="5385" width="14.85546875" style="1096" customWidth="1"/>
    <col min="5386" max="5632" width="9.140625" style="1096"/>
    <col min="5633" max="5633" width="5.85546875" style="1096" customWidth="1"/>
    <col min="5634" max="5634" width="0" style="1096" hidden="1" customWidth="1"/>
    <col min="5635" max="5635" width="41" style="1096" customWidth="1"/>
    <col min="5636" max="5636" width="23.42578125" style="1096" customWidth="1"/>
    <col min="5637" max="5637" width="15.42578125" style="1096" customWidth="1"/>
    <col min="5638" max="5638" width="20.42578125" style="1096" customWidth="1"/>
    <col min="5639" max="5639" width="26" style="1096" customWidth="1"/>
    <col min="5640" max="5640" width="14.42578125" style="1096" customWidth="1"/>
    <col min="5641" max="5641" width="14.85546875" style="1096" customWidth="1"/>
    <col min="5642" max="5888" width="9.140625" style="1096"/>
    <col min="5889" max="5889" width="5.85546875" style="1096" customWidth="1"/>
    <col min="5890" max="5890" width="0" style="1096" hidden="1" customWidth="1"/>
    <col min="5891" max="5891" width="41" style="1096" customWidth="1"/>
    <col min="5892" max="5892" width="23.42578125" style="1096" customWidth="1"/>
    <col min="5893" max="5893" width="15.42578125" style="1096" customWidth="1"/>
    <col min="5894" max="5894" width="20.42578125" style="1096" customWidth="1"/>
    <col min="5895" max="5895" width="26" style="1096" customWidth="1"/>
    <col min="5896" max="5896" width="14.42578125" style="1096" customWidth="1"/>
    <col min="5897" max="5897" width="14.85546875" style="1096" customWidth="1"/>
    <col min="5898" max="6144" width="9.140625" style="1096"/>
    <col min="6145" max="6145" width="5.85546875" style="1096" customWidth="1"/>
    <col min="6146" max="6146" width="0" style="1096" hidden="1" customWidth="1"/>
    <col min="6147" max="6147" width="41" style="1096" customWidth="1"/>
    <col min="6148" max="6148" width="23.42578125" style="1096" customWidth="1"/>
    <col min="6149" max="6149" width="15.42578125" style="1096" customWidth="1"/>
    <col min="6150" max="6150" width="20.42578125" style="1096" customWidth="1"/>
    <col min="6151" max="6151" width="26" style="1096" customWidth="1"/>
    <col min="6152" max="6152" width="14.42578125" style="1096" customWidth="1"/>
    <col min="6153" max="6153" width="14.85546875" style="1096" customWidth="1"/>
    <col min="6154" max="6400" width="9.140625" style="1096"/>
    <col min="6401" max="6401" width="5.85546875" style="1096" customWidth="1"/>
    <col min="6402" max="6402" width="0" style="1096" hidden="1" customWidth="1"/>
    <col min="6403" max="6403" width="41" style="1096" customWidth="1"/>
    <col min="6404" max="6404" width="23.42578125" style="1096" customWidth="1"/>
    <col min="6405" max="6405" width="15.42578125" style="1096" customWidth="1"/>
    <col min="6406" max="6406" width="20.42578125" style="1096" customWidth="1"/>
    <col min="6407" max="6407" width="26" style="1096" customWidth="1"/>
    <col min="6408" max="6408" width="14.42578125" style="1096" customWidth="1"/>
    <col min="6409" max="6409" width="14.85546875" style="1096" customWidth="1"/>
    <col min="6410" max="6656" width="9.140625" style="1096"/>
    <col min="6657" max="6657" width="5.85546875" style="1096" customWidth="1"/>
    <col min="6658" max="6658" width="0" style="1096" hidden="1" customWidth="1"/>
    <col min="6659" max="6659" width="41" style="1096" customWidth="1"/>
    <col min="6660" max="6660" width="23.42578125" style="1096" customWidth="1"/>
    <col min="6661" max="6661" width="15.42578125" style="1096" customWidth="1"/>
    <col min="6662" max="6662" width="20.42578125" style="1096" customWidth="1"/>
    <col min="6663" max="6663" width="26" style="1096" customWidth="1"/>
    <col min="6664" max="6664" width="14.42578125" style="1096" customWidth="1"/>
    <col min="6665" max="6665" width="14.85546875" style="1096" customWidth="1"/>
    <col min="6666" max="6912" width="9.140625" style="1096"/>
    <col min="6913" max="6913" width="5.85546875" style="1096" customWidth="1"/>
    <col min="6914" max="6914" width="0" style="1096" hidden="1" customWidth="1"/>
    <col min="6915" max="6915" width="41" style="1096" customWidth="1"/>
    <col min="6916" max="6916" width="23.42578125" style="1096" customWidth="1"/>
    <col min="6917" max="6917" width="15.42578125" style="1096" customWidth="1"/>
    <col min="6918" max="6918" width="20.42578125" style="1096" customWidth="1"/>
    <col min="6919" max="6919" width="26" style="1096" customWidth="1"/>
    <col min="6920" max="6920" width="14.42578125" style="1096" customWidth="1"/>
    <col min="6921" max="6921" width="14.85546875" style="1096" customWidth="1"/>
    <col min="6922" max="7168" width="9.140625" style="1096"/>
    <col min="7169" max="7169" width="5.85546875" style="1096" customWidth="1"/>
    <col min="7170" max="7170" width="0" style="1096" hidden="1" customWidth="1"/>
    <col min="7171" max="7171" width="41" style="1096" customWidth="1"/>
    <col min="7172" max="7172" width="23.42578125" style="1096" customWidth="1"/>
    <col min="7173" max="7173" width="15.42578125" style="1096" customWidth="1"/>
    <col min="7174" max="7174" width="20.42578125" style="1096" customWidth="1"/>
    <col min="7175" max="7175" width="26" style="1096" customWidth="1"/>
    <col min="7176" max="7176" width="14.42578125" style="1096" customWidth="1"/>
    <col min="7177" max="7177" width="14.85546875" style="1096" customWidth="1"/>
    <col min="7178" max="7424" width="9.140625" style="1096"/>
    <col min="7425" max="7425" width="5.85546875" style="1096" customWidth="1"/>
    <col min="7426" max="7426" width="0" style="1096" hidden="1" customWidth="1"/>
    <col min="7427" max="7427" width="41" style="1096" customWidth="1"/>
    <col min="7428" max="7428" width="23.42578125" style="1096" customWidth="1"/>
    <col min="7429" max="7429" width="15.42578125" style="1096" customWidth="1"/>
    <col min="7430" max="7430" width="20.42578125" style="1096" customWidth="1"/>
    <col min="7431" max="7431" width="26" style="1096" customWidth="1"/>
    <col min="7432" max="7432" width="14.42578125" style="1096" customWidth="1"/>
    <col min="7433" max="7433" width="14.85546875" style="1096" customWidth="1"/>
    <col min="7434" max="7680" width="9.140625" style="1096"/>
    <col min="7681" max="7681" width="5.85546875" style="1096" customWidth="1"/>
    <col min="7682" max="7682" width="0" style="1096" hidden="1" customWidth="1"/>
    <col min="7683" max="7683" width="41" style="1096" customWidth="1"/>
    <col min="7684" max="7684" width="23.42578125" style="1096" customWidth="1"/>
    <col min="7685" max="7685" width="15.42578125" style="1096" customWidth="1"/>
    <col min="7686" max="7686" width="20.42578125" style="1096" customWidth="1"/>
    <col min="7687" max="7687" width="26" style="1096" customWidth="1"/>
    <col min="7688" max="7688" width="14.42578125" style="1096" customWidth="1"/>
    <col min="7689" max="7689" width="14.85546875" style="1096" customWidth="1"/>
    <col min="7690" max="7936" width="9.140625" style="1096"/>
    <col min="7937" max="7937" width="5.85546875" style="1096" customWidth="1"/>
    <col min="7938" max="7938" width="0" style="1096" hidden="1" customWidth="1"/>
    <col min="7939" max="7939" width="41" style="1096" customWidth="1"/>
    <col min="7940" max="7940" width="23.42578125" style="1096" customWidth="1"/>
    <col min="7941" max="7941" width="15.42578125" style="1096" customWidth="1"/>
    <col min="7942" max="7942" width="20.42578125" style="1096" customWidth="1"/>
    <col min="7943" max="7943" width="26" style="1096" customWidth="1"/>
    <col min="7944" max="7944" width="14.42578125" style="1096" customWidth="1"/>
    <col min="7945" max="7945" width="14.85546875" style="1096" customWidth="1"/>
    <col min="7946" max="8192" width="9.140625" style="1096"/>
    <col min="8193" max="8193" width="5.85546875" style="1096" customWidth="1"/>
    <col min="8194" max="8194" width="0" style="1096" hidden="1" customWidth="1"/>
    <col min="8195" max="8195" width="41" style="1096" customWidth="1"/>
    <col min="8196" max="8196" width="23.42578125" style="1096" customWidth="1"/>
    <col min="8197" max="8197" width="15.42578125" style="1096" customWidth="1"/>
    <col min="8198" max="8198" width="20.42578125" style="1096" customWidth="1"/>
    <col min="8199" max="8199" width="26" style="1096" customWidth="1"/>
    <col min="8200" max="8200" width="14.42578125" style="1096" customWidth="1"/>
    <col min="8201" max="8201" width="14.85546875" style="1096" customWidth="1"/>
    <col min="8202" max="8448" width="9.140625" style="1096"/>
    <col min="8449" max="8449" width="5.85546875" style="1096" customWidth="1"/>
    <col min="8450" max="8450" width="0" style="1096" hidden="1" customWidth="1"/>
    <col min="8451" max="8451" width="41" style="1096" customWidth="1"/>
    <col min="8452" max="8452" width="23.42578125" style="1096" customWidth="1"/>
    <col min="8453" max="8453" width="15.42578125" style="1096" customWidth="1"/>
    <col min="8454" max="8454" width="20.42578125" style="1096" customWidth="1"/>
    <col min="8455" max="8455" width="26" style="1096" customWidth="1"/>
    <col min="8456" max="8456" width="14.42578125" style="1096" customWidth="1"/>
    <col min="8457" max="8457" width="14.85546875" style="1096" customWidth="1"/>
    <col min="8458" max="8704" width="9.140625" style="1096"/>
    <col min="8705" max="8705" width="5.85546875" style="1096" customWidth="1"/>
    <col min="8706" max="8706" width="0" style="1096" hidden="1" customWidth="1"/>
    <col min="8707" max="8707" width="41" style="1096" customWidth="1"/>
    <col min="8708" max="8708" width="23.42578125" style="1096" customWidth="1"/>
    <col min="8709" max="8709" width="15.42578125" style="1096" customWidth="1"/>
    <col min="8710" max="8710" width="20.42578125" style="1096" customWidth="1"/>
    <col min="8711" max="8711" width="26" style="1096" customWidth="1"/>
    <col min="8712" max="8712" width="14.42578125" style="1096" customWidth="1"/>
    <col min="8713" max="8713" width="14.85546875" style="1096" customWidth="1"/>
    <col min="8714" max="8960" width="9.140625" style="1096"/>
    <col min="8961" max="8961" width="5.85546875" style="1096" customWidth="1"/>
    <col min="8962" max="8962" width="0" style="1096" hidden="1" customWidth="1"/>
    <col min="8963" max="8963" width="41" style="1096" customWidth="1"/>
    <col min="8964" max="8964" width="23.42578125" style="1096" customWidth="1"/>
    <col min="8965" max="8965" width="15.42578125" style="1096" customWidth="1"/>
    <col min="8966" max="8966" width="20.42578125" style="1096" customWidth="1"/>
    <col min="8967" max="8967" width="26" style="1096" customWidth="1"/>
    <col min="8968" max="8968" width="14.42578125" style="1096" customWidth="1"/>
    <col min="8969" max="8969" width="14.85546875" style="1096" customWidth="1"/>
    <col min="8970" max="9216" width="9.140625" style="1096"/>
    <col min="9217" max="9217" width="5.85546875" style="1096" customWidth="1"/>
    <col min="9218" max="9218" width="0" style="1096" hidden="1" customWidth="1"/>
    <col min="9219" max="9219" width="41" style="1096" customWidth="1"/>
    <col min="9220" max="9220" width="23.42578125" style="1096" customWidth="1"/>
    <col min="9221" max="9221" width="15.42578125" style="1096" customWidth="1"/>
    <col min="9222" max="9222" width="20.42578125" style="1096" customWidth="1"/>
    <col min="9223" max="9223" width="26" style="1096" customWidth="1"/>
    <col min="9224" max="9224" width="14.42578125" style="1096" customWidth="1"/>
    <col min="9225" max="9225" width="14.85546875" style="1096" customWidth="1"/>
    <col min="9226" max="9472" width="9.140625" style="1096"/>
    <col min="9473" max="9473" width="5.85546875" style="1096" customWidth="1"/>
    <col min="9474" max="9474" width="0" style="1096" hidden="1" customWidth="1"/>
    <col min="9475" max="9475" width="41" style="1096" customWidth="1"/>
    <col min="9476" max="9476" width="23.42578125" style="1096" customWidth="1"/>
    <col min="9477" max="9477" width="15.42578125" style="1096" customWidth="1"/>
    <col min="9478" max="9478" width="20.42578125" style="1096" customWidth="1"/>
    <col min="9479" max="9479" width="26" style="1096" customWidth="1"/>
    <col min="9480" max="9480" width="14.42578125" style="1096" customWidth="1"/>
    <col min="9481" max="9481" width="14.85546875" style="1096" customWidth="1"/>
    <col min="9482" max="9728" width="9.140625" style="1096"/>
    <col min="9729" max="9729" width="5.85546875" style="1096" customWidth="1"/>
    <col min="9730" max="9730" width="0" style="1096" hidden="1" customWidth="1"/>
    <col min="9731" max="9731" width="41" style="1096" customWidth="1"/>
    <col min="9732" max="9732" width="23.42578125" style="1096" customWidth="1"/>
    <col min="9733" max="9733" width="15.42578125" style="1096" customWidth="1"/>
    <col min="9734" max="9734" width="20.42578125" style="1096" customWidth="1"/>
    <col min="9735" max="9735" width="26" style="1096" customWidth="1"/>
    <col min="9736" max="9736" width="14.42578125" style="1096" customWidth="1"/>
    <col min="9737" max="9737" width="14.85546875" style="1096" customWidth="1"/>
    <col min="9738" max="9984" width="9.140625" style="1096"/>
    <col min="9985" max="9985" width="5.85546875" style="1096" customWidth="1"/>
    <col min="9986" max="9986" width="0" style="1096" hidden="1" customWidth="1"/>
    <col min="9987" max="9987" width="41" style="1096" customWidth="1"/>
    <col min="9988" max="9988" width="23.42578125" style="1096" customWidth="1"/>
    <col min="9989" max="9989" width="15.42578125" style="1096" customWidth="1"/>
    <col min="9990" max="9990" width="20.42578125" style="1096" customWidth="1"/>
    <col min="9991" max="9991" width="26" style="1096" customWidth="1"/>
    <col min="9992" max="9992" width="14.42578125" style="1096" customWidth="1"/>
    <col min="9993" max="9993" width="14.85546875" style="1096" customWidth="1"/>
    <col min="9994" max="10240" width="9.140625" style="1096"/>
    <col min="10241" max="10241" width="5.85546875" style="1096" customWidth="1"/>
    <col min="10242" max="10242" width="0" style="1096" hidden="1" customWidth="1"/>
    <col min="10243" max="10243" width="41" style="1096" customWidth="1"/>
    <col min="10244" max="10244" width="23.42578125" style="1096" customWidth="1"/>
    <col min="10245" max="10245" width="15.42578125" style="1096" customWidth="1"/>
    <col min="10246" max="10246" width="20.42578125" style="1096" customWidth="1"/>
    <col min="10247" max="10247" width="26" style="1096" customWidth="1"/>
    <col min="10248" max="10248" width="14.42578125" style="1096" customWidth="1"/>
    <col min="10249" max="10249" width="14.85546875" style="1096" customWidth="1"/>
    <col min="10250" max="10496" width="9.140625" style="1096"/>
    <col min="10497" max="10497" width="5.85546875" style="1096" customWidth="1"/>
    <col min="10498" max="10498" width="0" style="1096" hidden="1" customWidth="1"/>
    <col min="10499" max="10499" width="41" style="1096" customWidth="1"/>
    <col min="10500" max="10500" width="23.42578125" style="1096" customWidth="1"/>
    <col min="10501" max="10501" width="15.42578125" style="1096" customWidth="1"/>
    <col min="10502" max="10502" width="20.42578125" style="1096" customWidth="1"/>
    <col min="10503" max="10503" width="26" style="1096" customWidth="1"/>
    <col min="10504" max="10504" width="14.42578125" style="1096" customWidth="1"/>
    <col min="10505" max="10505" width="14.85546875" style="1096" customWidth="1"/>
    <col min="10506" max="10752" width="9.140625" style="1096"/>
    <col min="10753" max="10753" width="5.85546875" style="1096" customWidth="1"/>
    <col min="10754" max="10754" width="0" style="1096" hidden="1" customWidth="1"/>
    <col min="10755" max="10755" width="41" style="1096" customWidth="1"/>
    <col min="10756" max="10756" width="23.42578125" style="1096" customWidth="1"/>
    <col min="10757" max="10757" width="15.42578125" style="1096" customWidth="1"/>
    <col min="10758" max="10758" width="20.42578125" style="1096" customWidth="1"/>
    <col min="10759" max="10759" width="26" style="1096" customWidth="1"/>
    <col min="10760" max="10760" width="14.42578125" style="1096" customWidth="1"/>
    <col min="10761" max="10761" width="14.85546875" style="1096" customWidth="1"/>
    <col min="10762" max="11008" width="9.140625" style="1096"/>
    <col min="11009" max="11009" width="5.85546875" style="1096" customWidth="1"/>
    <col min="11010" max="11010" width="0" style="1096" hidden="1" customWidth="1"/>
    <col min="11011" max="11011" width="41" style="1096" customWidth="1"/>
    <col min="11012" max="11012" width="23.42578125" style="1096" customWidth="1"/>
    <col min="11013" max="11013" width="15.42578125" style="1096" customWidth="1"/>
    <col min="11014" max="11014" width="20.42578125" style="1096" customWidth="1"/>
    <col min="11015" max="11015" width="26" style="1096" customWidth="1"/>
    <col min="11016" max="11016" width="14.42578125" style="1096" customWidth="1"/>
    <col min="11017" max="11017" width="14.85546875" style="1096" customWidth="1"/>
    <col min="11018" max="11264" width="9.140625" style="1096"/>
    <col min="11265" max="11265" width="5.85546875" style="1096" customWidth="1"/>
    <col min="11266" max="11266" width="0" style="1096" hidden="1" customWidth="1"/>
    <col min="11267" max="11267" width="41" style="1096" customWidth="1"/>
    <col min="11268" max="11268" width="23.42578125" style="1096" customWidth="1"/>
    <col min="11269" max="11269" width="15.42578125" style="1096" customWidth="1"/>
    <col min="11270" max="11270" width="20.42578125" style="1096" customWidth="1"/>
    <col min="11271" max="11271" width="26" style="1096" customWidth="1"/>
    <col min="11272" max="11272" width="14.42578125" style="1096" customWidth="1"/>
    <col min="11273" max="11273" width="14.85546875" style="1096" customWidth="1"/>
    <col min="11274" max="11520" width="9.140625" style="1096"/>
    <col min="11521" max="11521" width="5.85546875" style="1096" customWidth="1"/>
    <col min="11522" max="11522" width="0" style="1096" hidden="1" customWidth="1"/>
    <col min="11523" max="11523" width="41" style="1096" customWidth="1"/>
    <col min="11524" max="11524" width="23.42578125" style="1096" customWidth="1"/>
    <col min="11525" max="11525" width="15.42578125" style="1096" customWidth="1"/>
    <col min="11526" max="11526" width="20.42578125" style="1096" customWidth="1"/>
    <col min="11527" max="11527" width="26" style="1096" customWidth="1"/>
    <col min="11528" max="11528" width="14.42578125" style="1096" customWidth="1"/>
    <col min="11529" max="11529" width="14.85546875" style="1096" customWidth="1"/>
    <col min="11530" max="11776" width="9.140625" style="1096"/>
    <col min="11777" max="11777" width="5.85546875" style="1096" customWidth="1"/>
    <col min="11778" max="11778" width="0" style="1096" hidden="1" customWidth="1"/>
    <col min="11779" max="11779" width="41" style="1096" customWidth="1"/>
    <col min="11780" max="11780" width="23.42578125" style="1096" customWidth="1"/>
    <col min="11781" max="11781" width="15.42578125" style="1096" customWidth="1"/>
    <col min="11782" max="11782" width="20.42578125" style="1096" customWidth="1"/>
    <col min="11783" max="11783" width="26" style="1096" customWidth="1"/>
    <col min="11784" max="11784" width="14.42578125" style="1096" customWidth="1"/>
    <col min="11785" max="11785" width="14.85546875" style="1096" customWidth="1"/>
    <col min="11786" max="12032" width="9.140625" style="1096"/>
    <col min="12033" max="12033" width="5.85546875" style="1096" customWidth="1"/>
    <col min="12034" max="12034" width="0" style="1096" hidden="1" customWidth="1"/>
    <col min="12035" max="12035" width="41" style="1096" customWidth="1"/>
    <col min="12036" max="12036" width="23.42578125" style="1096" customWidth="1"/>
    <col min="12037" max="12037" width="15.42578125" style="1096" customWidth="1"/>
    <col min="12038" max="12038" width="20.42578125" style="1096" customWidth="1"/>
    <col min="12039" max="12039" width="26" style="1096" customWidth="1"/>
    <col min="12040" max="12040" width="14.42578125" style="1096" customWidth="1"/>
    <col min="12041" max="12041" width="14.85546875" style="1096" customWidth="1"/>
    <col min="12042" max="12288" width="9.140625" style="1096"/>
    <col min="12289" max="12289" width="5.85546875" style="1096" customWidth="1"/>
    <col min="12290" max="12290" width="0" style="1096" hidden="1" customWidth="1"/>
    <col min="12291" max="12291" width="41" style="1096" customWidth="1"/>
    <col min="12292" max="12292" width="23.42578125" style="1096" customWidth="1"/>
    <col min="12293" max="12293" width="15.42578125" style="1096" customWidth="1"/>
    <col min="12294" max="12294" width="20.42578125" style="1096" customWidth="1"/>
    <col min="12295" max="12295" width="26" style="1096" customWidth="1"/>
    <col min="12296" max="12296" width="14.42578125" style="1096" customWidth="1"/>
    <col min="12297" max="12297" width="14.85546875" style="1096" customWidth="1"/>
    <col min="12298" max="12544" width="9.140625" style="1096"/>
    <col min="12545" max="12545" width="5.85546875" style="1096" customWidth="1"/>
    <col min="12546" max="12546" width="0" style="1096" hidden="1" customWidth="1"/>
    <col min="12547" max="12547" width="41" style="1096" customWidth="1"/>
    <col min="12548" max="12548" width="23.42578125" style="1096" customWidth="1"/>
    <col min="12549" max="12549" width="15.42578125" style="1096" customWidth="1"/>
    <col min="12550" max="12550" width="20.42578125" style="1096" customWidth="1"/>
    <col min="12551" max="12551" width="26" style="1096" customWidth="1"/>
    <col min="12552" max="12552" width="14.42578125" style="1096" customWidth="1"/>
    <col min="12553" max="12553" width="14.85546875" style="1096" customWidth="1"/>
    <col min="12554" max="12800" width="9.140625" style="1096"/>
    <col min="12801" max="12801" width="5.85546875" style="1096" customWidth="1"/>
    <col min="12802" max="12802" width="0" style="1096" hidden="1" customWidth="1"/>
    <col min="12803" max="12803" width="41" style="1096" customWidth="1"/>
    <col min="12804" max="12804" width="23.42578125" style="1096" customWidth="1"/>
    <col min="12805" max="12805" width="15.42578125" style="1096" customWidth="1"/>
    <col min="12806" max="12806" width="20.42578125" style="1096" customWidth="1"/>
    <col min="12807" max="12807" width="26" style="1096" customWidth="1"/>
    <col min="12808" max="12808" width="14.42578125" style="1096" customWidth="1"/>
    <col min="12809" max="12809" width="14.85546875" style="1096" customWidth="1"/>
    <col min="12810" max="13056" width="9.140625" style="1096"/>
    <col min="13057" max="13057" width="5.85546875" style="1096" customWidth="1"/>
    <col min="13058" max="13058" width="0" style="1096" hidden="1" customWidth="1"/>
    <col min="13059" max="13059" width="41" style="1096" customWidth="1"/>
    <col min="13060" max="13060" width="23.42578125" style="1096" customWidth="1"/>
    <col min="13061" max="13061" width="15.42578125" style="1096" customWidth="1"/>
    <col min="13062" max="13062" width="20.42578125" style="1096" customWidth="1"/>
    <col min="13063" max="13063" width="26" style="1096" customWidth="1"/>
    <col min="13064" max="13064" width="14.42578125" style="1096" customWidth="1"/>
    <col min="13065" max="13065" width="14.85546875" style="1096" customWidth="1"/>
    <col min="13066" max="13312" width="9.140625" style="1096"/>
    <col min="13313" max="13313" width="5.85546875" style="1096" customWidth="1"/>
    <col min="13314" max="13314" width="0" style="1096" hidden="1" customWidth="1"/>
    <col min="13315" max="13315" width="41" style="1096" customWidth="1"/>
    <col min="13316" max="13316" width="23.42578125" style="1096" customWidth="1"/>
    <col min="13317" max="13317" width="15.42578125" style="1096" customWidth="1"/>
    <col min="13318" max="13318" width="20.42578125" style="1096" customWidth="1"/>
    <col min="13319" max="13319" width="26" style="1096" customWidth="1"/>
    <col min="13320" max="13320" width="14.42578125" style="1096" customWidth="1"/>
    <col min="13321" max="13321" width="14.85546875" style="1096" customWidth="1"/>
    <col min="13322" max="13568" width="9.140625" style="1096"/>
    <col min="13569" max="13569" width="5.85546875" style="1096" customWidth="1"/>
    <col min="13570" max="13570" width="0" style="1096" hidden="1" customWidth="1"/>
    <col min="13571" max="13571" width="41" style="1096" customWidth="1"/>
    <col min="13572" max="13572" width="23.42578125" style="1096" customWidth="1"/>
    <col min="13573" max="13573" width="15.42578125" style="1096" customWidth="1"/>
    <col min="13574" max="13574" width="20.42578125" style="1096" customWidth="1"/>
    <col min="13575" max="13575" width="26" style="1096" customWidth="1"/>
    <col min="13576" max="13576" width="14.42578125" style="1096" customWidth="1"/>
    <col min="13577" max="13577" width="14.85546875" style="1096" customWidth="1"/>
    <col min="13578" max="13824" width="9.140625" style="1096"/>
    <col min="13825" max="13825" width="5.85546875" style="1096" customWidth="1"/>
    <col min="13826" max="13826" width="0" style="1096" hidden="1" customWidth="1"/>
    <col min="13827" max="13827" width="41" style="1096" customWidth="1"/>
    <col min="13828" max="13828" width="23.42578125" style="1096" customWidth="1"/>
    <col min="13829" max="13829" width="15.42578125" style="1096" customWidth="1"/>
    <col min="13830" max="13830" width="20.42578125" style="1096" customWidth="1"/>
    <col min="13831" max="13831" width="26" style="1096" customWidth="1"/>
    <col min="13832" max="13832" width="14.42578125" style="1096" customWidth="1"/>
    <col min="13833" max="13833" width="14.85546875" style="1096" customWidth="1"/>
    <col min="13834" max="14080" width="9.140625" style="1096"/>
    <col min="14081" max="14081" width="5.85546875" style="1096" customWidth="1"/>
    <col min="14082" max="14082" width="0" style="1096" hidden="1" customWidth="1"/>
    <col min="14083" max="14083" width="41" style="1096" customWidth="1"/>
    <col min="14084" max="14084" width="23.42578125" style="1096" customWidth="1"/>
    <col min="14085" max="14085" width="15.42578125" style="1096" customWidth="1"/>
    <col min="14086" max="14086" width="20.42578125" style="1096" customWidth="1"/>
    <col min="14087" max="14087" width="26" style="1096" customWidth="1"/>
    <col min="14088" max="14088" width="14.42578125" style="1096" customWidth="1"/>
    <col min="14089" max="14089" width="14.85546875" style="1096" customWidth="1"/>
    <col min="14090" max="14336" width="9.140625" style="1096"/>
    <col min="14337" max="14337" width="5.85546875" style="1096" customWidth="1"/>
    <col min="14338" max="14338" width="0" style="1096" hidden="1" customWidth="1"/>
    <col min="14339" max="14339" width="41" style="1096" customWidth="1"/>
    <col min="14340" max="14340" width="23.42578125" style="1096" customWidth="1"/>
    <col min="14341" max="14341" width="15.42578125" style="1096" customWidth="1"/>
    <col min="14342" max="14342" width="20.42578125" style="1096" customWidth="1"/>
    <col min="14343" max="14343" width="26" style="1096" customWidth="1"/>
    <col min="14344" max="14344" width="14.42578125" style="1096" customWidth="1"/>
    <col min="14345" max="14345" width="14.85546875" style="1096" customWidth="1"/>
    <col min="14346" max="14592" width="9.140625" style="1096"/>
    <col min="14593" max="14593" width="5.85546875" style="1096" customWidth="1"/>
    <col min="14594" max="14594" width="0" style="1096" hidden="1" customWidth="1"/>
    <col min="14595" max="14595" width="41" style="1096" customWidth="1"/>
    <col min="14596" max="14596" width="23.42578125" style="1096" customWidth="1"/>
    <col min="14597" max="14597" width="15.42578125" style="1096" customWidth="1"/>
    <col min="14598" max="14598" width="20.42578125" style="1096" customWidth="1"/>
    <col min="14599" max="14599" width="26" style="1096" customWidth="1"/>
    <col min="14600" max="14600" width="14.42578125" style="1096" customWidth="1"/>
    <col min="14601" max="14601" width="14.85546875" style="1096" customWidth="1"/>
    <col min="14602" max="14848" width="9.140625" style="1096"/>
    <col min="14849" max="14849" width="5.85546875" style="1096" customWidth="1"/>
    <col min="14850" max="14850" width="0" style="1096" hidden="1" customWidth="1"/>
    <col min="14851" max="14851" width="41" style="1096" customWidth="1"/>
    <col min="14852" max="14852" width="23.42578125" style="1096" customWidth="1"/>
    <col min="14853" max="14853" width="15.42578125" style="1096" customWidth="1"/>
    <col min="14854" max="14854" width="20.42578125" style="1096" customWidth="1"/>
    <col min="14855" max="14855" width="26" style="1096" customWidth="1"/>
    <col min="14856" max="14856" width="14.42578125" style="1096" customWidth="1"/>
    <col min="14857" max="14857" width="14.85546875" style="1096" customWidth="1"/>
    <col min="14858" max="15104" width="9.140625" style="1096"/>
    <col min="15105" max="15105" width="5.85546875" style="1096" customWidth="1"/>
    <col min="15106" max="15106" width="0" style="1096" hidden="1" customWidth="1"/>
    <col min="15107" max="15107" width="41" style="1096" customWidth="1"/>
    <col min="15108" max="15108" width="23.42578125" style="1096" customWidth="1"/>
    <col min="15109" max="15109" width="15.42578125" style="1096" customWidth="1"/>
    <col min="15110" max="15110" width="20.42578125" style="1096" customWidth="1"/>
    <col min="15111" max="15111" width="26" style="1096" customWidth="1"/>
    <col min="15112" max="15112" width="14.42578125" style="1096" customWidth="1"/>
    <col min="15113" max="15113" width="14.85546875" style="1096" customWidth="1"/>
    <col min="15114" max="15360" width="9.140625" style="1096"/>
    <col min="15361" max="15361" width="5.85546875" style="1096" customWidth="1"/>
    <col min="15362" max="15362" width="0" style="1096" hidden="1" customWidth="1"/>
    <col min="15363" max="15363" width="41" style="1096" customWidth="1"/>
    <col min="15364" max="15364" width="23.42578125" style="1096" customWidth="1"/>
    <col min="15365" max="15365" width="15.42578125" style="1096" customWidth="1"/>
    <col min="15366" max="15366" width="20.42578125" style="1096" customWidth="1"/>
    <col min="15367" max="15367" width="26" style="1096" customWidth="1"/>
    <col min="15368" max="15368" width="14.42578125" style="1096" customWidth="1"/>
    <col min="15369" max="15369" width="14.85546875" style="1096" customWidth="1"/>
    <col min="15370" max="15616" width="9.140625" style="1096"/>
    <col min="15617" max="15617" width="5.85546875" style="1096" customWidth="1"/>
    <col min="15618" max="15618" width="0" style="1096" hidden="1" customWidth="1"/>
    <col min="15619" max="15619" width="41" style="1096" customWidth="1"/>
    <col min="15620" max="15620" width="23.42578125" style="1096" customWidth="1"/>
    <col min="15621" max="15621" width="15.42578125" style="1096" customWidth="1"/>
    <col min="15622" max="15622" width="20.42578125" style="1096" customWidth="1"/>
    <col min="15623" max="15623" width="26" style="1096" customWidth="1"/>
    <col min="15624" max="15624" width="14.42578125" style="1096" customWidth="1"/>
    <col min="15625" max="15625" width="14.85546875" style="1096" customWidth="1"/>
    <col min="15626" max="15872" width="9.140625" style="1096"/>
    <col min="15873" max="15873" width="5.85546875" style="1096" customWidth="1"/>
    <col min="15874" max="15874" width="0" style="1096" hidden="1" customWidth="1"/>
    <col min="15875" max="15875" width="41" style="1096" customWidth="1"/>
    <col min="15876" max="15876" width="23.42578125" style="1096" customWidth="1"/>
    <col min="15877" max="15877" width="15.42578125" style="1096" customWidth="1"/>
    <col min="15878" max="15878" width="20.42578125" style="1096" customWidth="1"/>
    <col min="15879" max="15879" width="26" style="1096" customWidth="1"/>
    <col min="15880" max="15880" width="14.42578125" style="1096" customWidth="1"/>
    <col min="15881" max="15881" width="14.85546875" style="1096" customWidth="1"/>
    <col min="15882" max="16128" width="9.140625" style="1096"/>
    <col min="16129" max="16129" width="5.85546875" style="1096" customWidth="1"/>
    <col min="16130" max="16130" width="0" style="1096" hidden="1" customWidth="1"/>
    <col min="16131" max="16131" width="41" style="1096" customWidth="1"/>
    <col min="16132" max="16132" width="23.42578125" style="1096" customWidth="1"/>
    <col min="16133" max="16133" width="15.42578125" style="1096" customWidth="1"/>
    <col min="16134" max="16134" width="20.42578125" style="1096" customWidth="1"/>
    <col min="16135" max="16135" width="26" style="1096" customWidth="1"/>
    <col min="16136" max="16136" width="14.42578125" style="1096" customWidth="1"/>
    <col min="16137" max="16137" width="14.85546875" style="1096" customWidth="1"/>
    <col min="16138" max="16384" width="9.140625" style="1096"/>
  </cols>
  <sheetData>
    <row r="1" spans="2:8">
      <c r="B1" s="1095"/>
      <c r="C1" s="1095"/>
      <c r="D1" s="1095"/>
      <c r="E1" s="1095"/>
      <c r="F1" s="1095"/>
      <c r="G1" s="1095"/>
      <c r="H1" s="1095"/>
    </row>
    <row r="2" spans="2:8">
      <c r="B2" s="1324" t="s">
        <v>499</v>
      </c>
      <c r="C2" s="1324"/>
      <c r="D2" s="1324"/>
      <c r="E2" s="1324"/>
      <c r="F2" s="1324"/>
      <c r="G2" s="1324"/>
      <c r="H2" s="1324"/>
    </row>
    <row r="3" spans="2:8">
      <c r="B3" s="1097"/>
      <c r="C3" s="1325" t="s">
        <v>545</v>
      </c>
      <c r="D3" s="1325"/>
      <c r="E3" s="1325"/>
      <c r="F3" s="1325"/>
      <c r="G3" s="1325"/>
      <c r="H3" s="1097"/>
    </row>
    <row r="4" spans="2:8" ht="19.5" thickBot="1">
      <c r="B4" s="1095"/>
      <c r="C4" s="1095"/>
      <c r="D4" s="1095"/>
      <c r="E4" s="1095"/>
      <c r="F4" s="1095"/>
      <c r="G4" s="1095"/>
      <c r="H4" s="1095"/>
    </row>
    <row r="5" spans="2:8" ht="19.5" thickBot="1">
      <c r="B5" s="1095"/>
      <c r="C5" s="1098" t="s">
        <v>0</v>
      </c>
      <c r="D5" s="1326" t="s">
        <v>2850</v>
      </c>
      <c r="E5" s="1327"/>
      <c r="F5" s="1327"/>
      <c r="G5" s="1328"/>
      <c r="H5" s="1095"/>
    </row>
    <row r="6" spans="2:8" ht="19.5" thickBot="1">
      <c r="B6" s="1095"/>
      <c r="C6" s="1098" t="s">
        <v>1</v>
      </c>
      <c r="D6" s="1326" t="s">
        <v>2851</v>
      </c>
      <c r="E6" s="1327"/>
      <c r="F6" s="1327"/>
      <c r="G6" s="1328"/>
      <c r="H6" s="1095"/>
    </row>
    <row r="7" spans="2:8" ht="19.5" thickBot="1">
      <c r="B7" s="1095"/>
      <c r="C7" s="1098" t="s">
        <v>3</v>
      </c>
      <c r="D7" s="1326" t="s">
        <v>544</v>
      </c>
      <c r="E7" s="1327"/>
      <c r="F7" s="1327"/>
      <c r="G7" s="1328"/>
      <c r="H7" s="1095"/>
    </row>
    <row r="8" spans="2:8" ht="19.5" thickBot="1">
      <c r="B8" s="1095"/>
      <c r="C8" s="1329" t="s">
        <v>4</v>
      </c>
      <c r="D8" s="1330"/>
      <c r="E8" s="1330"/>
      <c r="F8" s="1330"/>
      <c r="G8" s="1331"/>
      <c r="H8" s="1095"/>
    </row>
    <row r="9" spans="2:8" ht="19.5" thickBot="1">
      <c r="B9" s="1095"/>
      <c r="C9" s="1326" t="s">
        <v>2852</v>
      </c>
      <c r="D9" s="1327"/>
      <c r="E9" s="1327"/>
      <c r="F9" s="1327"/>
      <c r="G9" s="1328"/>
      <c r="H9" s="1095"/>
    </row>
    <row r="10" spans="2:8" ht="3.75" customHeight="1" thickBot="1">
      <c r="B10" s="1095"/>
      <c r="C10" s="1326"/>
      <c r="D10" s="1327"/>
      <c r="E10" s="1327"/>
      <c r="F10" s="1327"/>
      <c r="G10" s="1328"/>
      <c r="H10" s="1095"/>
    </row>
    <row r="11" spans="2:8" ht="19.5" thickBot="1">
      <c r="B11" s="1095"/>
      <c r="C11" s="1326"/>
      <c r="D11" s="1327"/>
      <c r="E11" s="1327"/>
      <c r="F11" s="1327"/>
      <c r="G11" s="1328"/>
      <c r="H11" s="1095"/>
    </row>
    <row r="12" spans="2:8" ht="73.5" customHeight="1" thickBot="1">
      <c r="B12" s="1095"/>
      <c r="C12" s="1099" t="s">
        <v>5</v>
      </c>
      <c r="D12" s="1327" t="s">
        <v>2853</v>
      </c>
      <c r="E12" s="1332"/>
      <c r="F12" s="1332"/>
      <c r="G12" s="1333"/>
      <c r="H12" s="1100"/>
    </row>
    <row r="13" spans="2:8">
      <c r="B13" s="1095"/>
      <c r="C13" s="1334" t="s">
        <v>6</v>
      </c>
      <c r="D13" s="1101">
        <v>2021</v>
      </c>
      <c r="E13" s="1101">
        <v>2022</v>
      </c>
      <c r="F13" s="1101">
        <v>2023</v>
      </c>
      <c r="G13" s="1101">
        <v>2024</v>
      </c>
      <c r="H13" s="1095"/>
    </row>
    <row r="14" spans="2:8" ht="19.5" thickBot="1">
      <c r="B14" s="1095"/>
      <c r="C14" s="1335"/>
      <c r="D14" s="1102" t="s">
        <v>7</v>
      </c>
      <c r="E14" s="1102" t="s">
        <v>8</v>
      </c>
      <c r="F14" s="1102" t="s">
        <v>8</v>
      </c>
      <c r="G14" s="1102" t="s">
        <v>8</v>
      </c>
      <c r="H14" s="1095"/>
    </row>
    <row r="15" spans="2:8" ht="38.25" customHeight="1" thickBot="1">
      <c r="B15" s="1095"/>
      <c r="C15" s="1103" t="s">
        <v>2854</v>
      </c>
      <c r="D15" s="1104">
        <v>1</v>
      </c>
      <c r="E15" s="1104">
        <v>1</v>
      </c>
      <c r="F15" s="1104">
        <v>0</v>
      </c>
      <c r="G15" s="1104">
        <v>0</v>
      </c>
      <c r="H15" s="1095"/>
    </row>
    <row r="16" spans="2:8" ht="83.25" customHeight="1" thickBot="1">
      <c r="B16" s="1095"/>
      <c r="C16" s="1105" t="s">
        <v>9</v>
      </c>
      <c r="D16" s="1326" t="s">
        <v>2855</v>
      </c>
      <c r="E16" s="1327"/>
      <c r="F16" s="1327"/>
      <c r="G16" s="1328"/>
      <c r="H16" s="1095"/>
    </row>
    <row r="17" spans="2:8" ht="24" customHeight="1" thickBot="1">
      <c r="B17" s="1095"/>
      <c r="C17" s="1326" t="s">
        <v>10</v>
      </c>
      <c r="D17" s="1327"/>
      <c r="E17" s="1327"/>
      <c r="F17" s="1327"/>
      <c r="G17" s="1328"/>
      <c r="H17" s="1095"/>
    </row>
    <row r="18" spans="2:8" ht="25.5" customHeight="1" thickBot="1">
      <c r="B18" s="1095"/>
      <c r="C18" s="1103"/>
      <c r="D18" s="1106"/>
      <c r="E18" s="1104" t="s">
        <v>86</v>
      </c>
      <c r="F18" s="1104" t="s">
        <v>86</v>
      </c>
      <c r="G18" s="1104" t="s">
        <v>86</v>
      </c>
      <c r="H18" s="1095"/>
    </row>
    <row r="19" spans="2:8" ht="75.75" thickBot="1">
      <c r="B19" s="1095"/>
      <c r="C19" s="1103" t="s">
        <v>2856</v>
      </c>
      <c r="D19" s="1107">
        <v>140</v>
      </c>
      <c r="E19" s="1107">
        <v>160</v>
      </c>
      <c r="F19" s="1107"/>
      <c r="G19" s="1107"/>
      <c r="H19" s="1095"/>
    </row>
    <row r="20" spans="2:8" ht="26.25" customHeight="1" thickBot="1">
      <c r="B20" s="1095"/>
      <c r="C20" s="1321" t="s">
        <v>11</v>
      </c>
      <c r="D20" s="1322"/>
      <c r="E20" s="1322"/>
      <c r="F20" s="1322"/>
      <c r="G20" s="1323"/>
      <c r="H20" s="1095"/>
    </row>
    <row r="21" spans="2:8" ht="25.5" customHeight="1" thickBot="1">
      <c r="B21" s="1095"/>
      <c r="C21" s="1321" t="s">
        <v>12</v>
      </c>
      <c r="D21" s="1322"/>
      <c r="E21" s="1322"/>
      <c r="F21" s="1322"/>
      <c r="G21" s="1323"/>
      <c r="H21" s="1095"/>
    </row>
    <row r="22" spans="2:8" ht="24" customHeight="1" thickBot="1">
      <c r="B22" s="1095"/>
      <c r="C22" s="1108" t="s">
        <v>13</v>
      </c>
      <c r="D22" s="1326" t="s">
        <v>2857</v>
      </c>
      <c r="E22" s="1332"/>
      <c r="F22" s="1332"/>
      <c r="G22" s="1333"/>
      <c r="H22" s="1095"/>
    </row>
    <row r="23" spans="2:8" ht="23.25" customHeight="1" thickBot="1">
      <c r="B23" s="1095"/>
      <c r="C23" s="1109" t="s">
        <v>14</v>
      </c>
      <c r="D23" s="1326" t="s">
        <v>2858</v>
      </c>
      <c r="E23" s="1332"/>
      <c r="F23" s="1332"/>
      <c r="G23" s="1333"/>
      <c r="H23" s="1095"/>
    </row>
    <row r="24" spans="2:8" ht="23.25" customHeight="1" thickBot="1">
      <c r="B24" s="1095"/>
      <c r="C24" s="1110" t="s">
        <v>15</v>
      </c>
      <c r="D24" s="1337" t="s">
        <v>70</v>
      </c>
      <c r="E24" s="1338"/>
      <c r="F24" s="1338"/>
      <c r="G24" s="1339"/>
      <c r="H24" s="1095"/>
    </row>
    <row r="25" spans="2:8">
      <c r="B25" s="1095"/>
      <c r="C25" s="1334"/>
      <c r="D25" s="1101">
        <v>2021</v>
      </c>
      <c r="E25" s="1101">
        <v>2022</v>
      </c>
      <c r="F25" s="1101">
        <v>2023</v>
      </c>
      <c r="G25" s="1101">
        <v>2024</v>
      </c>
      <c r="H25" s="1095"/>
    </row>
    <row r="26" spans="2:8" ht="19.5" thickBot="1">
      <c r="B26" s="1095"/>
      <c r="C26" s="1335"/>
      <c r="D26" s="1102" t="s">
        <v>7</v>
      </c>
      <c r="E26" s="1102" t="s">
        <v>8</v>
      </c>
      <c r="F26" s="1102" t="s">
        <v>8</v>
      </c>
      <c r="G26" s="1102" t="s">
        <v>8</v>
      </c>
      <c r="H26" s="1095"/>
    </row>
    <row r="27" spans="2:8" ht="19.5" thickBot="1">
      <c r="B27" s="1095"/>
      <c r="C27" s="1109" t="s">
        <v>16</v>
      </c>
      <c r="D27" s="1111">
        <v>140</v>
      </c>
      <c r="E27" s="1111">
        <v>160</v>
      </c>
      <c r="F27" s="1111">
        <v>0</v>
      </c>
      <c r="G27" s="1111">
        <v>0</v>
      </c>
      <c r="H27" s="1095"/>
    </row>
    <row r="28" spans="2:8" ht="19.5" thickBot="1">
      <c r="B28" s="1095"/>
      <c r="C28" s="1109" t="s">
        <v>17</v>
      </c>
      <c r="D28" s="1112">
        <f>D57</f>
        <v>70200</v>
      </c>
      <c r="E28" s="1112">
        <f>E57</f>
        <v>73528</v>
      </c>
      <c r="F28" s="1112">
        <f>F57</f>
        <v>0</v>
      </c>
      <c r="G28" s="1112">
        <f>G57</f>
        <v>0</v>
      </c>
      <c r="H28" s="1095"/>
    </row>
    <row r="29" spans="2:8" ht="19.5" thickBot="1">
      <c r="B29" s="1095"/>
      <c r="C29" s="1109" t="s">
        <v>18</v>
      </c>
      <c r="D29" s="1112">
        <f>D28/D27</f>
        <v>501.42857142857144</v>
      </c>
      <c r="E29" s="1112">
        <f>E28/E27</f>
        <v>459.55</v>
      </c>
      <c r="F29" s="1112" t="e">
        <f>F28/F27</f>
        <v>#DIV/0!</v>
      </c>
      <c r="G29" s="1112" t="e">
        <f>G28/G27</f>
        <v>#DIV/0!</v>
      </c>
      <c r="H29" s="1095"/>
    </row>
    <row r="30" spans="2:8" ht="19.5" thickBot="1">
      <c r="B30" s="1095"/>
      <c r="C30" s="1109" t="s">
        <v>19</v>
      </c>
      <c r="D30" s="1113" t="s">
        <v>20</v>
      </c>
      <c r="E30" s="1114">
        <f t="shared" ref="E30:G32" si="0">(E27-D27)/D27</f>
        <v>0.14285714285714285</v>
      </c>
      <c r="F30" s="1114">
        <f t="shared" si="0"/>
        <v>-1</v>
      </c>
      <c r="G30" s="1114" t="e">
        <f t="shared" si="0"/>
        <v>#DIV/0!</v>
      </c>
      <c r="H30" s="1095"/>
    </row>
    <row r="31" spans="2:8" ht="19.5" thickBot="1">
      <c r="B31" s="1095"/>
      <c r="C31" s="1109" t="s">
        <v>21</v>
      </c>
      <c r="D31" s="1113" t="s">
        <v>20</v>
      </c>
      <c r="E31" s="1114">
        <f t="shared" si="0"/>
        <v>4.7407407407407405E-2</v>
      </c>
      <c r="F31" s="1114">
        <f t="shared" si="0"/>
        <v>-1</v>
      </c>
      <c r="G31" s="1114" t="e">
        <f t="shared" si="0"/>
        <v>#DIV/0!</v>
      </c>
      <c r="H31" s="1095"/>
    </row>
    <row r="32" spans="2:8" ht="19.5" thickBot="1">
      <c r="B32" s="1095"/>
      <c r="C32" s="1109" t="s">
        <v>22</v>
      </c>
      <c r="D32" s="1113" t="s">
        <v>20</v>
      </c>
      <c r="E32" s="1114">
        <f t="shared" si="0"/>
        <v>-8.351851851851852E-2</v>
      </c>
      <c r="F32" s="1114" t="e">
        <f t="shared" si="0"/>
        <v>#DIV/0!</v>
      </c>
      <c r="G32" s="1114" t="e">
        <f t="shared" si="0"/>
        <v>#DIV/0!</v>
      </c>
      <c r="H32" s="1095"/>
    </row>
    <row r="33" spans="2:12" ht="32.25" customHeight="1" thickBot="1">
      <c r="B33" s="1095"/>
      <c r="C33" s="1340" t="s">
        <v>2859</v>
      </c>
      <c r="D33" s="1341"/>
      <c r="E33" s="1341"/>
      <c r="F33" s="1341"/>
      <c r="G33" s="1342"/>
      <c r="H33" s="1095"/>
    </row>
    <row r="34" spans="2:12" ht="20.25" customHeight="1">
      <c r="B34" s="1095"/>
      <c r="C34" s="1334"/>
      <c r="D34" s="1101">
        <v>2021</v>
      </c>
      <c r="E34" s="1101">
        <v>2022</v>
      </c>
      <c r="F34" s="1101">
        <v>2023</v>
      </c>
      <c r="G34" s="1101">
        <v>2024</v>
      </c>
      <c r="H34" s="1095"/>
    </row>
    <row r="35" spans="2:12" ht="26.25" customHeight="1" thickBot="1">
      <c r="B35" s="1095"/>
      <c r="C35" s="1335"/>
      <c r="D35" s="1102" t="s">
        <v>7</v>
      </c>
      <c r="E35" s="1102" t="s">
        <v>8</v>
      </c>
      <c r="F35" s="1102" t="s">
        <v>8</v>
      </c>
      <c r="G35" s="1102" t="s">
        <v>8</v>
      </c>
      <c r="H35" s="1095"/>
    </row>
    <row r="36" spans="2:12" ht="35.25" customHeight="1" thickBot="1">
      <c r="B36" s="1095"/>
      <c r="C36" s="1115" t="s">
        <v>23</v>
      </c>
      <c r="D36" s="1116">
        <f>D37</f>
        <v>51500</v>
      </c>
      <c r="E36" s="1116">
        <v>59528</v>
      </c>
      <c r="F36" s="1116">
        <v>0</v>
      </c>
      <c r="G36" s="1116">
        <v>0</v>
      </c>
      <c r="H36" s="1095"/>
    </row>
    <row r="37" spans="2:12" ht="27.75" customHeight="1" thickBot="1">
      <c r="B37" s="1095"/>
      <c r="C37" s="1117" t="s">
        <v>136</v>
      </c>
      <c r="D37" s="1118">
        <v>51500</v>
      </c>
      <c r="E37" s="1118">
        <f>E36</f>
        <v>59528</v>
      </c>
      <c r="F37" s="1118">
        <f>F36</f>
        <v>0</v>
      </c>
      <c r="G37" s="1118">
        <f>G36</f>
        <v>0</v>
      </c>
      <c r="H37" s="1095"/>
    </row>
    <row r="38" spans="2:12" ht="24.75" customHeight="1" thickBot="1">
      <c r="B38" s="1095"/>
      <c r="C38" s="1117" t="s">
        <v>137</v>
      </c>
      <c r="D38" s="1118">
        <v>0</v>
      </c>
      <c r="E38" s="1118">
        <v>0</v>
      </c>
      <c r="F38" s="1118">
        <v>0</v>
      </c>
      <c r="G38" s="1118">
        <v>0</v>
      </c>
      <c r="H38" s="1095"/>
      <c r="I38" s="1119">
        <f>SUM(F37+F39)</f>
        <v>0</v>
      </c>
    </row>
    <row r="39" spans="2:12" ht="38.25" thickBot="1">
      <c r="B39" s="1095"/>
      <c r="C39" s="1115" t="s">
        <v>24</v>
      </c>
      <c r="D39" s="1116">
        <v>5500</v>
      </c>
      <c r="E39" s="1116">
        <v>6600</v>
      </c>
      <c r="F39" s="1116">
        <v>0</v>
      </c>
      <c r="G39" s="1116">
        <v>0</v>
      </c>
      <c r="H39" s="1095"/>
      <c r="I39" s="1096">
        <v>70700</v>
      </c>
    </row>
    <row r="40" spans="2:12" ht="30.75" customHeight="1" thickBot="1">
      <c r="B40" s="1095"/>
      <c r="C40" s="1117" t="s">
        <v>136</v>
      </c>
      <c r="D40" s="1118">
        <f>D39</f>
        <v>5500</v>
      </c>
      <c r="E40" s="1118">
        <f>E39</f>
        <v>6600</v>
      </c>
      <c r="F40" s="1118">
        <f>F39</f>
        <v>0</v>
      </c>
      <c r="G40" s="1118">
        <f>G39</f>
        <v>0</v>
      </c>
      <c r="H40" s="1095"/>
      <c r="I40" s="1119">
        <f>SUM(I39-I38)</f>
        <v>70700</v>
      </c>
    </row>
    <row r="41" spans="2:12" ht="19.5" thickBot="1">
      <c r="B41" s="1095"/>
      <c r="C41" s="1117" t="s">
        <v>137</v>
      </c>
      <c r="D41" s="1118"/>
      <c r="E41" s="1120"/>
      <c r="F41" s="1120"/>
      <c r="G41" s="1120"/>
      <c r="H41" s="1095"/>
    </row>
    <row r="42" spans="2:12" ht="27.75" customHeight="1" thickBot="1">
      <c r="B42" s="1095"/>
      <c r="C42" s="1115" t="s">
        <v>25</v>
      </c>
      <c r="D42" s="1118">
        <v>13200</v>
      </c>
      <c r="E42" s="1120">
        <v>7400</v>
      </c>
      <c r="F42" s="1120">
        <v>0</v>
      </c>
      <c r="G42" s="1120">
        <v>0</v>
      </c>
      <c r="H42" s="1095"/>
      <c r="I42" s="1119"/>
      <c r="J42" s="1119"/>
      <c r="K42" s="1119"/>
      <c r="L42" s="1119"/>
    </row>
    <row r="43" spans="2:12" ht="36" customHeight="1" thickBot="1">
      <c r="B43" s="1095"/>
      <c r="C43" s="1117" t="s">
        <v>136</v>
      </c>
      <c r="D43" s="1118">
        <f>D42</f>
        <v>13200</v>
      </c>
      <c r="E43" s="1118">
        <f>E42</f>
        <v>7400</v>
      </c>
      <c r="F43" s="1118">
        <f>F42</f>
        <v>0</v>
      </c>
      <c r="G43" s="1118">
        <f>G42</f>
        <v>0</v>
      </c>
      <c r="H43" s="1095"/>
      <c r="I43" s="1119"/>
      <c r="J43" s="1119"/>
    </row>
    <row r="44" spans="2:12" ht="19.5" thickBot="1">
      <c r="B44" s="1095"/>
      <c r="C44" s="1117" t="s">
        <v>137</v>
      </c>
      <c r="D44" s="1118"/>
      <c r="E44" s="1120"/>
      <c r="F44" s="1120"/>
      <c r="G44" s="1120"/>
      <c r="H44" s="1095"/>
    </row>
    <row r="45" spans="2:12" ht="19.5" thickBot="1">
      <c r="B45" s="1095"/>
      <c r="C45" s="1115" t="s">
        <v>26</v>
      </c>
      <c r="D45" s="1118"/>
      <c r="E45" s="1120"/>
      <c r="F45" s="1120"/>
      <c r="G45" s="1120"/>
      <c r="H45" s="1095"/>
    </row>
    <row r="46" spans="2:12" ht="19.5" thickBot="1">
      <c r="B46" s="1095"/>
      <c r="C46" s="1121" t="s">
        <v>136</v>
      </c>
      <c r="D46" s="1118"/>
      <c r="E46" s="1120"/>
      <c r="F46" s="1120"/>
      <c r="G46" s="1120"/>
      <c r="H46" s="1095"/>
    </row>
    <row r="47" spans="2:12" ht="19.5" thickBot="1">
      <c r="B47" s="1095"/>
      <c r="C47" s="1117" t="s">
        <v>137</v>
      </c>
      <c r="D47" s="1118"/>
      <c r="E47" s="1120"/>
      <c r="F47" s="1120"/>
      <c r="G47" s="1120"/>
      <c r="H47" s="1095"/>
    </row>
    <row r="48" spans="2:12" ht="19.5" thickBot="1">
      <c r="B48" s="1095"/>
      <c r="C48" s="1115" t="s">
        <v>27</v>
      </c>
      <c r="D48" s="1118"/>
      <c r="E48" s="1120"/>
      <c r="F48" s="1120"/>
      <c r="G48" s="1120"/>
      <c r="H48" s="1095"/>
    </row>
    <row r="49" spans="2:9" ht="19.5" thickBot="1">
      <c r="B49" s="1095"/>
      <c r="C49" s="1117" t="s">
        <v>136</v>
      </c>
      <c r="D49" s="1118"/>
      <c r="E49" s="1120"/>
      <c r="F49" s="1120"/>
      <c r="G49" s="1120"/>
      <c r="H49" s="1095"/>
    </row>
    <row r="50" spans="2:9" ht="19.5" thickBot="1">
      <c r="B50" s="1095"/>
      <c r="C50" s="1117" t="s">
        <v>137</v>
      </c>
      <c r="D50" s="1118"/>
      <c r="E50" s="1120"/>
      <c r="F50" s="1120"/>
      <c r="G50" s="1120"/>
      <c r="H50" s="1095"/>
    </row>
    <row r="51" spans="2:9" ht="19.5" thickBot="1">
      <c r="B51" s="1095"/>
      <c r="C51" s="1115" t="s">
        <v>28</v>
      </c>
      <c r="D51" s="1118"/>
      <c r="E51" s="1120"/>
      <c r="F51" s="1120"/>
      <c r="G51" s="1120"/>
      <c r="H51" s="1095"/>
    </row>
    <row r="52" spans="2:9" ht="19.5" thickBot="1">
      <c r="B52" s="1095"/>
      <c r="C52" s="1117" t="s">
        <v>136</v>
      </c>
      <c r="D52" s="1118"/>
      <c r="E52" s="1120"/>
      <c r="F52" s="1120"/>
      <c r="G52" s="1120"/>
      <c r="H52" s="1095"/>
    </row>
    <row r="53" spans="2:9" ht="19.5" thickBot="1">
      <c r="B53" s="1095"/>
      <c r="C53" s="1117" t="s">
        <v>137</v>
      </c>
      <c r="D53" s="1118"/>
      <c r="E53" s="1120"/>
      <c r="F53" s="1120"/>
      <c r="G53" s="1120"/>
      <c r="H53" s="1095"/>
    </row>
    <row r="54" spans="2:9" ht="38.25" thickBot="1">
      <c r="B54" s="1095"/>
      <c r="C54" s="1115" t="s">
        <v>29</v>
      </c>
      <c r="D54" s="1118">
        <v>0</v>
      </c>
      <c r="E54" s="1120">
        <v>0</v>
      </c>
      <c r="F54" s="1120">
        <v>0</v>
      </c>
      <c r="G54" s="1120">
        <v>0</v>
      </c>
      <c r="H54" s="1095"/>
    </row>
    <row r="55" spans="2:9" ht="19.5" thickBot="1">
      <c r="B55" s="1095"/>
      <c r="C55" s="1117" t="s">
        <v>136</v>
      </c>
      <c r="D55" s="1118"/>
      <c r="E55" s="1122"/>
      <c r="F55" s="1122"/>
      <c r="G55" s="1122"/>
      <c r="H55" s="1095"/>
      <c r="I55" s="1123"/>
    </row>
    <row r="56" spans="2:9" ht="19.5" thickBot="1">
      <c r="B56" s="1095"/>
      <c r="C56" s="1117" t="s">
        <v>137</v>
      </c>
      <c r="D56" s="1118"/>
      <c r="E56" s="1124"/>
      <c r="F56" s="1122"/>
      <c r="G56" s="1122"/>
      <c r="H56" s="1095"/>
    </row>
    <row r="57" spans="2:9" ht="19.5" thickBot="1">
      <c r="B57" s="1095"/>
      <c r="C57" s="1125" t="s">
        <v>30</v>
      </c>
      <c r="D57" s="1118">
        <f>D36+D39+D42+D45+D48+D51+D54</f>
        <v>70200</v>
      </c>
      <c r="E57" s="1118">
        <f>E36+E39+E42+E45+E48+E51+E54</f>
        <v>73528</v>
      </c>
      <c r="F57" s="1118">
        <f>F36+F39+F42+F45+F48+F51+F54</f>
        <v>0</v>
      </c>
      <c r="G57" s="1118">
        <f>G36+G39+G42+G45+G48+G51+G54</f>
        <v>0</v>
      </c>
      <c r="H57" s="1095"/>
    </row>
    <row r="58" spans="2:9" ht="19.5" thickBot="1">
      <c r="B58" s="1095"/>
      <c r="C58" s="1126" t="s">
        <v>31</v>
      </c>
      <c r="D58" s="1127">
        <f>IF(D57-D28=0,0,"Error")</f>
        <v>0</v>
      </c>
      <c r="E58" s="1127">
        <v>0</v>
      </c>
      <c r="F58" s="1127">
        <v>0</v>
      </c>
      <c r="G58" s="1127">
        <v>0</v>
      </c>
      <c r="H58" s="1095"/>
    </row>
    <row r="59" spans="2:9" ht="16.5" customHeight="1" thickBot="1">
      <c r="B59" s="1095"/>
      <c r="C59" s="1340" t="s">
        <v>2860</v>
      </c>
      <c r="D59" s="1341"/>
      <c r="E59" s="1341"/>
      <c r="F59" s="1341"/>
      <c r="G59" s="1342"/>
      <c r="H59" s="1095"/>
    </row>
    <row r="60" spans="2:9" ht="19.5" hidden="1" thickBot="1">
      <c r="B60" s="1095"/>
      <c r="C60" s="1334"/>
      <c r="D60" s="1101">
        <v>2018</v>
      </c>
      <c r="E60" s="1101">
        <v>2019</v>
      </c>
      <c r="F60" s="1101">
        <v>2020</v>
      </c>
      <c r="G60" s="1101">
        <v>2021</v>
      </c>
      <c r="H60" s="1095"/>
    </row>
    <row r="61" spans="2:9" ht="19.5" hidden="1" thickBot="1">
      <c r="B61" s="1095"/>
      <c r="C61" s="1335"/>
      <c r="D61" s="1102" t="s">
        <v>7</v>
      </c>
      <c r="E61" s="1102" t="s">
        <v>8</v>
      </c>
      <c r="F61" s="1102" t="s">
        <v>8</v>
      </c>
      <c r="G61" s="1102" t="s">
        <v>8</v>
      </c>
      <c r="H61" s="1095"/>
    </row>
    <row r="62" spans="2:9" ht="19.5" hidden="1" thickBot="1">
      <c r="B62" s="1095"/>
      <c r="C62" s="1115" t="s">
        <v>23</v>
      </c>
      <c r="D62" s="1120"/>
      <c r="E62" s="1120"/>
      <c r="F62" s="1120"/>
      <c r="G62" s="1120"/>
      <c r="H62" s="1095"/>
    </row>
    <row r="63" spans="2:9" ht="19.5" hidden="1" thickBot="1">
      <c r="B63" s="1095"/>
      <c r="C63" s="1117" t="s">
        <v>136</v>
      </c>
      <c r="D63" s="1118"/>
      <c r="E63" s="1128"/>
      <c r="F63" s="1128"/>
      <c r="G63" s="1128"/>
      <c r="H63" s="1095"/>
    </row>
    <row r="64" spans="2:9" ht="19.5" hidden="1" thickBot="1">
      <c r="B64" s="1095"/>
      <c r="C64" s="1117" t="s">
        <v>137</v>
      </c>
      <c r="D64" s="1118"/>
      <c r="E64" s="1128"/>
      <c r="F64" s="1128"/>
      <c r="G64" s="1128"/>
      <c r="H64" s="1095"/>
    </row>
    <row r="65" spans="2:8" ht="38.25" hidden="1" thickBot="1">
      <c r="B65" s="1095"/>
      <c r="C65" s="1115" t="s">
        <v>24</v>
      </c>
      <c r="D65" s="1120"/>
      <c r="E65" s="1120"/>
      <c r="F65" s="1120"/>
      <c r="G65" s="1120"/>
      <c r="H65" s="1095"/>
    </row>
    <row r="66" spans="2:8" ht="19.5" hidden="1" thickBot="1">
      <c r="B66" s="1095"/>
      <c r="C66" s="1117" t="s">
        <v>136</v>
      </c>
      <c r="D66" s="1118"/>
      <c r="E66" s="1120"/>
      <c r="F66" s="1120"/>
      <c r="G66" s="1120"/>
      <c r="H66" s="1095"/>
    </row>
    <row r="67" spans="2:8" ht="19.5" hidden="1" thickBot="1">
      <c r="B67" s="1095"/>
      <c r="C67" s="1117" t="s">
        <v>137</v>
      </c>
      <c r="D67" s="1118"/>
      <c r="E67" s="1120"/>
      <c r="F67" s="1120"/>
      <c r="G67" s="1120"/>
      <c r="H67" s="1095"/>
    </row>
    <row r="68" spans="2:8" ht="19.5" hidden="1" thickBot="1">
      <c r="B68" s="1095"/>
      <c r="C68" s="1115" t="s">
        <v>25</v>
      </c>
      <c r="D68" s="1118">
        <v>0</v>
      </c>
      <c r="E68" s="1120">
        <v>0</v>
      </c>
      <c r="F68" s="1120">
        <v>0</v>
      </c>
      <c r="G68" s="1120">
        <v>0</v>
      </c>
      <c r="H68" s="1095"/>
    </row>
    <row r="69" spans="2:8" ht="19.5" hidden="1" thickBot="1">
      <c r="B69" s="1095"/>
      <c r="C69" s="1117" t="s">
        <v>136</v>
      </c>
      <c r="D69" s="1118"/>
      <c r="E69" s="1120"/>
      <c r="F69" s="1120"/>
      <c r="G69" s="1120"/>
      <c r="H69" s="1095"/>
    </row>
    <row r="70" spans="2:8" ht="19.5" hidden="1" thickBot="1">
      <c r="B70" s="1095"/>
      <c r="C70" s="1117" t="s">
        <v>137</v>
      </c>
      <c r="D70" s="1118"/>
      <c r="E70" s="1120"/>
      <c r="F70" s="1120"/>
      <c r="G70" s="1120"/>
      <c r="H70" s="1095"/>
    </row>
    <row r="71" spans="2:8" ht="19.5" hidden="1" thickBot="1">
      <c r="B71" s="1095"/>
      <c r="C71" s="1115" t="s">
        <v>26</v>
      </c>
      <c r="D71" s="1118"/>
      <c r="E71" s="1120"/>
      <c r="F71" s="1120"/>
      <c r="G71" s="1120"/>
      <c r="H71" s="1095"/>
    </row>
    <row r="72" spans="2:8" ht="19.5" hidden="1" thickBot="1">
      <c r="B72" s="1095"/>
      <c r="C72" s="1117" t="s">
        <v>136</v>
      </c>
      <c r="D72" s="1118"/>
      <c r="E72" s="1120"/>
      <c r="F72" s="1120"/>
      <c r="G72" s="1120"/>
      <c r="H72" s="1095"/>
    </row>
    <row r="73" spans="2:8" ht="19.5" hidden="1" thickBot="1">
      <c r="B73" s="1095"/>
      <c r="C73" s="1117" t="s">
        <v>137</v>
      </c>
      <c r="D73" s="1118"/>
      <c r="E73" s="1120"/>
      <c r="F73" s="1120"/>
      <c r="G73" s="1120"/>
      <c r="H73" s="1095"/>
    </row>
    <row r="74" spans="2:8" ht="19.5" hidden="1" thickBot="1">
      <c r="B74" s="1095"/>
      <c r="C74" s="1115" t="s">
        <v>27</v>
      </c>
      <c r="D74" s="1118"/>
      <c r="E74" s="1120"/>
      <c r="F74" s="1120"/>
      <c r="G74" s="1120"/>
      <c r="H74" s="1095"/>
    </row>
    <row r="75" spans="2:8" ht="19.5" hidden="1" thickBot="1">
      <c r="B75" s="1095"/>
      <c r="C75" s="1117" t="s">
        <v>136</v>
      </c>
      <c r="D75" s="1118"/>
      <c r="E75" s="1120"/>
      <c r="F75" s="1120"/>
      <c r="G75" s="1120"/>
      <c r="H75" s="1095"/>
    </row>
    <row r="76" spans="2:8" ht="19.5" hidden="1" thickBot="1">
      <c r="B76" s="1095"/>
      <c r="C76" s="1117" t="s">
        <v>137</v>
      </c>
      <c r="D76" s="1118"/>
      <c r="E76" s="1120"/>
      <c r="F76" s="1120"/>
      <c r="G76" s="1120"/>
      <c r="H76" s="1095"/>
    </row>
    <row r="77" spans="2:8" ht="19.5" hidden="1" thickBot="1">
      <c r="B77" s="1095"/>
      <c r="C77" s="1115" t="s">
        <v>28</v>
      </c>
      <c r="D77" s="1118"/>
      <c r="E77" s="1120"/>
      <c r="F77" s="1120"/>
      <c r="G77" s="1120"/>
      <c r="H77" s="1095"/>
    </row>
    <row r="78" spans="2:8" ht="19.5" hidden="1" thickBot="1">
      <c r="B78" s="1095"/>
      <c r="C78" s="1117" t="s">
        <v>136</v>
      </c>
      <c r="D78" s="1118"/>
      <c r="E78" s="1120"/>
      <c r="F78" s="1120"/>
      <c r="G78" s="1120"/>
      <c r="H78" s="1095"/>
    </row>
    <row r="79" spans="2:8" ht="19.5" hidden="1" thickBot="1">
      <c r="B79" s="1095"/>
      <c r="C79" s="1117" t="s">
        <v>137</v>
      </c>
      <c r="D79" s="1118"/>
      <c r="E79" s="1120"/>
      <c r="F79" s="1120"/>
      <c r="G79" s="1120"/>
      <c r="H79" s="1095"/>
    </row>
    <row r="80" spans="2:8" ht="38.25" hidden="1" thickBot="1">
      <c r="B80" s="1095"/>
      <c r="C80" s="1115" t="s">
        <v>29</v>
      </c>
      <c r="D80" s="1118"/>
      <c r="E80" s="1120"/>
      <c r="F80" s="1120"/>
      <c r="G80" s="1120"/>
      <c r="H80" s="1095"/>
    </row>
    <row r="81" spans="2:8" ht="19.5" hidden="1" thickBot="1">
      <c r="B81" s="1095"/>
      <c r="C81" s="1117" t="s">
        <v>136</v>
      </c>
      <c r="D81" s="1118"/>
      <c r="E81" s="1120"/>
      <c r="F81" s="1120"/>
      <c r="G81" s="1120"/>
      <c r="H81" s="1095"/>
    </row>
    <row r="82" spans="2:8" ht="19.5" hidden="1" thickBot="1">
      <c r="B82" s="1095"/>
      <c r="C82" s="1117" t="s">
        <v>137</v>
      </c>
      <c r="D82" s="1118"/>
      <c r="E82" s="1120"/>
      <c r="F82" s="1120"/>
      <c r="G82" s="1120"/>
      <c r="H82" s="1095"/>
    </row>
    <row r="83" spans="2:8" ht="19.5" hidden="1" thickBot="1">
      <c r="B83" s="1095"/>
      <c r="C83" s="1129" t="s">
        <v>47</v>
      </c>
      <c r="D83" s="1118">
        <v>0</v>
      </c>
      <c r="E83" s="1118">
        <v>0</v>
      </c>
      <c r="F83" s="1118">
        <v>0</v>
      </c>
      <c r="G83" s="1118">
        <v>0</v>
      </c>
      <c r="H83" s="1095"/>
    </row>
    <row r="84" spans="2:8" ht="19.5" hidden="1" thickBot="1">
      <c r="B84" s="1095"/>
      <c r="C84" s="1126" t="s">
        <v>31</v>
      </c>
      <c r="D84" s="1127">
        <v>0</v>
      </c>
      <c r="E84" s="1127">
        <v>0</v>
      </c>
      <c r="F84" s="1127">
        <v>0</v>
      </c>
      <c r="G84" s="1127">
        <v>0</v>
      </c>
      <c r="H84" s="1095"/>
    </row>
    <row r="85" spans="2:8" ht="38.25" hidden="1" thickBot="1">
      <c r="B85" s="1095"/>
      <c r="C85" s="1103" t="s">
        <v>2861</v>
      </c>
      <c r="D85" s="1336"/>
      <c r="E85" s="1332"/>
      <c r="F85" s="1332"/>
      <c r="G85" s="1333"/>
      <c r="H85" s="1095"/>
    </row>
    <row r="86" spans="2:8" ht="19.5" hidden="1" thickBot="1">
      <c r="B86" s="1095"/>
      <c r="C86" s="1109" t="s">
        <v>14</v>
      </c>
      <c r="D86" s="1326"/>
      <c r="E86" s="1327"/>
      <c r="F86" s="1327"/>
      <c r="G86" s="1328"/>
      <c r="H86" s="1095"/>
    </row>
    <row r="87" spans="2:8" ht="19.5" hidden="1" thickBot="1">
      <c r="B87" s="1095"/>
      <c r="C87" s="1109" t="s">
        <v>15</v>
      </c>
      <c r="D87" s="1336"/>
      <c r="E87" s="1332"/>
      <c r="F87" s="1332"/>
      <c r="G87" s="1333"/>
      <c r="H87" s="1095"/>
    </row>
    <row r="88" spans="2:8" ht="19.5" hidden="1" thickBot="1">
      <c r="B88" s="1095"/>
      <c r="C88" s="1334"/>
      <c r="D88" s="1101">
        <v>2018</v>
      </c>
      <c r="E88" s="1101">
        <v>2019</v>
      </c>
      <c r="F88" s="1101">
        <v>2020</v>
      </c>
      <c r="G88" s="1101">
        <v>2021</v>
      </c>
      <c r="H88" s="1095"/>
    </row>
    <row r="89" spans="2:8" ht="19.5" hidden="1" thickBot="1">
      <c r="B89" s="1095"/>
      <c r="C89" s="1335"/>
      <c r="D89" s="1102" t="s">
        <v>7</v>
      </c>
      <c r="E89" s="1102" t="s">
        <v>8</v>
      </c>
      <c r="F89" s="1102" t="s">
        <v>8</v>
      </c>
      <c r="G89" s="1102" t="s">
        <v>8</v>
      </c>
      <c r="H89" s="1095"/>
    </row>
    <row r="90" spans="2:8" ht="19.5" hidden="1" thickBot="1">
      <c r="B90" s="1095"/>
      <c r="C90" s="1109" t="s">
        <v>16</v>
      </c>
      <c r="D90" s="1112"/>
      <c r="E90" s="1112"/>
      <c r="F90" s="1112"/>
      <c r="G90" s="1112"/>
      <c r="H90" s="1095"/>
    </row>
    <row r="91" spans="2:8" ht="19.5" hidden="1" thickBot="1">
      <c r="B91" s="1095"/>
      <c r="C91" s="1109" t="s">
        <v>17</v>
      </c>
      <c r="D91" s="1112">
        <v>0</v>
      </c>
      <c r="E91" s="1112">
        <v>0</v>
      </c>
      <c r="F91" s="1112">
        <v>0</v>
      </c>
      <c r="G91" s="1112">
        <v>0</v>
      </c>
      <c r="H91" s="1095"/>
    </row>
    <row r="92" spans="2:8" ht="19.5" hidden="1" thickBot="1">
      <c r="B92" s="1095"/>
      <c r="C92" s="1109" t="s">
        <v>18</v>
      </c>
      <c r="D92" s="1112" t="e">
        <v>#DIV/0!</v>
      </c>
      <c r="E92" s="1112" t="e">
        <v>#DIV/0!</v>
      </c>
      <c r="F92" s="1112" t="e">
        <v>#DIV/0!</v>
      </c>
      <c r="G92" s="1112" t="e">
        <v>#DIV/0!</v>
      </c>
      <c r="H92" s="1095"/>
    </row>
    <row r="93" spans="2:8" ht="19.5" hidden="1" thickBot="1">
      <c r="B93" s="1095"/>
      <c r="C93" s="1109" t="s">
        <v>19</v>
      </c>
      <c r="D93" s="1113"/>
      <c r="E93" s="1114" t="e">
        <v>#DIV/0!</v>
      </c>
      <c r="F93" s="1114" t="e">
        <v>#DIV/0!</v>
      </c>
      <c r="G93" s="1114" t="e">
        <v>#DIV/0!</v>
      </c>
      <c r="H93" s="1095"/>
    </row>
    <row r="94" spans="2:8" ht="19.5" hidden="1" thickBot="1">
      <c r="B94" s="1095"/>
      <c r="C94" s="1109" t="s">
        <v>21</v>
      </c>
      <c r="D94" s="1113"/>
      <c r="E94" s="1114" t="e">
        <v>#DIV/0!</v>
      </c>
      <c r="F94" s="1114" t="e">
        <v>#DIV/0!</v>
      </c>
      <c r="G94" s="1114" t="e">
        <v>#DIV/0!</v>
      </c>
      <c r="H94" s="1095"/>
    </row>
    <row r="95" spans="2:8" ht="19.5" hidden="1" thickBot="1">
      <c r="B95" s="1095"/>
      <c r="C95" s="1109" t="s">
        <v>22</v>
      </c>
      <c r="D95" s="1113"/>
      <c r="E95" s="1114" t="e">
        <v>#DIV/0!</v>
      </c>
      <c r="F95" s="1114" t="e">
        <v>#DIV/0!</v>
      </c>
      <c r="G95" s="1114" t="e">
        <v>#DIV/0!</v>
      </c>
      <c r="H95" s="1095"/>
    </row>
    <row r="96" spans="2:8" ht="19.5" hidden="1" thickBot="1">
      <c r="B96" s="1095"/>
      <c r="C96" s="1340" t="s">
        <v>2860</v>
      </c>
      <c r="D96" s="1341"/>
      <c r="E96" s="1341"/>
      <c r="F96" s="1341"/>
      <c r="G96" s="1342"/>
      <c r="H96" s="1095"/>
    </row>
    <row r="97" spans="2:8" ht="19.5" hidden="1" thickBot="1">
      <c r="B97" s="1095"/>
      <c r="C97" s="1334"/>
      <c r="D97" s="1101">
        <v>2018</v>
      </c>
      <c r="E97" s="1101">
        <v>2019</v>
      </c>
      <c r="F97" s="1101">
        <v>2020</v>
      </c>
      <c r="G97" s="1101">
        <v>2021</v>
      </c>
      <c r="H97" s="1095"/>
    </row>
    <row r="98" spans="2:8" ht="19.5" hidden="1" thickBot="1">
      <c r="B98" s="1095"/>
      <c r="C98" s="1335"/>
      <c r="D98" s="1102" t="s">
        <v>7</v>
      </c>
      <c r="E98" s="1102" t="s">
        <v>8</v>
      </c>
      <c r="F98" s="1102" t="s">
        <v>8</v>
      </c>
      <c r="G98" s="1102" t="s">
        <v>8</v>
      </c>
      <c r="H98" s="1095"/>
    </row>
    <row r="99" spans="2:8" ht="19.5" hidden="1" thickBot="1">
      <c r="B99" s="1095"/>
      <c r="C99" s="1115" t="s">
        <v>23</v>
      </c>
      <c r="D99" s="1120"/>
      <c r="E99" s="1120"/>
      <c r="F99" s="1120"/>
      <c r="G99" s="1120"/>
      <c r="H99" s="1095"/>
    </row>
    <row r="100" spans="2:8" ht="19.5" hidden="1" thickBot="1">
      <c r="B100" s="1095"/>
      <c r="C100" s="1117" t="s">
        <v>136</v>
      </c>
      <c r="D100" s="1118"/>
      <c r="E100" s="1128"/>
      <c r="F100" s="1128"/>
      <c r="G100" s="1128"/>
      <c r="H100" s="1095"/>
    </row>
    <row r="101" spans="2:8" ht="19.5" hidden="1" thickBot="1">
      <c r="B101" s="1095"/>
      <c r="C101" s="1117" t="s">
        <v>137</v>
      </c>
      <c r="D101" s="1118"/>
      <c r="E101" s="1128"/>
      <c r="F101" s="1128"/>
      <c r="G101" s="1128"/>
      <c r="H101" s="1095"/>
    </row>
    <row r="102" spans="2:8" ht="38.25" hidden="1" thickBot="1">
      <c r="B102" s="1095"/>
      <c r="C102" s="1115" t="s">
        <v>24</v>
      </c>
      <c r="D102" s="1120"/>
      <c r="E102" s="1120"/>
      <c r="F102" s="1120"/>
      <c r="G102" s="1120"/>
      <c r="H102" s="1095"/>
    </row>
    <row r="103" spans="2:8" ht="19.5" hidden="1" thickBot="1">
      <c r="B103" s="1095"/>
      <c r="C103" s="1117" t="s">
        <v>136</v>
      </c>
      <c r="D103" s="1118"/>
      <c r="E103" s="1120"/>
      <c r="F103" s="1120"/>
      <c r="G103" s="1120"/>
      <c r="H103" s="1095"/>
    </row>
    <row r="104" spans="2:8" ht="19.5" hidden="1" thickBot="1">
      <c r="B104" s="1095"/>
      <c r="C104" s="1117" t="s">
        <v>137</v>
      </c>
      <c r="D104" s="1118"/>
      <c r="E104" s="1120"/>
      <c r="F104" s="1120"/>
      <c r="G104" s="1120"/>
      <c r="H104" s="1095"/>
    </row>
    <row r="105" spans="2:8" ht="19.5" hidden="1" thickBot="1">
      <c r="B105" s="1095"/>
      <c r="C105" s="1115" t="s">
        <v>25</v>
      </c>
      <c r="D105" s="1118">
        <v>0</v>
      </c>
      <c r="E105" s="1120">
        <v>0</v>
      </c>
      <c r="F105" s="1120">
        <v>0</v>
      </c>
      <c r="G105" s="1120">
        <v>0</v>
      </c>
      <c r="H105" s="1095"/>
    </row>
    <row r="106" spans="2:8" ht="19.5" hidden="1" thickBot="1">
      <c r="B106" s="1095"/>
      <c r="C106" s="1117" t="s">
        <v>136</v>
      </c>
      <c r="D106" s="1118"/>
      <c r="E106" s="1120"/>
      <c r="F106" s="1120"/>
      <c r="G106" s="1120"/>
      <c r="H106" s="1095"/>
    </row>
    <row r="107" spans="2:8" ht="19.5" hidden="1" thickBot="1">
      <c r="B107" s="1095"/>
      <c r="C107" s="1117" t="s">
        <v>137</v>
      </c>
      <c r="D107" s="1118"/>
      <c r="E107" s="1120"/>
      <c r="F107" s="1120"/>
      <c r="G107" s="1120"/>
      <c r="H107" s="1095"/>
    </row>
    <row r="108" spans="2:8" ht="19.5" hidden="1" thickBot="1">
      <c r="B108" s="1095"/>
      <c r="C108" s="1115" t="s">
        <v>26</v>
      </c>
      <c r="D108" s="1118"/>
      <c r="E108" s="1120"/>
      <c r="F108" s="1120"/>
      <c r="G108" s="1120"/>
      <c r="H108" s="1095"/>
    </row>
    <row r="109" spans="2:8" ht="19.5" hidden="1" thickBot="1">
      <c r="B109" s="1095"/>
      <c r="C109" s="1117" t="s">
        <v>136</v>
      </c>
      <c r="D109" s="1118"/>
      <c r="E109" s="1120"/>
      <c r="F109" s="1120"/>
      <c r="G109" s="1120"/>
      <c r="H109" s="1095"/>
    </row>
    <row r="110" spans="2:8" ht="19.5" hidden="1" thickBot="1">
      <c r="B110" s="1095"/>
      <c r="C110" s="1117" t="s">
        <v>137</v>
      </c>
      <c r="D110" s="1118"/>
      <c r="E110" s="1120"/>
      <c r="F110" s="1120"/>
      <c r="G110" s="1120"/>
      <c r="H110" s="1095"/>
    </row>
    <row r="111" spans="2:8" ht="19.5" hidden="1" thickBot="1">
      <c r="B111" s="1095"/>
      <c r="C111" s="1115" t="s">
        <v>27</v>
      </c>
      <c r="D111" s="1118"/>
      <c r="E111" s="1120"/>
      <c r="F111" s="1120"/>
      <c r="G111" s="1120"/>
      <c r="H111" s="1095"/>
    </row>
    <row r="112" spans="2:8" ht="19.5" hidden="1" thickBot="1">
      <c r="B112" s="1095"/>
      <c r="C112" s="1117" t="s">
        <v>136</v>
      </c>
      <c r="D112" s="1118"/>
      <c r="E112" s="1120"/>
      <c r="F112" s="1120"/>
      <c r="G112" s="1120"/>
      <c r="H112" s="1095"/>
    </row>
    <row r="113" spans="2:8" ht="19.5" hidden="1" thickBot="1">
      <c r="B113" s="1095"/>
      <c r="C113" s="1117" t="s">
        <v>137</v>
      </c>
      <c r="D113" s="1118"/>
      <c r="E113" s="1120"/>
      <c r="F113" s="1120"/>
      <c r="G113" s="1120"/>
      <c r="H113" s="1095"/>
    </row>
    <row r="114" spans="2:8" ht="19.5" hidden="1" thickBot="1">
      <c r="B114" s="1095"/>
      <c r="C114" s="1115" t="s">
        <v>28</v>
      </c>
      <c r="D114" s="1118">
        <v>0</v>
      </c>
      <c r="E114" s="1120">
        <v>0</v>
      </c>
      <c r="F114" s="1120">
        <v>0</v>
      </c>
      <c r="G114" s="1120">
        <v>0</v>
      </c>
      <c r="H114" s="1095"/>
    </row>
    <row r="115" spans="2:8" ht="19.5" hidden="1" thickBot="1">
      <c r="B115" s="1095"/>
      <c r="C115" s="1117" t="s">
        <v>136</v>
      </c>
      <c r="D115" s="1118"/>
      <c r="E115" s="1120"/>
      <c r="F115" s="1120"/>
      <c r="G115" s="1120"/>
      <c r="H115" s="1095"/>
    </row>
    <row r="116" spans="2:8" ht="19.5" hidden="1" thickBot="1">
      <c r="B116" s="1095"/>
      <c r="C116" s="1117" t="s">
        <v>137</v>
      </c>
      <c r="D116" s="1118"/>
      <c r="E116" s="1120"/>
      <c r="F116" s="1120"/>
      <c r="G116" s="1120"/>
      <c r="H116" s="1095"/>
    </row>
    <row r="117" spans="2:8" ht="38.25" hidden="1" thickBot="1">
      <c r="B117" s="1095"/>
      <c r="C117" s="1115" t="s">
        <v>29</v>
      </c>
      <c r="D117" s="1118"/>
      <c r="E117" s="1120"/>
      <c r="F117" s="1120"/>
      <c r="G117" s="1120"/>
      <c r="H117" s="1095"/>
    </row>
    <row r="118" spans="2:8" ht="19.5" hidden="1" thickBot="1">
      <c r="B118" s="1095"/>
      <c r="C118" s="1117" t="s">
        <v>136</v>
      </c>
      <c r="D118" s="1118"/>
      <c r="E118" s="1120"/>
      <c r="F118" s="1120"/>
      <c r="G118" s="1120"/>
      <c r="H118" s="1095"/>
    </row>
    <row r="119" spans="2:8" ht="19.5" hidden="1" thickBot="1">
      <c r="B119" s="1095"/>
      <c r="C119" s="1117" t="s">
        <v>137</v>
      </c>
      <c r="D119" s="1118"/>
      <c r="E119" s="1120"/>
      <c r="F119" s="1120"/>
      <c r="G119" s="1120"/>
      <c r="H119" s="1095"/>
    </row>
    <row r="120" spans="2:8" ht="19.5" hidden="1" thickBot="1">
      <c r="B120" s="1095"/>
      <c r="C120" s="1129" t="s">
        <v>47</v>
      </c>
      <c r="D120" s="1118">
        <v>0</v>
      </c>
      <c r="E120" s="1118">
        <v>0</v>
      </c>
      <c r="F120" s="1118">
        <v>0</v>
      </c>
      <c r="G120" s="1118">
        <v>0</v>
      </c>
      <c r="H120" s="1095"/>
    </row>
    <row r="121" spans="2:8" ht="19.5" hidden="1" thickBot="1">
      <c r="B121" s="1095"/>
      <c r="C121" s="1126" t="s">
        <v>31</v>
      </c>
      <c r="D121" s="1127">
        <v>0</v>
      </c>
      <c r="E121" s="1127">
        <v>0</v>
      </c>
      <c r="F121" s="1127">
        <v>0</v>
      </c>
      <c r="G121" s="1127">
        <v>0</v>
      </c>
      <c r="H121" s="1095"/>
    </row>
    <row r="122" spans="2:8" ht="19.5" thickBot="1">
      <c r="B122" s="1095"/>
      <c r="C122" s="1321" t="s">
        <v>38</v>
      </c>
      <c r="D122" s="1322"/>
      <c r="E122" s="1322"/>
      <c r="F122" s="1322"/>
      <c r="G122" s="1323"/>
      <c r="H122" s="1095"/>
    </row>
    <row r="123" spans="2:8" ht="19.5" thickBot="1">
      <c r="B123" s="1095"/>
      <c r="C123" s="1321" t="s">
        <v>39</v>
      </c>
      <c r="D123" s="1322"/>
      <c r="E123" s="1322"/>
      <c r="F123" s="1322"/>
      <c r="G123" s="1323"/>
      <c r="H123" s="1095"/>
    </row>
    <row r="124" spans="2:8" ht="38.25" thickBot="1">
      <c r="B124" s="1095"/>
      <c r="C124" s="1108" t="s">
        <v>48</v>
      </c>
      <c r="D124" s="1343" t="s">
        <v>2862</v>
      </c>
      <c r="E124" s="1344"/>
      <c r="F124" s="1344"/>
      <c r="G124" s="1345"/>
      <c r="H124" s="1095"/>
    </row>
    <row r="125" spans="2:8" ht="94.5" thickBot="1">
      <c r="B125" s="1095"/>
      <c r="C125" s="1108" t="s">
        <v>67</v>
      </c>
      <c r="D125" s="1130" t="s">
        <v>2863</v>
      </c>
      <c r="E125" s="1131" t="s">
        <v>138</v>
      </c>
      <c r="F125" s="1346" t="s">
        <v>2837</v>
      </c>
      <c r="G125" s="1347"/>
      <c r="H125" s="1095"/>
    </row>
    <row r="126" spans="2:8" ht="19.5" thickBot="1">
      <c r="B126" s="1095"/>
      <c r="C126" s="1132"/>
      <c r="D126" s="1348"/>
      <c r="E126" s="1349"/>
      <c r="F126" s="1346"/>
      <c r="G126" s="1347"/>
      <c r="H126" s="1095"/>
    </row>
    <row r="127" spans="2:8" ht="27.75" customHeight="1" thickBot="1">
      <c r="B127" s="1095"/>
      <c r="C127" s="1109" t="s">
        <v>14</v>
      </c>
      <c r="D127" s="1336" t="s">
        <v>2864</v>
      </c>
      <c r="E127" s="1332"/>
      <c r="F127" s="1332"/>
      <c r="G127" s="1333"/>
      <c r="H127" s="1095"/>
    </row>
    <row r="128" spans="2:8" ht="19.5" thickBot="1">
      <c r="B128" s="1095"/>
      <c r="C128" s="1109" t="s">
        <v>15</v>
      </c>
      <c r="D128" s="1336" t="s">
        <v>2865</v>
      </c>
      <c r="E128" s="1332"/>
      <c r="F128" s="1332"/>
      <c r="G128" s="1333"/>
      <c r="H128" s="1095"/>
    </row>
    <row r="129" spans="2:8">
      <c r="B129" s="1095"/>
      <c r="C129" s="1334"/>
      <c r="D129" s="1101">
        <v>2021</v>
      </c>
      <c r="E129" s="1101">
        <v>2022</v>
      </c>
      <c r="F129" s="1101">
        <v>2023</v>
      </c>
      <c r="G129" s="1101">
        <v>2024</v>
      </c>
      <c r="H129" s="1095"/>
    </row>
    <row r="130" spans="2:8" ht="19.5" thickBot="1">
      <c r="B130" s="1095"/>
      <c r="C130" s="1335"/>
      <c r="D130" s="1102" t="s">
        <v>7</v>
      </c>
      <c r="E130" s="1102" t="s">
        <v>8</v>
      </c>
      <c r="F130" s="1102" t="s">
        <v>8</v>
      </c>
      <c r="G130" s="1102" t="s">
        <v>8</v>
      </c>
      <c r="H130" s="1095"/>
    </row>
    <row r="131" spans="2:8" ht="19.5" thickBot="1">
      <c r="B131" s="1095"/>
      <c r="C131" s="1109" t="s">
        <v>16</v>
      </c>
      <c r="D131" s="1112">
        <v>5</v>
      </c>
      <c r="E131" s="1112">
        <v>0</v>
      </c>
      <c r="F131" s="1112">
        <v>0</v>
      </c>
      <c r="G131" s="1112">
        <v>0</v>
      </c>
      <c r="H131" s="1095"/>
    </row>
    <row r="132" spans="2:8" ht="19.5" thickBot="1">
      <c r="B132" s="1095"/>
      <c r="C132" s="1109" t="s">
        <v>17</v>
      </c>
      <c r="D132" s="1112">
        <v>2000</v>
      </c>
      <c r="E132" s="1112">
        <v>1000</v>
      </c>
      <c r="F132" s="1112">
        <v>0</v>
      </c>
      <c r="G132" s="1112">
        <v>0</v>
      </c>
      <c r="H132" s="1095"/>
    </row>
    <row r="133" spans="2:8" ht="19.5" thickBot="1">
      <c r="B133" s="1095"/>
      <c r="C133" s="1109" t="s">
        <v>18</v>
      </c>
      <c r="D133" s="1112">
        <f>D132/D131</f>
        <v>400</v>
      </c>
      <c r="E133" s="1112" t="e">
        <f>E132/E131</f>
        <v>#DIV/0!</v>
      </c>
      <c r="F133" s="1112" t="e">
        <f>F132/F131</f>
        <v>#DIV/0!</v>
      </c>
      <c r="G133" s="1112" t="e">
        <f>G132/G131</f>
        <v>#DIV/0!</v>
      </c>
      <c r="H133" s="1095"/>
    </row>
    <row r="134" spans="2:8" ht="19.5" thickBot="1">
      <c r="B134" s="1095"/>
      <c r="C134" s="1109" t="s">
        <v>19</v>
      </c>
      <c r="D134" s="1113" t="s">
        <v>20</v>
      </c>
      <c r="E134" s="1114">
        <f>E131/D131-1</f>
        <v>-1</v>
      </c>
      <c r="F134" s="1114" t="e">
        <f t="shared" ref="F134:G136" si="1">F131/E131-1</f>
        <v>#DIV/0!</v>
      </c>
      <c r="G134" s="1114" t="e">
        <f t="shared" si="1"/>
        <v>#DIV/0!</v>
      </c>
      <c r="H134" s="1095"/>
    </row>
    <row r="135" spans="2:8" ht="19.5" thickBot="1">
      <c r="B135" s="1095"/>
      <c r="C135" s="1109" t="s">
        <v>21</v>
      </c>
      <c r="D135" s="1113" t="s">
        <v>20</v>
      </c>
      <c r="E135" s="1114">
        <f>E132/D132-1</f>
        <v>-0.5</v>
      </c>
      <c r="F135" s="1114">
        <f t="shared" si="1"/>
        <v>-1</v>
      </c>
      <c r="G135" s="1114" t="e">
        <f t="shared" si="1"/>
        <v>#DIV/0!</v>
      </c>
      <c r="H135" s="1095"/>
    </row>
    <row r="136" spans="2:8" ht="19.5" thickBot="1">
      <c r="B136" s="1095"/>
      <c r="C136" s="1109" t="s">
        <v>22</v>
      </c>
      <c r="D136" s="1113" t="s">
        <v>20</v>
      </c>
      <c r="E136" s="1114" t="e">
        <f>E133/D133-1</f>
        <v>#DIV/0!</v>
      </c>
      <c r="F136" s="1114" t="e">
        <f t="shared" si="1"/>
        <v>#DIV/0!</v>
      </c>
      <c r="G136" s="1114" t="e">
        <f t="shared" si="1"/>
        <v>#DIV/0!</v>
      </c>
      <c r="H136" s="1095"/>
    </row>
    <row r="137" spans="2:8" ht="16.5" customHeight="1" thickBot="1">
      <c r="B137" s="1095"/>
      <c r="C137" s="1340" t="s">
        <v>2866</v>
      </c>
      <c r="D137" s="1341"/>
      <c r="E137" s="1341"/>
      <c r="F137" s="1341"/>
      <c r="G137" s="1342"/>
      <c r="H137" s="1095"/>
    </row>
    <row r="138" spans="2:8">
      <c r="B138" s="1095"/>
      <c r="C138" s="1334"/>
      <c r="D138" s="1101">
        <v>2021</v>
      </c>
      <c r="E138" s="1101">
        <v>2022</v>
      </c>
      <c r="F138" s="1101">
        <v>2023</v>
      </c>
      <c r="G138" s="1101">
        <v>2024</v>
      </c>
      <c r="H138" s="1095"/>
    </row>
    <row r="139" spans="2:8" ht="19.5" thickBot="1">
      <c r="B139" s="1095"/>
      <c r="C139" s="1335"/>
      <c r="D139" s="1102" t="s">
        <v>7</v>
      </c>
      <c r="E139" s="1102" t="s">
        <v>8</v>
      </c>
      <c r="F139" s="1102" t="s">
        <v>8</v>
      </c>
      <c r="G139" s="1102" t="s">
        <v>8</v>
      </c>
      <c r="H139" s="1095"/>
    </row>
    <row r="140" spans="2:8" ht="19.5" thickBot="1">
      <c r="B140" s="1095"/>
      <c r="C140" s="1115" t="s">
        <v>41</v>
      </c>
      <c r="D140" s="1120">
        <f>D141+D142+D143+D144</f>
        <v>0</v>
      </c>
      <c r="E140" s="1120">
        <f>E141+E142+E143+E144</f>
        <v>0</v>
      </c>
      <c r="F140" s="1120">
        <f>F141+F142+F143+F144</f>
        <v>0</v>
      </c>
      <c r="G140" s="1120">
        <f>G141+G142+G143+G144</f>
        <v>0</v>
      </c>
      <c r="H140" s="1095"/>
    </row>
    <row r="141" spans="2:8" ht="19.5" thickBot="1">
      <c r="B141" s="1095"/>
      <c r="C141" s="1117" t="s">
        <v>136</v>
      </c>
      <c r="D141" s="1120"/>
      <c r="E141" s="1120"/>
      <c r="F141" s="1120"/>
      <c r="G141" s="1120"/>
      <c r="H141" s="1095"/>
    </row>
    <row r="142" spans="2:8" ht="19.5" thickBot="1">
      <c r="B142" s="1095"/>
      <c r="C142" s="1117" t="s">
        <v>141</v>
      </c>
      <c r="D142" s="1120"/>
      <c r="E142" s="1120"/>
      <c r="F142" s="1120"/>
      <c r="G142" s="1120"/>
      <c r="H142" s="1095"/>
    </row>
    <row r="143" spans="2:8" ht="19.5" thickBot="1">
      <c r="B143" s="1095"/>
      <c r="C143" s="1117" t="s">
        <v>142</v>
      </c>
      <c r="D143" s="1120"/>
      <c r="E143" s="1120"/>
      <c r="F143" s="1120"/>
      <c r="G143" s="1120"/>
      <c r="H143" s="1095"/>
    </row>
    <row r="144" spans="2:8" ht="19.5" thickBot="1">
      <c r="B144" s="1095"/>
      <c r="C144" s="1117" t="s">
        <v>143</v>
      </c>
      <c r="D144" s="1120"/>
      <c r="E144" s="1120"/>
      <c r="F144" s="1120"/>
      <c r="G144" s="1120"/>
      <c r="H144" s="1095"/>
    </row>
    <row r="145" spans="2:8" ht="19.5" thickBot="1">
      <c r="B145" s="1095"/>
      <c r="C145" s="1115" t="s">
        <v>42</v>
      </c>
      <c r="D145" s="1118">
        <f>D132</f>
        <v>2000</v>
      </c>
      <c r="E145" s="1118">
        <f>E132</f>
        <v>1000</v>
      </c>
      <c r="F145" s="1118">
        <f>F132</f>
        <v>0</v>
      </c>
      <c r="G145" s="1118">
        <f>G132</f>
        <v>0</v>
      </c>
      <c r="H145" s="1095"/>
    </row>
    <row r="146" spans="2:8" ht="19.5" thickBot="1">
      <c r="B146" s="1095"/>
      <c r="C146" s="1117" t="s">
        <v>136</v>
      </c>
      <c r="D146" s="1118">
        <f>D145</f>
        <v>2000</v>
      </c>
      <c r="E146" s="1118">
        <f>E145</f>
        <v>1000</v>
      </c>
      <c r="F146" s="1118">
        <f>F145</f>
        <v>0</v>
      </c>
      <c r="G146" s="1118">
        <f>G145</f>
        <v>0</v>
      </c>
      <c r="H146" s="1095"/>
    </row>
    <row r="147" spans="2:8" ht="19.5" thickBot="1">
      <c r="B147" s="1095"/>
      <c r="C147" s="1117" t="s">
        <v>141</v>
      </c>
      <c r="D147" s="1118"/>
      <c r="E147" s="1120"/>
      <c r="F147" s="1120"/>
      <c r="G147" s="1120"/>
      <c r="H147" s="1095"/>
    </row>
    <row r="148" spans="2:8" ht="19.5" thickBot="1">
      <c r="B148" s="1095"/>
      <c r="C148" s="1117" t="s">
        <v>142</v>
      </c>
      <c r="D148" s="1118"/>
      <c r="E148" s="1120"/>
      <c r="F148" s="1120"/>
      <c r="G148" s="1120"/>
      <c r="H148" s="1095"/>
    </row>
    <row r="149" spans="2:8" ht="19.5" thickBot="1">
      <c r="B149" s="1095"/>
      <c r="C149" s="1117" t="s">
        <v>143</v>
      </c>
      <c r="D149" s="1118"/>
      <c r="E149" s="1120"/>
      <c r="F149" s="1120"/>
      <c r="G149" s="1120"/>
      <c r="H149" s="1095"/>
    </row>
    <row r="150" spans="2:8" ht="19.5" thickBot="1">
      <c r="B150" s="1095"/>
      <c r="C150" s="1133" t="s">
        <v>30</v>
      </c>
      <c r="D150" s="1134">
        <f>D140+D145</f>
        <v>2000</v>
      </c>
      <c r="E150" s="1134">
        <f>E140+E145</f>
        <v>1000</v>
      </c>
      <c r="F150" s="1134">
        <f>F140+F145</f>
        <v>0</v>
      </c>
      <c r="G150" s="1134">
        <f>G140+G145</f>
        <v>0</v>
      </c>
      <c r="H150" s="1095"/>
    </row>
    <row r="151" spans="2:8" ht="19.5" thickBot="1">
      <c r="B151" s="1095"/>
      <c r="C151" s="1135"/>
      <c r="D151" s="1136"/>
      <c r="E151" s="1136"/>
      <c r="F151" s="1136"/>
      <c r="G151" s="1137"/>
      <c r="H151" s="1095"/>
    </row>
    <row r="152" spans="2:8">
      <c r="B152" s="1095"/>
      <c r="C152" s="1350" t="s">
        <v>48</v>
      </c>
      <c r="D152" s="1352" t="s">
        <v>2862</v>
      </c>
      <c r="E152" s="1352"/>
      <c r="F152" s="1352"/>
      <c r="G152" s="1353"/>
      <c r="H152" s="1095"/>
    </row>
    <row r="153" spans="2:8" ht="19.5" thickBot="1">
      <c r="B153" s="1095"/>
      <c r="C153" s="1351"/>
      <c r="D153" s="1354"/>
      <c r="E153" s="1354"/>
      <c r="F153" s="1354"/>
      <c r="G153" s="1355"/>
      <c r="H153" s="1095"/>
    </row>
    <row r="154" spans="2:8" ht="94.5" thickBot="1">
      <c r="B154" s="1095"/>
      <c r="C154" s="1108" t="s">
        <v>63</v>
      </c>
      <c r="D154" s="1130" t="s">
        <v>2867</v>
      </c>
      <c r="E154" s="1131" t="s">
        <v>138</v>
      </c>
      <c r="F154" s="1348" t="s">
        <v>2868</v>
      </c>
      <c r="G154" s="1347"/>
      <c r="H154" s="1095"/>
    </row>
    <row r="155" spans="2:8" ht="19.5" thickBot="1">
      <c r="B155" s="1095"/>
      <c r="C155" s="1109" t="s">
        <v>14</v>
      </c>
      <c r="D155" s="1326" t="s">
        <v>2869</v>
      </c>
      <c r="E155" s="1327"/>
      <c r="F155" s="1327"/>
      <c r="G155" s="1328"/>
      <c r="H155" s="1095"/>
    </row>
    <row r="156" spans="2:8" ht="19.5" thickBot="1">
      <c r="B156" s="1095"/>
      <c r="C156" s="1109" t="s">
        <v>15</v>
      </c>
      <c r="D156" s="1336" t="s">
        <v>2870</v>
      </c>
      <c r="E156" s="1332"/>
      <c r="F156" s="1332"/>
      <c r="G156" s="1333"/>
      <c r="H156" s="1095"/>
    </row>
    <row r="157" spans="2:8">
      <c r="B157" s="1095"/>
      <c r="C157" s="1334"/>
      <c r="D157" s="1101">
        <v>2021</v>
      </c>
      <c r="E157" s="1101">
        <v>2022</v>
      </c>
      <c r="F157" s="1101">
        <v>2023</v>
      </c>
      <c r="G157" s="1101">
        <v>2024</v>
      </c>
      <c r="H157" s="1095"/>
    </row>
    <row r="158" spans="2:8" ht="19.5" thickBot="1">
      <c r="B158" s="1095"/>
      <c r="C158" s="1335"/>
      <c r="D158" s="1102" t="s">
        <v>7</v>
      </c>
      <c r="E158" s="1102" t="s">
        <v>8</v>
      </c>
      <c r="F158" s="1102" t="s">
        <v>8</v>
      </c>
      <c r="G158" s="1102" t="s">
        <v>8</v>
      </c>
      <c r="H158" s="1095"/>
    </row>
    <row r="159" spans="2:8" ht="19.5" thickBot="1">
      <c r="B159" s="1095"/>
      <c r="C159" s="1109" t="s">
        <v>16</v>
      </c>
      <c r="D159" s="1113">
        <v>6</v>
      </c>
      <c r="E159" s="1113">
        <v>0</v>
      </c>
      <c r="F159" s="1113">
        <v>0</v>
      </c>
      <c r="G159" s="1113">
        <v>0</v>
      </c>
      <c r="H159" s="1095"/>
    </row>
    <row r="160" spans="2:8" ht="19.5" thickBot="1">
      <c r="B160" s="1095"/>
      <c r="C160" s="1109" t="s">
        <v>17</v>
      </c>
      <c r="D160" s="1112">
        <v>2000</v>
      </c>
      <c r="E160" s="1112">
        <v>1000</v>
      </c>
      <c r="F160" s="1112">
        <v>0</v>
      </c>
      <c r="G160" s="1112">
        <v>0</v>
      </c>
      <c r="H160" s="1095"/>
    </row>
    <row r="161" spans="2:8" ht="19.5" thickBot="1">
      <c r="B161" s="1095"/>
      <c r="C161" s="1109" t="s">
        <v>18</v>
      </c>
      <c r="D161" s="1112">
        <f>D160/D159</f>
        <v>333.33333333333331</v>
      </c>
      <c r="E161" s="1112" t="e">
        <f>E160/E159</f>
        <v>#DIV/0!</v>
      </c>
      <c r="F161" s="1112" t="e">
        <f>F160/F159</f>
        <v>#DIV/0!</v>
      </c>
      <c r="G161" s="1112" t="e">
        <f>G160/G159</f>
        <v>#DIV/0!</v>
      </c>
      <c r="H161" s="1095"/>
    </row>
    <row r="162" spans="2:8" ht="19.5" thickBot="1">
      <c r="B162" s="1095"/>
      <c r="C162" s="1109" t="s">
        <v>19</v>
      </c>
      <c r="D162" s="1113" t="s">
        <v>20</v>
      </c>
      <c r="E162" s="1114">
        <f t="shared" ref="E162:G164" si="2">E159/D159-1</f>
        <v>-1</v>
      </c>
      <c r="F162" s="1114" t="e">
        <f t="shared" si="2"/>
        <v>#DIV/0!</v>
      </c>
      <c r="G162" s="1114" t="e">
        <f t="shared" si="2"/>
        <v>#DIV/0!</v>
      </c>
      <c r="H162" s="1095"/>
    </row>
    <row r="163" spans="2:8" ht="19.5" thickBot="1">
      <c r="B163" s="1095"/>
      <c r="C163" s="1109" t="s">
        <v>21</v>
      </c>
      <c r="D163" s="1113" t="s">
        <v>20</v>
      </c>
      <c r="E163" s="1114">
        <f t="shared" si="2"/>
        <v>-0.5</v>
      </c>
      <c r="F163" s="1114">
        <f t="shared" si="2"/>
        <v>-1</v>
      </c>
      <c r="G163" s="1114" t="e">
        <f t="shared" si="2"/>
        <v>#DIV/0!</v>
      </c>
      <c r="H163" s="1095"/>
    </row>
    <row r="164" spans="2:8" ht="19.5" thickBot="1">
      <c r="B164" s="1095"/>
      <c r="C164" s="1109" t="s">
        <v>22</v>
      </c>
      <c r="D164" s="1113" t="s">
        <v>20</v>
      </c>
      <c r="E164" s="1114" t="e">
        <f t="shared" si="2"/>
        <v>#DIV/0!</v>
      </c>
      <c r="F164" s="1114" t="e">
        <f t="shared" si="2"/>
        <v>#DIV/0!</v>
      </c>
      <c r="G164" s="1114" t="e">
        <f t="shared" si="2"/>
        <v>#DIV/0!</v>
      </c>
      <c r="H164" s="1095"/>
    </row>
    <row r="165" spans="2:8" ht="19.5" thickBot="1">
      <c r="B165" s="1095"/>
      <c r="C165" s="1340" t="s">
        <v>2871</v>
      </c>
      <c r="D165" s="1341"/>
      <c r="E165" s="1341"/>
      <c r="F165" s="1341"/>
      <c r="G165" s="1342"/>
      <c r="H165" s="1095"/>
    </row>
    <row r="166" spans="2:8">
      <c r="B166" s="1095"/>
      <c r="C166" s="1334"/>
      <c r="D166" s="1101">
        <v>2021</v>
      </c>
      <c r="E166" s="1101">
        <v>2022</v>
      </c>
      <c r="F166" s="1101">
        <v>2023</v>
      </c>
      <c r="G166" s="1101">
        <v>2024</v>
      </c>
      <c r="H166" s="1095"/>
    </row>
    <row r="167" spans="2:8" ht="19.5" thickBot="1">
      <c r="B167" s="1095"/>
      <c r="C167" s="1335"/>
      <c r="D167" s="1102" t="s">
        <v>7</v>
      </c>
      <c r="E167" s="1102" t="s">
        <v>8</v>
      </c>
      <c r="F167" s="1102" t="s">
        <v>8</v>
      </c>
      <c r="G167" s="1102" t="s">
        <v>8</v>
      </c>
      <c r="H167" s="1095"/>
    </row>
    <row r="168" spans="2:8" ht="19.5" thickBot="1">
      <c r="B168" s="1095"/>
      <c r="C168" s="1115" t="s">
        <v>41</v>
      </c>
      <c r="D168" s="1120">
        <f>D169+D170+D171+D172</f>
        <v>0</v>
      </c>
      <c r="E168" s="1120">
        <f>E169+E170+E171+E172</f>
        <v>0</v>
      </c>
      <c r="F168" s="1120">
        <f>F169+F170+F171+F172</f>
        <v>0</v>
      </c>
      <c r="G168" s="1120">
        <f>G169+G170+G171+G172</f>
        <v>0</v>
      </c>
      <c r="H168" s="1095"/>
    </row>
    <row r="169" spans="2:8" ht="19.5" thickBot="1">
      <c r="B169" s="1095"/>
      <c r="C169" s="1117" t="s">
        <v>136</v>
      </c>
      <c r="D169" s="1120"/>
      <c r="E169" s="1120"/>
      <c r="F169" s="1120"/>
      <c r="G169" s="1120"/>
      <c r="H169" s="1095"/>
    </row>
    <row r="170" spans="2:8" ht="19.5" thickBot="1">
      <c r="B170" s="1095"/>
      <c r="C170" s="1117" t="s">
        <v>141</v>
      </c>
      <c r="D170" s="1120"/>
      <c r="E170" s="1120"/>
      <c r="F170" s="1120"/>
      <c r="G170" s="1120"/>
      <c r="H170" s="1095"/>
    </row>
    <row r="171" spans="2:8" ht="19.5" thickBot="1">
      <c r="B171" s="1095"/>
      <c r="C171" s="1117" t="s">
        <v>142</v>
      </c>
      <c r="D171" s="1120"/>
      <c r="E171" s="1120"/>
      <c r="F171" s="1120"/>
      <c r="G171" s="1120"/>
      <c r="H171" s="1095"/>
    </row>
    <row r="172" spans="2:8" ht="19.5" thickBot="1">
      <c r="B172" s="1095"/>
      <c r="C172" s="1117" t="s">
        <v>143</v>
      </c>
      <c r="D172" s="1120"/>
      <c r="E172" s="1120"/>
      <c r="F172" s="1120"/>
      <c r="G172" s="1120"/>
      <c r="H172" s="1095"/>
    </row>
    <row r="173" spans="2:8" ht="19.5" thickBot="1">
      <c r="B173" s="1095"/>
      <c r="C173" s="1115" t="s">
        <v>42</v>
      </c>
      <c r="D173" s="1118">
        <f>D174+D175+D176+D177</f>
        <v>2000</v>
      </c>
      <c r="E173" s="1118">
        <f>E174+E175+E176+E177</f>
        <v>1000</v>
      </c>
      <c r="F173" s="1118">
        <f>F174+F175+F176+F177</f>
        <v>0</v>
      </c>
      <c r="G173" s="1118">
        <f>G174+G175+G176+G177</f>
        <v>0</v>
      </c>
      <c r="H173" s="1095"/>
    </row>
    <row r="174" spans="2:8" ht="19.5" thickBot="1">
      <c r="B174" s="1095"/>
      <c r="C174" s="1117" t="s">
        <v>136</v>
      </c>
      <c r="D174" s="1118">
        <v>2000</v>
      </c>
      <c r="E174" s="1118">
        <v>1000</v>
      </c>
      <c r="F174" s="1118">
        <v>0</v>
      </c>
      <c r="G174" s="1118">
        <v>0</v>
      </c>
      <c r="H174" s="1095"/>
    </row>
    <row r="175" spans="2:8" ht="19.5" thickBot="1">
      <c r="B175" s="1095"/>
      <c r="C175" s="1117" t="s">
        <v>141</v>
      </c>
      <c r="D175" s="1118"/>
      <c r="E175" s="1120"/>
      <c r="F175" s="1120"/>
      <c r="G175" s="1120"/>
      <c r="H175" s="1095"/>
    </row>
    <row r="176" spans="2:8" ht="19.5" thickBot="1">
      <c r="B176" s="1095"/>
      <c r="C176" s="1117" t="s">
        <v>142</v>
      </c>
      <c r="D176" s="1118"/>
      <c r="E176" s="1120"/>
      <c r="F176" s="1120"/>
      <c r="G176" s="1120"/>
      <c r="H176" s="1095"/>
    </row>
    <row r="177" spans="2:12" ht="19.5" thickBot="1">
      <c r="B177" s="1095"/>
      <c r="C177" s="1117" t="s">
        <v>143</v>
      </c>
      <c r="D177" s="1118"/>
      <c r="E177" s="1120"/>
      <c r="F177" s="1120"/>
      <c r="G177" s="1120"/>
      <c r="H177" s="1095"/>
    </row>
    <row r="178" spans="2:12" ht="19.5" thickBot="1">
      <c r="B178" s="1095"/>
      <c r="C178" s="1138" t="s">
        <v>33</v>
      </c>
      <c r="D178" s="1118">
        <f>D168+D173</f>
        <v>2000</v>
      </c>
      <c r="E178" s="1118">
        <f>E168+E173</f>
        <v>1000</v>
      </c>
      <c r="F178" s="1118">
        <f>F168+F173</f>
        <v>0</v>
      </c>
      <c r="G178" s="1118">
        <f>G168+G173</f>
        <v>0</v>
      </c>
      <c r="H178" s="1095"/>
    </row>
    <row r="179" spans="2:12" ht="19.5" thickBot="1">
      <c r="B179" s="1095"/>
      <c r="C179" s="1135"/>
      <c r="D179" s="1136"/>
      <c r="E179" s="1136"/>
      <c r="F179" s="1136"/>
      <c r="G179" s="1137"/>
      <c r="H179" s="1095"/>
    </row>
    <row r="180" spans="2:12" ht="19.5" thickBot="1">
      <c r="B180" s="1095"/>
      <c r="C180" s="1126"/>
      <c r="D180" s="1127"/>
      <c r="E180" s="1127"/>
      <c r="F180" s="1127"/>
      <c r="G180" s="1127"/>
      <c r="H180" s="1095"/>
    </row>
    <row r="181" spans="2:12" ht="36" customHeight="1" thickBot="1">
      <c r="B181" s="1095"/>
      <c r="C181" s="1105" t="s">
        <v>49</v>
      </c>
      <c r="D181" s="1127">
        <f>D28+D132++D160</f>
        <v>74200</v>
      </c>
      <c r="E181" s="1127">
        <f t="shared" ref="E181:G181" si="3">E28+E132++E160</f>
        <v>75528</v>
      </c>
      <c r="F181" s="1127">
        <f t="shared" si="3"/>
        <v>0</v>
      </c>
      <c r="G181" s="1127">
        <f t="shared" si="3"/>
        <v>0</v>
      </c>
      <c r="H181" s="1095"/>
    </row>
    <row r="182" spans="2:12" ht="38.25" thickBot="1">
      <c r="B182" s="1095"/>
      <c r="C182" s="1105" t="s">
        <v>50</v>
      </c>
      <c r="D182" s="1127">
        <f>D36+D39+D42+D145+D173</f>
        <v>74200</v>
      </c>
      <c r="E182" s="1127">
        <f t="shared" ref="E182:G182" si="4">E36+E39+E42+E145+E173</f>
        <v>75528</v>
      </c>
      <c r="F182" s="1127">
        <f t="shared" si="4"/>
        <v>0</v>
      </c>
      <c r="G182" s="1127">
        <f t="shared" si="4"/>
        <v>0</v>
      </c>
      <c r="H182" s="1095"/>
      <c r="I182" s="1119"/>
      <c r="J182" s="1119"/>
      <c r="K182" s="1119"/>
      <c r="L182" s="1119"/>
    </row>
    <row r="183" spans="2:12" ht="19.5" thickBot="1">
      <c r="B183" s="1095"/>
      <c r="C183" s="1115" t="s">
        <v>23</v>
      </c>
      <c r="D183" s="1127">
        <f>D36</f>
        <v>51500</v>
      </c>
      <c r="E183" s="1127">
        <f>E36</f>
        <v>59528</v>
      </c>
      <c r="F183" s="1127">
        <f>F36</f>
        <v>0</v>
      </c>
      <c r="G183" s="1127">
        <f>G36</f>
        <v>0</v>
      </c>
      <c r="H183" s="1095"/>
      <c r="I183" s="1119"/>
      <c r="J183" s="1119"/>
      <c r="K183" s="1119"/>
      <c r="L183" s="1119"/>
    </row>
    <row r="184" spans="2:12" ht="19.5" thickBot="1">
      <c r="B184" s="1095"/>
      <c r="C184" s="1117" t="s">
        <v>136</v>
      </c>
      <c r="D184" s="1118">
        <v>50600</v>
      </c>
      <c r="E184" s="1118">
        <f>E183</f>
        <v>59528</v>
      </c>
      <c r="F184" s="1118">
        <f>F183</f>
        <v>0</v>
      </c>
      <c r="G184" s="1118">
        <f>G183</f>
        <v>0</v>
      </c>
      <c r="H184" s="1095"/>
      <c r="I184" s="1119"/>
      <c r="J184" s="1119"/>
      <c r="K184" s="1119"/>
      <c r="L184" s="1119"/>
    </row>
    <row r="185" spans="2:12" ht="19.5" thickBot="1">
      <c r="B185" s="1095"/>
      <c r="C185" s="1117" t="s">
        <v>148</v>
      </c>
      <c r="D185" s="1118">
        <v>0</v>
      </c>
      <c r="E185" s="1118">
        <v>0</v>
      </c>
      <c r="F185" s="1118">
        <v>0</v>
      </c>
      <c r="G185" s="1118">
        <v>0</v>
      </c>
      <c r="H185" s="1095"/>
    </row>
    <row r="186" spans="2:12" ht="38.25" thickBot="1">
      <c r="B186" s="1095"/>
      <c r="C186" s="1115" t="s">
        <v>24</v>
      </c>
      <c r="D186" s="1127">
        <f>D39</f>
        <v>5500</v>
      </c>
      <c r="E186" s="1127">
        <f>E39</f>
        <v>6600</v>
      </c>
      <c r="F186" s="1127">
        <f>F39</f>
        <v>0</v>
      </c>
      <c r="G186" s="1127">
        <f>G39</f>
        <v>0</v>
      </c>
      <c r="H186" s="1095"/>
      <c r="J186" s="1119"/>
      <c r="K186" s="1119"/>
      <c r="L186" s="1119"/>
    </row>
    <row r="187" spans="2:12" ht="19.5" thickBot="1">
      <c r="B187" s="1095"/>
      <c r="C187" s="1117" t="s">
        <v>136</v>
      </c>
      <c r="D187" s="1120">
        <f>D186</f>
        <v>5500</v>
      </c>
      <c r="E187" s="1120">
        <f>E186</f>
        <v>6600</v>
      </c>
      <c r="F187" s="1120">
        <f>F186</f>
        <v>0</v>
      </c>
      <c r="G187" s="1120">
        <f>G186</f>
        <v>0</v>
      </c>
      <c r="H187" s="1095"/>
      <c r="I187" s="1119">
        <f>SUM(F183+F186)</f>
        <v>0</v>
      </c>
    </row>
    <row r="188" spans="2:12" ht="19.5" thickBot="1">
      <c r="B188" s="1095"/>
      <c r="C188" s="1117" t="s">
        <v>148</v>
      </c>
      <c r="D188" s="1118">
        <v>0</v>
      </c>
      <c r="E188" s="1118">
        <v>0</v>
      </c>
      <c r="F188" s="1118">
        <v>0</v>
      </c>
      <c r="G188" s="1118">
        <v>0</v>
      </c>
      <c r="H188" s="1095"/>
      <c r="I188" s="1119">
        <f>SUM(I187+F189)</f>
        <v>0</v>
      </c>
    </row>
    <row r="189" spans="2:12" ht="19.5" thickBot="1">
      <c r="B189" s="1095"/>
      <c r="C189" s="1115" t="s">
        <v>25</v>
      </c>
      <c r="D189" s="1127">
        <f>D42</f>
        <v>13200</v>
      </c>
      <c r="E189" s="1127">
        <f>E42</f>
        <v>7400</v>
      </c>
      <c r="F189" s="1127">
        <f>F42</f>
        <v>0</v>
      </c>
      <c r="G189" s="1127">
        <f>G42</f>
        <v>0</v>
      </c>
      <c r="H189" s="1095"/>
    </row>
    <row r="190" spans="2:12" ht="19.5" thickBot="1">
      <c r="B190" s="1095"/>
      <c r="C190" s="1117" t="s">
        <v>136</v>
      </c>
      <c r="D190" s="1118">
        <f>D189</f>
        <v>13200</v>
      </c>
      <c r="E190" s="1118">
        <f>E189</f>
        <v>7400</v>
      </c>
      <c r="F190" s="1118">
        <f>F189</f>
        <v>0</v>
      </c>
      <c r="G190" s="1118">
        <f>G189</f>
        <v>0</v>
      </c>
      <c r="H190" s="1095"/>
    </row>
    <row r="191" spans="2:12" ht="19.5" thickBot="1">
      <c r="B191" s="1095"/>
      <c r="C191" s="1117" t="s">
        <v>148</v>
      </c>
      <c r="D191" s="1118">
        <v>0</v>
      </c>
      <c r="E191" s="1118">
        <v>0</v>
      </c>
      <c r="F191" s="1118">
        <v>0</v>
      </c>
      <c r="G191" s="1118">
        <v>0</v>
      </c>
      <c r="H191" s="1095"/>
      <c r="I191" s="1119"/>
    </row>
    <row r="192" spans="2:12" ht="19.5" thickBot="1">
      <c r="B192" s="1095"/>
      <c r="C192" s="1115" t="s">
        <v>26</v>
      </c>
      <c r="D192" s="1127">
        <v>0</v>
      </c>
      <c r="E192" s="1127">
        <v>0</v>
      </c>
      <c r="F192" s="1127">
        <v>0</v>
      </c>
      <c r="G192" s="1127">
        <v>0</v>
      </c>
      <c r="H192" s="1095"/>
    </row>
    <row r="193" spans="2:8" ht="19.5" thickBot="1">
      <c r="B193" s="1095"/>
      <c r="C193" s="1117" t="s">
        <v>136</v>
      </c>
      <c r="D193" s="1120">
        <v>0</v>
      </c>
      <c r="E193" s="1120">
        <v>0</v>
      </c>
      <c r="F193" s="1120">
        <v>0</v>
      </c>
      <c r="G193" s="1120">
        <v>0</v>
      </c>
      <c r="H193" s="1095"/>
    </row>
    <row r="194" spans="2:8" ht="19.5" thickBot="1">
      <c r="B194" s="1095"/>
      <c r="C194" s="1117" t="s">
        <v>148</v>
      </c>
      <c r="D194" s="1118">
        <v>0</v>
      </c>
      <c r="E194" s="1118">
        <v>0</v>
      </c>
      <c r="F194" s="1118">
        <v>0</v>
      </c>
      <c r="G194" s="1118">
        <v>0</v>
      </c>
      <c r="H194" s="1095"/>
    </row>
    <row r="195" spans="2:8" ht="19.5" thickBot="1">
      <c r="B195" s="1095"/>
      <c r="C195" s="1115" t="s">
        <v>27</v>
      </c>
      <c r="D195" s="1127">
        <v>0</v>
      </c>
      <c r="E195" s="1127">
        <v>0</v>
      </c>
      <c r="F195" s="1127">
        <v>0</v>
      </c>
      <c r="G195" s="1127">
        <v>0</v>
      </c>
      <c r="H195" s="1095"/>
    </row>
    <row r="196" spans="2:8" ht="19.5" thickBot="1">
      <c r="B196" s="1095"/>
      <c r="C196" s="1117" t="s">
        <v>136</v>
      </c>
      <c r="D196" s="1120">
        <v>0</v>
      </c>
      <c r="E196" s="1120">
        <v>0</v>
      </c>
      <c r="F196" s="1120">
        <v>0</v>
      </c>
      <c r="G196" s="1120">
        <v>0</v>
      </c>
      <c r="H196" s="1095"/>
    </row>
    <row r="197" spans="2:8" ht="19.5" thickBot="1">
      <c r="B197" s="1095"/>
      <c r="C197" s="1117" t="s">
        <v>148</v>
      </c>
      <c r="D197" s="1118">
        <v>0</v>
      </c>
      <c r="E197" s="1118">
        <v>0</v>
      </c>
      <c r="F197" s="1118">
        <v>0</v>
      </c>
      <c r="G197" s="1118">
        <v>0</v>
      </c>
      <c r="H197" s="1095"/>
    </row>
    <row r="198" spans="2:8" ht="19.5" thickBot="1">
      <c r="B198" s="1095"/>
      <c r="C198" s="1115" t="s">
        <v>28</v>
      </c>
      <c r="D198" s="1127">
        <v>0</v>
      </c>
      <c r="E198" s="1127">
        <v>0</v>
      </c>
      <c r="F198" s="1127">
        <v>0</v>
      </c>
      <c r="G198" s="1127">
        <v>0</v>
      </c>
      <c r="H198" s="1095"/>
    </row>
    <row r="199" spans="2:8" ht="19.5" thickBot="1">
      <c r="B199" s="1095"/>
      <c r="C199" s="1117" t="s">
        <v>136</v>
      </c>
      <c r="D199" s="1120">
        <v>0</v>
      </c>
      <c r="E199" s="1120">
        <v>0</v>
      </c>
      <c r="F199" s="1120">
        <v>0</v>
      </c>
      <c r="G199" s="1120">
        <v>0</v>
      </c>
      <c r="H199" s="1095"/>
    </row>
    <row r="200" spans="2:8" ht="19.5" thickBot="1">
      <c r="B200" s="1095"/>
      <c r="C200" s="1117" t="s">
        <v>148</v>
      </c>
      <c r="D200" s="1118">
        <v>0</v>
      </c>
      <c r="E200" s="1118">
        <v>0</v>
      </c>
      <c r="F200" s="1118">
        <v>0</v>
      </c>
      <c r="G200" s="1118">
        <v>0</v>
      </c>
      <c r="H200" s="1095"/>
    </row>
    <row r="201" spans="2:8" ht="38.25" thickBot="1">
      <c r="B201" s="1095"/>
      <c r="C201" s="1115" t="s">
        <v>29</v>
      </c>
      <c r="D201" s="1127">
        <v>0</v>
      </c>
      <c r="E201" s="1127">
        <v>0</v>
      </c>
      <c r="F201" s="1127">
        <v>0</v>
      </c>
      <c r="G201" s="1127">
        <v>0</v>
      </c>
      <c r="H201" s="1095"/>
    </row>
    <row r="202" spans="2:8" ht="19.5" thickBot="1">
      <c r="B202" s="1095"/>
      <c r="C202" s="1117" t="s">
        <v>136</v>
      </c>
      <c r="D202" s="1120">
        <v>0</v>
      </c>
      <c r="E202" s="1120">
        <v>0</v>
      </c>
      <c r="F202" s="1120">
        <v>0</v>
      </c>
      <c r="G202" s="1120">
        <v>0</v>
      </c>
      <c r="H202" s="1095"/>
    </row>
    <row r="203" spans="2:8" ht="19.5" thickBot="1">
      <c r="B203" s="1095"/>
      <c r="C203" s="1117" t="s">
        <v>148</v>
      </c>
      <c r="D203" s="1118">
        <v>0</v>
      </c>
      <c r="E203" s="1118">
        <v>0</v>
      </c>
      <c r="F203" s="1118">
        <v>0</v>
      </c>
      <c r="G203" s="1118">
        <v>0</v>
      </c>
      <c r="H203" s="1095"/>
    </row>
    <row r="204" spans="2:8" ht="19.5" thickBot="1">
      <c r="B204" s="1095"/>
      <c r="C204" s="1115" t="s">
        <v>51</v>
      </c>
      <c r="D204" s="1120">
        <f>SUM(D168+D140)</f>
        <v>0</v>
      </c>
      <c r="E204" s="1120">
        <f t="shared" ref="E204:G204" si="5">SUM(E168+E140)</f>
        <v>0</v>
      </c>
      <c r="F204" s="1120">
        <f t="shared" si="5"/>
        <v>0</v>
      </c>
      <c r="G204" s="1120">
        <f t="shared" si="5"/>
        <v>0</v>
      </c>
      <c r="H204" s="1095"/>
    </row>
    <row r="205" spans="2:8" ht="19.5" thickBot="1">
      <c r="B205" s="1095"/>
      <c r="C205" s="1117" t="s">
        <v>136</v>
      </c>
      <c r="D205" s="1120"/>
      <c r="E205" s="1120"/>
      <c r="F205" s="1120"/>
      <c r="G205" s="1120"/>
      <c r="H205" s="1095"/>
    </row>
    <row r="206" spans="2:8" ht="19.5" thickBot="1">
      <c r="B206" s="1095"/>
      <c r="C206" s="1117" t="s">
        <v>141</v>
      </c>
      <c r="D206" s="1120"/>
      <c r="E206" s="1120"/>
      <c r="F206" s="1120"/>
      <c r="G206" s="1120"/>
      <c r="H206" s="1095"/>
    </row>
    <row r="207" spans="2:8" ht="19.5" thickBot="1">
      <c r="B207" s="1095"/>
      <c r="C207" s="1117" t="s">
        <v>142</v>
      </c>
      <c r="D207" s="1120"/>
      <c r="E207" s="1120"/>
      <c r="F207" s="1120"/>
      <c r="G207" s="1120"/>
      <c r="H207" s="1095"/>
    </row>
    <row r="208" spans="2:8" ht="19.5" thickBot="1">
      <c r="B208" s="1095"/>
      <c r="C208" s="1117" t="s">
        <v>143</v>
      </c>
      <c r="D208" s="1120"/>
      <c r="E208" s="1120"/>
      <c r="F208" s="1120"/>
      <c r="G208" s="1120"/>
      <c r="H208" s="1095"/>
    </row>
    <row r="209" spans="1:8" ht="19.5" thickBot="1">
      <c r="B209" s="1095"/>
      <c r="C209" s="1115" t="s">
        <v>52</v>
      </c>
      <c r="D209" s="1120">
        <f>D210+D211+D212+D213</f>
        <v>4000</v>
      </c>
      <c r="E209" s="1120">
        <f>E210+E211+E212+E213</f>
        <v>2000</v>
      </c>
      <c r="F209" s="1120">
        <f>F210+F211+F212+F213</f>
        <v>0</v>
      </c>
      <c r="G209" s="1120">
        <f>G210+G211+G212+G213</f>
        <v>0</v>
      </c>
      <c r="H209" s="1095"/>
    </row>
    <row r="210" spans="1:8" ht="19.5" thickBot="1">
      <c r="B210" s="1095"/>
      <c r="C210" s="1117" t="s">
        <v>136</v>
      </c>
      <c r="D210" s="1120">
        <f>SUM(D174+D146)</f>
        <v>4000</v>
      </c>
      <c r="E210" s="1120">
        <f t="shared" ref="E210:G210" si="6">SUM(E174+E146)</f>
        <v>2000</v>
      </c>
      <c r="F210" s="1120">
        <f t="shared" si="6"/>
        <v>0</v>
      </c>
      <c r="G210" s="1120">
        <f t="shared" si="6"/>
        <v>0</v>
      </c>
      <c r="H210" s="1095"/>
    </row>
    <row r="211" spans="1:8" ht="19.5" thickBot="1">
      <c r="B211" s="1095"/>
      <c r="C211" s="1117" t="s">
        <v>141</v>
      </c>
      <c r="D211" s="1120"/>
      <c r="E211" s="1120"/>
      <c r="F211" s="1120"/>
      <c r="G211" s="1120"/>
      <c r="H211" s="1095"/>
    </row>
    <row r="212" spans="1:8" ht="19.5" thickBot="1">
      <c r="B212" s="1095"/>
      <c r="C212" s="1117" t="s">
        <v>142</v>
      </c>
      <c r="D212" s="1120"/>
      <c r="E212" s="1120"/>
      <c r="F212" s="1120"/>
      <c r="G212" s="1120"/>
      <c r="H212" s="1095"/>
    </row>
    <row r="213" spans="1:8" ht="19.5" thickBot="1">
      <c r="B213" s="1095"/>
      <c r="C213" s="1117" t="s">
        <v>143</v>
      </c>
      <c r="D213" s="1120"/>
      <c r="E213" s="1120"/>
      <c r="F213" s="1120"/>
      <c r="G213" s="1120"/>
      <c r="H213" s="1095"/>
    </row>
    <row r="214" spans="1:8" ht="19.5" thickBot="1">
      <c r="B214" s="1095"/>
      <c r="C214" s="1126" t="s">
        <v>31</v>
      </c>
      <c r="D214" s="1127">
        <f>IF(D260-D259=0,0,"Error")</f>
        <v>0</v>
      </c>
      <c r="E214" s="1127">
        <f>IF(E260-E259=0,0,"Error")</f>
        <v>0</v>
      </c>
      <c r="F214" s="1127">
        <f>IF(F260-F259=0,0,"Error")</f>
        <v>0</v>
      </c>
      <c r="G214" s="1127">
        <f>IF(G260-G259=0,0,"Error")</f>
        <v>0</v>
      </c>
      <c r="H214" s="1095"/>
    </row>
    <row r="215" spans="1:8" ht="19.5" thickBot="1">
      <c r="B215" s="1095"/>
      <c r="C215" s="1139"/>
      <c r="D215" s="1140"/>
      <c r="E215" s="1140"/>
      <c r="F215" s="1140"/>
      <c r="G215" s="1140"/>
      <c r="H215" s="1095"/>
    </row>
    <row r="216" spans="1:8" ht="18.75" customHeight="1">
      <c r="A216" s="1359" t="s">
        <v>2872</v>
      </c>
      <c r="B216" s="1141" t="s">
        <v>269</v>
      </c>
      <c r="C216" s="1142" t="s">
        <v>2873</v>
      </c>
      <c r="D216"/>
      <c r="E216" s="1359" t="s">
        <v>270</v>
      </c>
      <c r="F216" s="1141" t="s">
        <v>269</v>
      </c>
      <c r="G216" s="1142" t="s">
        <v>2874</v>
      </c>
      <c r="H216" s="1095"/>
    </row>
    <row r="217" spans="1:8">
      <c r="A217" s="1360"/>
      <c r="B217" s="1143" t="s">
        <v>268</v>
      </c>
      <c r="C217" s="1144"/>
      <c r="D217"/>
      <c r="E217" s="1360"/>
      <c r="F217" s="1143" t="s">
        <v>268</v>
      </c>
      <c r="G217" s="1144"/>
      <c r="H217" s="1095"/>
    </row>
    <row r="218" spans="1:8" ht="19.5" thickBot="1">
      <c r="A218" s="1361"/>
      <c r="B218" s="1145" t="s">
        <v>267</v>
      </c>
      <c r="C218" s="1090" t="s">
        <v>2875</v>
      </c>
      <c r="D218"/>
      <c r="E218" s="1361"/>
      <c r="F218" s="1145" t="s">
        <v>267</v>
      </c>
      <c r="G218" s="1090" t="s">
        <v>2291</v>
      </c>
    </row>
    <row r="219" spans="1:8" ht="74.25" customHeight="1" thickBot="1">
      <c r="C219" s="1362" t="s">
        <v>2294</v>
      </c>
      <c r="D219" s="1363"/>
      <c r="E219" s="1363"/>
      <c r="F219" s="1363"/>
      <c r="G219" s="1364"/>
    </row>
    <row r="220" spans="1:8" ht="19.5" thickBot="1"/>
    <row r="221" spans="1:8">
      <c r="C221" s="1356" t="s">
        <v>270</v>
      </c>
      <c r="D221" s="1146" t="s">
        <v>269</v>
      </c>
      <c r="E221" s="1147"/>
    </row>
    <row r="222" spans="1:8">
      <c r="C222" s="1357"/>
      <c r="D222" s="1148" t="s">
        <v>268</v>
      </c>
      <c r="E222" s="1149"/>
    </row>
    <row r="223" spans="1:8" ht="19.5" thickBot="1">
      <c r="C223" s="1358"/>
      <c r="D223" s="1150" t="s">
        <v>267</v>
      </c>
      <c r="E223" s="1151"/>
    </row>
  </sheetData>
  <mergeCells count="49">
    <mergeCell ref="C221:C223"/>
    <mergeCell ref="C157:C158"/>
    <mergeCell ref="C165:G165"/>
    <mergeCell ref="C166:C167"/>
    <mergeCell ref="A216:A218"/>
    <mergeCell ref="E216:E218"/>
    <mergeCell ref="C219:G219"/>
    <mergeCell ref="C138:C139"/>
    <mergeCell ref="C152:C153"/>
    <mergeCell ref="D152:G153"/>
    <mergeCell ref="F154:G154"/>
    <mergeCell ref="D155:G155"/>
    <mergeCell ref="D156:G156"/>
    <mergeCell ref="F125:G125"/>
    <mergeCell ref="D126:G126"/>
    <mergeCell ref="D127:G127"/>
    <mergeCell ref="D128:G128"/>
    <mergeCell ref="C129:C130"/>
    <mergeCell ref="C137:G137"/>
    <mergeCell ref="C88:C89"/>
    <mergeCell ref="C96:G96"/>
    <mergeCell ref="C97:C98"/>
    <mergeCell ref="C122:G122"/>
    <mergeCell ref="C123:G123"/>
    <mergeCell ref="D124:G124"/>
    <mergeCell ref="D87:G87"/>
    <mergeCell ref="C21:G21"/>
    <mergeCell ref="D22:G22"/>
    <mergeCell ref="D23:G23"/>
    <mergeCell ref="D24:G24"/>
    <mergeCell ref="C25:C26"/>
    <mergeCell ref="C33:G33"/>
    <mergeCell ref="C34:C35"/>
    <mergeCell ref="C59:G59"/>
    <mergeCell ref="C60:C61"/>
    <mergeCell ref="D85:G85"/>
    <mergeCell ref="D86:G86"/>
    <mergeCell ref="C20:G20"/>
    <mergeCell ref="B2:H2"/>
    <mergeCell ref="C3:G3"/>
    <mergeCell ref="D5:G5"/>
    <mergeCell ref="D6:G6"/>
    <mergeCell ref="D7:G7"/>
    <mergeCell ref="C8:G8"/>
    <mergeCell ref="C9:G11"/>
    <mergeCell ref="D12:G12"/>
    <mergeCell ref="C13:C14"/>
    <mergeCell ref="D16:G16"/>
    <mergeCell ref="C17:G17"/>
  </mergeCells>
  <pageMargins left="0.2" right="0.2" top="0.25" bottom="0.75" header="0.3" footer="0.3"/>
  <pageSetup scale="70"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5"/>
  <sheetViews>
    <sheetView tabSelected="1" topLeftCell="A164" zoomScale="124" zoomScaleNormal="124" workbookViewId="0">
      <selection activeCell="B184" sqref="B184"/>
    </sheetView>
  </sheetViews>
  <sheetFormatPr defaultRowHeight="15" outlineLevelRow="1"/>
  <cols>
    <col min="1" max="1" width="7.5703125" customWidth="1"/>
    <col min="2" max="2" width="28.5703125" style="1152" customWidth="1"/>
    <col min="3" max="3" width="16.85546875" style="1152" customWidth="1"/>
    <col min="4" max="5" width="11.7109375" style="1152" customWidth="1"/>
    <col min="6" max="6" width="14.7109375" style="1152" customWidth="1"/>
    <col min="8" max="8" width="11" customWidth="1"/>
  </cols>
  <sheetData>
    <row r="1" spans="1:8">
      <c r="A1" t="s">
        <v>2876</v>
      </c>
    </row>
    <row r="2" spans="1:8" ht="18" customHeight="1">
      <c r="B2" s="1454"/>
      <c r="C2" s="1454"/>
      <c r="D2" s="1454"/>
      <c r="E2" s="1454"/>
      <c r="F2" s="1454"/>
      <c r="G2" s="1454"/>
    </row>
    <row r="3" spans="1:8" ht="18" customHeight="1">
      <c r="B3" s="1455" t="s">
        <v>2877</v>
      </c>
      <c r="C3" s="1455"/>
      <c r="D3" s="1455"/>
      <c r="E3" s="1455"/>
      <c r="F3" s="1455"/>
      <c r="G3" s="1214"/>
    </row>
    <row r="4" spans="1:8" ht="18" customHeight="1">
      <c r="B4" s="1215"/>
      <c r="C4" s="1215"/>
      <c r="D4" s="1215"/>
      <c r="E4" s="1215"/>
      <c r="F4" s="1215"/>
      <c r="G4" s="1214"/>
    </row>
    <row r="5" spans="1:8" ht="18" customHeight="1">
      <c r="B5" s="1215"/>
      <c r="C5" s="1215" t="s">
        <v>272</v>
      </c>
      <c r="D5" s="1215"/>
      <c r="E5" s="1215"/>
      <c r="F5" s="1215"/>
      <c r="G5" s="1214"/>
    </row>
    <row r="6" spans="1:8" ht="15.75" thickBot="1"/>
    <row r="7" spans="1:8" ht="15.75" thickBot="1">
      <c r="B7" s="1153" t="s">
        <v>0</v>
      </c>
      <c r="C7" s="1456" t="s">
        <v>2878</v>
      </c>
      <c r="D7" s="1456"/>
      <c r="E7" s="1456"/>
      <c r="F7" s="1456"/>
    </row>
    <row r="8" spans="1:8" ht="15.75" thickBot="1">
      <c r="B8" s="1153" t="s">
        <v>1</v>
      </c>
      <c r="C8" s="1457" t="s">
        <v>2879</v>
      </c>
      <c r="D8" s="1458"/>
      <c r="E8" s="1458"/>
      <c r="F8" s="1459"/>
    </row>
    <row r="9" spans="1:8" ht="15.75" thickBot="1">
      <c r="B9" s="1153" t="s">
        <v>3</v>
      </c>
      <c r="C9" s="1420" t="s">
        <v>544</v>
      </c>
      <c r="D9" s="1421"/>
      <c r="E9" s="1421"/>
      <c r="F9" s="1422"/>
    </row>
    <row r="10" spans="1:8" ht="15.75" thickBot="1">
      <c r="B10" s="1460" t="s">
        <v>4</v>
      </c>
      <c r="C10" s="1461"/>
      <c r="D10" s="1461"/>
      <c r="E10" s="1461"/>
      <c r="F10" s="1462"/>
    </row>
    <row r="11" spans="1:8" ht="15.75" thickBot="1">
      <c r="B11" s="1444" t="s">
        <v>2880</v>
      </c>
      <c r="C11" s="1445"/>
      <c r="D11" s="1445"/>
      <c r="E11" s="1445"/>
      <c r="F11" s="1446"/>
    </row>
    <row r="12" spans="1:8" ht="28.5" customHeight="1" thickBot="1">
      <c r="B12" s="1444"/>
      <c r="C12" s="1445"/>
      <c r="D12" s="1445"/>
      <c r="E12" s="1445"/>
      <c r="F12" s="1446"/>
    </row>
    <row r="13" spans="1:8" ht="15" customHeight="1" thickBot="1">
      <c r="B13" s="1444"/>
      <c r="C13" s="1445"/>
      <c r="D13" s="1445"/>
      <c r="E13" s="1445"/>
      <c r="F13" s="1446"/>
    </row>
    <row r="14" spans="1:8" ht="40.9" customHeight="1" thickBot="1">
      <c r="B14" s="1154" t="s">
        <v>5</v>
      </c>
      <c r="C14" s="1447" t="s">
        <v>2881</v>
      </c>
      <c r="D14" s="1448"/>
      <c r="E14" s="1448"/>
      <c r="F14" s="1449"/>
      <c r="G14" s="1155"/>
      <c r="H14" s="2316"/>
    </row>
    <row r="15" spans="1:8" ht="23.25" customHeight="1" outlineLevel="1">
      <c r="B15" s="1392" t="s">
        <v>6</v>
      </c>
      <c r="C15" s="1156">
        <v>2021</v>
      </c>
      <c r="D15" s="1156">
        <v>2022</v>
      </c>
      <c r="E15" s="1156">
        <v>2023</v>
      </c>
      <c r="F15" s="1156">
        <v>2024</v>
      </c>
    </row>
    <row r="16" spans="1:8" ht="15.75" outlineLevel="1" thickBot="1">
      <c r="B16" s="1393"/>
      <c r="C16" s="1157" t="s">
        <v>7</v>
      </c>
      <c r="D16" s="1157" t="s">
        <v>8</v>
      </c>
      <c r="E16" s="1157" t="s">
        <v>8</v>
      </c>
      <c r="F16" s="1157" t="s">
        <v>8</v>
      </c>
    </row>
    <row r="17" spans="2:8" ht="15.75" thickBot="1">
      <c r="B17" s="1158" t="s">
        <v>2882</v>
      </c>
      <c r="C17" s="1159">
        <v>2</v>
      </c>
      <c r="D17" s="1159">
        <v>2.5</v>
      </c>
      <c r="E17" s="1159">
        <v>2.5</v>
      </c>
      <c r="F17" s="1159">
        <v>3</v>
      </c>
    </row>
    <row r="18" spans="2:8" ht="15.75" thickBot="1">
      <c r="B18" s="1392" t="s">
        <v>2883</v>
      </c>
      <c r="C18" s="1160"/>
      <c r="D18" s="1160"/>
      <c r="E18" s="1160"/>
      <c r="F18" s="1160"/>
    </row>
    <row r="19" spans="2:8" ht="15.75" thickBot="1">
      <c r="B19" s="1393"/>
      <c r="C19" s="1160"/>
      <c r="D19" s="1160"/>
      <c r="E19" s="1160"/>
      <c r="F19" s="1160"/>
    </row>
    <row r="20" spans="2:8" ht="23.25" customHeight="1" thickBot="1">
      <c r="B20" s="1161" t="s">
        <v>9</v>
      </c>
      <c r="C20" s="1450" t="s">
        <v>2884</v>
      </c>
      <c r="D20" s="1451"/>
      <c r="E20" s="1451"/>
      <c r="F20" s="1452"/>
    </row>
    <row r="21" spans="2:8" ht="15.75" thickBot="1">
      <c r="B21" s="1289" t="s">
        <v>10</v>
      </c>
      <c r="C21" s="1290"/>
      <c r="D21" s="1290"/>
      <c r="E21" s="1290"/>
      <c r="F21" s="1453"/>
      <c r="H21" s="2317"/>
    </row>
    <row r="22" spans="2:8" ht="15.75" thickBot="1">
      <c r="B22" s="1213"/>
      <c r="C22" s="1160"/>
      <c r="D22" s="1160"/>
      <c r="E22" s="1160"/>
      <c r="F22" s="1160"/>
    </row>
    <row r="23" spans="2:8" ht="34.5" thickBot="1">
      <c r="B23" s="1162" t="s">
        <v>2885</v>
      </c>
      <c r="C23" s="1160">
        <v>0.5</v>
      </c>
      <c r="D23" s="1160">
        <v>0.5</v>
      </c>
      <c r="E23" s="1160">
        <v>0.5</v>
      </c>
      <c r="F23" s="1160">
        <v>0.5</v>
      </c>
    </row>
    <row r="24" spans="2:8" ht="15.75" thickBot="1">
      <c r="B24" s="1162"/>
      <c r="C24" s="1160"/>
      <c r="D24" s="1160"/>
      <c r="E24" s="1160"/>
      <c r="F24" s="1160"/>
    </row>
    <row r="25" spans="2:8" ht="15.75" thickBot="1">
      <c r="B25" s="1438" t="s">
        <v>11</v>
      </c>
      <c r="C25" s="1439"/>
      <c r="D25" s="1439"/>
      <c r="E25" s="1439"/>
      <c r="F25" s="1440"/>
    </row>
    <row r="26" spans="2:8" ht="15.75" thickBot="1">
      <c r="B26" s="1435" t="s">
        <v>12</v>
      </c>
      <c r="C26" s="1436"/>
      <c r="D26" s="1436"/>
      <c r="E26" s="1436"/>
      <c r="F26" s="1437"/>
    </row>
    <row r="27" spans="2:8" ht="15.75" thickBot="1">
      <c r="B27" s="1163" t="s">
        <v>13</v>
      </c>
      <c r="C27" s="1441" t="s">
        <v>2886</v>
      </c>
      <c r="D27" s="1442"/>
      <c r="E27" s="1442"/>
      <c r="F27" s="1443"/>
    </row>
    <row r="28" spans="2:8" ht="15.75" thickBot="1">
      <c r="B28" s="1162" t="s">
        <v>14</v>
      </c>
      <c r="C28" s="1420" t="s">
        <v>2887</v>
      </c>
      <c r="D28" s="1421"/>
      <c r="E28" s="1421"/>
      <c r="F28" s="1422"/>
    </row>
    <row r="29" spans="2:8" ht="15.75" thickBot="1">
      <c r="B29" s="1162" t="s">
        <v>15</v>
      </c>
      <c r="C29" s="1373" t="s">
        <v>2888</v>
      </c>
      <c r="D29" s="1374"/>
      <c r="E29" s="1374"/>
      <c r="F29" s="1375"/>
    </row>
    <row r="30" spans="2:8">
      <c r="B30" s="1392"/>
      <c r="C30" s="1164">
        <v>2021</v>
      </c>
      <c r="D30" s="1164">
        <v>2022</v>
      </c>
      <c r="E30" s="1164">
        <v>2023</v>
      </c>
      <c r="F30" s="1164">
        <v>2024</v>
      </c>
    </row>
    <row r="31" spans="2:8" ht="15.75" thickBot="1">
      <c r="B31" s="1393"/>
      <c r="C31" s="1165" t="s">
        <v>7</v>
      </c>
      <c r="D31" s="1165" t="s">
        <v>8</v>
      </c>
      <c r="E31" s="1165" t="s">
        <v>8</v>
      </c>
      <c r="F31" s="1165" t="s">
        <v>8</v>
      </c>
    </row>
    <row r="32" spans="2:8" ht="15.75" thickBot="1">
      <c r="B32" s="1162" t="s">
        <v>16</v>
      </c>
      <c r="C32" s="1166">
        <v>90</v>
      </c>
      <c r="D32" s="1166">
        <v>70</v>
      </c>
      <c r="E32" s="1166">
        <v>70</v>
      </c>
      <c r="F32" s="1166">
        <v>70</v>
      </c>
    </row>
    <row r="33" spans="2:8" ht="15.75" outlineLevel="1" thickBot="1">
      <c r="B33" s="1162" t="s">
        <v>17</v>
      </c>
      <c r="C33" s="1167">
        <v>149264</v>
      </c>
      <c r="D33" s="1167">
        <v>199360</v>
      </c>
      <c r="E33" s="1167">
        <v>134000</v>
      </c>
      <c r="F33" s="1167">
        <v>134000</v>
      </c>
      <c r="H33" s="2318"/>
    </row>
    <row r="34" spans="2:8" ht="15.75" outlineLevel="1" thickBot="1">
      <c r="B34" s="1162" t="s">
        <v>18</v>
      </c>
      <c r="C34" s="1167">
        <f>C33/C32</f>
        <v>1658.4888888888888</v>
      </c>
      <c r="D34" s="1167">
        <f t="shared" ref="D34:F34" si="0">D33/D32</f>
        <v>2848</v>
      </c>
      <c r="E34" s="1167">
        <f t="shared" si="0"/>
        <v>1914.2857142857142</v>
      </c>
      <c r="F34" s="1167">
        <f t="shared" si="0"/>
        <v>1914.2857142857142</v>
      </c>
      <c r="G34" s="1046"/>
    </row>
    <row r="35" spans="2:8" ht="15.75" outlineLevel="1" thickBot="1">
      <c r="B35" s="1162" t="s">
        <v>19</v>
      </c>
      <c r="C35" s="1168" t="s">
        <v>20</v>
      </c>
      <c r="D35" s="1169">
        <f>D32/C32-1</f>
        <v>-0.22222222222222221</v>
      </c>
      <c r="E35" s="1169">
        <f t="shared" ref="E35:F37" si="1">E32/D32-1</f>
        <v>0</v>
      </c>
      <c r="F35" s="1169">
        <f t="shared" si="1"/>
        <v>0</v>
      </c>
      <c r="H35" s="1046"/>
    </row>
    <row r="36" spans="2:8" ht="15.75" outlineLevel="1" thickBot="1">
      <c r="B36" s="1162" t="s">
        <v>21</v>
      </c>
      <c r="C36" s="1212" t="s">
        <v>20</v>
      </c>
      <c r="D36" s="1169">
        <f>D33/C33-1</f>
        <v>0.33562010933647768</v>
      </c>
      <c r="E36" s="1169">
        <f t="shared" si="1"/>
        <v>-0.3278491171749599</v>
      </c>
      <c r="F36" s="1169">
        <f t="shared" si="1"/>
        <v>0</v>
      </c>
    </row>
    <row r="37" spans="2:8" ht="15.75" outlineLevel="1" thickBot="1">
      <c r="B37" s="1162" t="s">
        <v>22</v>
      </c>
      <c r="C37" s="1212" t="s">
        <v>20</v>
      </c>
      <c r="D37" s="1169">
        <f>D34/C34-1</f>
        <v>0.71722585486118562</v>
      </c>
      <c r="E37" s="1169">
        <f t="shared" si="1"/>
        <v>-0.3278491171749599</v>
      </c>
      <c r="F37" s="1169">
        <f t="shared" si="1"/>
        <v>0</v>
      </c>
    </row>
    <row r="38" spans="2:8" ht="15.75" outlineLevel="1" thickBot="1">
      <c r="B38" s="1376" t="s">
        <v>61</v>
      </c>
      <c r="C38" s="1377"/>
      <c r="D38" s="1377"/>
      <c r="E38" s="1377"/>
      <c r="F38" s="1378"/>
    </row>
    <row r="39" spans="2:8" ht="12.75" customHeight="1" outlineLevel="1">
      <c r="B39" s="1392"/>
      <c r="C39" s="1164">
        <v>2021</v>
      </c>
      <c r="D39" s="1164">
        <v>2022</v>
      </c>
      <c r="E39" s="1164">
        <v>2023</v>
      </c>
      <c r="F39" s="1164">
        <v>2024</v>
      </c>
    </row>
    <row r="40" spans="2:8" ht="12.75" customHeight="1" outlineLevel="1" thickBot="1">
      <c r="B40" s="1393"/>
      <c r="C40" s="1165" t="s">
        <v>7</v>
      </c>
      <c r="D40" s="1165" t="s">
        <v>8</v>
      </c>
      <c r="E40" s="1165" t="s">
        <v>8</v>
      </c>
      <c r="F40" s="1165" t="s">
        <v>8</v>
      </c>
    </row>
    <row r="41" spans="2:8" ht="15.75" outlineLevel="1" thickBot="1">
      <c r="B41" s="1170" t="s">
        <v>23</v>
      </c>
      <c r="C41" s="1171">
        <v>119900</v>
      </c>
      <c r="D41" s="1171">
        <v>161700</v>
      </c>
      <c r="E41" s="1171">
        <v>103000</v>
      </c>
      <c r="F41" s="1171">
        <v>103000</v>
      </c>
      <c r="G41" s="1172"/>
      <c r="H41" s="2319"/>
    </row>
    <row r="42" spans="2:8" ht="24.75" outlineLevel="1" thickBot="1">
      <c r="B42" s="1173" t="s">
        <v>2889</v>
      </c>
      <c r="C42" s="1174"/>
      <c r="D42" s="1175"/>
      <c r="E42" s="1175"/>
      <c r="F42" s="1175"/>
    </row>
    <row r="43" spans="2:8" ht="24.75" outlineLevel="1" thickBot="1">
      <c r="B43" s="1173" t="s">
        <v>2890</v>
      </c>
      <c r="C43" s="1174"/>
      <c r="D43" s="1176"/>
      <c r="E43" s="1176"/>
      <c r="F43" s="1176"/>
    </row>
    <row r="44" spans="2:8" ht="24.75" outlineLevel="1" thickBot="1">
      <c r="B44" s="1170" t="s">
        <v>24</v>
      </c>
      <c r="C44" s="1171">
        <v>11100</v>
      </c>
      <c r="D44" s="1171">
        <v>13660</v>
      </c>
      <c r="E44" s="1171">
        <v>11000</v>
      </c>
      <c r="F44" s="1171">
        <v>11000</v>
      </c>
      <c r="G44" s="1172"/>
      <c r="H44" s="2319"/>
    </row>
    <row r="45" spans="2:8" ht="36.75" outlineLevel="1" thickBot="1">
      <c r="B45" s="1173" t="s">
        <v>2891</v>
      </c>
      <c r="C45" s="1177"/>
      <c r="D45" s="1171"/>
      <c r="E45" s="1171"/>
      <c r="F45" s="1171"/>
    </row>
    <row r="46" spans="2:8" ht="36.75" outlineLevel="1" thickBot="1">
      <c r="B46" s="1173" t="s">
        <v>2892</v>
      </c>
      <c r="C46" s="1177"/>
      <c r="D46" s="1178"/>
      <c r="E46" s="1178"/>
      <c r="F46" s="1178"/>
    </row>
    <row r="47" spans="2:8" ht="15.75" outlineLevel="1" thickBot="1">
      <c r="B47" s="1170" t="s">
        <v>25</v>
      </c>
      <c r="C47" s="1171">
        <v>16900</v>
      </c>
      <c r="D47" s="1178">
        <v>24000</v>
      </c>
      <c r="E47" s="1178">
        <v>20000</v>
      </c>
      <c r="F47" s="1178">
        <v>20000</v>
      </c>
    </row>
    <row r="48" spans="2:8" ht="36.75" outlineLevel="1" thickBot="1">
      <c r="B48" s="1173" t="s">
        <v>2893</v>
      </c>
      <c r="C48" s="1174"/>
      <c r="D48" s="1171"/>
      <c r="E48" s="1171"/>
      <c r="F48" s="1171"/>
    </row>
    <row r="49" spans="2:7" ht="36.75" thickBot="1">
      <c r="B49" s="1173" t="s">
        <v>2894</v>
      </c>
      <c r="C49" s="1174"/>
      <c r="D49" s="1171"/>
      <c r="E49" s="1171"/>
      <c r="F49" s="1171"/>
    </row>
    <row r="50" spans="2:7" ht="15.75" thickBot="1">
      <c r="B50" s="1170" t="s">
        <v>26</v>
      </c>
      <c r="C50" s="1174"/>
      <c r="D50" s="1171"/>
      <c r="E50" s="1171"/>
      <c r="F50" s="1171"/>
    </row>
    <row r="51" spans="2:7" ht="24.75" thickBot="1">
      <c r="B51" s="1173" t="s">
        <v>2895</v>
      </c>
      <c r="C51" s="1174"/>
      <c r="D51" s="1171"/>
      <c r="E51" s="1171"/>
      <c r="F51" s="1171"/>
    </row>
    <row r="52" spans="2:7" ht="24.75" thickBot="1">
      <c r="B52" s="1173" t="s">
        <v>2896</v>
      </c>
      <c r="C52" s="1174"/>
      <c r="D52" s="1171"/>
      <c r="E52" s="1171"/>
      <c r="F52" s="1171"/>
    </row>
    <row r="53" spans="2:7" ht="15.75" thickBot="1">
      <c r="B53" s="1170" t="s">
        <v>27</v>
      </c>
      <c r="C53" s="1174"/>
      <c r="D53" s="1171"/>
      <c r="E53" s="1171"/>
      <c r="F53" s="1171"/>
    </row>
    <row r="54" spans="2:7" ht="36.75" thickBot="1">
      <c r="B54" s="1173" t="s">
        <v>2897</v>
      </c>
      <c r="C54" s="1174"/>
      <c r="D54" s="1171"/>
      <c r="E54" s="1171"/>
      <c r="F54" s="1171"/>
    </row>
    <row r="55" spans="2:7" ht="36.75" thickBot="1">
      <c r="B55" s="1173" t="s">
        <v>2898</v>
      </c>
      <c r="C55" s="1174"/>
      <c r="D55" s="1171"/>
      <c r="E55" s="1171"/>
      <c r="F55" s="1171"/>
    </row>
    <row r="56" spans="2:7" ht="15.75" thickBot="1">
      <c r="B56" s="1170" t="s">
        <v>28</v>
      </c>
      <c r="C56" s="1174"/>
      <c r="D56" s="1171"/>
      <c r="E56" s="1171"/>
      <c r="F56" s="1171"/>
    </row>
    <row r="57" spans="2:7" ht="24.75" thickBot="1">
      <c r="B57" s="1173" t="s">
        <v>2899</v>
      </c>
      <c r="C57" s="1174"/>
      <c r="D57" s="1171"/>
      <c r="E57" s="1171"/>
      <c r="F57" s="1171"/>
    </row>
    <row r="58" spans="2:7" ht="36.75" thickBot="1">
      <c r="B58" s="1173" t="s">
        <v>2900</v>
      </c>
      <c r="C58" s="1174"/>
      <c r="D58" s="1171"/>
      <c r="E58" s="1171"/>
      <c r="F58" s="1171"/>
    </row>
    <row r="59" spans="2:7" ht="24.75" thickBot="1">
      <c r="B59" s="1170" t="s">
        <v>29</v>
      </c>
      <c r="C59" s="1174">
        <v>1364</v>
      </c>
      <c r="D59" s="1171"/>
      <c r="E59" s="1171"/>
      <c r="F59" s="1171"/>
    </row>
    <row r="60" spans="2:7" ht="36.75" thickBot="1">
      <c r="B60" s="1173" t="s">
        <v>2901</v>
      </c>
      <c r="C60" s="1174"/>
      <c r="D60" s="1171"/>
      <c r="E60" s="1171"/>
      <c r="F60" s="1171"/>
    </row>
    <row r="61" spans="2:7" ht="36.75" thickBot="1">
      <c r="B61" s="1173" t="s">
        <v>2902</v>
      </c>
      <c r="C61" s="1174"/>
      <c r="D61" s="1171"/>
      <c r="E61" s="1171"/>
      <c r="F61" s="1171"/>
    </row>
    <row r="62" spans="2:7" ht="15.75" thickBot="1">
      <c r="B62" s="1179" t="s">
        <v>30</v>
      </c>
      <c r="C62" s="1174">
        <f>C59+C56+C53+C50+C47+C44+C41</f>
        <v>149264</v>
      </c>
      <c r="D62" s="1174">
        <f t="shared" ref="D62:F62" si="2">D59+D56+D53+D50+D47+D44+D41</f>
        <v>199360</v>
      </c>
      <c r="E62" s="1174">
        <f t="shared" si="2"/>
        <v>134000</v>
      </c>
      <c r="F62" s="1174">
        <f t="shared" si="2"/>
        <v>134000</v>
      </c>
      <c r="G62" s="1046"/>
    </row>
    <row r="63" spans="2:7">
      <c r="B63" s="1394" t="s">
        <v>2903</v>
      </c>
      <c r="C63" s="1426" t="s">
        <v>2904</v>
      </c>
      <c r="D63" s="1427"/>
      <c r="E63" s="1427"/>
      <c r="F63" s="1428"/>
    </row>
    <row r="64" spans="2:7">
      <c r="B64" s="1395"/>
      <c r="C64" s="1429"/>
      <c r="D64" s="1430"/>
      <c r="E64" s="1430"/>
      <c r="F64" s="1431"/>
      <c r="G64" s="1180"/>
    </row>
    <row r="65" spans="1:8" ht="41.25" customHeight="1" thickBot="1">
      <c r="B65" s="1396"/>
      <c r="C65" s="1432"/>
      <c r="D65" s="1433"/>
      <c r="E65" s="1433"/>
      <c r="F65" s="1434"/>
    </row>
    <row r="66" spans="1:8" ht="15.75" thickBot="1">
      <c r="B66" s="1181" t="s">
        <v>31</v>
      </c>
      <c r="C66" s="1182">
        <f>IF(C62-C33=0,0,"Error")</f>
        <v>0</v>
      </c>
      <c r="D66" s="1182">
        <f>IF(D62-D33=0,0,"Error")</f>
        <v>0</v>
      </c>
      <c r="E66" s="1182">
        <f>IF(E62-E33=0,0,"Error")</f>
        <v>0</v>
      </c>
      <c r="F66" s="1182">
        <f>IF(F62-F33=0,0,"Error")</f>
        <v>0</v>
      </c>
    </row>
    <row r="67" spans="1:8" ht="15.75" thickBot="1">
      <c r="A67" s="1183"/>
      <c r="B67" s="1435" t="s">
        <v>44</v>
      </c>
      <c r="C67" s="1436"/>
      <c r="D67" s="1436"/>
      <c r="E67" s="1436"/>
      <c r="F67" s="1437"/>
    </row>
    <row r="68" spans="1:8" ht="15.75" thickBot="1">
      <c r="A68" s="1183"/>
      <c r="B68" s="1435" t="s">
        <v>39</v>
      </c>
      <c r="C68" s="1436"/>
      <c r="D68" s="1436"/>
      <c r="E68" s="1436"/>
      <c r="F68" s="1437"/>
    </row>
    <row r="69" spans="1:8" ht="15.75" thickBot="1">
      <c r="A69" s="1183"/>
      <c r="B69" s="1184" t="s">
        <v>43</v>
      </c>
      <c r="C69" s="1423" t="s">
        <v>2905</v>
      </c>
      <c r="D69" s="1424"/>
      <c r="E69" s="1424"/>
      <c r="F69" s="1425"/>
    </row>
    <row r="70" spans="1:8" ht="15.75" thickBot="1">
      <c r="A70" s="1183"/>
      <c r="B70" s="1163" t="s">
        <v>13</v>
      </c>
      <c r="C70" s="1185" t="s">
        <v>2906</v>
      </c>
      <c r="D70" s="1186"/>
      <c r="E70" s="1423" t="s">
        <v>2868</v>
      </c>
      <c r="F70" s="1425"/>
    </row>
    <row r="71" spans="1:8" ht="35.25" customHeight="1" thickBot="1">
      <c r="A71" s="1183"/>
      <c r="B71" s="1162" t="s">
        <v>14</v>
      </c>
      <c r="C71" s="1370" t="s">
        <v>2907</v>
      </c>
      <c r="D71" s="1371"/>
      <c r="E71" s="1371"/>
      <c r="F71" s="1372"/>
    </row>
    <row r="72" spans="1:8" ht="15.75" thickBot="1">
      <c r="A72" s="1183"/>
      <c r="B72" s="1162" t="s">
        <v>15</v>
      </c>
      <c r="C72" s="1373" t="s">
        <v>2908</v>
      </c>
      <c r="D72" s="1374"/>
      <c r="E72" s="1374"/>
      <c r="F72" s="1375"/>
    </row>
    <row r="73" spans="1:8">
      <c r="A73" s="1183"/>
      <c r="B73" s="1392"/>
      <c r="C73" s="1164">
        <v>2021</v>
      </c>
      <c r="D73" s="1164">
        <v>2022</v>
      </c>
      <c r="E73" s="1164">
        <v>2023</v>
      </c>
      <c r="F73" s="1164">
        <v>2024</v>
      </c>
    </row>
    <row r="74" spans="1:8" ht="15.75" thickBot="1">
      <c r="A74" s="1183"/>
      <c r="B74" s="1393"/>
      <c r="C74" s="1165" t="s">
        <v>7</v>
      </c>
      <c r="D74" s="1165" t="s">
        <v>8</v>
      </c>
      <c r="E74" s="1165" t="s">
        <v>8</v>
      </c>
      <c r="F74" s="1165" t="s">
        <v>8</v>
      </c>
    </row>
    <row r="75" spans="1:8" ht="15.75" thickBot="1">
      <c r="A75" s="1183"/>
      <c r="B75" s="1162" t="s">
        <v>16</v>
      </c>
      <c r="C75" s="1167">
        <v>10</v>
      </c>
      <c r="D75" s="1167">
        <v>4</v>
      </c>
      <c r="E75" s="1167">
        <v>4</v>
      </c>
      <c r="F75" s="1167">
        <v>4</v>
      </c>
    </row>
    <row r="76" spans="1:8" ht="15.75" outlineLevel="1" thickBot="1">
      <c r="A76" s="1183"/>
      <c r="B76" s="1162" t="s">
        <v>17</v>
      </c>
      <c r="C76" s="1167">
        <v>4000</v>
      </c>
      <c r="D76" s="1167">
        <v>1000</v>
      </c>
      <c r="E76" s="1167">
        <v>1000</v>
      </c>
      <c r="F76" s="1167">
        <v>1000</v>
      </c>
      <c r="G76" s="1180"/>
    </row>
    <row r="77" spans="1:8" ht="15.75" outlineLevel="1" thickBot="1">
      <c r="A77" s="1183"/>
      <c r="B77" s="1162" t="s">
        <v>18</v>
      </c>
      <c r="C77" s="1167">
        <f>C76/C75</f>
        <v>400</v>
      </c>
      <c r="D77" s="1167">
        <f>D76/D75</f>
        <v>250</v>
      </c>
      <c r="E77" s="1167">
        <f t="shared" ref="E77:F77" si="3">E76/E75</f>
        <v>250</v>
      </c>
      <c r="F77" s="1167">
        <f t="shared" si="3"/>
        <v>250</v>
      </c>
    </row>
    <row r="78" spans="1:8" ht="15.75" outlineLevel="1" thickBot="1">
      <c r="A78" s="1183"/>
      <c r="B78" s="1162" t="s">
        <v>19</v>
      </c>
      <c r="C78" s="1212" t="s">
        <v>20</v>
      </c>
      <c r="D78" s="1169">
        <f>D75/C75-1</f>
        <v>-0.6</v>
      </c>
      <c r="E78" s="1169">
        <f t="shared" ref="E78:F80" si="4">E75/D75-1</f>
        <v>0</v>
      </c>
      <c r="F78" s="1169">
        <f t="shared" si="4"/>
        <v>0</v>
      </c>
      <c r="H78" s="1046"/>
    </row>
    <row r="79" spans="1:8" ht="15.75" outlineLevel="1" thickBot="1">
      <c r="A79" s="1183"/>
      <c r="B79" s="1162" t="s">
        <v>21</v>
      </c>
      <c r="C79" s="1212" t="s">
        <v>20</v>
      </c>
      <c r="D79" s="1169">
        <f>D76/C76-1</f>
        <v>-0.75</v>
      </c>
      <c r="E79" s="1169">
        <f t="shared" si="4"/>
        <v>0</v>
      </c>
      <c r="F79" s="1169">
        <f t="shared" si="4"/>
        <v>0</v>
      </c>
    </row>
    <row r="80" spans="1:8" ht="15.75" outlineLevel="1" thickBot="1">
      <c r="A80" s="1183"/>
      <c r="B80" s="1162" t="s">
        <v>22</v>
      </c>
      <c r="C80" s="1212" t="s">
        <v>20</v>
      </c>
      <c r="D80" s="1169">
        <f>D77/C77-1</f>
        <v>-0.375</v>
      </c>
      <c r="E80" s="1169">
        <f t="shared" si="4"/>
        <v>0</v>
      </c>
      <c r="F80" s="1169">
        <f t="shared" si="4"/>
        <v>0</v>
      </c>
    </row>
    <row r="81" spans="1:6" ht="15.75" outlineLevel="1" thickBot="1">
      <c r="A81" s="1183"/>
      <c r="B81" s="1376" t="s">
        <v>61</v>
      </c>
      <c r="C81" s="1377"/>
      <c r="D81" s="1377"/>
      <c r="E81" s="1377"/>
      <c r="F81" s="1378"/>
    </row>
    <row r="82" spans="1:6" ht="12.75" customHeight="1" outlineLevel="1">
      <c r="A82" s="1183"/>
      <c r="B82" s="1392"/>
      <c r="C82" s="1164">
        <v>2021</v>
      </c>
      <c r="D82" s="1164">
        <v>2022</v>
      </c>
      <c r="E82" s="1164">
        <v>2023</v>
      </c>
      <c r="F82" s="1164">
        <v>2024</v>
      </c>
    </row>
    <row r="83" spans="1:6" ht="9" customHeight="1" outlineLevel="1" thickBot="1">
      <c r="A83" s="1183"/>
      <c r="B83" s="1393"/>
      <c r="C83" s="1165" t="s">
        <v>7</v>
      </c>
      <c r="D83" s="1165" t="s">
        <v>8</v>
      </c>
      <c r="E83" s="1165" t="s">
        <v>8</v>
      </c>
      <c r="F83" s="1165" t="s">
        <v>8</v>
      </c>
    </row>
    <row r="84" spans="1:6" ht="15.75" outlineLevel="1" thickBot="1">
      <c r="A84" s="1183"/>
      <c r="B84" s="1170" t="s">
        <v>41</v>
      </c>
      <c r="C84" s="1171"/>
      <c r="D84" s="1171"/>
      <c r="E84" s="1171"/>
      <c r="F84" s="1171"/>
    </row>
    <row r="85" spans="1:6" ht="15.75" outlineLevel="1" thickBot="1">
      <c r="A85" s="1183"/>
      <c r="B85" s="1170" t="s">
        <v>42</v>
      </c>
      <c r="C85" s="1174">
        <v>4000</v>
      </c>
      <c r="D85" s="1167">
        <v>1000</v>
      </c>
      <c r="E85" s="1171">
        <v>1000</v>
      </c>
      <c r="F85" s="1171">
        <v>1000</v>
      </c>
    </row>
    <row r="86" spans="1:6" ht="15.75" outlineLevel="1" thickBot="1">
      <c r="A86" s="1183"/>
      <c r="B86" s="1179" t="s">
        <v>30</v>
      </c>
      <c r="C86" s="1174">
        <f>C85+C84</f>
        <v>4000</v>
      </c>
      <c r="D86" s="1174">
        <f t="shared" ref="D86:F86" si="5">D85+D84</f>
        <v>1000</v>
      </c>
      <c r="E86" s="1174">
        <f t="shared" si="5"/>
        <v>1000</v>
      </c>
      <c r="F86" s="1174">
        <f t="shared" si="5"/>
        <v>1000</v>
      </c>
    </row>
    <row r="87" spans="1:6" outlineLevel="1">
      <c r="A87" s="1183"/>
      <c r="B87" s="1394" t="s">
        <v>2909</v>
      </c>
      <c r="C87" s="1409" t="s">
        <v>2910</v>
      </c>
      <c r="D87" s="1410"/>
      <c r="E87" s="1410"/>
      <c r="F87" s="1411"/>
    </row>
    <row r="88" spans="1:6" outlineLevel="1">
      <c r="A88" s="1183"/>
      <c r="B88" s="1395"/>
      <c r="C88" s="1412"/>
      <c r="D88" s="1413"/>
      <c r="E88" s="1413"/>
      <c r="F88" s="1414"/>
    </row>
    <row r="89" spans="1:6" ht="15.75" outlineLevel="1" thickBot="1">
      <c r="A89" s="1183"/>
      <c r="B89" s="1396"/>
      <c r="C89" s="1415"/>
      <c r="D89" s="1416"/>
      <c r="E89" s="1416"/>
      <c r="F89" s="1417"/>
    </row>
    <row r="90" spans="1:6" ht="15.75" outlineLevel="1" thickBot="1">
      <c r="A90" s="1183"/>
      <c r="B90" s="1163" t="s">
        <v>32</v>
      </c>
      <c r="C90" s="1187" t="s">
        <v>2911</v>
      </c>
      <c r="D90" s="1188"/>
      <c r="E90" s="1418" t="s">
        <v>2837</v>
      </c>
      <c r="F90" s="1419"/>
    </row>
    <row r="91" spans="1:6" ht="24.75" customHeight="1" outlineLevel="1" thickBot="1">
      <c r="A91" s="1183"/>
      <c r="B91" s="1162" t="s">
        <v>14</v>
      </c>
      <c r="C91" s="1420" t="s">
        <v>2912</v>
      </c>
      <c r="D91" s="1421"/>
      <c r="E91" s="1421"/>
      <c r="F91" s="1422"/>
    </row>
    <row r="92" spans="1:6" ht="16.5" customHeight="1" outlineLevel="1" thickBot="1">
      <c r="A92" s="1183"/>
      <c r="B92" s="1162" t="s">
        <v>15</v>
      </c>
      <c r="C92" s="1373" t="s">
        <v>2913</v>
      </c>
      <c r="D92" s="1374"/>
      <c r="E92" s="1374"/>
      <c r="F92" s="1375"/>
    </row>
    <row r="93" spans="1:6" ht="12.75" customHeight="1" outlineLevel="1">
      <c r="A93" s="1183"/>
      <c r="B93" s="1392"/>
      <c r="C93" s="1164">
        <v>2021</v>
      </c>
      <c r="D93" s="1164">
        <v>2022</v>
      </c>
      <c r="E93" s="1164">
        <v>2023</v>
      </c>
      <c r="F93" s="1164">
        <v>2024</v>
      </c>
    </row>
    <row r="94" spans="1:6" ht="9" customHeight="1" outlineLevel="1" thickBot="1">
      <c r="A94" s="1183"/>
      <c r="B94" s="1393"/>
      <c r="C94" s="1165" t="s">
        <v>7</v>
      </c>
      <c r="D94" s="1165" t="s">
        <v>8</v>
      </c>
      <c r="E94" s="1165" t="s">
        <v>8</v>
      </c>
      <c r="F94" s="1165" t="s">
        <v>8</v>
      </c>
    </row>
    <row r="95" spans="1:6" ht="15.75" outlineLevel="1" thickBot="1">
      <c r="A95" s="1183"/>
      <c r="B95" s="1162" t="s">
        <v>16</v>
      </c>
      <c r="C95" s="1167">
        <v>10</v>
      </c>
      <c r="D95" s="1167">
        <v>8</v>
      </c>
      <c r="E95" s="1167">
        <v>3</v>
      </c>
      <c r="F95" s="1167">
        <v>3</v>
      </c>
    </row>
    <row r="96" spans="1:6" ht="15.75" outlineLevel="1" thickBot="1">
      <c r="A96" s="1183"/>
      <c r="B96" s="1162" t="s">
        <v>17</v>
      </c>
      <c r="C96" s="1167">
        <v>4000</v>
      </c>
      <c r="D96" s="1167">
        <v>1000</v>
      </c>
      <c r="E96" s="1167">
        <v>1000</v>
      </c>
      <c r="F96" s="1167">
        <v>1000</v>
      </c>
    </row>
    <row r="97" spans="1:8" ht="15.75" outlineLevel="1" thickBot="1">
      <c r="A97" s="1183"/>
      <c r="B97" s="1162" t="s">
        <v>18</v>
      </c>
      <c r="C97" s="1167">
        <f>C96/C95</f>
        <v>400</v>
      </c>
      <c r="D97" s="1167">
        <f>D96/D95</f>
        <v>125</v>
      </c>
      <c r="E97" s="1167">
        <f t="shared" ref="E97:F97" si="6">E96/E95</f>
        <v>333.33333333333331</v>
      </c>
      <c r="F97" s="1167">
        <f t="shared" si="6"/>
        <v>333.33333333333331</v>
      </c>
    </row>
    <row r="98" spans="1:8" ht="15.75" outlineLevel="1" thickBot="1">
      <c r="A98" s="1183"/>
      <c r="B98" s="1162" t="s">
        <v>19</v>
      </c>
      <c r="C98" s="1212" t="s">
        <v>20</v>
      </c>
      <c r="D98" s="1169">
        <f>D95/C95-1</f>
        <v>-0.19999999999999996</v>
      </c>
      <c r="E98" s="1169">
        <f t="shared" ref="E98:F100" si="7">E95/D95-1</f>
        <v>-0.625</v>
      </c>
      <c r="F98" s="1169">
        <f t="shared" si="7"/>
        <v>0</v>
      </c>
      <c r="H98" s="1046"/>
    </row>
    <row r="99" spans="1:8" ht="15.75" outlineLevel="1" thickBot="1">
      <c r="A99" s="1183"/>
      <c r="B99" s="1162" t="s">
        <v>21</v>
      </c>
      <c r="C99" s="1212" t="s">
        <v>20</v>
      </c>
      <c r="D99" s="1169">
        <f>D96/C96-1</f>
        <v>-0.75</v>
      </c>
      <c r="E99" s="1169">
        <f t="shared" si="7"/>
        <v>0</v>
      </c>
      <c r="F99" s="1169">
        <f t="shared" si="7"/>
        <v>0</v>
      </c>
    </row>
    <row r="100" spans="1:8" ht="15.75" outlineLevel="1" thickBot="1">
      <c r="A100" s="1183"/>
      <c r="B100" s="1162" t="s">
        <v>22</v>
      </c>
      <c r="C100" s="1212" t="s">
        <v>20</v>
      </c>
      <c r="D100" s="1169">
        <f>D97/C97-1</f>
        <v>-0.6875</v>
      </c>
      <c r="E100" s="1169">
        <f t="shared" si="7"/>
        <v>1.6666666666666665</v>
      </c>
      <c r="F100" s="1169">
        <f t="shared" si="7"/>
        <v>0</v>
      </c>
    </row>
    <row r="101" spans="1:8" ht="15.75" outlineLevel="1" thickBot="1">
      <c r="A101" s="1183"/>
      <c r="B101" s="1376" t="s">
        <v>89</v>
      </c>
      <c r="C101" s="1377"/>
      <c r="D101" s="1377"/>
      <c r="E101" s="1377"/>
      <c r="F101" s="1378"/>
    </row>
    <row r="102" spans="1:8" ht="12.75" customHeight="1" outlineLevel="1">
      <c r="A102" s="1183"/>
      <c r="B102" s="1392"/>
      <c r="C102" s="1164">
        <v>2021</v>
      </c>
      <c r="D102" s="1164">
        <v>2022</v>
      </c>
      <c r="E102" s="1164">
        <v>2023</v>
      </c>
      <c r="F102" s="1164">
        <v>2024</v>
      </c>
    </row>
    <row r="103" spans="1:8" ht="9" customHeight="1" outlineLevel="1" thickBot="1">
      <c r="A103" s="1183"/>
      <c r="B103" s="1393"/>
      <c r="C103" s="1165" t="s">
        <v>7</v>
      </c>
      <c r="D103" s="1165" t="s">
        <v>8</v>
      </c>
      <c r="E103" s="1165" t="s">
        <v>8</v>
      </c>
      <c r="F103" s="1165" t="s">
        <v>8</v>
      </c>
    </row>
    <row r="104" spans="1:8" ht="15.75" outlineLevel="1" thickBot="1">
      <c r="A104" s="1183"/>
      <c r="B104" s="1170" t="s">
        <v>41</v>
      </c>
      <c r="C104" s="1189"/>
      <c r="D104" s="1171"/>
      <c r="E104" s="1171"/>
      <c r="F104" s="1171"/>
    </row>
    <row r="105" spans="1:8" ht="15.75" outlineLevel="1" thickBot="1">
      <c r="A105" s="1183"/>
      <c r="B105" s="1170" t="s">
        <v>42</v>
      </c>
      <c r="C105" s="1190">
        <v>4000</v>
      </c>
      <c r="D105" s="1167">
        <v>1000</v>
      </c>
      <c r="E105" s="1171">
        <v>1000</v>
      </c>
      <c r="F105" s="1171">
        <v>1000</v>
      </c>
    </row>
    <row r="106" spans="1:8" ht="15.75" outlineLevel="1" thickBot="1">
      <c r="A106" s="1183"/>
      <c r="B106" s="1179" t="s">
        <v>33</v>
      </c>
      <c r="C106" s="1190">
        <f>C105+C104</f>
        <v>4000</v>
      </c>
      <c r="D106" s="1174">
        <f t="shared" ref="D106:F106" si="8">D105+D104</f>
        <v>1000</v>
      </c>
      <c r="E106" s="1174">
        <f t="shared" si="8"/>
        <v>1000</v>
      </c>
      <c r="F106" s="1174">
        <f t="shared" si="8"/>
        <v>1000</v>
      </c>
    </row>
    <row r="107" spans="1:8" outlineLevel="1">
      <c r="A107" s="1183"/>
      <c r="B107" s="1394" t="s">
        <v>2914</v>
      </c>
      <c r="C107" s="1397"/>
      <c r="D107" s="1398"/>
      <c r="E107" s="1398"/>
      <c r="F107" s="1399"/>
    </row>
    <row r="108" spans="1:8">
      <c r="A108" s="1183"/>
      <c r="B108" s="1395"/>
      <c r="C108" s="1400"/>
      <c r="D108" s="1401"/>
      <c r="E108" s="1401"/>
      <c r="F108" s="1402"/>
    </row>
    <row r="109" spans="1:8" ht="15.75" thickBot="1">
      <c r="A109" s="1183"/>
      <c r="B109" s="1396"/>
      <c r="C109" s="1403"/>
      <c r="D109" s="1404"/>
      <c r="E109" s="1404"/>
      <c r="F109" s="1405"/>
    </row>
    <row r="110" spans="1:8" ht="15.75" hidden="1" thickBot="1">
      <c r="B110" s="1191" t="s">
        <v>43</v>
      </c>
      <c r="C110" s="1406" t="s">
        <v>2915</v>
      </c>
      <c r="D110" s="1407"/>
      <c r="E110" s="1407"/>
      <c r="F110" s="1408"/>
    </row>
    <row r="111" spans="1:8" ht="34.5" hidden="1" customHeight="1" thickBot="1">
      <c r="B111" s="1163" t="s">
        <v>145</v>
      </c>
      <c r="C111" s="1192" t="s">
        <v>2916</v>
      </c>
      <c r="D111" s="1193"/>
      <c r="E111" s="1388" t="s">
        <v>2917</v>
      </c>
      <c r="F111" s="1389"/>
    </row>
    <row r="112" spans="1:8" ht="23.25" hidden="1" customHeight="1" thickBot="1">
      <c r="B112" s="1056" t="s">
        <v>14</v>
      </c>
      <c r="C112" s="1370"/>
      <c r="D112" s="1371"/>
      <c r="E112" s="1371"/>
      <c r="F112" s="1372"/>
    </row>
    <row r="113" spans="2:6" ht="15.75" hidden="1" thickBot="1">
      <c r="B113" s="1056" t="s">
        <v>15</v>
      </c>
      <c r="C113" s="1373" t="s">
        <v>2918</v>
      </c>
      <c r="D113" s="1374"/>
      <c r="E113" s="1374"/>
      <c r="F113" s="1375"/>
    </row>
    <row r="114" spans="2:6" ht="15.75" hidden="1" thickBot="1">
      <c r="B114" s="1056" t="s">
        <v>16</v>
      </c>
      <c r="C114" s="1029"/>
      <c r="D114" s="1029"/>
      <c r="E114" s="1056"/>
      <c r="F114" s="1056"/>
    </row>
    <row r="115" spans="2:6" ht="15.75" hidden="1" thickBot="1">
      <c r="B115" s="1056" t="s">
        <v>17</v>
      </c>
      <c r="C115" s="1027"/>
      <c r="D115" s="1027"/>
      <c r="E115" s="1027"/>
      <c r="F115" s="1027"/>
    </row>
    <row r="116" spans="2:6" ht="15.75" hidden="1" thickBot="1">
      <c r="B116" s="1056" t="s">
        <v>18</v>
      </c>
      <c r="C116" s="1027" t="e">
        <f>C115/C114</f>
        <v>#DIV/0!</v>
      </c>
      <c r="D116" s="1027"/>
      <c r="E116" s="1027"/>
      <c r="F116" s="1027"/>
    </row>
    <row r="117" spans="2:6" ht="15.75" hidden="1" thickBot="1">
      <c r="B117" s="1056" t="s">
        <v>19</v>
      </c>
      <c r="C117" s="1029" t="s">
        <v>20</v>
      </c>
      <c r="D117" s="1030"/>
      <c r="E117" s="1030"/>
      <c r="F117" s="1030"/>
    </row>
    <row r="118" spans="2:6" ht="15.75" thickBot="1">
      <c r="B118" s="1056" t="s">
        <v>21</v>
      </c>
      <c r="C118" s="1029" t="s">
        <v>20</v>
      </c>
      <c r="D118" s="1030"/>
      <c r="E118" s="1030"/>
      <c r="F118" s="1030"/>
    </row>
    <row r="119" spans="2:6" ht="15.75" thickBot="1">
      <c r="B119" s="1056" t="s">
        <v>22</v>
      </c>
      <c r="C119" s="1029" t="s">
        <v>20</v>
      </c>
      <c r="D119" s="1030"/>
      <c r="E119" s="1030"/>
      <c r="F119" s="1030"/>
    </row>
    <row r="120" spans="2:6" ht="15.75" hidden="1" thickBot="1">
      <c r="B120" s="1376" t="s">
        <v>90</v>
      </c>
      <c r="C120" s="1377"/>
      <c r="D120" s="1377"/>
      <c r="E120" s="1377"/>
      <c r="F120" s="1378"/>
    </row>
    <row r="121" spans="2:6" ht="15.75" hidden="1" thickBot="1">
      <c r="B121" s="1194"/>
      <c r="C121" s="1020">
        <v>2020</v>
      </c>
      <c r="D121" s="1020">
        <v>2021</v>
      </c>
      <c r="E121" s="1020">
        <v>2022</v>
      </c>
      <c r="F121" s="1020">
        <v>2023</v>
      </c>
    </row>
    <row r="122" spans="2:6" ht="15.75" hidden="1" thickBot="1">
      <c r="B122" s="1029"/>
      <c r="C122" s="1022" t="s">
        <v>7</v>
      </c>
      <c r="D122" s="1022" t="s">
        <v>8</v>
      </c>
      <c r="E122" s="1022" t="s">
        <v>8</v>
      </c>
      <c r="F122" s="1022" t="s">
        <v>8</v>
      </c>
    </row>
    <row r="123" spans="2:6" ht="15.75" hidden="1" thickBot="1">
      <c r="B123" s="1195" t="s">
        <v>41</v>
      </c>
      <c r="C123" s="1037"/>
      <c r="D123" s="1037"/>
      <c r="E123" s="1037"/>
      <c r="F123" s="1037"/>
    </row>
    <row r="124" spans="2:6" ht="15.75" hidden="1" thickBot="1">
      <c r="B124" s="1196" t="s">
        <v>136</v>
      </c>
      <c r="C124" s="1037"/>
      <c r="D124" s="1037"/>
      <c r="E124" s="1037"/>
      <c r="F124" s="1037"/>
    </row>
    <row r="125" spans="2:6" ht="15.75" hidden="1" thickBot="1">
      <c r="B125" s="1196" t="s">
        <v>149</v>
      </c>
      <c r="C125" s="1037"/>
      <c r="D125" s="1037"/>
      <c r="E125" s="1037"/>
      <c r="F125" s="1037"/>
    </row>
    <row r="126" spans="2:6" ht="15.75" hidden="1" thickBot="1">
      <c r="B126" s="1196" t="s">
        <v>142</v>
      </c>
      <c r="C126" s="1037"/>
      <c r="D126" s="1037"/>
      <c r="E126" s="1037"/>
      <c r="F126" s="1037"/>
    </row>
    <row r="127" spans="2:6" ht="15.75" hidden="1" thickBot="1">
      <c r="B127" s="1196" t="s">
        <v>143</v>
      </c>
      <c r="C127" s="1037"/>
      <c r="D127" s="1037"/>
      <c r="E127" s="1037"/>
      <c r="F127" s="1037"/>
    </row>
    <row r="128" spans="2:6" ht="15.75" hidden="1" thickBot="1">
      <c r="B128" s="1195" t="s">
        <v>42</v>
      </c>
      <c r="C128" s="1041"/>
      <c r="D128" s="1041"/>
      <c r="E128" s="1037"/>
      <c r="F128" s="1037"/>
    </row>
    <row r="129" spans="2:6" ht="15.75" hidden="1" thickBot="1">
      <c r="B129" s="1196" t="s">
        <v>136</v>
      </c>
      <c r="C129" s="1041"/>
      <c r="D129" s="1041"/>
      <c r="E129" s="1037"/>
      <c r="F129" s="1037"/>
    </row>
    <row r="130" spans="2:6" ht="15.75" hidden="1" thickBot="1">
      <c r="B130" s="1196" t="s">
        <v>149</v>
      </c>
      <c r="C130" s="1041"/>
      <c r="D130" s="1037"/>
      <c r="E130" s="1037"/>
      <c r="F130" s="1037"/>
    </row>
    <row r="131" spans="2:6" ht="15.75" hidden="1" thickBot="1">
      <c r="B131" s="1196" t="s">
        <v>142</v>
      </c>
      <c r="C131" s="1041"/>
      <c r="D131" s="1037"/>
      <c r="E131" s="1037"/>
      <c r="F131" s="1037"/>
    </row>
    <row r="132" spans="2:6" ht="15.75" hidden="1" thickBot="1">
      <c r="B132" s="1196" t="s">
        <v>143</v>
      </c>
      <c r="C132" s="1041"/>
      <c r="D132" s="1037"/>
      <c r="E132" s="1037"/>
      <c r="F132" s="1037"/>
    </row>
    <row r="133" spans="2:6" ht="15.75" hidden="1" thickBot="1">
      <c r="B133" s="1179" t="s">
        <v>35</v>
      </c>
      <c r="C133" s="1041">
        <f>C128+C123</f>
        <v>0</v>
      </c>
      <c r="D133" s="1041"/>
      <c r="E133" s="1041"/>
      <c r="F133" s="1041"/>
    </row>
    <row r="134" spans="2:6" ht="15.75" thickBot="1">
      <c r="B134" s="1390" t="s">
        <v>44</v>
      </c>
      <c r="C134" s="1284"/>
      <c r="D134" s="1284"/>
      <c r="E134" s="1284"/>
      <c r="F134" s="1391"/>
    </row>
    <row r="135" spans="2:6" ht="15.75" thickBot="1">
      <c r="B135" s="1390" t="s">
        <v>45</v>
      </c>
      <c r="C135" s="1284"/>
      <c r="D135" s="1284"/>
      <c r="E135" s="1284"/>
      <c r="F135" s="1391"/>
    </row>
    <row r="136" spans="2:6" ht="15.75" thickBot="1">
      <c r="B136" s="1197" t="s">
        <v>43</v>
      </c>
      <c r="C136" s="1365"/>
      <c r="D136" s="1366"/>
      <c r="E136" s="1366"/>
      <c r="F136" s="1367"/>
    </row>
    <row r="137" spans="2:6" ht="15.75" thickBot="1">
      <c r="B137" s="1163" t="s">
        <v>13</v>
      </c>
      <c r="C137" s="1198"/>
      <c r="D137" s="1199"/>
      <c r="E137" s="1368"/>
      <c r="F137" s="1369"/>
    </row>
    <row r="138" spans="2:6" ht="15.75" customHeight="1" thickBot="1">
      <c r="B138" s="1056" t="s">
        <v>14</v>
      </c>
      <c r="C138" s="1370"/>
      <c r="D138" s="1371"/>
      <c r="E138" s="1371"/>
      <c r="F138" s="1372"/>
    </row>
    <row r="139" spans="2:6" ht="15.75" customHeight="1" thickBot="1">
      <c r="B139" s="1056" t="s">
        <v>15</v>
      </c>
      <c r="C139" s="1373"/>
      <c r="D139" s="1374"/>
      <c r="E139" s="1374"/>
      <c r="F139" s="1375"/>
    </row>
    <row r="140" spans="2:6" ht="15.75" thickBot="1">
      <c r="B140" s="1056" t="s">
        <v>16</v>
      </c>
      <c r="C140" s="1200">
        <v>0</v>
      </c>
      <c r="D140" s="1029"/>
      <c r="E140" s="1056"/>
      <c r="F140" s="1056"/>
    </row>
    <row r="141" spans="2:6" ht="15.75" thickBot="1">
      <c r="B141" s="1056" t="s">
        <v>17</v>
      </c>
      <c r="C141" s="1027">
        <v>0</v>
      </c>
      <c r="D141" s="1027"/>
      <c r="E141" s="1027"/>
      <c r="F141" s="1027"/>
    </row>
    <row r="142" spans="2:6" ht="15.75" thickBot="1">
      <c r="B142" s="1056" t="s">
        <v>18</v>
      </c>
      <c r="C142" s="1027">
        <v>0</v>
      </c>
      <c r="D142" s="1027"/>
      <c r="E142" s="1027"/>
      <c r="F142" s="1027"/>
    </row>
    <row r="143" spans="2:6" ht="15.75" thickBot="1">
      <c r="B143" s="1056" t="s">
        <v>19</v>
      </c>
      <c r="C143" s="1029" t="s">
        <v>20</v>
      </c>
      <c r="D143" s="1030"/>
      <c r="E143" s="1030"/>
      <c r="F143" s="1030"/>
    </row>
    <row r="144" spans="2:6" ht="15.75" thickBot="1">
      <c r="B144" s="1056" t="s">
        <v>21</v>
      </c>
      <c r="C144" s="1029" t="s">
        <v>20</v>
      </c>
      <c r="D144" s="1030"/>
      <c r="E144" s="1030"/>
      <c r="F144" s="1030"/>
    </row>
    <row r="145" spans="1:7" ht="15.75" thickBot="1">
      <c r="B145" s="1056" t="s">
        <v>22</v>
      </c>
      <c r="C145" s="1029" t="s">
        <v>20</v>
      </c>
      <c r="D145" s="1030"/>
      <c r="E145" s="1030"/>
      <c r="F145" s="1030"/>
    </row>
    <row r="146" spans="1:7" ht="15.75" customHeight="1" thickBot="1">
      <c r="B146" s="1376" t="s">
        <v>61</v>
      </c>
      <c r="C146" s="1377"/>
      <c r="D146" s="1377"/>
      <c r="E146" s="1377"/>
      <c r="F146" s="1378"/>
    </row>
    <row r="147" spans="1:7" ht="15.75" customHeight="1">
      <c r="B147" s="1194"/>
      <c r="C147" s="1164">
        <v>2021</v>
      </c>
      <c r="D147" s="1164">
        <v>2022</v>
      </c>
      <c r="E147" s="1164">
        <v>2023</v>
      </c>
      <c r="F147" s="1164">
        <v>2024</v>
      </c>
    </row>
    <row r="148" spans="1:7" ht="15.75" thickBot="1">
      <c r="B148" s="1029"/>
      <c r="C148" s="1165" t="s">
        <v>7</v>
      </c>
      <c r="D148" s="1165" t="s">
        <v>8</v>
      </c>
      <c r="E148" s="1165" t="s">
        <v>8</v>
      </c>
      <c r="F148" s="1165" t="s">
        <v>8</v>
      </c>
    </row>
    <row r="149" spans="1:7" ht="15.75" thickBot="1">
      <c r="B149" s="1195" t="s">
        <v>41</v>
      </c>
      <c r="C149" s="1037"/>
      <c r="D149" s="1037"/>
      <c r="E149" s="1037"/>
      <c r="F149" s="1037"/>
    </row>
    <row r="150" spans="1:7" ht="15.75" thickBot="1">
      <c r="B150" s="1196" t="s">
        <v>136</v>
      </c>
      <c r="C150" s="1037"/>
      <c r="D150" s="1037"/>
      <c r="E150" s="1037"/>
      <c r="F150" s="1037"/>
    </row>
    <row r="151" spans="1:7" ht="15.75" thickBot="1">
      <c r="B151" s="1196" t="s">
        <v>149</v>
      </c>
      <c r="C151" s="1037"/>
      <c r="D151" s="1037"/>
      <c r="E151" s="1037"/>
      <c r="F151" s="1037"/>
    </row>
    <row r="152" spans="1:7" ht="15.75" thickBot="1">
      <c r="B152" s="1196" t="s">
        <v>142</v>
      </c>
      <c r="C152" s="1037"/>
      <c r="D152" s="1037"/>
      <c r="E152" s="1037"/>
      <c r="F152" s="1037"/>
    </row>
    <row r="153" spans="1:7" ht="15.75" thickBot="1">
      <c r="B153" s="1196" t="s">
        <v>143</v>
      </c>
      <c r="C153" s="1037"/>
      <c r="D153" s="1037"/>
      <c r="E153" s="1037"/>
      <c r="F153" s="1037"/>
    </row>
    <row r="154" spans="1:7" ht="15.75" thickBot="1">
      <c r="B154" s="1195" t="s">
        <v>42</v>
      </c>
      <c r="C154" s="1041">
        <v>0</v>
      </c>
      <c r="D154" s="1037"/>
      <c r="E154" s="1037"/>
      <c r="F154" s="1037"/>
    </row>
    <row r="155" spans="1:7" ht="15.75" thickBot="1">
      <c r="B155" s="1196" t="s">
        <v>136</v>
      </c>
      <c r="C155" s="1041">
        <v>0</v>
      </c>
      <c r="D155" s="1037"/>
      <c r="E155" s="1037"/>
      <c r="F155" s="1037"/>
    </row>
    <row r="156" spans="1:7" ht="15.75" thickBot="1">
      <c r="B156" s="1196" t="s">
        <v>149</v>
      </c>
      <c r="C156" s="1041"/>
      <c r="D156" s="1037"/>
      <c r="E156" s="1037"/>
      <c r="F156" s="1037"/>
    </row>
    <row r="157" spans="1:7" ht="15.75" thickBot="1">
      <c r="B157" s="1196" t="s">
        <v>142</v>
      </c>
      <c r="C157" s="1041"/>
      <c r="D157" s="1037"/>
      <c r="E157" s="1037"/>
      <c r="F157" s="1037"/>
    </row>
    <row r="158" spans="1:7" ht="15.75" thickBot="1">
      <c r="B158" s="1196" t="s">
        <v>143</v>
      </c>
      <c r="C158" s="1041"/>
      <c r="D158" s="1037"/>
      <c r="E158" s="1037"/>
      <c r="F158" s="1037"/>
    </row>
    <row r="159" spans="1:7" ht="15.75" thickBot="1">
      <c r="B159" s="1201" t="s">
        <v>30</v>
      </c>
      <c r="C159" s="1041">
        <f>C154+C149</f>
        <v>0</v>
      </c>
      <c r="D159" s="1041"/>
      <c r="E159" s="1041"/>
      <c r="F159" s="1041"/>
    </row>
    <row r="160" spans="1:7" ht="24.75" thickBot="1">
      <c r="A160" s="1183"/>
      <c r="B160" s="1161" t="s">
        <v>49</v>
      </c>
      <c r="C160" s="1202">
        <f>C33+C76+C133+C106+C159</f>
        <v>157264</v>
      </c>
      <c r="D160" s="1202">
        <f>D33+D76+D133+D106+D159</f>
        <v>201360</v>
      </c>
      <c r="E160" s="1202">
        <f>E33+E96+E76</f>
        <v>136000</v>
      </c>
      <c r="F160" s="1202">
        <f>F33+F96+F76</f>
        <v>136000</v>
      </c>
      <c r="G160" s="1046"/>
    </row>
    <row r="161" spans="1:6" ht="24.75" thickBot="1">
      <c r="A161" s="1183"/>
      <c r="B161" s="1161" t="s">
        <v>50</v>
      </c>
      <c r="C161" s="1202">
        <f>C163+C165+C167+C179+C175</f>
        <v>157264</v>
      </c>
      <c r="D161" s="1202">
        <f>D163+D165+D167+D179</f>
        <v>201360</v>
      </c>
      <c r="E161" s="1202">
        <f>E41+E44+E47+E105+E85</f>
        <v>136000</v>
      </c>
      <c r="F161" s="1202">
        <f>F41+F44+F47+F105+F85</f>
        <v>136000</v>
      </c>
    </row>
    <row r="162" spans="1:6" ht="24.75" thickBot="1">
      <c r="A162" s="1183"/>
      <c r="B162" s="1203" t="s">
        <v>2919</v>
      </c>
      <c r="C162" s="1204"/>
      <c r="D162" s="1202"/>
      <c r="E162" s="1205"/>
      <c r="F162" s="1205"/>
    </row>
    <row r="163" spans="1:6" ht="15.75" thickBot="1">
      <c r="A163" s="1183"/>
      <c r="B163" s="1170" t="s">
        <v>23</v>
      </c>
      <c r="C163" s="1171">
        <f>C41</f>
        <v>119900</v>
      </c>
      <c r="D163" s="1202">
        <f>D41</f>
        <v>161700</v>
      </c>
      <c r="E163" s="1171">
        <f>E41</f>
        <v>103000</v>
      </c>
      <c r="F163" s="1171">
        <f>F41</f>
        <v>103000</v>
      </c>
    </row>
    <row r="164" spans="1:6" ht="15.75" thickBot="1">
      <c r="A164" s="1183"/>
      <c r="B164" s="1173" t="s">
        <v>2920</v>
      </c>
      <c r="C164" s="1174"/>
      <c r="D164" s="1202"/>
      <c r="E164" s="1206"/>
      <c r="F164" s="1176"/>
    </row>
    <row r="165" spans="1:6" ht="24.75" thickBot="1">
      <c r="A165" s="1183"/>
      <c r="B165" s="1170" t="s">
        <v>24</v>
      </c>
      <c r="C165" s="1171">
        <f>C44</f>
        <v>11100</v>
      </c>
      <c r="D165" s="1202">
        <f>D44</f>
        <v>13660</v>
      </c>
      <c r="E165" s="1207">
        <f t="shared" ref="E165:F165" si="9">E44</f>
        <v>11000</v>
      </c>
      <c r="F165" s="1207">
        <f t="shared" si="9"/>
        <v>11000</v>
      </c>
    </row>
    <row r="166" spans="1:6" ht="24.75" thickBot="1">
      <c r="A166" s="1183"/>
      <c r="B166" s="1173" t="s">
        <v>2921</v>
      </c>
      <c r="C166" s="1174"/>
      <c r="D166" s="1202"/>
      <c r="E166" s="1176"/>
      <c r="F166" s="1176"/>
    </row>
    <row r="167" spans="1:6" ht="15.75" thickBot="1">
      <c r="A167" s="1183"/>
      <c r="B167" s="1170" t="s">
        <v>25</v>
      </c>
      <c r="C167" s="1171">
        <f>C47</f>
        <v>16900</v>
      </c>
      <c r="D167" s="1202">
        <f>D47</f>
        <v>24000</v>
      </c>
      <c r="E167" s="1171">
        <f>E47</f>
        <v>20000</v>
      </c>
      <c r="F167" s="1171">
        <f>F47</f>
        <v>20000</v>
      </c>
    </row>
    <row r="168" spans="1:6" ht="24.75" thickBot="1">
      <c r="A168" s="1183"/>
      <c r="B168" s="1173" t="s">
        <v>2922</v>
      </c>
      <c r="C168" s="1174"/>
      <c r="D168" s="1202">
        <f>D104+D84</f>
        <v>0</v>
      </c>
      <c r="E168" s="1176"/>
      <c r="F168" s="1176"/>
    </row>
    <row r="169" spans="1:6" ht="15.75" thickBot="1">
      <c r="A169" s="1183"/>
      <c r="B169" s="1170" t="s">
        <v>26</v>
      </c>
      <c r="C169" s="1171">
        <f>C50</f>
        <v>0</v>
      </c>
      <c r="D169" s="1207">
        <f>D50</f>
        <v>0</v>
      </c>
      <c r="E169" s="1171">
        <f>E50</f>
        <v>0</v>
      </c>
      <c r="F169" s="1171">
        <f>F50</f>
        <v>0</v>
      </c>
    </row>
    <row r="170" spans="1:6" ht="15.75" thickBot="1">
      <c r="A170" s="1183"/>
      <c r="B170" s="1173" t="s">
        <v>2923</v>
      </c>
      <c r="C170" s="1174"/>
      <c r="D170" s="1202"/>
      <c r="E170" s="1176"/>
      <c r="F170" s="1176"/>
    </row>
    <row r="171" spans="1:6" ht="15.75" thickBot="1">
      <c r="A171" s="1183"/>
      <c r="B171" s="1170" t="s">
        <v>27</v>
      </c>
      <c r="C171" s="1171">
        <f>C53</f>
        <v>0</v>
      </c>
      <c r="D171" s="1207">
        <f>D53</f>
        <v>0</v>
      </c>
      <c r="E171" s="1171">
        <f>E53</f>
        <v>0</v>
      </c>
      <c r="F171" s="1171">
        <f>F53</f>
        <v>0</v>
      </c>
    </row>
    <row r="172" spans="1:6" ht="24.75" thickBot="1">
      <c r="A172" s="1183"/>
      <c r="B172" s="1173" t="s">
        <v>2924</v>
      </c>
      <c r="C172" s="1174"/>
      <c r="D172" s="1202">
        <f>D45+D108+D88</f>
        <v>0</v>
      </c>
      <c r="E172" s="1176"/>
      <c r="F172" s="1176"/>
    </row>
    <row r="173" spans="1:6" ht="15.75" thickBot="1">
      <c r="A173" s="1183"/>
      <c r="B173" s="1170" t="s">
        <v>28</v>
      </c>
      <c r="C173" s="1171">
        <f>C56</f>
        <v>0</v>
      </c>
      <c r="D173" s="1202">
        <f>D46+D109+D89</f>
        <v>0</v>
      </c>
      <c r="E173" s="1171">
        <f>E56</f>
        <v>0</v>
      </c>
      <c r="F173" s="1171">
        <f>F56</f>
        <v>0</v>
      </c>
    </row>
    <row r="174" spans="1:6" ht="15.75" thickBot="1">
      <c r="A174" s="1183"/>
      <c r="B174" s="1173" t="s">
        <v>2925</v>
      </c>
      <c r="C174" s="1174"/>
      <c r="D174" s="1208"/>
      <c r="E174" s="1176"/>
      <c r="F174" s="1176"/>
    </row>
    <row r="175" spans="1:6" ht="24.75" thickBot="1">
      <c r="A175" s="1183"/>
      <c r="B175" s="1170" t="s">
        <v>29</v>
      </c>
      <c r="C175" s="1171">
        <f>C59</f>
        <v>1364</v>
      </c>
      <c r="D175" s="1202">
        <f>D48+D90</f>
        <v>0</v>
      </c>
      <c r="E175" s="1171">
        <f>E59</f>
        <v>0</v>
      </c>
      <c r="F175" s="1171">
        <f>F59</f>
        <v>0</v>
      </c>
    </row>
    <row r="176" spans="1:6" ht="24.75" thickBot="1">
      <c r="A176" s="1183"/>
      <c r="B176" s="1173" t="s">
        <v>2926</v>
      </c>
      <c r="C176" s="1174"/>
      <c r="D176" s="1202">
        <f>D49+D91</f>
        <v>0</v>
      </c>
      <c r="E176" s="1176"/>
      <c r="F176" s="1176"/>
    </row>
    <row r="177" spans="1:8" ht="15.75" thickBot="1">
      <c r="A177" s="1183"/>
      <c r="B177" s="1170" t="s">
        <v>51</v>
      </c>
      <c r="C177" s="1171">
        <f>C84+C104</f>
        <v>0</v>
      </c>
      <c r="D177" s="1202">
        <f>D50+D92</f>
        <v>0</v>
      </c>
      <c r="E177" s="1171">
        <f>E84+E104</f>
        <v>0</v>
      </c>
      <c r="F177" s="1171">
        <f>F84+F104</f>
        <v>0</v>
      </c>
    </row>
    <row r="178" spans="1:8" ht="24.75" thickBot="1">
      <c r="A178" s="1183"/>
      <c r="B178" s="1173" t="s">
        <v>2927</v>
      </c>
      <c r="C178" s="1174"/>
      <c r="D178" s="1202"/>
      <c r="E178" s="1176"/>
      <c r="F178" s="1176"/>
    </row>
    <row r="179" spans="1:8" ht="15.75" thickBot="1">
      <c r="A179" s="1183"/>
      <c r="B179" s="1170" t="s">
        <v>52</v>
      </c>
      <c r="C179" s="1171">
        <f>C86+C106+C133+C159</f>
        <v>8000</v>
      </c>
      <c r="D179" s="1202">
        <f>D86+D106+D133+D159</f>
        <v>2000</v>
      </c>
      <c r="E179" s="1171">
        <f>E86+E106+E133+E159</f>
        <v>2000</v>
      </c>
      <c r="F179" s="1171">
        <f>F86+F106+F133+F159</f>
        <v>2000</v>
      </c>
    </row>
    <row r="180" spans="1:8" ht="15.75" thickBot="1">
      <c r="A180" s="1183"/>
      <c r="B180" s="1173" t="s">
        <v>2928</v>
      </c>
      <c r="C180" s="1174"/>
      <c r="D180" s="1202"/>
      <c r="E180" s="1176"/>
      <c r="F180" s="1176"/>
    </row>
    <row r="181" spans="1:8">
      <c r="A181" s="1183"/>
      <c r="B181" s="1379" t="s">
        <v>2929</v>
      </c>
      <c r="C181" s="1382"/>
      <c r="D181" s="1382"/>
      <c r="E181" s="1382"/>
      <c r="F181" s="1383"/>
    </row>
    <row r="182" spans="1:8">
      <c r="B182" s="1380"/>
      <c r="C182" s="1384"/>
      <c r="D182" s="1384"/>
      <c r="E182" s="1384"/>
      <c r="F182" s="1385"/>
    </row>
    <row r="183" spans="1:8" ht="15.75" thickBot="1">
      <c r="B183" s="1381"/>
      <c r="C183" s="1386"/>
      <c r="D183" s="1386"/>
      <c r="E183" s="1386"/>
      <c r="F183" s="1387"/>
    </row>
    <row r="184" spans="1:8" ht="15.75" thickBot="1">
      <c r="B184" s="1181" t="s">
        <v>31</v>
      </c>
      <c r="C184" s="1182">
        <f>IF(C161-C160=0,0,"Error")</f>
        <v>0</v>
      </c>
      <c r="D184" s="1182">
        <f t="shared" ref="D184:F184" si="10">IF(D161-D160=0,0,"Error")</f>
        <v>0</v>
      </c>
      <c r="E184" s="1182">
        <f t="shared" si="10"/>
        <v>0</v>
      </c>
      <c r="F184" s="1182">
        <f t="shared" si="10"/>
        <v>0</v>
      </c>
    </row>
    <row r="185" spans="1:8" ht="24.75" thickBot="1">
      <c r="B185" s="1209" t="s">
        <v>2930</v>
      </c>
      <c r="C185" s="1171">
        <v>49</v>
      </c>
      <c r="D185" s="1171">
        <v>49</v>
      </c>
      <c r="E185" s="1171">
        <v>49</v>
      </c>
      <c r="F185" s="1171">
        <v>49</v>
      </c>
    </row>
    <row r="186" spans="1:8" ht="24.75" thickBot="1">
      <c r="B186" s="1209" t="s">
        <v>2931</v>
      </c>
      <c r="C186" s="1171">
        <v>6</v>
      </c>
      <c r="D186" s="1171">
        <v>6</v>
      </c>
      <c r="E186" s="1171">
        <v>6</v>
      </c>
      <c r="F186" s="1171">
        <v>6</v>
      </c>
    </row>
    <row r="187" spans="1:8" ht="15.75" thickBot="1">
      <c r="B187" s="2320"/>
      <c r="C187" s="2321"/>
      <c r="D187" s="2321"/>
      <c r="E187" s="2321"/>
      <c r="F187" s="2321"/>
    </row>
    <row r="188" spans="1:8">
      <c r="A188" s="1318" t="s">
        <v>2932</v>
      </c>
      <c r="B188" s="2322" t="s">
        <v>2933</v>
      </c>
      <c r="D188" s="1318" t="s">
        <v>270</v>
      </c>
      <c r="E188" s="1085" t="s">
        <v>269</v>
      </c>
      <c r="F188" s="2322" t="s">
        <v>2933</v>
      </c>
    </row>
    <row r="189" spans="1:8">
      <c r="A189" s="1319"/>
      <c r="B189" s="1088"/>
      <c r="D189" s="1319"/>
      <c r="E189" s="1087" t="s">
        <v>268</v>
      </c>
      <c r="F189" s="1088"/>
    </row>
    <row r="190" spans="1:8" ht="15.75" thickBot="1">
      <c r="A190" s="1320"/>
      <c r="B190" s="1091" t="s">
        <v>2934</v>
      </c>
      <c r="D190" s="1320"/>
      <c r="E190" s="1089" t="s">
        <v>267</v>
      </c>
      <c r="F190" s="1091" t="s">
        <v>2934</v>
      </c>
    </row>
    <row r="191" spans="1:8" ht="15.75" thickBot="1">
      <c r="A191" s="1094"/>
      <c r="B191" s="1092"/>
      <c r="D191" s="1094"/>
      <c r="E191" s="1092"/>
      <c r="F191" s="1092"/>
      <c r="H191" s="1092"/>
    </row>
    <row r="192" spans="1:8">
      <c r="A192" s="1094"/>
      <c r="B192" s="1092"/>
      <c r="D192" s="1318" t="s">
        <v>2293</v>
      </c>
      <c r="E192" s="1085" t="s">
        <v>269</v>
      </c>
      <c r="F192" s="2322" t="s">
        <v>2935</v>
      </c>
      <c r="H192" s="1092"/>
    </row>
    <row r="193" spans="1:8">
      <c r="A193" s="1094"/>
      <c r="B193" s="1092"/>
      <c r="D193" s="1319"/>
      <c r="E193" s="1087" t="s">
        <v>268</v>
      </c>
      <c r="F193" s="1088"/>
      <c r="H193" s="1092"/>
    </row>
    <row r="194" spans="1:8" ht="15.75" thickBot="1">
      <c r="A194" s="1094"/>
      <c r="B194" s="1092"/>
      <c r="D194" s="1320"/>
      <c r="E194" s="1089" t="s">
        <v>267</v>
      </c>
      <c r="F194" s="1091" t="s">
        <v>2934</v>
      </c>
      <c r="H194" s="1092"/>
    </row>
    <row r="195" spans="1:8">
      <c r="A195" s="1094"/>
      <c r="B195" s="1092"/>
      <c r="C195" s="2323"/>
      <c r="D195" s="1094"/>
      <c r="E195" s="1092"/>
      <c r="F195" s="1092"/>
    </row>
    <row r="196" spans="1:8" ht="15.75" thickBot="1">
      <c r="A196" s="1094"/>
      <c r="B196" s="1092"/>
      <c r="C196" s="2323"/>
      <c r="D196" s="1094"/>
      <c r="E196" s="1092"/>
      <c r="F196" s="1092"/>
    </row>
    <row r="197" spans="1:8" ht="15.75" thickBot="1">
      <c r="A197" s="1094"/>
      <c r="B197" s="2324" t="s">
        <v>2936</v>
      </c>
      <c r="C197" s="2323"/>
      <c r="D197" s="1094"/>
      <c r="E197" s="1092"/>
      <c r="F197" s="1092"/>
    </row>
    <row r="198" spans="1:8">
      <c r="A198" s="1094"/>
      <c r="B198" s="2325" t="s">
        <v>2937</v>
      </c>
      <c r="C198" s="2326"/>
      <c r="D198" s="2326"/>
      <c r="E198" s="2326"/>
      <c r="F198" s="2327"/>
    </row>
    <row r="199" spans="1:8">
      <c r="A199" s="1094"/>
      <c r="B199" s="2328" t="s">
        <v>2938</v>
      </c>
      <c r="C199" s="2329"/>
      <c r="D199" s="2329"/>
      <c r="E199" s="2329"/>
      <c r="F199" s="2330"/>
    </row>
    <row r="200" spans="1:8">
      <c r="B200" s="2331" t="s">
        <v>2939</v>
      </c>
      <c r="C200" s="2332"/>
      <c r="D200" s="2332"/>
      <c r="E200" s="2332"/>
      <c r="F200" s="2333"/>
      <c r="G200" s="2334"/>
    </row>
    <row r="201" spans="1:8">
      <c r="A201" s="1094"/>
      <c r="B201" s="2335" t="s">
        <v>2940</v>
      </c>
      <c r="C201" s="2336"/>
      <c r="D201" s="2336"/>
      <c r="E201" s="2336"/>
      <c r="F201" s="2337"/>
    </row>
    <row r="202" spans="1:8">
      <c r="B202" s="2331" t="s">
        <v>2941</v>
      </c>
      <c r="C202" s="2332"/>
      <c r="D202" s="2332"/>
      <c r="E202" s="2332"/>
      <c r="F202" s="2333"/>
    </row>
    <row r="203" spans="1:8">
      <c r="B203" s="2331" t="s">
        <v>2942</v>
      </c>
      <c r="C203" s="2332"/>
      <c r="D203" s="2332"/>
      <c r="E203" s="2332"/>
      <c r="F203" s="2333"/>
      <c r="G203" s="2338"/>
    </row>
    <row r="204" spans="1:8">
      <c r="B204" s="2328" t="s">
        <v>2943</v>
      </c>
      <c r="C204" s="2336"/>
      <c r="D204" s="2336"/>
      <c r="E204" s="2336"/>
      <c r="F204" s="2337"/>
    </row>
    <row r="205" spans="1:8" ht="15.75" thickBot="1">
      <c r="B205" s="2339" t="s">
        <v>2294</v>
      </c>
      <c r="C205" s="2340"/>
      <c r="D205" s="2340"/>
      <c r="E205" s="2340"/>
      <c r="F205" s="2341"/>
    </row>
  </sheetData>
  <mergeCells count="66">
    <mergeCell ref="B201:F201"/>
    <mergeCell ref="B202:F202"/>
    <mergeCell ref="B203:F203"/>
    <mergeCell ref="B204:F204"/>
    <mergeCell ref="B205:F205"/>
    <mergeCell ref="A188:A190"/>
    <mergeCell ref="D188:D190"/>
    <mergeCell ref="D192:D194"/>
    <mergeCell ref="B198:F198"/>
    <mergeCell ref="B199:F199"/>
    <mergeCell ref="B200:F200"/>
    <mergeCell ref="C136:F136"/>
    <mergeCell ref="E137:F137"/>
    <mergeCell ref="C138:F138"/>
    <mergeCell ref="C139:F139"/>
    <mergeCell ref="B146:F146"/>
    <mergeCell ref="B181:B183"/>
    <mergeCell ref="C181:F183"/>
    <mergeCell ref="E111:F111"/>
    <mergeCell ref="C112:F112"/>
    <mergeCell ref="C113:F113"/>
    <mergeCell ref="B120:F120"/>
    <mergeCell ref="B134:F134"/>
    <mergeCell ref="B135:F135"/>
    <mergeCell ref="B93:B94"/>
    <mergeCell ref="B101:F101"/>
    <mergeCell ref="B102:B103"/>
    <mergeCell ref="B107:B109"/>
    <mergeCell ref="C107:F109"/>
    <mergeCell ref="C110:F110"/>
    <mergeCell ref="B82:B83"/>
    <mergeCell ref="B87:B89"/>
    <mergeCell ref="C87:F89"/>
    <mergeCell ref="E90:F90"/>
    <mergeCell ref="C91:F91"/>
    <mergeCell ref="C92:F92"/>
    <mergeCell ref="C69:F69"/>
    <mergeCell ref="E70:F70"/>
    <mergeCell ref="C71:F71"/>
    <mergeCell ref="C72:F72"/>
    <mergeCell ref="B73:B74"/>
    <mergeCell ref="B81:F81"/>
    <mergeCell ref="B38:F38"/>
    <mergeCell ref="B39:B40"/>
    <mergeCell ref="B63:B65"/>
    <mergeCell ref="C63:F65"/>
    <mergeCell ref="B67:F67"/>
    <mergeCell ref="B68:F68"/>
    <mergeCell ref="B25:F25"/>
    <mergeCell ref="B26:F26"/>
    <mergeCell ref="C27:F27"/>
    <mergeCell ref="C28:F28"/>
    <mergeCell ref="C29:F29"/>
    <mergeCell ref="B30:B31"/>
    <mergeCell ref="B11:F13"/>
    <mergeCell ref="C14:F14"/>
    <mergeCell ref="B15:B16"/>
    <mergeCell ref="B18:B19"/>
    <mergeCell ref="C20:F20"/>
    <mergeCell ref="B21:F21"/>
    <mergeCell ref="B2:G2"/>
    <mergeCell ref="B3:F3"/>
    <mergeCell ref="C7:F7"/>
    <mergeCell ref="C8:F8"/>
    <mergeCell ref="C9:F9"/>
    <mergeCell ref="B10:F10"/>
  </mergeCells>
  <pageMargins left="0.2" right="0.2" top="0.5" bottom="0.5" header="0.3" footer="0.3"/>
  <pageSetup paperSize="9" scale="85" fitToHeight="0" orientation="portrait" verticalDpi="597"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289"/>
  <sheetViews>
    <sheetView workbookViewId="0">
      <selection activeCell="O1225" sqref="O1225"/>
    </sheetView>
  </sheetViews>
  <sheetFormatPr defaultRowHeight="15"/>
  <cols>
    <col min="1" max="1" width="13.28515625" style="50" customWidth="1"/>
    <col min="2" max="2" width="9.7109375" style="50" customWidth="1"/>
    <col min="3" max="3" width="28.28515625" style="50" customWidth="1"/>
    <col min="4" max="6" width="15.85546875" style="50" customWidth="1"/>
    <col min="7" max="7" width="16.140625" style="50" customWidth="1"/>
    <col min="8" max="8" width="6.7109375" style="50" customWidth="1"/>
    <col min="9" max="9" width="18.28515625" style="50" customWidth="1"/>
    <col min="10" max="10" width="11.140625" style="50" bestFit="1" customWidth="1"/>
    <col min="11" max="11" width="17.42578125" style="50" customWidth="1"/>
    <col min="12" max="16384" width="9.140625" style="50"/>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1086</v>
      </c>
      <c r="E3" s="1253"/>
      <c r="F3" s="1253"/>
      <c r="G3" s="1253"/>
      <c r="H3" s="49"/>
      <c r="I3" s="49"/>
      <c r="J3" s="49"/>
      <c r="K3" s="49"/>
    </row>
    <row r="4" spans="1:11" ht="14.1" customHeight="1">
      <c r="A4" s="49"/>
      <c r="B4" s="49"/>
      <c r="C4" s="51" t="s">
        <v>424</v>
      </c>
      <c r="D4" s="1252" t="s">
        <v>1085</v>
      </c>
      <c r="E4" s="1253"/>
      <c r="F4" s="1253"/>
      <c r="G4" s="1253"/>
      <c r="H4" s="49"/>
      <c r="I4" s="49"/>
      <c r="J4" s="49"/>
      <c r="K4" s="49"/>
    </row>
    <row r="5" spans="1:11" ht="14.1" customHeight="1">
      <c r="A5" s="49"/>
      <c r="B5" s="49"/>
      <c r="C5" s="51" t="s">
        <v>0</v>
      </c>
      <c r="D5" s="1252" t="s">
        <v>87</v>
      </c>
      <c r="E5" s="1253"/>
      <c r="F5" s="1253"/>
      <c r="G5" s="1253"/>
      <c r="H5" s="49"/>
      <c r="I5" s="49"/>
      <c r="J5" s="49"/>
      <c r="K5" s="49"/>
    </row>
    <row r="6" spans="1:11" ht="14.1" customHeight="1">
      <c r="A6" s="49"/>
      <c r="B6" s="49"/>
      <c r="C6" s="51" t="s">
        <v>1</v>
      </c>
      <c r="D6" s="1252" t="s">
        <v>2</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87" customHeight="1">
      <c r="A9" s="49"/>
      <c r="B9" s="49"/>
      <c r="C9" s="1242" t="s">
        <v>1134</v>
      </c>
      <c r="D9" s="1243"/>
      <c r="E9" s="1243"/>
      <c r="F9" s="1243"/>
      <c r="G9" s="1243"/>
      <c r="H9" s="49"/>
      <c r="I9" s="49"/>
      <c r="J9" s="49"/>
      <c r="K9" s="49"/>
    </row>
    <row r="10" spans="1:11" ht="74.25" customHeight="1">
      <c r="A10" s="49"/>
      <c r="B10" s="49"/>
      <c r="C10" s="52" t="s">
        <v>5</v>
      </c>
      <c r="D10" s="1244" t="s">
        <v>1133</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20.100000000000001" customHeight="1">
      <c r="A13" s="49"/>
      <c r="B13" s="49"/>
      <c r="C13" s="53" t="s">
        <v>1132</v>
      </c>
      <c r="D13" s="57" t="s">
        <v>361</v>
      </c>
      <c r="E13" s="57" t="s">
        <v>395</v>
      </c>
      <c r="F13" s="57" t="s">
        <v>395</v>
      </c>
      <c r="G13" s="57" t="s">
        <v>395</v>
      </c>
      <c r="H13" s="49"/>
      <c r="I13" s="49"/>
      <c r="J13" s="49"/>
      <c r="K13" s="49"/>
    </row>
    <row r="14" spans="1:11" ht="30.95" customHeight="1">
      <c r="A14" s="49"/>
      <c r="B14" s="49"/>
      <c r="C14" s="53" t="s">
        <v>1131</v>
      </c>
      <c r="D14" s="57" t="s">
        <v>361</v>
      </c>
      <c r="E14" s="57" t="s">
        <v>395</v>
      </c>
      <c r="F14" s="57" t="s">
        <v>396</v>
      </c>
      <c r="G14" s="57" t="s">
        <v>396</v>
      </c>
      <c r="H14" s="49"/>
      <c r="I14" s="49"/>
      <c r="J14" s="49"/>
      <c r="K14" s="49"/>
    </row>
    <row r="15" spans="1:11" ht="20.100000000000001" customHeight="1">
      <c r="A15" s="49"/>
      <c r="B15" s="49"/>
      <c r="C15" s="53" t="s">
        <v>1130</v>
      </c>
      <c r="D15" s="57" t="s">
        <v>361</v>
      </c>
      <c r="E15" s="57" t="s">
        <v>395</v>
      </c>
      <c r="F15" s="57" t="s">
        <v>396</v>
      </c>
      <c r="G15" s="57" t="s">
        <v>396</v>
      </c>
      <c r="H15" s="49"/>
      <c r="I15" s="49"/>
      <c r="J15" s="49"/>
      <c r="K15" s="49"/>
    </row>
    <row r="16" spans="1:11" ht="20.100000000000001" customHeight="1">
      <c r="A16" s="49"/>
      <c r="B16" s="49"/>
      <c r="C16" s="53" t="s">
        <v>1129</v>
      </c>
      <c r="D16" s="57" t="s">
        <v>361</v>
      </c>
      <c r="E16" s="57" t="s">
        <v>395</v>
      </c>
      <c r="F16" s="57" t="s">
        <v>395</v>
      </c>
      <c r="G16" s="57" t="s">
        <v>395</v>
      </c>
      <c r="H16" s="49"/>
      <c r="I16" s="49"/>
      <c r="J16" s="49"/>
      <c r="K16" s="49"/>
    </row>
    <row r="17" spans="1:11" ht="32.25" customHeight="1">
      <c r="A17" s="49"/>
      <c r="B17" s="49"/>
      <c r="C17" s="52" t="s">
        <v>235</v>
      </c>
      <c r="D17" s="1244" t="s">
        <v>1128</v>
      </c>
      <c r="E17" s="1245"/>
      <c r="F17" s="1245"/>
      <c r="G17" s="1245"/>
      <c r="H17" s="49"/>
      <c r="I17" s="49"/>
      <c r="J17" s="49"/>
      <c r="K17" s="49"/>
    </row>
    <row r="18" spans="1:11" ht="27.95" customHeight="1">
      <c r="A18" s="49"/>
      <c r="B18" s="49"/>
      <c r="C18" s="53" t="s">
        <v>405</v>
      </c>
      <c r="D18" s="54">
        <v>2021</v>
      </c>
      <c r="E18" s="54">
        <v>2022</v>
      </c>
      <c r="F18" s="54">
        <v>2023</v>
      </c>
      <c r="G18" s="54">
        <v>2024</v>
      </c>
      <c r="H18" s="49"/>
      <c r="I18" s="49"/>
      <c r="J18" s="49"/>
      <c r="K18" s="49"/>
    </row>
    <row r="19" spans="1:11" ht="14.1" customHeight="1">
      <c r="A19" s="49"/>
      <c r="B19" s="49"/>
      <c r="C19" s="55"/>
      <c r="D19" s="56" t="s">
        <v>7</v>
      </c>
      <c r="E19" s="56" t="s">
        <v>8</v>
      </c>
      <c r="F19" s="56" t="s">
        <v>8</v>
      </c>
      <c r="G19" s="56" t="s">
        <v>8</v>
      </c>
      <c r="H19" s="49"/>
      <c r="I19" s="49"/>
      <c r="J19" s="49"/>
      <c r="K19" s="49"/>
    </row>
    <row r="20" spans="1:11" ht="41.1" customHeight="1">
      <c r="A20" s="49"/>
      <c r="B20" s="49"/>
      <c r="C20" s="53" t="s">
        <v>1127</v>
      </c>
      <c r="D20" s="57" t="s">
        <v>361</v>
      </c>
      <c r="E20" s="57" t="s">
        <v>395</v>
      </c>
      <c r="F20" s="57" t="s">
        <v>395</v>
      </c>
      <c r="G20" s="57" t="s">
        <v>395</v>
      </c>
      <c r="H20" s="49"/>
      <c r="I20" s="49"/>
      <c r="J20" s="49"/>
      <c r="K20" s="49"/>
    </row>
    <row r="21" spans="1:11" ht="30.95" customHeight="1">
      <c r="A21" s="49"/>
      <c r="B21" s="49"/>
      <c r="C21" s="53" t="s">
        <v>1126</v>
      </c>
      <c r="D21" s="57" t="s">
        <v>361</v>
      </c>
      <c r="E21" s="57" t="s">
        <v>396</v>
      </c>
      <c r="F21" s="57" t="s">
        <v>1097</v>
      </c>
      <c r="G21" s="57" t="s">
        <v>1097</v>
      </c>
      <c r="H21" s="49"/>
      <c r="I21" s="49"/>
      <c r="J21" s="49"/>
      <c r="K21" s="49"/>
    </row>
    <row r="22" spans="1:11" ht="30.95" customHeight="1">
      <c r="A22" s="49"/>
      <c r="B22" s="49"/>
      <c r="C22" s="53" t="s">
        <v>1125</v>
      </c>
      <c r="D22" s="57" t="s">
        <v>361</v>
      </c>
      <c r="E22" s="57" t="s">
        <v>396</v>
      </c>
      <c r="F22" s="57" t="s">
        <v>1097</v>
      </c>
      <c r="G22" s="57" t="s">
        <v>1097</v>
      </c>
      <c r="H22" s="49"/>
      <c r="I22" s="49"/>
      <c r="J22" s="49"/>
      <c r="K22" s="49"/>
    </row>
    <row r="23" spans="1:11" ht="14.1" customHeight="1">
      <c r="A23" s="49"/>
      <c r="B23" s="49"/>
      <c r="C23" s="1246" t="s">
        <v>273</v>
      </c>
      <c r="D23" s="1247"/>
      <c r="E23" s="1247"/>
      <c r="F23" s="1247"/>
      <c r="G23" s="1247"/>
      <c r="H23" s="49"/>
      <c r="I23" s="49"/>
      <c r="J23" s="49"/>
      <c r="K23" s="49"/>
    </row>
    <row r="24" spans="1:11" ht="14.1" customHeight="1">
      <c r="A24" s="49"/>
      <c r="B24" s="49"/>
      <c r="C24" s="58" t="s">
        <v>1110</v>
      </c>
      <c r="D24" s="1246" t="s">
        <v>1109</v>
      </c>
      <c r="E24" s="1247"/>
      <c r="F24" s="1247"/>
      <c r="G24" s="1247"/>
      <c r="H24" s="49"/>
      <c r="I24" s="49"/>
      <c r="J24" s="49"/>
      <c r="K24" s="49"/>
    </row>
    <row r="25" spans="1:11" ht="18" customHeight="1">
      <c r="A25" s="49"/>
      <c r="B25" s="49"/>
      <c r="C25" s="59" t="s">
        <v>393</v>
      </c>
      <c r="D25" s="1258" t="s">
        <v>1124</v>
      </c>
      <c r="E25" s="1259"/>
      <c r="F25" s="1259"/>
      <c r="G25" s="1259"/>
      <c r="H25" s="49"/>
      <c r="I25" s="49"/>
      <c r="J25" s="49"/>
      <c r="K25" s="49"/>
    </row>
    <row r="26" spans="1:11" ht="18" customHeight="1">
      <c r="A26" s="49"/>
      <c r="B26" s="49"/>
      <c r="C26" s="60" t="s">
        <v>392</v>
      </c>
      <c r="D26" s="1254" t="s">
        <v>1123</v>
      </c>
      <c r="E26" s="1255"/>
      <c r="F26" s="1255"/>
      <c r="G26" s="1255"/>
      <c r="H26" s="49"/>
      <c r="I26" s="49"/>
      <c r="J26" s="49"/>
      <c r="K26" s="49"/>
    </row>
    <row r="27" spans="1:11" ht="18" customHeight="1">
      <c r="A27" s="49"/>
      <c r="B27" s="49"/>
      <c r="C27" s="60" t="s">
        <v>15</v>
      </c>
      <c r="D27" s="1254" t="s">
        <v>1122</v>
      </c>
      <c r="E27" s="1255"/>
      <c r="F27" s="1255"/>
      <c r="G27" s="1255"/>
      <c r="H27" s="49"/>
      <c r="I27" s="49"/>
      <c r="J27" s="49"/>
      <c r="K27" s="49"/>
    </row>
    <row r="28" spans="1:11" ht="15" customHeight="1">
      <c r="A28" s="49"/>
      <c r="B28" s="49"/>
      <c r="C28" s="61"/>
      <c r="D28" s="62">
        <v>2021</v>
      </c>
      <c r="E28" s="62">
        <v>2022</v>
      </c>
      <c r="F28" s="62">
        <v>2023</v>
      </c>
      <c r="G28" s="62">
        <v>2024</v>
      </c>
      <c r="H28" s="49"/>
      <c r="I28" s="49"/>
      <c r="J28" s="49"/>
      <c r="K28" s="49"/>
    </row>
    <row r="29" spans="1:11" ht="15" customHeight="1">
      <c r="A29" s="49"/>
      <c r="B29" s="49"/>
      <c r="C29" s="63"/>
      <c r="D29" s="64" t="s">
        <v>7</v>
      </c>
      <c r="E29" s="64" t="s">
        <v>8</v>
      </c>
      <c r="F29" s="64" t="s">
        <v>8</v>
      </c>
      <c r="G29" s="64" t="s">
        <v>8</v>
      </c>
      <c r="H29" s="49"/>
      <c r="I29" s="49"/>
      <c r="J29" s="49"/>
      <c r="K29" s="49"/>
    </row>
    <row r="30" spans="1:11" ht="14.1" customHeight="1">
      <c r="A30" s="49"/>
      <c r="B30" s="49"/>
      <c r="C30" s="53" t="s">
        <v>16</v>
      </c>
      <c r="D30" s="57" t="s">
        <v>798</v>
      </c>
      <c r="E30" s="57" t="s">
        <v>1219</v>
      </c>
      <c r="F30" s="57" t="s">
        <v>722</v>
      </c>
      <c r="G30" s="57" t="s">
        <v>346</v>
      </c>
      <c r="H30" s="49"/>
      <c r="I30" s="49"/>
      <c r="J30" s="49"/>
      <c r="K30" s="49"/>
    </row>
    <row r="31" spans="1:11" ht="14.1" customHeight="1">
      <c r="A31" s="49"/>
      <c r="B31" s="49"/>
      <c r="C31" s="53" t="s">
        <v>506</v>
      </c>
      <c r="D31" s="57" t="s">
        <v>1612</v>
      </c>
      <c r="E31" s="57" t="s">
        <v>1613</v>
      </c>
      <c r="F31" s="57" t="s">
        <v>1614</v>
      </c>
      <c r="G31" s="57" t="s">
        <v>1615</v>
      </c>
      <c r="H31" s="49"/>
      <c r="I31" s="49"/>
      <c r="J31" s="49"/>
      <c r="K31" s="49"/>
    </row>
    <row r="32" spans="1:11" ht="14.1" customHeight="1">
      <c r="A32" s="49"/>
      <c r="B32" s="49"/>
      <c r="C32" s="53" t="s">
        <v>504</v>
      </c>
      <c r="D32" s="57" t="s">
        <v>1616</v>
      </c>
      <c r="E32" s="57" t="s">
        <v>1617</v>
      </c>
      <c r="F32" s="57" t="s">
        <v>1618</v>
      </c>
      <c r="G32" s="57" t="s">
        <v>1619</v>
      </c>
      <c r="H32" s="49"/>
      <c r="I32" s="49"/>
      <c r="J32" s="49"/>
      <c r="K32" s="49"/>
    </row>
    <row r="33" spans="1:11" ht="14.1" customHeight="1">
      <c r="A33" s="49"/>
      <c r="B33" s="49"/>
      <c r="C33" s="53" t="s">
        <v>388</v>
      </c>
      <c r="D33" s="57" t="s">
        <v>361</v>
      </c>
      <c r="E33" s="57" t="s">
        <v>1620</v>
      </c>
      <c r="F33" s="57" t="s">
        <v>1220</v>
      </c>
      <c r="G33" s="57" t="s">
        <v>451</v>
      </c>
      <c r="H33" s="49"/>
      <c r="I33" s="49"/>
      <c r="J33" s="49"/>
      <c r="K33" s="49"/>
    </row>
    <row r="34" spans="1:11" ht="14.1" customHeight="1">
      <c r="A34" s="49"/>
      <c r="B34" s="49"/>
      <c r="C34" s="53" t="s">
        <v>387</v>
      </c>
      <c r="D34" s="57" t="s">
        <v>361</v>
      </c>
      <c r="E34" s="57" t="s">
        <v>1621</v>
      </c>
      <c r="F34" s="57" t="s">
        <v>1622</v>
      </c>
      <c r="G34" s="57" t="s">
        <v>1623</v>
      </c>
      <c r="H34" s="49"/>
      <c r="I34" s="49"/>
      <c r="J34" s="49"/>
      <c r="K34" s="49"/>
    </row>
    <row r="35" spans="1:11" ht="14.1" customHeight="1">
      <c r="A35" s="49"/>
      <c r="B35" s="49"/>
      <c r="C35" s="53" t="s">
        <v>22</v>
      </c>
      <c r="D35" s="57" t="s">
        <v>361</v>
      </c>
      <c r="E35" s="57" t="s">
        <v>1624</v>
      </c>
      <c r="F35" s="57" t="s">
        <v>1625</v>
      </c>
      <c r="G35" s="57" t="s">
        <v>1626</v>
      </c>
      <c r="H35" s="49"/>
      <c r="I35" s="49"/>
      <c r="J35" s="49"/>
      <c r="K35" s="49"/>
    </row>
    <row r="36" spans="1:11" ht="14.1" customHeight="1">
      <c r="A36" s="49"/>
      <c r="B36" s="49"/>
      <c r="C36" s="1256" t="s">
        <v>384</v>
      </c>
      <c r="D36" s="1257"/>
      <c r="E36" s="1257"/>
      <c r="F36" s="1257"/>
      <c r="G36" s="1257"/>
      <c r="H36" s="49"/>
      <c r="I36" s="49"/>
      <c r="J36" s="49"/>
      <c r="K36" s="49"/>
    </row>
    <row r="37" spans="1:11" ht="14.1" customHeight="1">
      <c r="A37" s="49"/>
      <c r="B37" s="49"/>
      <c r="C37" s="61"/>
      <c r="D37" s="62">
        <v>2021</v>
      </c>
      <c r="E37" s="62">
        <v>2022</v>
      </c>
      <c r="F37" s="62">
        <v>2023</v>
      </c>
      <c r="G37" s="62">
        <v>2024</v>
      </c>
      <c r="H37" s="49"/>
      <c r="I37" s="49"/>
      <c r="J37" s="49"/>
      <c r="K37" s="49"/>
    </row>
    <row r="38" spans="1:11" ht="14.1" customHeight="1">
      <c r="A38" s="49"/>
      <c r="B38" s="49"/>
      <c r="C38" s="63"/>
      <c r="D38" s="64" t="s">
        <v>7</v>
      </c>
      <c r="E38" s="64" t="s">
        <v>8</v>
      </c>
      <c r="F38" s="64" t="s">
        <v>8</v>
      </c>
      <c r="G38" s="64" t="s">
        <v>8</v>
      </c>
      <c r="H38" s="49"/>
      <c r="I38" s="49"/>
      <c r="J38" s="49"/>
      <c r="K38" s="49"/>
    </row>
    <row r="39" spans="1:11" ht="14.1" customHeight="1">
      <c r="A39" s="49"/>
      <c r="B39" s="49"/>
      <c r="C39" s="65" t="s">
        <v>381</v>
      </c>
      <c r="D39" s="66">
        <v>200000000</v>
      </c>
      <c r="E39" s="66">
        <v>235320000</v>
      </c>
      <c r="F39" s="66">
        <v>224320000</v>
      </c>
      <c r="G39" s="66">
        <v>224320000</v>
      </c>
      <c r="H39" s="49"/>
      <c r="I39" s="49"/>
      <c r="J39" s="49"/>
      <c r="K39" s="49"/>
    </row>
    <row r="40" spans="1:11" ht="14.1" customHeight="1">
      <c r="A40" s="49"/>
      <c r="B40" s="49"/>
      <c r="C40" s="65" t="s">
        <v>370</v>
      </c>
      <c r="D40" s="66">
        <v>200000000</v>
      </c>
      <c r="E40" s="66">
        <v>235320000</v>
      </c>
      <c r="F40" s="66">
        <v>224320000</v>
      </c>
      <c r="G40" s="66">
        <v>224320000</v>
      </c>
      <c r="H40" s="49"/>
      <c r="I40" s="49"/>
      <c r="J40" s="49"/>
      <c r="K40" s="49"/>
    </row>
    <row r="41" spans="1:11" ht="14.1" customHeight="1">
      <c r="A41" s="49"/>
      <c r="B41" s="49"/>
      <c r="C41" s="65" t="s">
        <v>374</v>
      </c>
      <c r="D41" s="66">
        <v>0</v>
      </c>
      <c r="E41" s="66">
        <v>0</v>
      </c>
      <c r="F41" s="66">
        <v>0</v>
      </c>
      <c r="G41" s="66">
        <v>0</v>
      </c>
      <c r="H41" s="49"/>
      <c r="I41" s="49"/>
      <c r="J41" s="49"/>
      <c r="K41" s="49"/>
    </row>
    <row r="42" spans="1:11" ht="14.1" customHeight="1">
      <c r="A42" s="49"/>
      <c r="B42" s="49"/>
      <c r="C42" s="65" t="s">
        <v>380</v>
      </c>
      <c r="D42" s="66">
        <v>34000000</v>
      </c>
      <c r="E42" s="66">
        <v>38000000</v>
      </c>
      <c r="F42" s="66">
        <v>37000000</v>
      </c>
      <c r="G42" s="66">
        <v>37000000</v>
      </c>
      <c r="H42" s="49"/>
      <c r="I42" s="49"/>
      <c r="J42" s="49"/>
      <c r="K42" s="49"/>
    </row>
    <row r="43" spans="1:11" ht="14.1" customHeight="1">
      <c r="A43" s="49"/>
      <c r="B43" s="49"/>
      <c r="C43" s="65" t="s">
        <v>370</v>
      </c>
      <c r="D43" s="66">
        <v>34000000</v>
      </c>
      <c r="E43" s="66">
        <v>38000000</v>
      </c>
      <c r="F43" s="66">
        <v>37000000</v>
      </c>
      <c r="G43" s="66">
        <v>37000000</v>
      </c>
      <c r="H43" s="49"/>
      <c r="I43" s="49"/>
      <c r="J43" s="49"/>
      <c r="K43" s="49"/>
    </row>
    <row r="44" spans="1:11" ht="14.1" customHeight="1">
      <c r="A44" s="49"/>
      <c r="B44" s="49"/>
      <c r="C44" s="65" t="s">
        <v>374</v>
      </c>
      <c r="D44" s="66">
        <v>0</v>
      </c>
      <c r="E44" s="66">
        <v>0</v>
      </c>
      <c r="F44" s="66">
        <v>0</v>
      </c>
      <c r="G44" s="66">
        <v>0</v>
      </c>
      <c r="H44" s="49"/>
      <c r="I44" s="49"/>
      <c r="J44" s="49"/>
      <c r="K44" s="49"/>
    </row>
    <row r="45" spans="1:11" ht="14.1" customHeight="1">
      <c r="A45" s="49"/>
      <c r="B45" s="49"/>
      <c r="C45" s="65" t="s">
        <v>379</v>
      </c>
      <c r="D45" s="66">
        <v>16900000</v>
      </c>
      <c r="E45" s="66">
        <v>25000000</v>
      </c>
      <c r="F45" s="66">
        <v>21000000</v>
      </c>
      <c r="G45" s="66">
        <v>19000000</v>
      </c>
      <c r="H45" s="49"/>
      <c r="I45" s="49"/>
      <c r="J45" s="49"/>
      <c r="K45" s="49"/>
    </row>
    <row r="46" spans="1:11" ht="14.1" customHeight="1">
      <c r="A46" s="49"/>
      <c r="B46" s="49"/>
      <c r="C46" s="65" t="s">
        <v>370</v>
      </c>
      <c r="D46" s="66">
        <v>16900000</v>
      </c>
      <c r="E46" s="66">
        <v>25000000</v>
      </c>
      <c r="F46" s="66">
        <v>21000000</v>
      </c>
      <c r="G46" s="66">
        <v>19000000</v>
      </c>
      <c r="H46" s="49"/>
      <c r="I46" s="49"/>
      <c r="J46" s="49"/>
      <c r="K46" s="49"/>
    </row>
    <row r="47" spans="1:11" ht="14.1" customHeight="1">
      <c r="A47" s="49"/>
      <c r="B47" s="49"/>
      <c r="C47" s="65" t="s">
        <v>374</v>
      </c>
      <c r="D47" s="66">
        <v>0</v>
      </c>
      <c r="E47" s="66">
        <v>0</v>
      </c>
      <c r="F47" s="66">
        <v>0</v>
      </c>
      <c r="G47" s="66">
        <v>0</v>
      </c>
      <c r="H47" s="49"/>
      <c r="I47" s="49"/>
      <c r="J47" s="49"/>
      <c r="K47" s="49"/>
    </row>
    <row r="48" spans="1:11" ht="14.1" customHeight="1">
      <c r="A48" s="49"/>
      <c r="B48" s="49"/>
      <c r="C48" s="65" t="s">
        <v>378</v>
      </c>
      <c r="D48" s="66">
        <v>0</v>
      </c>
      <c r="E48" s="66">
        <v>0</v>
      </c>
      <c r="F48" s="66">
        <v>0</v>
      </c>
      <c r="G48" s="66">
        <v>0</v>
      </c>
      <c r="H48" s="49"/>
      <c r="I48" s="49"/>
      <c r="J48" s="49"/>
      <c r="K48" s="49"/>
    </row>
    <row r="49" spans="1:11" ht="14.1" customHeight="1">
      <c r="A49" s="49"/>
      <c r="B49" s="49"/>
      <c r="C49" s="65" t="s">
        <v>370</v>
      </c>
      <c r="D49" s="66">
        <v>0</v>
      </c>
      <c r="E49" s="66">
        <v>0</v>
      </c>
      <c r="F49" s="66">
        <v>0</v>
      </c>
      <c r="G49" s="66">
        <v>0</v>
      </c>
      <c r="H49" s="49"/>
      <c r="I49" s="49"/>
      <c r="J49" s="49"/>
      <c r="K49" s="49"/>
    </row>
    <row r="50" spans="1:11" ht="14.1" customHeight="1">
      <c r="A50" s="49"/>
      <c r="B50" s="49"/>
      <c r="C50" s="65" t="s">
        <v>374</v>
      </c>
      <c r="D50" s="66">
        <v>0</v>
      </c>
      <c r="E50" s="66">
        <v>0</v>
      </c>
      <c r="F50" s="66">
        <v>0</v>
      </c>
      <c r="G50" s="66">
        <v>0</v>
      </c>
      <c r="H50" s="49"/>
      <c r="I50" s="49"/>
      <c r="J50" s="49"/>
      <c r="K50" s="49"/>
    </row>
    <row r="51" spans="1:11" ht="14.1" customHeight="1">
      <c r="A51" s="49"/>
      <c r="B51" s="49"/>
      <c r="C51" s="65" t="s">
        <v>383</v>
      </c>
      <c r="D51" s="66">
        <v>0</v>
      </c>
      <c r="E51" s="66">
        <v>0</v>
      </c>
      <c r="F51" s="66">
        <v>0</v>
      </c>
      <c r="G51" s="66">
        <v>0</v>
      </c>
      <c r="H51" s="49"/>
      <c r="I51" s="49"/>
      <c r="J51" s="49"/>
      <c r="K51" s="49"/>
    </row>
    <row r="52" spans="1:11" ht="14.1" customHeight="1">
      <c r="A52" s="49"/>
      <c r="B52" s="49"/>
      <c r="C52" s="65" t="s">
        <v>370</v>
      </c>
      <c r="D52" s="66">
        <v>0</v>
      </c>
      <c r="E52" s="66">
        <v>0</v>
      </c>
      <c r="F52" s="66">
        <v>0</v>
      </c>
      <c r="G52" s="66">
        <v>0</v>
      </c>
      <c r="H52" s="49"/>
      <c r="I52" s="49"/>
      <c r="J52" s="49"/>
      <c r="K52" s="49"/>
    </row>
    <row r="53" spans="1:11" ht="14.1" customHeight="1">
      <c r="A53" s="49"/>
      <c r="B53" s="49"/>
      <c r="C53" s="65" t="s">
        <v>374</v>
      </c>
      <c r="D53" s="66">
        <v>0</v>
      </c>
      <c r="E53" s="66">
        <v>0</v>
      </c>
      <c r="F53" s="66">
        <v>0</v>
      </c>
      <c r="G53" s="66">
        <v>0</v>
      </c>
      <c r="H53" s="49"/>
      <c r="I53" s="49"/>
      <c r="J53" s="49"/>
      <c r="K53" s="49"/>
    </row>
    <row r="54" spans="1:11" ht="14.1" customHeight="1">
      <c r="A54" s="49"/>
      <c r="B54" s="49"/>
      <c r="C54" s="65" t="s">
        <v>376</v>
      </c>
      <c r="D54" s="66">
        <v>0</v>
      </c>
      <c r="E54" s="66">
        <v>0</v>
      </c>
      <c r="F54" s="66">
        <v>0</v>
      </c>
      <c r="G54" s="66">
        <v>0</v>
      </c>
      <c r="H54" s="49"/>
      <c r="I54" s="49"/>
      <c r="J54" s="49"/>
      <c r="K54" s="49"/>
    </row>
    <row r="55" spans="1:11" ht="14.1" customHeight="1">
      <c r="A55" s="49"/>
      <c r="B55" s="49"/>
      <c r="C55" s="65" t="s">
        <v>370</v>
      </c>
      <c r="D55" s="66">
        <v>0</v>
      </c>
      <c r="E55" s="66">
        <v>0</v>
      </c>
      <c r="F55" s="66">
        <v>0</v>
      </c>
      <c r="G55" s="66">
        <v>0</v>
      </c>
      <c r="H55" s="49"/>
      <c r="I55" s="49"/>
      <c r="J55" s="49"/>
      <c r="K55" s="49"/>
    </row>
    <row r="56" spans="1:11" ht="14.1" customHeight="1">
      <c r="A56" s="49"/>
      <c r="B56" s="49"/>
      <c r="C56" s="65" t="s">
        <v>374</v>
      </c>
      <c r="D56" s="66">
        <v>0</v>
      </c>
      <c r="E56" s="66">
        <v>0</v>
      </c>
      <c r="F56" s="66">
        <v>0</v>
      </c>
      <c r="G56" s="66">
        <v>0</v>
      </c>
      <c r="H56" s="49"/>
      <c r="I56" s="49"/>
      <c r="J56" s="49"/>
      <c r="K56" s="49"/>
    </row>
    <row r="57" spans="1:11" ht="14.1" customHeight="1">
      <c r="A57" s="49"/>
      <c r="B57" s="49"/>
      <c r="C57" s="65" t="s">
        <v>375</v>
      </c>
      <c r="D57" s="66">
        <v>1900000</v>
      </c>
      <c r="E57" s="66">
        <v>0</v>
      </c>
      <c r="F57" s="66">
        <v>0</v>
      </c>
      <c r="G57" s="66">
        <v>0</v>
      </c>
      <c r="H57" s="49"/>
      <c r="I57" s="49"/>
      <c r="J57" s="49"/>
      <c r="K57" s="49"/>
    </row>
    <row r="58" spans="1:11" ht="14.1" customHeight="1">
      <c r="A58" s="49"/>
      <c r="B58" s="49"/>
      <c r="C58" s="65" t="s">
        <v>370</v>
      </c>
      <c r="D58" s="66">
        <v>1900000</v>
      </c>
      <c r="E58" s="66">
        <v>0</v>
      </c>
      <c r="F58" s="66">
        <v>0</v>
      </c>
      <c r="G58" s="66">
        <v>0</v>
      </c>
      <c r="H58" s="49"/>
      <c r="I58" s="49"/>
      <c r="J58" s="49"/>
      <c r="K58" s="49"/>
    </row>
    <row r="59" spans="1:11" ht="14.1" customHeight="1">
      <c r="A59" s="49"/>
      <c r="B59" s="49"/>
      <c r="C59" s="65" t="s">
        <v>374</v>
      </c>
      <c r="D59" s="66">
        <v>0</v>
      </c>
      <c r="E59" s="66">
        <v>0</v>
      </c>
      <c r="F59" s="66">
        <v>0</v>
      </c>
      <c r="G59" s="66">
        <v>0</v>
      </c>
      <c r="H59" s="49"/>
      <c r="I59" s="49"/>
      <c r="J59" s="49"/>
      <c r="K59" s="49"/>
    </row>
    <row r="60" spans="1:11" ht="14.1" customHeight="1">
      <c r="A60" s="49"/>
      <c r="B60" s="49"/>
      <c r="C60" s="65" t="s">
        <v>373</v>
      </c>
      <c r="D60" s="66">
        <v>0</v>
      </c>
      <c r="E60" s="66">
        <v>0</v>
      </c>
      <c r="F60" s="66">
        <v>0</v>
      </c>
      <c r="G60" s="66">
        <v>0</v>
      </c>
      <c r="H60" s="49"/>
      <c r="I60" s="49"/>
      <c r="J60" s="49"/>
      <c r="K60" s="49"/>
    </row>
    <row r="61" spans="1:11" ht="14.1" customHeight="1">
      <c r="A61" s="49"/>
      <c r="B61" s="49"/>
      <c r="C61" s="65" t="s">
        <v>370</v>
      </c>
      <c r="D61" s="66">
        <v>0</v>
      </c>
      <c r="E61" s="66">
        <v>0</v>
      </c>
      <c r="F61" s="66">
        <v>0</v>
      </c>
      <c r="G61" s="66">
        <v>0</v>
      </c>
      <c r="H61" s="49"/>
      <c r="I61" s="49"/>
      <c r="J61" s="49"/>
      <c r="K61" s="49"/>
    </row>
    <row r="62" spans="1:11" ht="14.1" customHeight="1">
      <c r="A62" s="49"/>
      <c r="B62" s="49"/>
      <c r="C62" s="65" t="s">
        <v>369</v>
      </c>
      <c r="D62" s="66">
        <v>0</v>
      </c>
      <c r="E62" s="66">
        <v>0</v>
      </c>
      <c r="F62" s="66">
        <v>0</v>
      </c>
      <c r="G62" s="66">
        <v>0</v>
      </c>
      <c r="H62" s="49"/>
      <c r="I62" s="49"/>
      <c r="J62" s="49"/>
      <c r="K62" s="49"/>
    </row>
    <row r="63" spans="1:11" ht="14.1" customHeight="1">
      <c r="A63" s="49"/>
      <c r="B63" s="49"/>
      <c r="C63" s="65" t="s">
        <v>368</v>
      </c>
      <c r="D63" s="66">
        <v>0</v>
      </c>
      <c r="E63" s="66">
        <v>0</v>
      </c>
      <c r="F63" s="66">
        <v>0</v>
      </c>
      <c r="G63" s="66">
        <v>0</v>
      </c>
      <c r="H63" s="49"/>
      <c r="I63" s="49"/>
      <c r="J63" s="49"/>
      <c r="K63" s="49"/>
    </row>
    <row r="64" spans="1:11" ht="14.1" customHeight="1">
      <c r="A64" s="49"/>
      <c r="B64" s="49"/>
      <c r="C64" s="65" t="s">
        <v>367</v>
      </c>
      <c r="D64" s="66">
        <v>0</v>
      </c>
      <c r="E64" s="66">
        <v>0</v>
      </c>
      <c r="F64" s="66">
        <v>0</v>
      </c>
      <c r="G64" s="66">
        <v>0</v>
      </c>
      <c r="H64" s="49"/>
      <c r="I64" s="49"/>
      <c r="J64" s="49"/>
      <c r="K64" s="49"/>
    </row>
    <row r="65" spans="1:11" ht="14.1" customHeight="1">
      <c r="A65" s="49"/>
      <c r="B65" s="49"/>
      <c r="C65" s="65" t="s">
        <v>366</v>
      </c>
      <c r="D65" s="66">
        <v>0</v>
      </c>
      <c r="E65" s="66">
        <v>0</v>
      </c>
      <c r="F65" s="66">
        <v>0</v>
      </c>
      <c r="G65" s="66">
        <v>0</v>
      </c>
      <c r="H65" s="49"/>
      <c r="I65" s="49"/>
      <c r="J65" s="49"/>
      <c r="K65" s="49"/>
    </row>
    <row r="66" spans="1:11" ht="14.1" customHeight="1">
      <c r="A66" s="49"/>
      <c r="B66" s="49"/>
      <c r="C66" s="65" t="s">
        <v>372</v>
      </c>
      <c r="D66" s="66">
        <v>0</v>
      </c>
      <c r="E66" s="66">
        <v>0</v>
      </c>
      <c r="F66" s="66">
        <v>0</v>
      </c>
      <c r="G66" s="66">
        <v>0</v>
      </c>
      <c r="H66" s="49"/>
      <c r="I66" s="49"/>
      <c r="J66" s="49"/>
      <c r="K66" s="49"/>
    </row>
    <row r="67" spans="1:11" ht="14.1" customHeight="1">
      <c r="A67" s="49"/>
      <c r="B67" s="49"/>
      <c r="C67" s="65" t="s">
        <v>370</v>
      </c>
      <c r="D67" s="66">
        <v>0</v>
      </c>
      <c r="E67" s="66">
        <v>0</v>
      </c>
      <c r="F67" s="66">
        <v>0</v>
      </c>
      <c r="G67" s="66">
        <v>0</v>
      </c>
      <c r="H67" s="49"/>
      <c r="I67" s="49"/>
      <c r="J67" s="49"/>
      <c r="K67" s="49"/>
    </row>
    <row r="68" spans="1:11" ht="14.1" customHeight="1">
      <c r="A68" s="49"/>
      <c r="B68" s="49"/>
      <c r="C68" s="65" t="s">
        <v>369</v>
      </c>
      <c r="D68" s="66">
        <v>0</v>
      </c>
      <c r="E68" s="66">
        <v>0</v>
      </c>
      <c r="F68" s="66">
        <v>0</v>
      </c>
      <c r="G68" s="66">
        <v>0</v>
      </c>
      <c r="H68" s="49"/>
      <c r="I68" s="49"/>
      <c r="J68" s="49"/>
      <c r="K68" s="49"/>
    </row>
    <row r="69" spans="1:11" ht="14.1" customHeight="1">
      <c r="A69" s="49"/>
      <c r="B69" s="49"/>
      <c r="C69" s="65" t="s">
        <v>368</v>
      </c>
      <c r="D69" s="66">
        <v>0</v>
      </c>
      <c r="E69" s="66">
        <v>0</v>
      </c>
      <c r="F69" s="66">
        <v>0</v>
      </c>
      <c r="G69" s="66">
        <v>0</v>
      </c>
      <c r="H69" s="49"/>
      <c r="I69" s="49"/>
      <c r="J69" s="49"/>
      <c r="K69" s="49"/>
    </row>
    <row r="70" spans="1:11" ht="14.1" customHeight="1">
      <c r="A70" s="49"/>
      <c r="B70" s="49"/>
      <c r="C70" s="65" t="s">
        <v>367</v>
      </c>
      <c r="D70" s="66">
        <v>0</v>
      </c>
      <c r="E70" s="66">
        <v>0</v>
      </c>
      <c r="F70" s="66">
        <v>0</v>
      </c>
      <c r="G70" s="66">
        <v>0</v>
      </c>
      <c r="H70" s="49"/>
      <c r="I70" s="49"/>
      <c r="J70" s="49"/>
      <c r="K70" s="49"/>
    </row>
    <row r="71" spans="1:11" ht="14.1" customHeight="1">
      <c r="A71" s="49"/>
      <c r="B71" s="49"/>
      <c r="C71" s="65" t="s">
        <v>366</v>
      </c>
      <c r="D71" s="66">
        <v>0</v>
      </c>
      <c r="E71" s="66">
        <v>0</v>
      </c>
      <c r="F71" s="66">
        <v>0</v>
      </c>
      <c r="G71" s="66">
        <v>0</v>
      </c>
      <c r="H71" s="49"/>
      <c r="I71" s="49"/>
      <c r="J71" s="49"/>
      <c r="K71" s="49"/>
    </row>
    <row r="72" spans="1:11" ht="14.1" customHeight="1">
      <c r="A72" s="49"/>
      <c r="B72" s="49"/>
      <c r="C72" s="65" t="s">
        <v>371</v>
      </c>
      <c r="D72" s="66">
        <v>0</v>
      </c>
      <c r="E72" s="66">
        <v>0</v>
      </c>
      <c r="F72" s="66">
        <v>0</v>
      </c>
      <c r="G72" s="66">
        <v>0</v>
      </c>
      <c r="H72" s="49"/>
      <c r="I72" s="49"/>
      <c r="J72" s="49"/>
      <c r="K72" s="49"/>
    </row>
    <row r="73" spans="1:11" ht="14.1" customHeight="1">
      <c r="A73" s="49"/>
      <c r="B73" s="49"/>
      <c r="C73" s="65" t="s">
        <v>370</v>
      </c>
      <c r="D73" s="66">
        <v>0</v>
      </c>
      <c r="E73" s="66">
        <v>0</v>
      </c>
      <c r="F73" s="66">
        <v>0</v>
      </c>
      <c r="G73" s="66">
        <v>0</v>
      </c>
      <c r="H73" s="49"/>
      <c r="I73" s="49"/>
      <c r="J73" s="49"/>
      <c r="K73" s="49"/>
    </row>
    <row r="74" spans="1:11" ht="14.1" customHeight="1">
      <c r="A74" s="49"/>
      <c r="B74" s="49"/>
      <c r="C74" s="65" t="s">
        <v>369</v>
      </c>
      <c r="D74" s="66">
        <v>0</v>
      </c>
      <c r="E74" s="66">
        <v>0</v>
      </c>
      <c r="F74" s="66">
        <v>0</v>
      </c>
      <c r="G74" s="66">
        <v>0</v>
      </c>
      <c r="H74" s="49"/>
      <c r="I74" s="49"/>
      <c r="J74" s="49"/>
      <c r="K74" s="49"/>
    </row>
    <row r="75" spans="1:11" ht="14.1" customHeight="1">
      <c r="A75" s="49"/>
      <c r="B75" s="49"/>
      <c r="C75" s="65" t="s">
        <v>368</v>
      </c>
      <c r="D75" s="66">
        <v>0</v>
      </c>
      <c r="E75" s="66">
        <v>0</v>
      </c>
      <c r="F75" s="66">
        <v>0</v>
      </c>
      <c r="G75" s="66">
        <v>0</v>
      </c>
      <c r="H75" s="49"/>
      <c r="I75" s="49"/>
      <c r="J75" s="49"/>
      <c r="K75" s="49"/>
    </row>
    <row r="76" spans="1:11" ht="14.1" customHeight="1">
      <c r="A76" s="49"/>
      <c r="B76" s="49"/>
      <c r="C76" s="65" t="s">
        <v>367</v>
      </c>
      <c r="D76" s="66">
        <v>0</v>
      </c>
      <c r="E76" s="66">
        <v>0</v>
      </c>
      <c r="F76" s="66">
        <v>0</v>
      </c>
      <c r="G76" s="66">
        <v>0</v>
      </c>
      <c r="H76" s="49"/>
      <c r="I76" s="49"/>
      <c r="J76" s="49"/>
      <c r="K76" s="49"/>
    </row>
    <row r="77" spans="1:11" ht="14.1" customHeight="1">
      <c r="A77" s="49"/>
      <c r="B77" s="49"/>
      <c r="C77" s="65" t="s">
        <v>366</v>
      </c>
      <c r="D77" s="66">
        <v>0</v>
      </c>
      <c r="E77" s="66">
        <v>0</v>
      </c>
      <c r="F77" s="66">
        <v>0</v>
      </c>
      <c r="G77" s="66">
        <v>0</v>
      </c>
      <c r="H77" s="49"/>
      <c r="I77" s="49"/>
      <c r="J77" s="49"/>
      <c r="K77" s="49"/>
    </row>
    <row r="78" spans="1:11" ht="14.1" customHeight="1">
      <c r="A78" s="49"/>
      <c r="B78" s="49"/>
      <c r="C78" s="65" t="s">
        <v>365</v>
      </c>
      <c r="D78" s="66">
        <v>0</v>
      </c>
      <c r="E78" s="66">
        <v>0</v>
      </c>
      <c r="F78" s="66">
        <v>0</v>
      </c>
      <c r="G78" s="66">
        <v>0</v>
      </c>
      <c r="H78" s="49"/>
      <c r="I78" s="49"/>
      <c r="J78" s="49"/>
      <c r="K78" s="49"/>
    </row>
    <row r="79" spans="1:11" ht="14.1" customHeight="1">
      <c r="A79" s="49"/>
      <c r="B79" s="49"/>
      <c r="C79" s="65" t="s">
        <v>364</v>
      </c>
      <c r="D79" s="66">
        <v>0</v>
      </c>
      <c r="E79" s="66">
        <v>0</v>
      </c>
      <c r="F79" s="66">
        <v>0</v>
      </c>
      <c r="G79" s="66">
        <v>0</v>
      </c>
      <c r="H79" s="49"/>
      <c r="I79" s="49"/>
      <c r="J79" s="49"/>
      <c r="K79" s="49"/>
    </row>
    <row r="80" spans="1:11" ht="14.1" customHeight="1">
      <c r="A80" s="49"/>
      <c r="B80" s="49"/>
      <c r="C80" s="67" t="s">
        <v>147</v>
      </c>
      <c r="D80" s="66">
        <v>252800000</v>
      </c>
      <c r="E80" s="66">
        <v>298320000</v>
      </c>
      <c r="F80" s="66">
        <v>282320000</v>
      </c>
      <c r="G80" s="66">
        <v>280320000</v>
      </c>
      <c r="H80" s="49"/>
      <c r="I80" s="49"/>
      <c r="J80" s="49"/>
      <c r="K80" s="49"/>
    </row>
    <row r="81" spans="1:11" ht="21.75" customHeight="1">
      <c r="A81" s="49"/>
      <c r="B81" s="49"/>
      <c r="C81" s="59" t="s">
        <v>393</v>
      </c>
      <c r="D81" s="1258" t="s">
        <v>1121</v>
      </c>
      <c r="E81" s="1259"/>
      <c r="F81" s="1259"/>
      <c r="G81" s="1259"/>
      <c r="H81" s="49"/>
      <c r="I81" s="49"/>
      <c r="J81" s="49"/>
      <c r="K81" s="49"/>
    </row>
    <row r="82" spans="1:11" ht="69" customHeight="1">
      <c r="A82" s="49"/>
      <c r="B82" s="49"/>
      <c r="C82" s="60" t="s">
        <v>392</v>
      </c>
      <c r="D82" s="1254" t="s">
        <v>1120</v>
      </c>
      <c r="E82" s="1255"/>
      <c r="F82" s="1255"/>
      <c r="G82" s="1255"/>
      <c r="H82" s="49"/>
      <c r="I82" s="49"/>
      <c r="J82" s="49"/>
      <c r="K82" s="49"/>
    </row>
    <row r="83" spans="1:11">
      <c r="A83" s="49"/>
      <c r="B83" s="49"/>
      <c r="C83" s="60" t="s">
        <v>15</v>
      </c>
      <c r="D83" s="1254" t="s">
        <v>1119</v>
      </c>
      <c r="E83" s="1255"/>
      <c r="F83" s="1255"/>
      <c r="G83" s="1255"/>
      <c r="H83" s="49"/>
      <c r="I83" s="49"/>
      <c r="J83" s="49"/>
      <c r="K83" s="49"/>
    </row>
    <row r="84" spans="1:11" ht="15" customHeight="1">
      <c r="A84" s="49"/>
      <c r="B84" s="49"/>
      <c r="C84" s="61"/>
      <c r="D84" s="62">
        <v>2021</v>
      </c>
      <c r="E84" s="62">
        <v>2022</v>
      </c>
      <c r="F84" s="62">
        <v>2023</v>
      </c>
      <c r="G84" s="62">
        <v>2024</v>
      </c>
      <c r="H84" s="49"/>
      <c r="I84" s="49"/>
      <c r="J84" s="49"/>
      <c r="K84" s="49"/>
    </row>
    <row r="85" spans="1:11" ht="15" customHeight="1">
      <c r="A85" s="49"/>
      <c r="B85" s="49"/>
      <c r="C85" s="63"/>
      <c r="D85" s="64" t="s">
        <v>7</v>
      </c>
      <c r="E85" s="64" t="s">
        <v>8</v>
      </c>
      <c r="F85" s="64" t="s">
        <v>8</v>
      </c>
      <c r="G85" s="64" t="s">
        <v>8</v>
      </c>
      <c r="H85" s="49"/>
      <c r="I85" s="49"/>
      <c r="J85" s="49"/>
      <c r="K85" s="49"/>
    </row>
    <row r="86" spans="1:11" ht="14.1" customHeight="1">
      <c r="A86" s="49"/>
      <c r="B86" s="49"/>
      <c r="C86" s="53" t="s">
        <v>16</v>
      </c>
      <c r="D86" s="57" t="s">
        <v>398</v>
      </c>
      <c r="E86" s="57" t="s">
        <v>421</v>
      </c>
      <c r="F86" s="57" t="s">
        <v>421</v>
      </c>
      <c r="G86" s="57" t="s">
        <v>413</v>
      </c>
      <c r="H86" s="49"/>
      <c r="I86" s="49"/>
      <c r="J86" s="49"/>
      <c r="K86" s="49"/>
    </row>
    <row r="87" spans="1:11" ht="14.1" customHeight="1">
      <c r="A87" s="49"/>
      <c r="B87" s="49"/>
      <c r="C87" s="53" t="s">
        <v>506</v>
      </c>
      <c r="D87" s="57" t="s">
        <v>1118</v>
      </c>
      <c r="E87" s="57" t="s">
        <v>1627</v>
      </c>
      <c r="F87" s="57" t="s">
        <v>1118</v>
      </c>
      <c r="G87" s="57" t="s">
        <v>1118</v>
      </c>
      <c r="H87" s="49"/>
      <c r="I87" s="49"/>
      <c r="J87" s="49"/>
      <c r="K87" s="49"/>
    </row>
    <row r="88" spans="1:11" ht="14.1" customHeight="1">
      <c r="A88" s="49"/>
      <c r="B88" s="49"/>
      <c r="C88" s="53" t="s">
        <v>504</v>
      </c>
      <c r="D88" s="57" t="s">
        <v>1117</v>
      </c>
      <c r="E88" s="57" t="s">
        <v>1628</v>
      </c>
      <c r="F88" s="57" t="s">
        <v>1629</v>
      </c>
      <c r="G88" s="57" t="s">
        <v>1630</v>
      </c>
      <c r="H88" s="49"/>
      <c r="I88" s="49"/>
      <c r="J88" s="49"/>
      <c r="K88" s="49"/>
    </row>
    <row r="89" spans="1:11" ht="14.1" customHeight="1">
      <c r="A89" s="49"/>
      <c r="B89" s="49"/>
      <c r="C89" s="53" t="s">
        <v>388</v>
      </c>
      <c r="D89" s="57" t="s">
        <v>361</v>
      </c>
      <c r="E89" s="57" t="s">
        <v>396</v>
      </c>
      <c r="F89" s="57" t="s">
        <v>385</v>
      </c>
      <c r="G89" s="57" t="s">
        <v>1116</v>
      </c>
      <c r="H89" s="49"/>
      <c r="I89" s="49"/>
      <c r="J89" s="49"/>
      <c r="K89" s="49"/>
    </row>
    <row r="90" spans="1:11" ht="14.1" customHeight="1">
      <c r="A90" s="49"/>
      <c r="B90" s="49"/>
      <c r="C90" s="53" t="s">
        <v>387</v>
      </c>
      <c r="D90" s="57" t="s">
        <v>361</v>
      </c>
      <c r="E90" s="57" t="s">
        <v>1631</v>
      </c>
      <c r="F90" s="57" t="s">
        <v>1632</v>
      </c>
      <c r="G90" s="57" t="s">
        <v>385</v>
      </c>
      <c r="H90" s="49"/>
      <c r="I90" s="49"/>
      <c r="J90" s="49"/>
      <c r="K90" s="49"/>
    </row>
    <row r="91" spans="1:11" ht="14.1" customHeight="1">
      <c r="A91" s="49"/>
      <c r="B91" s="49"/>
      <c r="C91" s="53" t="s">
        <v>22</v>
      </c>
      <c r="D91" s="57" t="s">
        <v>361</v>
      </c>
      <c r="E91" s="57" t="s">
        <v>1633</v>
      </c>
      <c r="F91" s="57" t="s">
        <v>1632</v>
      </c>
      <c r="G91" s="57" t="s">
        <v>1634</v>
      </c>
      <c r="H91" s="49"/>
      <c r="I91" s="49"/>
      <c r="J91" s="49"/>
      <c r="K91" s="49"/>
    </row>
    <row r="92" spans="1:11" ht="14.1" customHeight="1">
      <c r="A92" s="49"/>
      <c r="B92" s="49"/>
      <c r="C92" s="1256" t="s">
        <v>384</v>
      </c>
      <c r="D92" s="1257"/>
      <c r="E92" s="1257"/>
      <c r="F92" s="1257"/>
      <c r="G92" s="1257"/>
      <c r="H92" s="49"/>
      <c r="I92" s="49"/>
      <c r="J92" s="49"/>
      <c r="K92" s="49"/>
    </row>
    <row r="93" spans="1:11" ht="14.1" customHeight="1">
      <c r="A93" s="49"/>
      <c r="B93" s="49"/>
      <c r="C93" s="61"/>
      <c r="D93" s="62">
        <v>2021</v>
      </c>
      <c r="E93" s="62">
        <v>2022</v>
      </c>
      <c r="F93" s="62">
        <v>2023</v>
      </c>
      <c r="G93" s="62">
        <v>2024</v>
      </c>
      <c r="H93" s="49"/>
      <c r="I93" s="49"/>
      <c r="J93" s="49"/>
      <c r="K93" s="49"/>
    </row>
    <row r="94" spans="1:11" ht="14.1" customHeight="1">
      <c r="A94" s="49"/>
      <c r="B94" s="49"/>
      <c r="C94" s="63"/>
      <c r="D94" s="64" t="s">
        <v>7</v>
      </c>
      <c r="E94" s="64" t="s">
        <v>8</v>
      </c>
      <c r="F94" s="64" t="s">
        <v>8</v>
      </c>
      <c r="G94" s="64" t="s">
        <v>8</v>
      </c>
      <c r="H94" s="49"/>
      <c r="I94" s="49"/>
      <c r="J94" s="49"/>
      <c r="K94" s="49"/>
    </row>
    <row r="95" spans="1:11" ht="14.1" customHeight="1">
      <c r="A95" s="49"/>
      <c r="B95" s="49"/>
      <c r="C95" s="65" t="s">
        <v>381</v>
      </c>
      <c r="D95" s="66">
        <v>0</v>
      </c>
      <c r="E95" s="66">
        <v>0</v>
      </c>
      <c r="F95" s="66">
        <v>0</v>
      </c>
      <c r="G95" s="66">
        <v>0</v>
      </c>
      <c r="H95" s="49"/>
      <c r="I95" s="49"/>
      <c r="J95" s="49"/>
      <c r="K95" s="49"/>
    </row>
    <row r="96" spans="1:11" ht="14.1" customHeight="1">
      <c r="A96" s="49"/>
      <c r="B96" s="49"/>
      <c r="C96" s="65" t="s">
        <v>370</v>
      </c>
      <c r="D96" s="66">
        <v>0</v>
      </c>
      <c r="E96" s="66">
        <v>0</v>
      </c>
      <c r="F96" s="66">
        <v>0</v>
      </c>
      <c r="G96" s="66">
        <v>0</v>
      </c>
      <c r="H96" s="49"/>
      <c r="I96" s="49"/>
      <c r="J96" s="49"/>
      <c r="K96" s="49"/>
    </row>
    <row r="97" spans="1:11" ht="14.1" customHeight="1">
      <c r="A97" s="49"/>
      <c r="B97" s="49"/>
      <c r="C97" s="65" t="s">
        <v>374</v>
      </c>
      <c r="D97" s="66">
        <v>0</v>
      </c>
      <c r="E97" s="66">
        <v>0</v>
      </c>
      <c r="F97" s="66">
        <v>0</v>
      </c>
      <c r="G97" s="66">
        <v>0</v>
      </c>
      <c r="H97" s="49"/>
      <c r="I97" s="49"/>
      <c r="J97" s="49"/>
      <c r="K97" s="49"/>
    </row>
    <row r="98" spans="1:11" ht="14.1" customHeight="1">
      <c r="A98" s="49"/>
      <c r="B98" s="49"/>
      <c r="C98" s="65" t="s">
        <v>380</v>
      </c>
      <c r="D98" s="66">
        <v>0</v>
      </c>
      <c r="E98" s="66">
        <v>0</v>
      </c>
      <c r="F98" s="66">
        <v>0</v>
      </c>
      <c r="G98" s="66">
        <v>0</v>
      </c>
      <c r="H98" s="49"/>
      <c r="I98" s="49"/>
      <c r="J98" s="49"/>
      <c r="K98" s="49"/>
    </row>
    <row r="99" spans="1:11" ht="14.1" customHeight="1">
      <c r="A99" s="49"/>
      <c r="B99" s="49"/>
      <c r="C99" s="65" t="s">
        <v>370</v>
      </c>
      <c r="D99" s="66">
        <v>0</v>
      </c>
      <c r="E99" s="66">
        <v>0</v>
      </c>
      <c r="F99" s="66">
        <v>0</v>
      </c>
      <c r="G99" s="66">
        <v>0</v>
      </c>
      <c r="H99" s="49"/>
      <c r="I99" s="49"/>
      <c r="J99" s="49"/>
      <c r="K99" s="49"/>
    </row>
    <row r="100" spans="1:11" ht="14.1" customHeight="1">
      <c r="A100" s="49"/>
      <c r="B100" s="49"/>
      <c r="C100" s="65" t="s">
        <v>374</v>
      </c>
      <c r="D100" s="66">
        <v>0</v>
      </c>
      <c r="E100" s="66">
        <v>0</v>
      </c>
      <c r="F100" s="66">
        <v>0</v>
      </c>
      <c r="G100" s="66">
        <v>0</v>
      </c>
      <c r="H100" s="49"/>
      <c r="I100" s="49"/>
      <c r="J100" s="49"/>
      <c r="K100" s="49"/>
    </row>
    <row r="101" spans="1:11" ht="14.1" customHeight="1">
      <c r="A101" s="49"/>
      <c r="B101" s="49"/>
      <c r="C101" s="65" t="s">
        <v>379</v>
      </c>
      <c r="D101" s="66">
        <v>9760000</v>
      </c>
      <c r="E101" s="66">
        <v>7700000</v>
      </c>
      <c r="F101" s="66">
        <v>9760000</v>
      </c>
      <c r="G101" s="66">
        <v>9760000</v>
      </c>
      <c r="H101" s="49"/>
      <c r="I101" s="49"/>
      <c r="J101" s="49"/>
      <c r="K101" s="49"/>
    </row>
    <row r="102" spans="1:11" ht="14.1" customHeight="1">
      <c r="A102" s="49"/>
      <c r="B102" s="49"/>
      <c r="C102" s="65" t="s">
        <v>370</v>
      </c>
      <c r="D102" s="66">
        <v>9760000</v>
      </c>
      <c r="E102" s="66">
        <v>7700000</v>
      </c>
      <c r="F102" s="66">
        <v>9760000</v>
      </c>
      <c r="G102" s="66">
        <v>9760000</v>
      </c>
      <c r="H102" s="49"/>
      <c r="I102" s="49"/>
      <c r="J102" s="49"/>
      <c r="K102" s="49"/>
    </row>
    <row r="103" spans="1:11" ht="14.1" customHeight="1">
      <c r="A103" s="49"/>
      <c r="B103" s="49"/>
      <c r="C103" s="65" t="s">
        <v>374</v>
      </c>
      <c r="D103" s="66">
        <v>0</v>
      </c>
      <c r="E103" s="66">
        <v>0</v>
      </c>
      <c r="F103" s="66">
        <v>0</v>
      </c>
      <c r="G103" s="66">
        <v>0</v>
      </c>
      <c r="H103" s="49"/>
      <c r="I103" s="49"/>
      <c r="J103" s="49"/>
      <c r="K103" s="49"/>
    </row>
    <row r="104" spans="1:11" ht="14.1" customHeight="1">
      <c r="A104" s="49"/>
      <c r="B104" s="49"/>
      <c r="C104" s="65" t="s">
        <v>378</v>
      </c>
      <c r="D104" s="66">
        <v>0</v>
      </c>
      <c r="E104" s="66">
        <v>0</v>
      </c>
      <c r="F104" s="66">
        <v>0</v>
      </c>
      <c r="G104" s="66">
        <v>0</v>
      </c>
      <c r="H104" s="49"/>
      <c r="I104" s="49"/>
      <c r="J104" s="49"/>
      <c r="K104" s="49"/>
    </row>
    <row r="105" spans="1:11" ht="14.1" customHeight="1">
      <c r="A105" s="49"/>
      <c r="B105" s="49"/>
      <c r="C105" s="65" t="s">
        <v>370</v>
      </c>
      <c r="D105" s="66">
        <v>0</v>
      </c>
      <c r="E105" s="66">
        <v>0</v>
      </c>
      <c r="F105" s="66">
        <v>0</v>
      </c>
      <c r="G105" s="66">
        <v>0</v>
      </c>
      <c r="H105" s="49"/>
      <c r="I105" s="49"/>
      <c r="J105" s="49"/>
      <c r="K105" s="49"/>
    </row>
    <row r="106" spans="1:11" ht="14.1" customHeight="1">
      <c r="A106" s="49"/>
      <c r="B106" s="49"/>
      <c r="C106" s="65" t="s">
        <v>374</v>
      </c>
      <c r="D106" s="66">
        <v>0</v>
      </c>
      <c r="E106" s="66">
        <v>0</v>
      </c>
      <c r="F106" s="66">
        <v>0</v>
      </c>
      <c r="G106" s="66">
        <v>0</v>
      </c>
      <c r="H106" s="49"/>
      <c r="I106" s="49"/>
      <c r="J106" s="49"/>
      <c r="K106" s="49"/>
    </row>
    <row r="107" spans="1:11" ht="14.1" customHeight="1">
      <c r="A107" s="49"/>
      <c r="B107" s="49"/>
      <c r="C107" s="65" t="s">
        <v>383</v>
      </c>
      <c r="D107" s="66">
        <v>0</v>
      </c>
      <c r="E107" s="66">
        <v>0</v>
      </c>
      <c r="F107" s="66">
        <v>0</v>
      </c>
      <c r="G107" s="66">
        <v>0</v>
      </c>
      <c r="H107" s="49"/>
      <c r="I107" s="49"/>
      <c r="J107" s="49"/>
      <c r="K107" s="49"/>
    </row>
    <row r="108" spans="1:11" ht="14.1" customHeight="1">
      <c r="A108" s="49"/>
      <c r="B108" s="49"/>
      <c r="C108" s="65" t="s">
        <v>370</v>
      </c>
      <c r="D108" s="66">
        <v>0</v>
      </c>
      <c r="E108" s="66">
        <v>0</v>
      </c>
      <c r="F108" s="66">
        <v>0</v>
      </c>
      <c r="G108" s="66">
        <v>0</v>
      </c>
      <c r="H108" s="49"/>
      <c r="I108" s="49"/>
      <c r="J108" s="49"/>
      <c r="K108" s="49"/>
    </row>
    <row r="109" spans="1:11" ht="14.1" customHeight="1">
      <c r="A109" s="49"/>
      <c r="B109" s="49"/>
      <c r="C109" s="65" t="s">
        <v>374</v>
      </c>
      <c r="D109" s="66">
        <v>0</v>
      </c>
      <c r="E109" s="66">
        <v>0</v>
      </c>
      <c r="F109" s="66">
        <v>0</v>
      </c>
      <c r="G109" s="66">
        <v>0</v>
      </c>
      <c r="H109" s="49"/>
      <c r="I109" s="49"/>
      <c r="J109" s="49"/>
      <c r="K109" s="49"/>
    </row>
    <row r="110" spans="1:11" ht="14.1" customHeight="1">
      <c r="A110" s="49"/>
      <c r="B110" s="49"/>
      <c r="C110" s="65" t="s">
        <v>376</v>
      </c>
      <c r="D110" s="66">
        <v>90000</v>
      </c>
      <c r="E110" s="66">
        <v>90000</v>
      </c>
      <c r="F110" s="66">
        <v>90000</v>
      </c>
      <c r="G110" s="66">
        <v>90000</v>
      </c>
      <c r="H110" s="49"/>
      <c r="I110" s="49"/>
      <c r="J110" s="49"/>
      <c r="K110" s="49"/>
    </row>
    <row r="111" spans="1:11" ht="14.1" customHeight="1">
      <c r="A111" s="49"/>
      <c r="B111" s="49"/>
      <c r="C111" s="65" t="s">
        <v>370</v>
      </c>
      <c r="D111" s="66">
        <v>90000</v>
      </c>
      <c r="E111" s="66">
        <v>90000</v>
      </c>
      <c r="F111" s="66">
        <v>90000</v>
      </c>
      <c r="G111" s="66">
        <v>90000</v>
      </c>
      <c r="H111" s="49"/>
      <c r="I111" s="49"/>
      <c r="J111" s="49"/>
      <c r="K111" s="49"/>
    </row>
    <row r="112" spans="1:11" ht="14.1" customHeight="1">
      <c r="A112" s="49"/>
      <c r="B112" s="49"/>
      <c r="C112" s="65" t="s">
        <v>374</v>
      </c>
      <c r="D112" s="66">
        <v>0</v>
      </c>
      <c r="E112" s="66">
        <v>0</v>
      </c>
      <c r="F112" s="66">
        <v>0</v>
      </c>
      <c r="G112" s="66">
        <v>0</v>
      </c>
      <c r="H112" s="49"/>
      <c r="I112" s="49"/>
      <c r="J112" s="49"/>
      <c r="K112" s="49"/>
    </row>
    <row r="113" spans="1:11" ht="14.1" customHeight="1">
      <c r="A113" s="49"/>
      <c r="B113" s="49"/>
      <c r="C113" s="65" t="s">
        <v>375</v>
      </c>
      <c r="D113" s="66">
        <v>0</v>
      </c>
      <c r="E113" s="66">
        <v>0</v>
      </c>
      <c r="F113" s="66">
        <v>0</v>
      </c>
      <c r="G113" s="66">
        <v>0</v>
      </c>
      <c r="H113" s="49"/>
      <c r="I113" s="49"/>
      <c r="J113" s="49"/>
      <c r="K113" s="49"/>
    </row>
    <row r="114" spans="1:11" ht="14.1" customHeight="1">
      <c r="A114" s="49"/>
      <c r="B114" s="49"/>
      <c r="C114" s="65" t="s">
        <v>370</v>
      </c>
      <c r="D114" s="66">
        <v>0</v>
      </c>
      <c r="E114" s="66">
        <v>0</v>
      </c>
      <c r="F114" s="66">
        <v>0</v>
      </c>
      <c r="G114" s="66">
        <v>0</v>
      </c>
      <c r="H114" s="49"/>
      <c r="I114" s="49"/>
      <c r="J114" s="49"/>
      <c r="K114" s="49"/>
    </row>
    <row r="115" spans="1:11" ht="14.1" customHeight="1">
      <c r="A115" s="49"/>
      <c r="B115" s="49"/>
      <c r="C115" s="65" t="s">
        <v>374</v>
      </c>
      <c r="D115" s="66">
        <v>0</v>
      </c>
      <c r="E115" s="66">
        <v>0</v>
      </c>
      <c r="F115" s="66">
        <v>0</v>
      </c>
      <c r="G115" s="66">
        <v>0</v>
      </c>
      <c r="H115" s="49"/>
      <c r="I115" s="49"/>
      <c r="J115" s="49"/>
      <c r="K115" s="49"/>
    </row>
    <row r="116" spans="1:11" ht="14.1" customHeight="1">
      <c r="A116" s="49"/>
      <c r="B116" s="49"/>
      <c r="C116" s="65" t="s">
        <v>373</v>
      </c>
      <c r="D116" s="66">
        <v>0</v>
      </c>
      <c r="E116" s="66">
        <v>0</v>
      </c>
      <c r="F116" s="66">
        <v>0</v>
      </c>
      <c r="G116" s="66">
        <v>0</v>
      </c>
      <c r="H116" s="49"/>
      <c r="I116" s="49"/>
      <c r="J116" s="49"/>
      <c r="K116" s="49"/>
    </row>
    <row r="117" spans="1:11" ht="14.1" customHeight="1">
      <c r="A117" s="49"/>
      <c r="B117" s="49"/>
      <c r="C117" s="65" t="s">
        <v>370</v>
      </c>
      <c r="D117" s="66">
        <v>0</v>
      </c>
      <c r="E117" s="66">
        <v>0</v>
      </c>
      <c r="F117" s="66">
        <v>0</v>
      </c>
      <c r="G117" s="66">
        <v>0</v>
      </c>
      <c r="H117" s="49"/>
      <c r="I117" s="49"/>
      <c r="J117" s="49"/>
      <c r="K117" s="49"/>
    </row>
    <row r="118" spans="1:11" ht="14.1" customHeight="1">
      <c r="A118" s="49"/>
      <c r="B118" s="49"/>
      <c r="C118" s="65" t="s">
        <v>369</v>
      </c>
      <c r="D118" s="66">
        <v>0</v>
      </c>
      <c r="E118" s="66">
        <v>0</v>
      </c>
      <c r="F118" s="66">
        <v>0</v>
      </c>
      <c r="G118" s="66">
        <v>0</v>
      </c>
      <c r="H118" s="49"/>
      <c r="I118" s="49"/>
      <c r="J118" s="49"/>
      <c r="K118" s="49"/>
    </row>
    <row r="119" spans="1:11" ht="14.1" customHeight="1">
      <c r="A119" s="49"/>
      <c r="B119" s="49"/>
      <c r="C119" s="65" t="s">
        <v>368</v>
      </c>
      <c r="D119" s="66">
        <v>0</v>
      </c>
      <c r="E119" s="66">
        <v>0</v>
      </c>
      <c r="F119" s="66">
        <v>0</v>
      </c>
      <c r="G119" s="66">
        <v>0</v>
      </c>
      <c r="H119" s="49"/>
      <c r="I119" s="49"/>
      <c r="J119" s="49"/>
      <c r="K119" s="49"/>
    </row>
    <row r="120" spans="1:11" ht="14.1" customHeight="1">
      <c r="A120" s="49"/>
      <c r="B120" s="49"/>
      <c r="C120" s="65" t="s">
        <v>367</v>
      </c>
      <c r="D120" s="66">
        <v>0</v>
      </c>
      <c r="E120" s="66">
        <v>0</v>
      </c>
      <c r="F120" s="66">
        <v>0</v>
      </c>
      <c r="G120" s="66">
        <v>0</v>
      </c>
      <c r="H120" s="49"/>
      <c r="I120" s="49"/>
      <c r="J120" s="49"/>
      <c r="K120" s="49"/>
    </row>
    <row r="121" spans="1:11" ht="14.1" customHeight="1">
      <c r="A121" s="49"/>
      <c r="B121" s="49"/>
      <c r="C121" s="65" t="s">
        <v>366</v>
      </c>
      <c r="D121" s="66">
        <v>0</v>
      </c>
      <c r="E121" s="66">
        <v>0</v>
      </c>
      <c r="F121" s="66">
        <v>0</v>
      </c>
      <c r="G121" s="66">
        <v>0</v>
      </c>
      <c r="H121" s="49"/>
      <c r="I121" s="49"/>
      <c r="J121" s="49"/>
      <c r="K121" s="49"/>
    </row>
    <row r="122" spans="1:11" ht="14.1" customHeight="1">
      <c r="A122" s="49"/>
      <c r="B122" s="49"/>
      <c r="C122" s="65" t="s">
        <v>372</v>
      </c>
      <c r="D122" s="66">
        <v>0</v>
      </c>
      <c r="E122" s="66">
        <v>0</v>
      </c>
      <c r="F122" s="66">
        <v>0</v>
      </c>
      <c r="G122" s="66">
        <v>0</v>
      </c>
      <c r="H122" s="49"/>
      <c r="I122" s="49"/>
      <c r="J122" s="49"/>
      <c r="K122" s="49"/>
    </row>
    <row r="123" spans="1:11" ht="14.1" customHeight="1">
      <c r="A123" s="49"/>
      <c r="B123" s="49"/>
      <c r="C123" s="65" t="s">
        <v>370</v>
      </c>
      <c r="D123" s="66">
        <v>0</v>
      </c>
      <c r="E123" s="66">
        <v>0</v>
      </c>
      <c r="F123" s="66">
        <v>0</v>
      </c>
      <c r="G123" s="66">
        <v>0</v>
      </c>
      <c r="H123" s="49"/>
      <c r="I123" s="49"/>
      <c r="J123" s="49"/>
      <c r="K123" s="49"/>
    </row>
    <row r="124" spans="1:11" ht="14.1" customHeight="1">
      <c r="A124" s="49"/>
      <c r="B124" s="49"/>
      <c r="C124" s="65" t="s">
        <v>369</v>
      </c>
      <c r="D124" s="66">
        <v>0</v>
      </c>
      <c r="E124" s="66">
        <v>0</v>
      </c>
      <c r="F124" s="66">
        <v>0</v>
      </c>
      <c r="G124" s="66">
        <v>0</v>
      </c>
      <c r="H124" s="49"/>
      <c r="I124" s="49"/>
      <c r="J124" s="49"/>
      <c r="K124" s="49"/>
    </row>
    <row r="125" spans="1:11" ht="14.1" customHeight="1">
      <c r="A125" s="49"/>
      <c r="B125" s="49"/>
      <c r="C125" s="65" t="s">
        <v>368</v>
      </c>
      <c r="D125" s="66">
        <v>0</v>
      </c>
      <c r="E125" s="66">
        <v>0</v>
      </c>
      <c r="F125" s="66">
        <v>0</v>
      </c>
      <c r="G125" s="66">
        <v>0</v>
      </c>
      <c r="H125" s="49"/>
      <c r="I125" s="49"/>
      <c r="J125" s="49"/>
      <c r="K125" s="49"/>
    </row>
    <row r="126" spans="1:11" ht="14.1" customHeight="1">
      <c r="A126" s="49"/>
      <c r="B126" s="49"/>
      <c r="C126" s="65" t="s">
        <v>367</v>
      </c>
      <c r="D126" s="66">
        <v>0</v>
      </c>
      <c r="E126" s="66">
        <v>0</v>
      </c>
      <c r="F126" s="66">
        <v>0</v>
      </c>
      <c r="G126" s="66">
        <v>0</v>
      </c>
      <c r="H126" s="49"/>
      <c r="I126" s="49"/>
      <c r="J126" s="49"/>
      <c r="K126" s="49"/>
    </row>
    <row r="127" spans="1:11" ht="14.1" customHeight="1">
      <c r="A127" s="49"/>
      <c r="B127" s="49"/>
      <c r="C127" s="65" t="s">
        <v>366</v>
      </c>
      <c r="D127" s="66">
        <v>0</v>
      </c>
      <c r="E127" s="66">
        <v>0</v>
      </c>
      <c r="F127" s="66">
        <v>0</v>
      </c>
      <c r="G127" s="66">
        <v>0</v>
      </c>
      <c r="H127" s="49"/>
      <c r="I127" s="49"/>
      <c r="J127" s="49"/>
      <c r="K127" s="49"/>
    </row>
    <row r="128" spans="1:11" ht="14.1" customHeight="1">
      <c r="A128" s="49"/>
      <c r="B128" s="49"/>
      <c r="C128" s="65" t="s">
        <v>371</v>
      </c>
      <c r="D128" s="66">
        <v>0</v>
      </c>
      <c r="E128" s="66">
        <v>0</v>
      </c>
      <c r="F128" s="66">
        <v>0</v>
      </c>
      <c r="G128" s="66">
        <v>0</v>
      </c>
      <c r="H128" s="49"/>
      <c r="I128" s="49"/>
      <c r="J128" s="49"/>
      <c r="K128" s="49"/>
    </row>
    <row r="129" spans="1:11" ht="14.1" customHeight="1">
      <c r="A129" s="49"/>
      <c r="B129" s="49"/>
      <c r="C129" s="65" t="s">
        <v>370</v>
      </c>
      <c r="D129" s="66">
        <v>0</v>
      </c>
      <c r="E129" s="66">
        <v>0</v>
      </c>
      <c r="F129" s="66">
        <v>0</v>
      </c>
      <c r="G129" s="66">
        <v>0</v>
      </c>
      <c r="H129" s="49"/>
      <c r="I129" s="49"/>
      <c r="J129" s="49"/>
      <c r="K129" s="49"/>
    </row>
    <row r="130" spans="1:11" ht="14.1" customHeight="1">
      <c r="A130" s="49"/>
      <c r="B130" s="49"/>
      <c r="C130" s="65" t="s">
        <v>369</v>
      </c>
      <c r="D130" s="66">
        <v>0</v>
      </c>
      <c r="E130" s="66">
        <v>0</v>
      </c>
      <c r="F130" s="66">
        <v>0</v>
      </c>
      <c r="G130" s="66">
        <v>0</v>
      </c>
      <c r="H130" s="49"/>
      <c r="I130" s="49"/>
      <c r="J130" s="49"/>
      <c r="K130" s="49"/>
    </row>
    <row r="131" spans="1:11" ht="14.1" customHeight="1">
      <c r="A131" s="49"/>
      <c r="B131" s="49"/>
      <c r="C131" s="65" t="s">
        <v>368</v>
      </c>
      <c r="D131" s="66">
        <v>0</v>
      </c>
      <c r="E131" s="66">
        <v>0</v>
      </c>
      <c r="F131" s="66">
        <v>0</v>
      </c>
      <c r="G131" s="66">
        <v>0</v>
      </c>
      <c r="H131" s="49"/>
      <c r="I131" s="49"/>
      <c r="J131" s="49"/>
      <c r="K131" s="49"/>
    </row>
    <row r="132" spans="1:11" ht="14.1" customHeight="1">
      <c r="A132" s="49"/>
      <c r="B132" s="49"/>
      <c r="C132" s="65" t="s">
        <v>367</v>
      </c>
      <c r="D132" s="66">
        <v>0</v>
      </c>
      <c r="E132" s="66">
        <v>0</v>
      </c>
      <c r="F132" s="66">
        <v>0</v>
      </c>
      <c r="G132" s="66">
        <v>0</v>
      </c>
      <c r="H132" s="49"/>
      <c r="I132" s="49"/>
      <c r="J132" s="49"/>
      <c r="K132" s="49"/>
    </row>
    <row r="133" spans="1:11" ht="14.1" customHeight="1">
      <c r="A133" s="49"/>
      <c r="B133" s="49"/>
      <c r="C133" s="65" t="s">
        <v>366</v>
      </c>
      <c r="D133" s="66">
        <v>0</v>
      </c>
      <c r="E133" s="66">
        <v>0</v>
      </c>
      <c r="F133" s="66">
        <v>0</v>
      </c>
      <c r="G133" s="66">
        <v>0</v>
      </c>
      <c r="H133" s="49"/>
      <c r="I133" s="49"/>
      <c r="J133" s="49"/>
      <c r="K133" s="49"/>
    </row>
    <row r="134" spans="1:11" ht="14.1" customHeight="1">
      <c r="A134" s="49"/>
      <c r="B134" s="49"/>
      <c r="C134" s="65" t="s">
        <v>365</v>
      </c>
      <c r="D134" s="66">
        <v>0</v>
      </c>
      <c r="E134" s="66">
        <v>0</v>
      </c>
      <c r="F134" s="66">
        <v>0</v>
      </c>
      <c r="G134" s="66">
        <v>0</v>
      </c>
      <c r="H134" s="49"/>
      <c r="I134" s="49"/>
      <c r="J134" s="49"/>
      <c r="K134" s="49"/>
    </row>
    <row r="135" spans="1:11" ht="14.1" customHeight="1">
      <c r="A135" s="49"/>
      <c r="B135" s="49"/>
      <c r="C135" s="65" t="s">
        <v>364</v>
      </c>
      <c r="D135" s="66">
        <v>0</v>
      </c>
      <c r="E135" s="66">
        <v>0</v>
      </c>
      <c r="F135" s="66">
        <v>0</v>
      </c>
      <c r="G135" s="66">
        <v>0</v>
      </c>
      <c r="H135" s="49"/>
      <c r="I135" s="49"/>
      <c r="J135" s="49"/>
      <c r="K135" s="49"/>
    </row>
    <row r="136" spans="1:11" ht="14.1" customHeight="1">
      <c r="A136" s="49"/>
      <c r="B136" s="49"/>
      <c r="C136" s="67" t="s">
        <v>147</v>
      </c>
      <c r="D136" s="66">
        <v>9850000</v>
      </c>
      <c r="E136" s="66">
        <v>7790000</v>
      </c>
      <c r="F136" s="66">
        <v>9850000</v>
      </c>
      <c r="G136" s="66">
        <v>9850000</v>
      </c>
      <c r="H136" s="49"/>
      <c r="I136" s="49"/>
      <c r="J136" s="49"/>
      <c r="K136" s="49"/>
    </row>
    <row r="137" spans="1:11" ht="14.1" customHeight="1">
      <c r="A137" s="49"/>
      <c r="B137" s="49"/>
      <c r="C137" s="1246" t="s">
        <v>44</v>
      </c>
      <c r="D137" s="1247"/>
      <c r="E137" s="1247"/>
      <c r="F137" s="1247"/>
      <c r="G137" s="1247"/>
      <c r="H137" s="49"/>
      <c r="I137" s="49"/>
      <c r="J137" s="49"/>
      <c r="K137" s="49"/>
    </row>
    <row r="138" spans="1:11" ht="14.1" customHeight="1">
      <c r="A138" s="49"/>
      <c r="B138" s="49"/>
      <c r="C138" s="58" t="s">
        <v>1101</v>
      </c>
      <c r="D138" s="1246" t="s">
        <v>1100</v>
      </c>
      <c r="E138" s="1247"/>
      <c r="F138" s="1247"/>
      <c r="G138" s="1247"/>
      <c r="H138" s="49"/>
      <c r="I138" s="49"/>
      <c r="J138" s="49"/>
      <c r="K138" s="49"/>
    </row>
    <row r="139" spans="1:11" ht="14.1" customHeight="1">
      <c r="A139" s="49"/>
      <c r="B139" s="49"/>
      <c r="C139" s="59" t="s">
        <v>393</v>
      </c>
      <c r="D139" s="1258" t="s">
        <v>1635</v>
      </c>
      <c r="E139" s="1259"/>
      <c r="F139" s="1259"/>
      <c r="G139" s="1259"/>
      <c r="H139" s="49"/>
      <c r="I139" s="49"/>
      <c r="J139" s="49"/>
      <c r="K139" s="49"/>
    </row>
    <row r="140" spans="1:11" ht="14.1" customHeight="1">
      <c r="A140" s="49"/>
      <c r="B140" s="49"/>
      <c r="C140" s="60" t="s">
        <v>392</v>
      </c>
      <c r="D140" s="1254" t="s">
        <v>1636</v>
      </c>
      <c r="E140" s="1255"/>
      <c r="F140" s="1255"/>
      <c r="G140" s="1255"/>
      <c r="H140" s="49"/>
      <c r="I140" s="49"/>
      <c r="J140" s="49"/>
      <c r="K140" s="49"/>
    </row>
    <row r="141" spans="1:11" ht="14.1" customHeight="1">
      <c r="A141" s="49"/>
      <c r="B141" s="49"/>
      <c r="C141" s="60" t="s">
        <v>15</v>
      </c>
      <c r="D141" s="1254" t="s">
        <v>1115</v>
      </c>
      <c r="E141" s="1255"/>
      <c r="F141" s="1255"/>
      <c r="G141" s="1255"/>
      <c r="H141" s="49"/>
      <c r="I141" s="49"/>
      <c r="J141" s="49"/>
      <c r="K141" s="49"/>
    </row>
    <row r="142" spans="1:11" ht="15" customHeight="1">
      <c r="A142" s="49"/>
      <c r="B142" s="49"/>
      <c r="C142" s="61"/>
      <c r="D142" s="62">
        <v>2021</v>
      </c>
      <c r="E142" s="62">
        <v>2022</v>
      </c>
      <c r="F142" s="62">
        <v>2023</v>
      </c>
      <c r="G142" s="62">
        <v>2024</v>
      </c>
      <c r="H142" s="49"/>
      <c r="I142" s="49"/>
      <c r="J142" s="49"/>
      <c r="K142" s="49"/>
    </row>
    <row r="143" spans="1:11" ht="15" customHeight="1">
      <c r="A143" s="49"/>
      <c r="B143" s="49"/>
      <c r="C143" s="63"/>
      <c r="D143" s="64" t="s">
        <v>7</v>
      </c>
      <c r="E143" s="64" t="s">
        <v>8</v>
      </c>
      <c r="F143" s="64" t="s">
        <v>8</v>
      </c>
      <c r="G143" s="64" t="s">
        <v>8</v>
      </c>
      <c r="H143" s="49"/>
      <c r="I143" s="49"/>
      <c r="J143" s="49"/>
      <c r="K143" s="49"/>
    </row>
    <row r="144" spans="1:11" ht="14.1" customHeight="1">
      <c r="A144" s="49"/>
      <c r="B144" s="49"/>
      <c r="C144" s="53" t="s">
        <v>16</v>
      </c>
      <c r="D144" s="57" t="s">
        <v>401</v>
      </c>
      <c r="E144" s="57" t="s">
        <v>798</v>
      </c>
      <c r="F144" s="57" t="s">
        <v>422</v>
      </c>
      <c r="G144" s="57" t="s">
        <v>422</v>
      </c>
      <c r="H144" s="49"/>
      <c r="I144" s="49"/>
      <c r="J144" s="49"/>
      <c r="K144" s="49"/>
    </row>
    <row r="145" spans="1:11" ht="14.1" customHeight="1">
      <c r="A145" s="49"/>
      <c r="B145" s="49"/>
      <c r="C145" s="53" t="s">
        <v>506</v>
      </c>
      <c r="D145" s="57" t="s">
        <v>389</v>
      </c>
      <c r="E145" s="57" t="s">
        <v>664</v>
      </c>
      <c r="F145" s="57" t="s">
        <v>432</v>
      </c>
      <c r="G145" s="57" t="s">
        <v>432</v>
      </c>
      <c r="H145" s="49"/>
      <c r="I145" s="49"/>
      <c r="J145" s="49"/>
      <c r="K145" s="49"/>
    </row>
    <row r="146" spans="1:11" ht="14.1" customHeight="1">
      <c r="A146" s="49"/>
      <c r="B146" s="49"/>
      <c r="C146" s="53" t="s">
        <v>504</v>
      </c>
      <c r="D146" s="57" t="s">
        <v>1042</v>
      </c>
      <c r="E146" s="57" t="s">
        <v>1050</v>
      </c>
      <c r="F146" s="57" t="s">
        <v>1050</v>
      </c>
      <c r="G146" s="57" t="s">
        <v>1050</v>
      </c>
      <c r="H146" s="49"/>
      <c r="I146" s="49"/>
      <c r="J146" s="49"/>
      <c r="K146" s="49"/>
    </row>
    <row r="147" spans="1:11" ht="14.1" customHeight="1">
      <c r="A147" s="49"/>
      <c r="B147" s="49"/>
      <c r="C147" s="53" t="s">
        <v>388</v>
      </c>
      <c r="D147" s="57" t="s">
        <v>361</v>
      </c>
      <c r="E147" s="57" t="s">
        <v>1221</v>
      </c>
      <c r="F147" s="57" t="s">
        <v>1222</v>
      </c>
      <c r="G147" s="57" t="s">
        <v>385</v>
      </c>
      <c r="H147" s="49"/>
      <c r="I147" s="49"/>
      <c r="J147" s="49"/>
      <c r="K147" s="49"/>
    </row>
    <row r="148" spans="1:11" ht="14.1" customHeight="1">
      <c r="A148" s="49"/>
      <c r="B148" s="49"/>
      <c r="C148" s="53" t="s">
        <v>387</v>
      </c>
      <c r="D148" s="57" t="s">
        <v>361</v>
      </c>
      <c r="E148" s="57" t="s">
        <v>1044</v>
      </c>
      <c r="F148" s="57" t="s">
        <v>1222</v>
      </c>
      <c r="G148" s="57" t="s">
        <v>385</v>
      </c>
      <c r="H148" s="49"/>
      <c r="I148" s="49"/>
      <c r="J148" s="49"/>
      <c r="K148" s="49"/>
    </row>
    <row r="149" spans="1:11" ht="14.1" customHeight="1">
      <c r="A149" s="49"/>
      <c r="B149" s="49"/>
      <c r="C149" s="53" t="s">
        <v>22</v>
      </c>
      <c r="D149" s="57" t="s">
        <v>361</v>
      </c>
      <c r="E149" s="57" t="s">
        <v>386</v>
      </c>
      <c r="F149" s="57" t="s">
        <v>385</v>
      </c>
      <c r="G149" s="57" t="s">
        <v>385</v>
      </c>
      <c r="H149" s="49"/>
      <c r="I149" s="49"/>
      <c r="J149" s="49"/>
      <c r="K149" s="49"/>
    </row>
    <row r="150" spans="1:11" ht="14.1" customHeight="1">
      <c r="A150" s="49"/>
      <c r="B150" s="49"/>
      <c r="C150" s="1256" t="s">
        <v>384</v>
      </c>
      <c r="D150" s="1257"/>
      <c r="E150" s="1257"/>
      <c r="F150" s="1257"/>
      <c r="G150" s="1257"/>
      <c r="H150" s="49"/>
      <c r="I150" s="49"/>
      <c r="J150" s="49"/>
      <c r="K150" s="49"/>
    </row>
    <row r="151" spans="1:11" ht="14.1" customHeight="1">
      <c r="A151" s="49"/>
      <c r="B151" s="49"/>
      <c r="C151" s="61"/>
      <c r="D151" s="62">
        <v>2021</v>
      </c>
      <c r="E151" s="62">
        <v>2022</v>
      </c>
      <c r="F151" s="62">
        <v>2023</v>
      </c>
      <c r="G151" s="62">
        <v>2024</v>
      </c>
      <c r="H151" s="49"/>
      <c r="I151" s="49"/>
      <c r="J151" s="49"/>
      <c r="K151" s="49"/>
    </row>
    <row r="152" spans="1:11" ht="14.1" customHeight="1">
      <c r="A152" s="49"/>
      <c r="B152" s="49"/>
      <c r="C152" s="63"/>
      <c r="D152" s="64" t="s">
        <v>7</v>
      </c>
      <c r="E152" s="64" t="s">
        <v>8</v>
      </c>
      <c r="F152" s="64" t="s">
        <v>8</v>
      </c>
      <c r="G152" s="64" t="s">
        <v>8</v>
      </c>
      <c r="H152" s="49"/>
      <c r="I152" s="49"/>
      <c r="J152" s="49"/>
      <c r="K152" s="49"/>
    </row>
    <row r="153" spans="1:11" ht="14.1" customHeight="1">
      <c r="A153" s="49"/>
      <c r="B153" s="49"/>
      <c r="C153" s="65" t="s">
        <v>381</v>
      </c>
      <c r="D153" s="66">
        <v>0</v>
      </c>
      <c r="E153" s="66">
        <v>0</v>
      </c>
      <c r="F153" s="66">
        <v>0</v>
      </c>
      <c r="G153" s="66">
        <v>0</v>
      </c>
      <c r="H153" s="49"/>
      <c r="I153" s="49"/>
      <c r="J153" s="49"/>
      <c r="K153" s="49"/>
    </row>
    <row r="154" spans="1:11" ht="14.1" customHeight="1">
      <c r="A154" s="49"/>
      <c r="B154" s="49"/>
      <c r="C154" s="65" t="s">
        <v>370</v>
      </c>
      <c r="D154" s="66">
        <v>0</v>
      </c>
      <c r="E154" s="66">
        <v>0</v>
      </c>
      <c r="F154" s="66">
        <v>0</v>
      </c>
      <c r="G154" s="66">
        <v>0</v>
      </c>
      <c r="H154" s="49"/>
      <c r="I154" s="49"/>
      <c r="J154" s="49"/>
      <c r="K154" s="49"/>
    </row>
    <row r="155" spans="1:11" ht="14.1" customHeight="1">
      <c r="A155" s="49"/>
      <c r="B155" s="49"/>
      <c r="C155" s="65" t="s">
        <v>374</v>
      </c>
      <c r="D155" s="66">
        <v>0</v>
      </c>
      <c r="E155" s="66">
        <v>0</v>
      </c>
      <c r="F155" s="66">
        <v>0</v>
      </c>
      <c r="G155" s="66">
        <v>0</v>
      </c>
      <c r="H155" s="49"/>
      <c r="I155" s="49"/>
      <c r="J155" s="49"/>
      <c r="K155" s="49"/>
    </row>
    <row r="156" spans="1:11" ht="14.1" customHeight="1">
      <c r="A156" s="49"/>
      <c r="B156" s="49"/>
      <c r="C156" s="65" t="s">
        <v>380</v>
      </c>
      <c r="D156" s="66">
        <v>0</v>
      </c>
      <c r="E156" s="66">
        <v>0</v>
      </c>
      <c r="F156" s="66">
        <v>0</v>
      </c>
      <c r="G156" s="66">
        <v>0</v>
      </c>
      <c r="H156" s="49"/>
      <c r="I156" s="49"/>
      <c r="J156" s="49"/>
      <c r="K156" s="49"/>
    </row>
    <row r="157" spans="1:11" ht="14.1" customHeight="1">
      <c r="A157" s="49"/>
      <c r="B157" s="49"/>
      <c r="C157" s="65" t="s">
        <v>370</v>
      </c>
      <c r="D157" s="66">
        <v>0</v>
      </c>
      <c r="E157" s="66">
        <v>0</v>
      </c>
      <c r="F157" s="66">
        <v>0</v>
      </c>
      <c r="G157" s="66">
        <v>0</v>
      </c>
      <c r="H157" s="49"/>
      <c r="I157" s="49"/>
      <c r="J157" s="49"/>
      <c r="K157" s="49"/>
    </row>
    <row r="158" spans="1:11" ht="14.1" customHeight="1">
      <c r="A158" s="49"/>
      <c r="B158" s="49"/>
      <c r="C158" s="65" t="s">
        <v>374</v>
      </c>
      <c r="D158" s="66">
        <v>0</v>
      </c>
      <c r="E158" s="66">
        <v>0</v>
      </c>
      <c r="F158" s="66">
        <v>0</v>
      </c>
      <c r="G158" s="66">
        <v>0</v>
      </c>
      <c r="H158" s="49"/>
      <c r="I158" s="49"/>
      <c r="J158" s="49"/>
      <c r="K158" s="49"/>
    </row>
    <row r="159" spans="1:11" ht="14.1" customHeight="1">
      <c r="A159" s="49"/>
      <c r="B159" s="49"/>
      <c r="C159" s="65" t="s">
        <v>379</v>
      </c>
      <c r="D159" s="66">
        <v>0</v>
      </c>
      <c r="E159" s="66">
        <v>0</v>
      </c>
      <c r="F159" s="66">
        <v>0</v>
      </c>
      <c r="G159" s="66">
        <v>0</v>
      </c>
      <c r="H159" s="49"/>
      <c r="I159" s="49"/>
      <c r="J159" s="49"/>
      <c r="K159" s="49"/>
    </row>
    <row r="160" spans="1:11" ht="14.1" customHeight="1">
      <c r="A160" s="49"/>
      <c r="B160" s="49"/>
      <c r="C160" s="65" t="s">
        <v>370</v>
      </c>
      <c r="D160" s="66">
        <v>0</v>
      </c>
      <c r="E160" s="66">
        <v>0</v>
      </c>
      <c r="F160" s="66">
        <v>0</v>
      </c>
      <c r="G160" s="66">
        <v>0</v>
      </c>
      <c r="H160" s="49"/>
      <c r="I160" s="49"/>
      <c r="J160" s="49"/>
      <c r="K160" s="49"/>
    </row>
    <row r="161" spans="1:11" ht="14.1" customHeight="1">
      <c r="A161" s="49"/>
      <c r="B161" s="49"/>
      <c r="C161" s="65" t="s">
        <v>374</v>
      </c>
      <c r="D161" s="66">
        <v>0</v>
      </c>
      <c r="E161" s="66">
        <v>0</v>
      </c>
      <c r="F161" s="66">
        <v>0</v>
      </c>
      <c r="G161" s="66">
        <v>0</v>
      </c>
      <c r="H161" s="49"/>
      <c r="I161" s="49"/>
      <c r="J161" s="49"/>
      <c r="K161" s="49"/>
    </row>
    <row r="162" spans="1:11" ht="14.1" customHeight="1">
      <c r="A162" s="49"/>
      <c r="B162" s="49"/>
      <c r="C162" s="65" t="s">
        <v>378</v>
      </c>
      <c r="D162" s="66">
        <v>0</v>
      </c>
      <c r="E162" s="66">
        <v>0</v>
      </c>
      <c r="F162" s="66">
        <v>0</v>
      </c>
      <c r="G162" s="66">
        <v>0</v>
      </c>
      <c r="H162" s="49"/>
      <c r="I162" s="49"/>
      <c r="J162" s="49"/>
      <c r="K162" s="49"/>
    </row>
    <row r="163" spans="1:11" ht="14.1" customHeight="1">
      <c r="A163" s="49"/>
      <c r="B163" s="49"/>
      <c r="C163" s="65" t="s">
        <v>370</v>
      </c>
      <c r="D163" s="66">
        <v>0</v>
      </c>
      <c r="E163" s="66">
        <v>0</v>
      </c>
      <c r="F163" s="66">
        <v>0</v>
      </c>
      <c r="G163" s="66">
        <v>0</v>
      </c>
      <c r="H163" s="49"/>
      <c r="I163" s="49"/>
      <c r="J163" s="49"/>
      <c r="K163" s="49"/>
    </row>
    <row r="164" spans="1:11" ht="14.1" customHeight="1">
      <c r="A164" s="49"/>
      <c r="B164" s="49"/>
      <c r="C164" s="65" t="s">
        <v>374</v>
      </c>
      <c r="D164" s="66">
        <v>0</v>
      </c>
      <c r="E164" s="66">
        <v>0</v>
      </c>
      <c r="F164" s="66">
        <v>0</v>
      </c>
      <c r="G164" s="66">
        <v>0</v>
      </c>
      <c r="H164" s="49"/>
      <c r="I164" s="49"/>
      <c r="J164" s="49"/>
      <c r="K164" s="49"/>
    </row>
    <row r="165" spans="1:11" ht="14.1" customHeight="1">
      <c r="A165" s="49"/>
      <c r="B165" s="49"/>
      <c r="C165" s="65" t="s">
        <v>383</v>
      </c>
      <c r="D165" s="66">
        <v>0</v>
      </c>
      <c r="E165" s="66">
        <v>0</v>
      </c>
      <c r="F165" s="66">
        <v>0</v>
      </c>
      <c r="G165" s="66">
        <v>0</v>
      </c>
      <c r="H165" s="49"/>
      <c r="I165" s="49"/>
      <c r="J165" s="49"/>
      <c r="K165" s="49"/>
    </row>
    <row r="166" spans="1:11" ht="14.1" customHeight="1">
      <c r="A166" s="49"/>
      <c r="B166" s="49"/>
      <c r="C166" s="65" t="s">
        <v>370</v>
      </c>
      <c r="D166" s="66">
        <v>0</v>
      </c>
      <c r="E166" s="66">
        <v>0</v>
      </c>
      <c r="F166" s="66">
        <v>0</v>
      </c>
      <c r="G166" s="66">
        <v>0</v>
      </c>
      <c r="H166" s="49"/>
      <c r="I166" s="49"/>
      <c r="J166" s="49"/>
      <c r="K166" s="49"/>
    </row>
    <row r="167" spans="1:11" ht="14.1" customHeight="1">
      <c r="A167" s="49"/>
      <c r="B167" s="49"/>
      <c r="C167" s="65" t="s">
        <v>374</v>
      </c>
      <c r="D167" s="66">
        <v>0</v>
      </c>
      <c r="E167" s="66">
        <v>0</v>
      </c>
      <c r="F167" s="66">
        <v>0</v>
      </c>
      <c r="G167" s="66">
        <v>0</v>
      </c>
      <c r="H167" s="49"/>
      <c r="I167" s="49"/>
      <c r="J167" s="49"/>
      <c r="K167" s="49"/>
    </row>
    <row r="168" spans="1:11" ht="14.1" customHeight="1">
      <c r="A168" s="49"/>
      <c r="B168" s="49"/>
      <c r="C168" s="65" t="s">
        <v>376</v>
      </c>
      <c r="D168" s="66">
        <v>0</v>
      </c>
      <c r="E168" s="66">
        <v>0</v>
      </c>
      <c r="F168" s="66">
        <v>0</v>
      </c>
      <c r="G168" s="66">
        <v>0</v>
      </c>
      <c r="H168" s="49"/>
      <c r="I168" s="49"/>
      <c r="J168" s="49"/>
      <c r="K168" s="49"/>
    </row>
    <row r="169" spans="1:11" ht="14.1" customHeight="1">
      <c r="A169" s="49"/>
      <c r="B169" s="49"/>
      <c r="C169" s="65" t="s">
        <v>370</v>
      </c>
      <c r="D169" s="66">
        <v>0</v>
      </c>
      <c r="E169" s="66">
        <v>0</v>
      </c>
      <c r="F169" s="66">
        <v>0</v>
      </c>
      <c r="G169" s="66">
        <v>0</v>
      </c>
      <c r="H169" s="49"/>
      <c r="I169" s="49"/>
      <c r="J169" s="49"/>
      <c r="K169" s="49"/>
    </row>
    <row r="170" spans="1:11" ht="14.1" customHeight="1">
      <c r="A170" s="49"/>
      <c r="B170" s="49"/>
      <c r="C170" s="65" t="s">
        <v>374</v>
      </c>
      <c r="D170" s="66">
        <v>0</v>
      </c>
      <c r="E170" s="66">
        <v>0</v>
      </c>
      <c r="F170" s="66">
        <v>0</v>
      </c>
      <c r="G170" s="66">
        <v>0</v>
      </c>
      <c r="H170" s="49"/>
      <c r="I170" s="49"/>
      <c r="J170" s="49"/>
      <c r="K170" s="49"/>
    </row>
    <row r="171" spans="1:11" ht="14.1" customHeight="1">
      <c r="A171" s="49"/>
      <c r="B171" s="49"/>
      <c r="C171" s="65" t="s">
        <v>375</v>
      </c>
      <c r="D171" s="66">
        <v>0</v>
      </c>
      <c r="E171" s="66">
        <v>0</v>
      </c>
      <c r="F171" s="66">
        <v>0</v>
      </c>
      <c r="G171" s="66">
        <v>0</v>
      </c>
      <c r="H171" s="49"/>
      <c r="I171" s="49"/>
      <c r="J171" s="49"/>
      <c r="K171" s="49"/>
    </row>
    <row r="172" spans="1:11" ht="14.1" customHeight="1">
      <c r="A172" s="49"/>
      <c r="B172" s="49"/>
      <c r="C172" s="65" t="s">
        <v>370</v>
      </c>
      <c r="D172" s="66">
        <v>0</v>
      </c>
      <c r="E172" s="66">
        <v>0</v>
      </c>
      <c r="F172" s="66">
        <v>0</v>
      </c>
      <c r="G172" s="66">
        <v>0</v>
      </c>
      <c r="H172" s="49"/>
      <c r="I172" s="49"/>
      <c r="J172" s="49"/>
      <c r="K172" s="49"/>
    </row>
    <row r="173" spans="1:11" ht="14.1" customHeight="1">
      <c r="A173" s="49"/>
      <c r="B173" s="49"/>
      <c r="C173" s="65" t="s">
        <v>374</v>
      </c>
      <c r="D173" s="66">
        <v>0</v>
      </c>
      <c r="E173" s="66">
        <v>0</v>
      </c>
      <c r="F173" s="66">
        <v>0</v>
      </c>
      <c r="G173" s="66">
        <v>0</v>
      </c>
      <c r="H173" s="49"/>
      <c r="I173" s="49"/>
      <c r="J173" s="49"/>
      <c r="K173" s="49"/>
    </row>
    <row r="174" spans="1:11" ht="14.1" customHeight="1">
      <c r="A174" s="49"/>
      <c r="B174" s="49"/>
      <c r="C174" s="65" t="s">
        <v>373</v>
      </c>
      <c r="D174" s="66">
        <v>0</v>
      </c>
      <c r="E174" s="66">
        <v>0</v>
      </c>
      <c r="F174" s="66">
        <v>0</v>
      </c>
      <c r="G174" s="66">
        <v>0</v>
      </c>
      <c r="H174" s="49"/>
      <c r="I174" s="49"/>
      <c r="J174" s="49"/>
      <c r="K174" s="49"/>
    </row>
    <row r="175" spans="1:11" ht="14.1" customHeight="1">
      <c r="A175" s="49"/>
      <c r="B175" s="49"/>
      <c r="C175" s="65" t="s">
        <v>370</v>
      </c>
      <c r="D175" s="66">
        <v>0</v>
      </c>
      <c r="E175" s="66">
        <v>0</v>
      </c>
      <c r="F175" s="66">
        <v>0</v>
      </c>
      <c r="G175" s="66">
        <v>0</v>
      </c>
      <c r="H175" s="49"/>
      <c r="I175" s="49"/>
      <c r="J175" s="49"/>
      <c r="K175" s="49"/>
    </row>
    <row r="176" spans="1:11" ht="14.1" customHeight="1">
      <c r="A176" s="49"/>
      <c r="B176" s="49"/>
      <c r="C176" s="65" t="s">
        <v>369</v>
      </c>
      <c r="D176" s="66">
        <v>0</v>
      </c>
      <c r="E176" s="66">
        <v>0</v>
      </c>
      <c r="F176" s="66">
        <v>0</v>
      </c>
      <c r="G176" s="66">
        <v>0</v>
      </c>
      <c r="H176" s="49"/>
      <c r="I176" s="49"/>
      <c r="J176" s="49"/>
      <c r="K176" s="49"/>
    </row>
    <row r="177" spans="1:11" ht="14.1" customHeight="1">
      <c r="A177" s="49"/>
      <c r="B177" s="49"/>
      <c r="C177" s="65" t="s">
        <v>368</v>
      </c>
      <c r="D177" s="66">
        <v>0</v>
      </c>
      <c r="E177" s="66">
        <v>0</v>
      </c>
      <c r="F177" s="66">
        <v>0</v>
      </c>
      <c r="G177" s="66">
        <v>0</v>
      </c>
      <c r="H177" s="49"/>
      <c r="I177" s="49"/>
      <c r="J177" s="49"/>
      <c r="K177" s="49"/>
    </row>
    <row r="178" spans="1:11" ht="14.1" customHeight="1">
      <c r="A178" s="49"/>
      <c r="B178" s="49"/>
      <c r="C178" s="65" t="s">
        <v>367</v>
      </c>
      <c r="D178" s="66">
        <v>0</v>
      </c>
      <c r="E178" s="66">
        <v>0</v>
      </c>
      <c r="F178" s="66">
        <v>0</v>
      </c>
      <c r="G178" s="66">
        <v>0</v>
      </c>
      <c r="H178" s="49"/>
      <c r="I178" s="49"/>
      <c r="J178" s="49"/>
      <c r="K178" s="49"/>
    </row>
    <row r="179" spans="1:11" ht="14.1" customHeight="1">
      <c r="A179" s="49"/>
      <c r="B179" s="49"/>
      <c r="C179" s="65" t="s">
        <v>366</v>
      </c>
      <c r="D179" s="66">
        <v>0</v>
      </c>
      <c r="E179" s="66">
        <v>0</v>
      </c>
      <c r="F179" s="66">
        <v>0</v>
      </c>
      <c r="G179" s="66">
        <v>0</v>
      </c>
      <c r="H179" s="49"/>
      <c r="I179" s="49"/>
      <c r="J179" s="49"/>
      <c r="K179" s="49"/>
    </row>
    <row r="180" spans="1:11" ht="14.1" customHeight="1">
      <c r="A180" s="49"/>
      <c r="B180" s="49"/>
      <c r="C180" s="65" t="s">
        <v>372</v>
      </c>
      <c r="D180" s="66">
        <v>200000</v>
      </c>
      <c r="E180" s="66">
        <v>500000</v>
      </c>
      <c r="F180" s="66">
        <v>1800000</v>
      </c>
      <c r="G180" s="66">
        <v>1800000</v>
      </c>
      <c r="H180" s="49"/>
      <c r="I180" s="49"/>
      <c r="J180" s="49"/>
      <c r="K180" s="49"/>
    </row>
    <row r="181" spans="1:11" ht="14.1" customHeight="1">
      <c r="A181" s="49"/>
      <c r="B181" s="49"/>
      <c r="C181" s="65" t="s">
        <v>370</v>
      </c>
      <c r="D181" s="66">
        <v>200000</v>
      </c>
      <c r="E181" s="66">
        <v>500000</v>
      </c>
      <c r="F181" s="66">
        <v>1800000</v>
      </c>
      <c r="G181" s="66">
        <v>1800000</v>
      </c>
      <c r="H181" s="49"/>
      <c r="I181" s="49"/>
      <c r="J181" s="49"/>
      <c r="K181" s="49"/>
    </row>
    <row r="182" spans="1:11" ht="14.1" customHeight="1">
      <c r="A182" s="49"/>
      <c r="B182" s="49"/>
      <c r="C182" s="65" t="s">
        <v>369</v>
      </c>
      <c r="D182" s="66">
        <v>0</v>
      </c>
      <c r="E182" s="66">
        <v>0</v>
      </c>
      <c r="F182" s="66">
        <v>0</v>
      </c>
      <c r="G182" s="66">
        <v>0</v>
      </c>
      <c r="H182" s="49"/>
      <c r="I182" s="49"/>
      <c r="J182" s="49"/>
      <c r="K182" s="49"/>
    </row>
    <row r="183" spans="1:11" ht="14.1" customHeight="1">
      <c r="A183" s="49"/>
      <c r="B183" s="49"/>
      <c r="C183" s="65" t="s">
        <v>368</v>
      </c>
      <c r="D183" s="66">
        <v>0</v>
      </c>
      <c r="E183" s="66">
        <v>0</v>
      </c>
      <c r="F183" s="66">
        <v>0</v>
      </c>
      <c r="G183" s="66">
        <v>0</v>
      </c>
      <c r="H183" s="49"/>
      <c r="I183" s="49"/>
      <c r="J183" s="49"/>
      <c r="K183" s="49"/>
    </row>
    <row r="184" spans="1:11" ht="14.1" customHeight="1">
      <c r="A184" s="49"/>
      <c r="B184" s="49"/>
      <c r="C184" s="65" t="s">
        <v>367</v>
      </c>
      <c r="D184" s="66">
        <v>0</v>
      </c>
      <c r="E184" s="66">
        <v>0</v>
      </c>
      <c r="F184" s="66">
        <v>0</v>
      </c>
      <c r="G184" s="66">
        <v>0</v>
      </c>
      <c r="H184" s="49"/>
      <c r="I184" s="49"/>
      <c r="J184" s="49"/>
      <c r="K184" s="49"/>
    </row>
    <row r="185" spans="1:11" ht="14.1" customHeight="1">
      <c r="A185" s="49"/>
      <c r="B185" s="49"/>
      <c r="C185" s="65" t="s">
        <v>366</v>
      </c>
      <c r="D185" s="66">
        <v>0</v>
      </c>
      <c r="E185" s="66">
        <v>0</v>
      </c>
      <c r="F185" s="66">
        <v>0</v>
      </c>
      <c r="G185" s="66">
        <v>0</v>
      </c>
      <c r="H185" s="49"/>
      <c r="I185" s="49"/>
      <c r="J185" s="49"/>
      <c r="K185" s="49"/>
    </row>
    <row r="186" spans="1:11" ht="14.1" customHeight="1">
      <c r="A186" s="49"/>
      <c r="B186" s="49"/>
      <c r="C186" s="65" t="s">
        <v>371</v>
      </c>
      <c r="D186" s="66">
        <v>0</v>
      </c>
      <c r="E186" s="66">
        <v>0</v>
      </c>
      <c r="F186" s="66">
        <v>0</v>
      </c>
      <c r="G186" s="66">
        <v>0</v>
      </c>
      <c r="H186" s="49"/>
      <c r="I186" s="49"/>
      <c r="J186" s="49"/>
      <c r="K186" s="49"/>
    </row>
    <row r="187" spans="1:11" ht="14.1" customHeight="1">
      <c r="A187" s="49"/>
      <c r="B187" s="49"/>
      <c r="C187" s="65" t="s">
        <v>370</v>
      </c>
      <c r="D187" s="66">
        <v>0</v>
      </c>
      <c r="E187" s="66">
        <v>0</v>
      </c>
      <c r="F187" s="66">
        <v>0</v>
      </c>
      <c r="G187" s="66">
        <v>0</v>
      </c>
      <c r="H187" s="49"/>
      <c r="I187" s="49"/>
      <c r="J187" s="49"/>
      <c r="K187" s="49"/>
    </row>
    <row r="188" spans="1:11" ht="14.1" customHeight="1">
      <c r="A188" s="49"/>
      <c r="B188" s="49"/>
      <c r="C188" s="65" t="s">
        <v>369</v>
      </c>
      <c r="D188" s="66">
        <v>0</v>
      </c>
      <c r="E188" s="66">
        <v>0</v>
      </c>
      <c r="F188" s="66">
        <v>0</v>
      </c>
      <c r="G188" s="66">
        <v>0</v>
      </c>
      <c r="H188" s="49"/>
      <c r="I188" s="49"/>
      <c r="J188" s="49"/>
      <c r="K188" s="49"/>
    </row>
    <row r="189" spans="1:11" ht="14.1" customHeight="1">
      <c r="A189" s="49"/>
      <c r="B189" s="49"/>
      <c r="C189" s="65" t="s">
        <v>368</v>
      </c>
      <c r="D189" s="66">
        <v>0</v>
      </c>
      <c r="E189" s="66">
        <v>0</v>
      </c>
      <c r="F189" s="66">
        <v>0</v>
      </c>
      <c r="G189" s="66">
        <v>0</v>
      </c>
      <c r="H189" s="49"/>
      <c r="I189" s="49"/>
      <c r="J189" s="49"/>
      <c r="K189" s="49"/>
    </row>
    <row r="190" spans="1:11" ht="14.1" customHeight="1">
      <c r="A190" s="49"/>
      <c r="B190" s="49"/>
      <c r="C190" s="65" t="s">
        <v>367</v>
      </c>
      <c r="D190" s="66">
        <v>0</v>
      </c>
      <c r="E190" s="66">
        <v>0</v>
      </c>
      <c r="F190" s="66">
        <v>0</v>
      </c>
      <c r="G190" s="66">
        <v>0</v>
      </c>
      <c r="H190" s="49"/>
      <c r="I190" s="49"/>
      <c r="J190" s="49"/>
      <c r="K190" s="49"/>
    </row>
    <row r="191" spans="1:11" ht="14.1" customHeight="1">
      <c r="A191" s="49"/>
      <c r="B191" s="49"/>
      <c r="C191" s="65" t="s">
        <v>366</v>
      </c>
      <c r="D191" s="66">
        <v>0</v>
      </c>
      <c r="E191" s="66">
        <v>0</v>
      </c>
      <c r="F191" s="66">
        <v>0</v>
      </c>
      <c r="G191" s="66">
        <v>0</v>
      </c>
      <c r="H191" s="49"/>
      <c r="I191" s="49"/>
      <c r="J191" s="49"/>
      <c r="K191" s="49"/>
    </row>
    <row r="192" spans="1:11" ht="14.1" customHeight="1">
      <c r="A192" s="49"/>
      <c r="B192" s="49"/>
      <c r="C192" s="65" t="s">
        <v>365</v>
      </c>
      <c r="D192" s="66">
        <v>0</v>
      </c>
      <c r="E192" s="66">
        <v>0</v>
      </c>
      <c r="F192" s="66">
        <v>0</v>
      </c>
      <c r="G192" s="66">
        <v>0</v>
      </c>
      <c r="H192" s="49"/>
      <c r="I192" s="49"/>
      <c r="J192" s="49"/>
      <c r="K192" s="49"/>
    </row>
    <row r="193" spans="1:11" ht="14.1" customHeight="1">
      <c r="A193" s="49"/>
      <c r="B193" s="49"/>
      <c r="C193" s="65" t="s">
        <v>364</v>
      </c>
      <c r="D193" s="66">
        <v>0</v>
      </c>
      <c r="E193" s="66">
        <v>0</v>
      </c>
      <c r="F193" s="66">
        <v>0</v>
      </c>
      <c r="G193" s="66">
        <v>0</v>
      </c>
      <c r="H193" s="49"/>
      <c r="I193" s="49"/>
      <c r="J193" s="49"/>
      <c r="K193" s="49"/>
    </row>
    <row r="194" spans="1:11" ht="14.1" customHeight="1">
      <c r="A194" s="49"/>
      <c r="B194" s="49"/>
      <c r="C194" s="67" t="s">
        <v>147</v>
      </c>
      <c r="D194" s="66">
        <v>200000</v>
      </c>
      <c r="E194" s="66">
        <v>500000</v>
      </c>
      <c r="F194" s="66">
        <v>1800000</v>
      </c>
      <c r="G194" s="66">
        <v>1800000</v>
      </c>
      <c r="H194" s="49"/>
      <c r="I194" s="49"/>
      <c r="J194" s="49"/>
      <c r="K194" s="49"/>
    </row>
    <row r="195" spans="1:11" ht="14.1" customHeight="1">
      <c r="A195" s="49"/>
      <c r="B195" s="49"/>
      <c r="C195" s="58" t="s">
        <v>1096</v>
      </c>
      <c r="D195" s="1246" t="s">
        <v>1095</v>
      </c>
      <c r="E195" s="1247"/>
      <c r="F195" s="1247"/>
      <c r="G195" s="1247"/>
      <c r="H195" s="49"/>
      <c r="I195" s="49"/>
      <c r="J195" s="49"/>
      <c r="K195" s="49"/>
    </row>
    <row r="196" spans="1:11" ht="14.1" customHeight="1">
      <c r="A196" s="49"/>
      <c r="B196" s="49"/>
      <c r="C196" s="59" t="s">
        <v>393</v>
      </c>
      <c r="D196" s="1258" t="s">
        <v>1637</v>
      </c>
      <c r="E196" s="1259"/>
      <c r="F196" s="1259"/>
      <c r="G196" s="1259"/>
      <c r="H196" s="49"/>
      <c r="I196" s="49"/>
      <c r="J196" s="49"/>
      <c r="K196" s="49"/>
    </row>
    <row r="197" spans="1:11" ht="14.1" customHeight="1">
      <c r="A197" s="49"/>
      <c r="B197" s="49"/>
      <c r="C197" s="60" t="s">
        <v>392</v>
      </c>
      <c r="D197" s="1254" t="s">
        <v>361</v>
      </c>
      <c r="E197" s="1255"/>
      <c r="F197" s="1255"/>
      <c r="G197" s="1255"/>
      <c r="H197" s="49"/>
      <c r="I197" s="49"/>
      <c r="J197" s="49"/>
      <c r="K197" s="49"/>
    </row>
    <row r="198" spans="1:11" ht="14.1" customHeight="1">
      <c r="A198" s="49"/>
      <c r="B198" s="49"/>
      <c r="C198" s="60" t="s">
        <v>15</v>
      </c>
      <c r="D198" s="1254" t="s">
        <v>1638</v>
      </c>
      <c r="E198" s="1255"/>
      <c r="F198" s="1255"/>
      <c r="G198" s="1255"/>
      <c r="H198" s="49"/>
      <c r="I198" s="49"/>
      <c r="J198" s="49"/>
      <c r="K198" s="49"/>
    </row>
    <row r="199" spans="1:11" ht="15" customHeight="1">
      <c r="A199" s="49"/>
      <c r="B199" s="49"/>
      <c r="C199" s="61"/>
      <c r="D199" s="62">
        <v>2021</v>
      </c>
      <c r="E199" s="62">
        <v>2022</v>
      </c>
      <c r="F199" s="62">
        <v>2023</v>
      </c>
      <c r="G199" s="62">
        <v>2024</v>
      </c>
      <c r="H199" s="49"/>
      <c r="I199" s="49"/>
      <c r="J199" s="49"/>
      <c r="K199" s="49"/>
    </row>
    <row r="200" spans="1:11" ht="15" customHeight="1">
      <c r="A200" s="49"/>
      <c r="B200" s="49"/>
      <c r="C200" s="63"/>
      <c r="D200" s="64" t="s">
        <v>7</v>
      </c>
      <c r="E200" s="64" t="s">
        <v>8</v>
      </c>
      <c r="F200" s="64" t="s">
        <v>8</v>
      </c>
      <c r="G200" s="64" t="s">
        <v>8</v>
      </c>
      <c r="H200" s="49"/>
      <c r="I200" s="49"/>
      <c r="J200" s="49"/>
      <c r="K200" s="49"/>
    </row>
    <row r="201" spans="1:11" ht="14.1" customHeight="1">
      <c r="A201" s="49"/>
      <c r="B201" s="49"/>
      <c r="C201" s="53" t="s">
        <v>16</v>
      </c>
      <c r="D201" s="57" t="s">
        <v>361</v>
      </c>
      <c r="E201" s="57" t="s">
        <v>411</v>
      </c>
      <c r="F201" s="57" t="s">
        <v>385</v>
      </c>
      <c r="G201" s="57" t="s">
        <v>385</v>
      </c>
      <c r="H201" s="49"/>
      <c r="I201" s="49"/>
      <c r="J201" s="49"/>
      <c r="K201" s="49"/>
    </row>
    <row r="202" spans="1:11" ht="14.1" customHeight="1">
      <c r="A202" s="49"/>
      <c r="B202" s="49"/>
      <c r="C202" s="53" t="s">
        <v>506</v>
      </c>
      <c r="D202" s="57" t="s">
        <v>385</v>
      </c>
      <c r="E202" s="57" t="s">
        <v>1639</v>
      </c>
      <c r="F202" s="57" t="s">
        <v>385</v>
      </c>
      <c r="G202" s="57" t="s">
        <v>385</v>
      </c>
      <c r="H202" s="49"/>
      <c r="I202" s="49"/>
      <c r="J202" s="49"/>
      <c r="K202" s="49"/>
    </row>
    <row r="203" spans="1:11" ht="14.1" customHeight="1">
      <c r="A203" s="49"/>
      <c r="B203" s="49"/>
      <c r="C203" s="53" t="s">
        <v>504</v>
      </c>
      <c r="D203" s="57" t="s">
        <v>385</v>
      </c>
      <c r="E203" s="57" t="s">
        <v>1639</v>
      </c>
      <c r="F203" s="57" t="s">
        <v>385</v>
      </c>
      <c r="G203" s="57" t="s">
        <v>385</v>
      </c>
      <c r="H203" s="49"/>
      <c r="I203" s="49"/>
      <c r="J203" s="49"/>
      <c r="K203" s="49"/>
    </row>
    <row r="204" spans="1:11" ht="14.1" customHeight="1">
      <c r="A204" s="49"/>
      <c r="B204" s="49"/>
      <c r="C204" s="53" t="s">
        <v>388</v>
      </c>
      <c r="D204" s="57" t="s">
        <v>361</v>
      </c>
      <c r="E204" s="57" t="s">
        <v>361</v>
      </c>
      <c r="F204" s="57" t="s">
        <v>430</v>
      </c>
      <c r="G204" s="57" t="s">
        <v>361</v>
      </c>
      <c r="H204" s="49"/>
      <c r="I204" s="49"/>
      <c r="J204" s="49"/>
      <c r="K204" s="49"/>
    </row>
    <row r="205" spans="1:11" ht="14.1" customHeight="1">
      <c r="A205" s="49"/>
      <c r="B205" s="49"/>
      <c r="C205" s="53" t="s">
        <v>387</v>
      </c>
      <c r="D205" s="57" t="s">
        <v>361</v>
      </c>
      <c r="E205" s="57" t="s">
        <v>361</v>
      </c>
      <c r="F205" s="57" t="s">
        <v>430</v>
      </c>
      <c r="G205" s="57" t="s">
        <v>361</v>
      </c>
      <c r="H205" s="49"/>
      <c r="I205" s="49"/>
      <c r="J205" s="49"/>
      <c r="K205" s="49"/>
    </row>
    <row r="206" spans="1:11" ht="14.1" customHeight="1">
      <c r="A206" s="49"/>
      <c r="B206" s="49"/>
      <c r="C206" s="53" t="s">
        <v>22</v>
      </c>
      <c r="D206" s="57" t="s">
        <v>361</v>
      </c>
      <c r="E206" s="57" t="s">
        <v>361</v>
      </c>
      <c r="F206" s="57" t="s">
        <v>430</v>
      </c>
      <c r="G206" s="57" t="s">
        <v>361</v>
      </c>
      <c r="H206" s="49"/>
      <c r="I206" s="49"/>
      <c r="J206" s="49"/>
      <c r="K206" s="49"/>
    </row>
    <row r="207" spans="1:11" ht="14.1" customHeight="1">
      <c r="A207" s="49"/>
      <c r="B207" s="49"/>
      <c r="C207" s="1256" t="s">
        <v>384</v>
      </c>
      <c r="D207" s="1257"/>
      <c r="E207" s="1257"/>
      <c r="F207" s="1257"/>
      <c r="G207" s="1257"/>
      <c r="H207" s="49"/>
      <c r="I207" s="49"/>
      <c r="J207" s="49"/>
      <c r="K207" s="49"/>
    </row>
    <row r="208" spans="1:11" ht="14.1" customHeight="1">
      <c r="A208" s="49"/>
      <c r="B208" s="49"/>
      <c r="C208" s="61"/>
      <c r="D208" s="62">
        <v>2021</v>
      </c>
      <c r="E208" s="62">
        <v>2022</v>
      </c>
      <c r="F208" s="62">
        <v>2023</v>
      </c>
      <c r="G208" s="62">
        <v>2024</v>
      </c>
      <c r="H208" s="49"/>
      <c r="I208" s="49"/>
      <c r="J208" s="49"/>
      <c r="K208" s="49"/>
    </row>
    <row r="209" spans="1:11" ht="14.1" customHeight="1">
      <c r="A209" s="49"/>
      <c r="B209" s="49"/>
      <c r="C209" s="63"/>
      <c r="D209" s="64" t="s">
        <v>7</v>
      </c>
      <c r="E209" s="64" t="s">
        <v>8</v>
      </c>
      <c r="F209" s="64" t="s">
        <v>8</v>
      </c>
      <c r="G209" s="64" t="s">
        <v>8</v>
      </c>
      <c r="H209" s="49"/>
      <c r="I209" s="49"/>
      <c r="J209" s="49"/>
      <c r="K209" s="49"/>
    </row>
    <row r="210" spans="1:11" ht="14.1" customHeight="1">
      <c r="A210" s="49"/>
      <c r="B210" s="49"/>
      <c r="C210" s="65" t="s">
        <v>381</v>
      </c>
      <c r="D210" s="66">
        <v>0</v>
      </c>
      <c r="E210" s="66">
        <v>0</v>
      </c>
      <c r="F210" s="66">
        <v>0</v>
      </c>
      <c r="G210" s="66">
        <v>0</v>
      </c>
      <c r="H210" s="49"/>
      <c r="I210" s="49"/>
      <c r="J210" s="49"/>
      <c r="K210" s="49"/>
    </row>
    <row r="211" spans="1:11" ht="14.1" customHeight="1">
      <c r="A211" s="49"/>
      <c r="B211" s="49"/>
      <c r="C211" s="65" t="s">
        <v>370</v>
      </c>
      <c r="D211" s="66">
        <v>0</v>
      </c>
      <c r="E211" s="66">
        <v>0</v>
      </c>
      <c r="F211" s="66">
        <v>0</v>
      </c>
      <c r="G211" s="66">
        <v>0</v>
      </c>
      <c r="H211" s="49"/>
      <c r="I211" s="49"/>
      <c r="J211" s="49"/>
      <c r="K211" s="49"/>
    </row>
    <row r="212" spans="1:11" ht="14.1" customHeight="1">
      <c r="A212" s="49"/>
      <c r="B212" s="49"/>
      <c r="C212" s="65" t="s">
        <v>374</v>
      </c>
      <c r="D212" s="66">
        <v>0</v>
      </c>
      <c r="E212" s="66">
        <v>0</v>
      </c>
      <c r="F212" s="66">
        <v>0</v>
      </c>
      <c r="G212" s="66">
        <v>0</v>
      </c>
      <c r="H212" s="49"/>
      <c r="I212" s="49"/>
      <c r="J212" s="49"/>
      <c r="K212" s="49"/>
    </row>
    <row r="213" spans="1:11" ht="14.1" customHeight="1">
      <c r="A213" s="49"/>
      <c r="B213" s="49"/>
      <c r="C213" s="65" t="s">
        <v>380</v>
      </c>
      <c r="D213" s="66">
        <v>0</v>
      </c>
      <c r="E213" s="66">
        <v>0</v>
      </c>
      <c r="F213" s="66">
        <v>0</v>
      </c>
      <c r="G213" s="66">
        <v>0</v>
      </c>
      <c r="H213" s="49"/>
      <c r="I213" s="49"/>
      <c r="J213" s="49"/>
      <c r="K213" s="49"/>
    </row>
    <row r="214" spans="1:11" ht="14.1" customHeight="1">
      <c r="A214" s="49"/>
      <c r="B214" s="49"/>
      <c r="C214" s="65" t="s">
        <v>370</v>
      </c>
      <c r="D214" s="66">
        <v>0</v>
      </c>
      <c r="E214" s="66">
        <v>0</v>
      </c>
      <c r="F214" s="66">
        <v>0</v>
      </c>
      <c r="G214" s="66">
        <v>0</v>
      </c>
      <c r="H214" s="49"/>
      <c r="I214" s="49"/>
      <c r="J214" s="49"/>
      <c r="K214" s="49"/>
    </row>
    <row r="215" spans="1:11" ht="14.1" customHeight="1">
      <c r="A215" s="49"/>
      <c r="B215" s="49"/>
      <c r="C215" s="65" t="s">
        <v>374</v>
      </c>
      <c r="D215" s="66">
        <v>0</v>
      </c>
      <c r="E215" s="66">
        <v>0</v>
      </c>
      <c r="F215" s="66">
        <v>0</v>
      </c>
      <c r="G215" s="66">
        <v>0</v>
      </c>
      <c r="H215" s="49"/>
      <c r="I215" s="49"/>
      <c r="J215" s="49"/>
      <c r="K215" s="49"/>
    </row>
    <row r="216" spans="1:11" ht="14.1" customHeight="1">
      <c r="A216" s="49"/>
      <c r="B216" s="49"/>
      <c r="C216" s="65" t="s">
        <v>379</v>
      </c>
      <c r="D216" s="66">
        <v>0</v>
      </c>
      <c r="E216" s="66">
        <v>0</v>
      </c>
      <c r="F216" s="66">
        <v>0</v>
      </c>
      <c r="G216" s="66">
        <v>0</v>
      </c>
      <c r="H216" s="49"/>
      <c r="I216" s="49"/>
      <c r="J216" s="49"/>
      <c r="K216" s="49"/>
    </row>
    <row r="217" spans="1:11" ht="14.1" customHeight="1">
      <c r="A217" s="49"/>
      <c r="B217" s="49"/>
      <c r="C217" s="65" t="s">
        <v>370</v>
      </c>
      <c r="D217" s="66">
        <v>0</v>
      </c>
      <c r="E217" s="66">
        <v>0</v>
      </c>
      <c r="F217" s="66">
        <v>0</v>
      </c>
      <c r="G217" s="66">
        <v>0</v>
      </c>
      <c r="H217" s="49"/>
      <c r="I217" s="49"/>
      <c r="J217" s="49"/>
      <c r="K217" s="49"/>
    </row>
    <row r="218" spans="1:11" ht="14.1" customHeight="1">
      <c r="A218" s="49"/>
      <c r="B218" s="49"/>
      <c r="C218" s="65" t="s">
        <v>374</v>
      </c>
      <c r="D218" s="66">
        <v>0</v>
      </c>
      <c r="E218" s="66">
        <v>0</v>
      </c>
      <c r="F218" s="66">
        <v>0</v>
      </c>
      <c r="G218" s="66">
        <v>0</v>
      </c>
      <c r="H218" s="49"/>
      <c r="I218" s="49"/>
      <c r="J218" s="49"/>
      <c r="K218" s="49"/>
    </row>
    <row r="219" spans="1:11" ht="14.1" customHeight="1">
      <c r="A219" s="49"/>
      <c r="B219" s="49"/>
      <c r="C219" s="65" t="s">
        <v>378</v>
      </c>
      <c r="D219" s="66">
        <v>0</v>
      </c>
      <c r="E219" s="66">
        <v>0</v>
      </c>
      <c r="F219" s="66">
        <v>0</v>
      </c>
      <c r="G219" s="66">
        <v>0</v>
      </c>
      <c r="H219" s="49"/>
      <c r="I219" s="49"/>
      <c r="J219" s="49"/>
      <c r="K219" s="49"/>
    </row>
    <row r="220" spans="1:11" ht="14.1" customHeight="1">
      <c r="A220" s="49"/>
      <c r="B220" s="49"/>
      <c r="C220" s="65" t="s">
        <v>370</v>
      </c>
      <c r="D220" s="66">
        <v>0</v>
      </c>
      <c r="E220" s="66">
        <v>0</v>
      </c>
      <c r="F220" s="66">
        <v>0</v>
      </c>
      <c r="G220" s="66">
        <v>0</v>
      </c>
      <c r="H220" s="49"/>
      <c r="I220" s="49"/>
      <c r="J220" s="49"/>
      <c r="K220" s="49"/>
    </row>
    <row r="221" spans="1:11" ht="14.1" customHeight="1">
      <c r="A221" s="49"/>
      <c r="B221" s="49"/>
      <c r="C221" s="65" t="s">
        <v>374</v>
      </c>
      <c r="D221" s="66">
        <v>0</v>
      </c>
      <c r="E221" s="66">
        <v>0</v>
      </c>
      <c r="F221" s="66">
        <v>0</v>
      </c>
      <c r="G221" s="66">
        <v>0</v>
      </c>
      <c r="H221" s="49"/>
      <c r="I221" s="49"/>
      <c r="J221" s="49"/>
      <c r="K221" s="49"/>
    </row>
    <row r="222" spans="1:11" ht="14.1" customHeight="1">
      <c r="A222" s="49"/>
      <c r="B222" s="49"/>
      <c r="C222" s="65" t="s">
        <v>383</v>
      </c>
      <c r="D222" s="66">
        <v>0</v>
      </c>
      <c r="E222" s="66">
        <v>0</v>
      </c>
      <c r="F222" s="66">
        <v>0</v>
      </c>
      <c r="G222" s="66">
        <v>0</v>
      </c>
      <c r="H222" s="49"/>
      <c r="I222" s="49"/>
      <c r="J222" s="49"/>
      <c r="K222" s="49"/>
    </row>
    <row r="223" spans="1:11" ht="14.1" customHeight="1">
      <c r="A223" s="49"/>
      <c r="B223" s="49"/>
      <c r="C223" s="65" t="s">
        <v>370</v>
      </c>
      <c r="D223" s="66">
        <v>0</v>
      </c>
      <c r="E223" s="66">
        <v>0</v>
      </c>
      <c r="F223" s="66">
        <v>0</v>
      </c>
      <c r="G223" s="66">
        <v>0</v>
      </c>
      <c r="H223" s="49"/>
      <c r="I223" s="49"/>
      <c r="J223" s="49"/>
      <c r="K223" s="49"/>
    </row>
    <row r="224" spans="1:11" ht="14.1" customHeight="1">
      <c r="A224" s="49"/>
      <c r="B224" s="49"/>
      <c r="C224" s="65" t="s">
        <v>374</v>
      </c>
      <c r="D224" s="66">
        <v>0</v>
      </c>
      <c r="E224" s="66">
        <v>0</v>
      </c>
      <c r="F224" s="66">
        <v>0</v>
      </c>
      <c r="G224" s="66">
        <v>0</v>
      </c>
      <c r="H224" s="49"/>
      <c r="I224" s="49"/>
      <c r="J224" s="49"/>
      <c r="K224" s="49"/>
    </row>
    <row r="225" spans="1:11" ht="14.1" customHeight="1">
      <c r="A225" s="49"/>
      <c r="B225" s="49"/>
      <c r="C225" s="65" t="s">
        <v>376</v>
      </c>
      <c r="D225" s="66">
        <v>0</v>
      </c>
      <c r="E225" s="66">
        <v>0</v>
      </c>
      <c r="F225" s="66">
        <v>0</v>
      </c>
      <c r="G225" s="66">
        <v>0</v>
      </c>
      <c r="H225" s="49"/>
      <c r="I225" s="49"/>
      <c r="J225" s="49"/>
      <c r="K225" s="49"/>
    </row>
    <row r="226" spans="1:11" ht="14.1" customHeight="1">
      <c r="A226" s="49"/>
      <c r="B226" s="49"/>
      <c r="C226" s="65" t="s">
        <v>370</v>
      </c>
      <c r="D226" s="66">
        <v>0</v>
      </c>
      <c r="E226" s="66">
        <v>0</v>
      </c>
      <c r="F226" s="66">
        <v>0</v>
      </c>
      <c r="G226" s="66">
        <v>0</v>
      </c>
      <c r="H226" s="49"/>
      <c r="I226" s="49"/>
      <c r="J226" s="49"/>
      <c r="K226" s="49"/>
    </row>
    <row r="227" spans="1:11" ht="14.1" customHeight="1">
      <c r="A227" s="49"/>
      <c r="B227" s="49"/>
      <c r="C227" s="65" t="s">
        <v>374</v>
      </c>
      <c r="D227" s="66">
        <v>0</v>
      </c>
      <c r="E227" s="66">
        <v>0</v>
      </c>
      <c r="F227" s="66">
        <v>0</v>
      </c>
      <c r="G227" s="66">
        <v>0</v>
      </c>
      <c r="H227" s="49"/>
      <c r="I227" s="49"/>
      <c r="J227" s="49"/>
      <c r="K227" s="49"/>
    </row>
    <row r="228" spans="1:11" ht="14.1" customHeight="1">
      <c r="A228" s="49"/>
      <c r="B228" s="49"/>
      <c r="C228" s="65" t="s">
        <v>375</v>
      </c>
      <c r="D228" s="66">
        <v>0</v>
      </c>
      <c r="E228" s="66">
        <v>0</v>
      </c>
      <c r="F228" s="66">
        <v>0</v>
      </c>
      <c r="G228" s="66">
        <v>0</v>
      </c>
      <c r="H228" s="49"/>
      <c r="I228" s="49"/>
      <c r="J228" s="49"/>
      <c r="K228" s="49"/>
    </row>
    <row r="229" spans="1:11" ht="14.1" customHeight="1">
      <c r="A229" s="49"/>
      <c r="B229" s="49"/>
      <c r="C229" s="65" t="s">
        <v>370</v>
      </c>
      <c r="D229" s="66">
        <v>0</v>
      </c>
      <c r="E229" s="66">
        <v>0</v>
      </c>
      <c r="F229" s="66">
        <v>0</v>
      </c>
      <c r="G229" s="66">
        <v>0</v>
      </c>
      <c r="H229" s="49"/>
      <c r="I229" s="49"/>
      <c r="J229" s="49"/>
      <c r="K229" s="49"/>
    </row>
    <row r="230" spans="1:11" ht="14.1" customHeight="1">
      <c r="A230" s="49"/>
      <c r="B230" s="49"/>
      <c r="C230" s="65" t="s">
        <v>374</v>
      </c>
      <c r="D230" s="66">
        <v>0</v>
      </c>
      <c r="E230" s="66">
        <v>0</v>
      </c>
      <c r="F230" s="66">
        <v>0</v>
      </c>
      <c r="G230" s="66">
        <v>0</v>
      </c>
      <c r="H230" s="49"/>
      <c r="I230" s="49"/>
      <c r="J230" s="49"/>
      <c r="K230" s="49"/>
    </row>
    <row r="231" spans="1:11" ht="14.1" customHeight="1">
      <c r="A231" s="49"/>
      <c r="B231" s="49"/>
      <c r="C231" s="65" t="s">
        <v>373</v>
      </c>
      <c r="D231" s="66">
        <v>0</v>
      </c>
      <c r="E231" s="66">
        <v>0</v>
      </c>
      <c r="F231" s="66">
        <v>0</v>
      </c>
      <c r="G231" s="66">
        <v>0</v>
      </c>
      <c r="H231" s="49"/>
      <c r="I231" s="49"/>
      <c r="J231" s="49"/>
      <c r="K231" s="49"/>
    </row>
    <row r="232" spans="1:11" ht="14.1" customHeight="1">
      <c r="A232" s="49"/>
      <c r="B232" s="49"/>
      <c r="C232" s="65" t="s">
        <v>370</v>
      </c>
      <c r="D232" s="66">
        <v>0</v>
      </c>
      <c r="E232" s="66">
        <v>0</v>
      </c>
      <c r="F232" s="66">
        <v>0</v>
      </c>
      <c r="G232" s="66">
        <v>0</v>
      </c>
      <c r="H232" s="49"/>
      <c r="I232" s="49"/>
      <c r="J232" s="49"/>
      <c r="K232" s="49"/>
    </row>
    <row r="233" spans="1:11" ht="14.1" customHeight="1">
      <c r="A233" s="49"/>
      <c r="B233" s="49"/>
      <c r="C233" s="65" t="s">
        <v>369</v>
      </c>
      <c r="D233" s="66">
        <v>0</v>
      </c>
      <c r="E233" s="66">
        <v>0</v>
      </c>
      <c r="F233" s="66">
        <v>0</v>
      </c>
      <c r="G233" s="66">
        <v>0</v>
      </c>
      <c r="H233" s="49"/>
      <c r="I233" s="49"/>
      <c r="J233" s="49"/>
      <c r="K233" s="49"/>
    </row>
    <row r="234" spans="1:11" ht="14.1" customHeight="1">
      <c r="A234" s="49"/>
      <c r="B234" s="49"/>
      <c r="C234" s="65" t="s">
        <v>368</v>
      </c>
      <c r="D234" s="66">
        <v>0</v>
      </c>
      <c r="E234" s="66">
        <v>0</v>
      </c>
      <c r="F234" s="66">
        <v>0</v>
      </c>
      <c r="G234" s="66">
        <v>0</v>
      </c>
      <c r="H234" s="49"/>
      <c r="I234" s="49"/>
      <c r="J234" s="49"/>
      <c r="K234" s="49"/>
    </row>
    <row r="235" spans="1:11" ht="14.1" customHeight="1">
      <c r="A235" s="49"/>
      <c r="B235" s="49"/>
      <c r="C235" s="65" t="s">
        <v>367</v>
      </c>
      <c r="D235" s="66">
        <v>0</v>
      </c>
      <c r="E235" s="66">
        <v>0</v>
      </c>
      <c r="F235" s="66">
        <v>0</v>
      </c>
      <c r="G235" s="66">
        <v>0</v>
      </c>
      <c r="H235" s="49"/>
      <c r="I235" s="49"/>
      <c r="J235" s="49"/>
      <c r="K235" s="49"/>
    </row>
    <row r="236" spans="1:11" ht="14.1" customHeight="1">
      <c r="A236" s="49"/>
      <c r="B236" s="49"/>
      <c r="C236" s="65" t="s">
        <v>366</v>
      </c>
      <c r="D236" s="66">
        <v>0</v>
      </c>
      <c r="E236" s="66">
        <v>0</v>
      </c>
      <c r="F236" s="66">
        <v>0</v>
      </c>
      <c r="G236" s="66">
        <v>0</v>
      </c>
      <c r="H236" s="49"/>
      <c r="I236" s="49"/>
      <c r="J236" s="49"/>
      <c r="K236" s="49"/>
    </row>
    <row r="237" spans="1:11" ht="14.1" customHeight="1">
      <c r="A237" s="49"/>
      <c r="B237" s="49"/>
      <c r="C237" s="65" t="s">
        <v>372</v>
      </c>
      <c r="D237" s="66">
        <v>0</v>
      </c>
      <c r="E237" s="66">
        <v>27500000</v>
      </c>
      <c r="F237" s="66">
        <v>0</v>
      </c>
      <c r="G237" s="66">
        <v>0</v>
      </c>
      <c r="H237" s="49"/>
      <c r="I237" s="49"/>
      <c r="J237" s="49"/>
      <c r="K237" s="49"/>
    </row>
    <row r="238" spans="1:11" ht="14.1" customHeight="1">
      <c r="A238" s="49"/>
      <c r="B238" s="49"/>
      <c r="C238" s="65" t="s">
        <v>370</v>
      </c>
      <c r="D238" s="66">
        <v>0</v>
      </c>
      <c r="E238" s="66">
        <v>27500000</v>
      </c>
      <c r="F238" s="66">
        <v>0</v>
      </c>
      <c r="G238" s="66">
        <v>0</v>
      </c>
      <c r="H238" s="49"/>
      <c r="I238" s="49"/>
      <c r="J238" s="49"/>
      <c r="K238" s="49"/>
    </row>
    <row r="239" spans="1:11" ht="14.1" customHeight="1">
      <c r="A239" s="49"/>
      <c r="B239" s="49"/>
      <c r="C239" s="65" t="s">
        <v>369</v>
      </c>
      <c r="D239" s="66">
        <v>0</v>
      </c>
      <c r="E239" s="66">
        <v>0</v>
      </c>
      <c r="F239" s="66">
        <v>0</v>
      </c>
      <c r="G239" s="66">
        <v>0</v>
      </c>
      <c r="H239" s="49"/>
      <c r="I239" s="49"/>
      <c r="J239" s="49"/>
      <c r="K239" s="49"/>
    </row>
    <row r="240" spans="1:11" ht="14.1" customHeight="1">
      <c r="A240" s="49"/>
      <c r="B240" s="49"/>
      <c r="C240" s="65" t="s">
        <v>368</v>
      </c>
      <c r="D240" s="66">
        <v>0</v>
      </c>
      <c r="E240" s="66">
        <v>0</v>
      </c>
      <c r="F240" s="66">
        <v>0</v>
      </c>
      <c r="G240" s="66">
        <v>0</v>
      </c>
      <c r="H240" s="49"/>
      <c r="I240" s="49"/>
      <c r="J240" s="49"/>
      <c r="K240" s="49"/>
    </row>
    <row r="241" spans="1:11" ht="14.1" customHeight="1">
      <c r="A241" s="49"/>
      <c r="B241" s="49"/>
      <c r="C241" s="65" t="s">
        <v>367</v>
      </c>
      <c r="D241" s="66">
        <v>0</v>
      </c>
      <c r="E241" s="66">
        <v>0</v>
      </c>
      <c r="F241" s="66">
        <v>0</v>
      </c>
      <c r="G241" s="66">
        <v>0</v>
      </c>
      <c r="H241" s="49"/>
      <c r="I241" s="49"/>
      <c r="J241" s="49"/>
      <c r="K241" s="49"/>
    </row>
    <row r="242" spans="1:11" ht="14.1" customHeight="1">
      <c r="A242" s="49"/>
      <c r="B242" s="49"/>
      <c r="C242" s="65" t="s">
        <v>366</v>
      </c>
      <c r="D242" s="66">
        <v>0</v>
      </c>
      <c r="E242" s="66">
        <v>0</v>
      </c>
      <c r="F242" s="66">
        <v>0</v>
      </c>
      <c r="G242" s="66">
        <v>0</v>
      </c>
      <c r="H242" s="49"/>
      <c r="I242" s="49"/>
      <c r="J242" s="49"/>
      <c r="K242" s="49"/>
    </row>
    <row r="243" spans="1:11" ht="14.1" customHeight="1">
      <c r="A243" s="49"/>
      <c r="B243" s="49"/>
      <c r="C243" s="65" t="s">
        <v>371</v>
      </c>
      <c r="D243" s="66">
        <v>0</v>
      </c>
      <c r="E243" s="66">
        <v>0</v>
      </c>
      <c r="F243" s="66">
        <v>0</v>
      </c>
      <c r="G243" s="66">
        <v>0</v>
      </c>
      <c r="H243" s="49"/>
      <c r="I243" s="49"/>
      <c r="J243" s="49"/>
      <c r="K243" s="49"/>
    </row>
    <row r="244" spans="1:11" ht="14.1" customHeight="1">
      <c r="A244" s="49"/>
      <c r="B244" s="49"/>
      <c r="C244" s="65" t="s">
        <v>370</v>
      </c>
      <c r="D244" s="66">
        <v>0</v>
      </c>
      <c r="E244" s="66">
        <v>0</v>
      </c>
      <c r="F244" s="66">
        <v>0</v>
      </c>
      <c r="G244" s="66">
        <v>0</v>
      </c>
      <c r="H244" s="49"/>
      <c r="I244" s="49"/>
      <c r="J244" s="49"/>
      <c r="K244" s="49"/>
    </row>
    <row r="245" spans="1:11" ht="14.1" customHeight="1">
      <c r="A245" s="49"/>
      <c r="B245" s="49"/>
      <c r="C245" s="65" t="s">
        <v>369</v>
      </c>
      <c r="D245" s="66">
        <v>0</v>
      </c>
      <c r="E245" s="66">
        <v>0</v>
      </c>
      <c r="F245" s="66">
        <v>0</v>
      </c>
      <c r="G245" s="66">
        <v>0</v>
      </c>
      <c r="H245" s="49"/>
      <c r="I245" s="49"/>
      <c r="J245" s="49"/>
      <c r="K245" s="49"/>
    </row>
    <row r="246" spans="1:11" ht="14.1" customHeight="1">
      <c r="A246" s="49"/>
      <c r="B246" s="49"/>
      <c r="C246" s="65" t="s">
        <v>368</v>
      </c>
      <c r="D246" s="66">
        <v>0</v>
      </c>
      <c r="E246" s="66">
        <v>0</v>
      </c>
      <c r="F246" s="66">
        <v>0</v>
      </c>
      <c r="G246" s="66">
        <v>0</v>
      </c>
      <c r="H246" s="49"/>
      <c r="I246" s="49"/>
      <c r="J246" s="49"/>
      <c r="K246" s="49"/>
    </row>
    <row r="247" spans="1:11" ht="14.1" customHeight="1">
      <c r="A247" s="49"/>
      <c r="B247" s="49"/>
      <c r="C247" s="65" t="s">
        <v>367</v>
      </c>
      <c r="D247" s="66">
        <v>0</v>
      </c>
      <c r="E247" s="66">
        <v>0</v>
      </c>
      <c r="F247" s="66">
        <v>0</v>
      </c>
      <c r="G247" s="66">
        <v>0</v>
      </c>
      <c r="H247" s="49"/>
      <c r="I247" s="49"/>
      <c r="J247" s="49"/>
      <c r="K247" s="49"/>
    </row>
    <row r="248" spans="1:11" ht="14.1" customHeight="1">
      <c r="A248" s="49"/>
      <c r="B248" s="49"/>
      <c r="C248" s="65" t="s">
        <v>366</v>
      </c>
      <c r="D248" s="66">
        <v>0</v>
      </c>
      <c r="E248" s="66">
        <v>0</v>
      </c>
      <c r="F248" s="66">
        <v>0</v>
      </c>
      <c r="G248" s="66">
        <v>0</v>
      </c>
      <c r="H248" s="49"/>
      <c r="I248" s="49"/>
      <c r="J248" s="49"/>
      <c r="K248" s="49"/>
    </row>
    <row r="249" spans="1:11" ht="14.1" customHeight="1">
      <c r="A249" s="49"/>
      <c r="B249" s="49"/>
      <c r="C249" s="65" t="s">
        <v>365</v>
      </c>
      <c r="D249" s="66">
        <v>0</v>
      </c>
      <c r="E249" s="66">
        <v>0</v>
      </c>
      <c r="F249" s="66">
        <v>0</v>
      </c>
      <c r="G249" s="66">
        <v>0</v>
      </c>
      <c r="H249" s="49"/>
      <c r="I249" s="49"/>
      <c r="J249" s="49"/>
      <c r="K249" s="49"/>
    </row>
    <row r="250" spans="1:11" ht="14.1" customHeight="1">
      <c r="A250" s="49"/>
      <c r="B250" s="49"/>
      <c r="C250" s="65" t="s">
        <v>364</v>
      </c>
      <c r="D250" s="66">
        <v>0</v>
      </c>
      <c r="E250" s="66">
        <v>0</v>
      </c>
      <c r="F250" s="66">
        <v>0</v>
      </c>
      <c r="G250" s="66">
        <v>0</v>
      </c>
      <c r="H250" s="49"/>
      <c r="I250" s="49"/>
      <c r="J250" s="49"/>
      <c r="K250" s="49"/>
    </row>
    <row r="251" spans="1:11" ht="14.1" customHeight="1">
      <c r="A251" s="49"/>
      <c r="B251" s="49"/>
      <c r="C251" s="67" t="s">
        <v>147</v>
      </c>
      <c r="D251" s="66">
        <v>0</v>
      </c>
      <c r="E251" s="66">
        <v>27500000</v>
      </c>
      <c r="F251" s="66">
        <v>0</v>
      </c>
      <c r="G251" s="66">
        <v>0</v>
      </c>
      <c r="H251" s="49"/>
      <c r="I251" s="49"/>
      <c r="J251" s="49"/>
      <c r="K251" s="49"/>
    </row>
    <row r="252" spans="1:11" ht="14.1" customHeight="1">
      <c r="A252" s="49"/>
      <c r="B252" s="49"/>
      <c r="C252" s="58" t="s">
        <v>1640</v>
      </c>
      <c r="D252" s="1246" t="s">
        <v>1641</v>
      </c>
      <c r="E252" s="1247"/>
      <c r="F252" s="1247"/>
      <c r="G252" s="1247"/>
      <c r="H252" s="49"/>
      <c r="I252" s="49"/>
      <c r="J252" s="49"/>
      <c r="K252" s="49"/>
    </row>
    <row r="253" spans="1:11" ht="14.1" customHeight="1">
      <c r="A253" s="49"/>
      <c r="B253" s="49"/>
      <c r="C253" s="59" t="s">
        <v>393</v>
      </c>
      <c r="D253" s="1258" t="s">
        <v>1642</v>
      </c>
      <c r="E253" s="1259"/>
      <c r="F253" s="1259"/>
      <c r="G253" s="1259"/>
      <c r="H253" s="49"/>
      <c r="I253" s="49"/>
      <c r="J253" s="49"/>
      <c r="K253" s="49"/>
    </row>
    <row r="254" spans="1:11" ht="14.1" customHeight="1">
      <c r="A254" s="49"/>
      <c r="B254" s="49"/>
      <c r="C254" s="60" t="s">
        <v>392</v>
      </c>
      <c r="D254" s="1254" t="s">
        <v>1643</v>
      </c>
      <c r="E254" s="1255"/>
      <c r="F254" s="1255"/>
      <c r="G254" s="1255"/>
      <c r="H254" s="49"/>
      <c r="I254" s="49"/>
      <c r="J254" s="49"/>
      <c r="K254" s="49"/>
    </row>
    <row r="255" spans="1:11" ht="14.1" customHeight="1">
      <c r="A255" s="49"/>
      <c r="B255" s="49"/>
      <c r="C255" s="60" t="s">
        <v>15</v>
      </c>
      <c r="D255" s="1254" t="s">
        <v>1638</v>
      </c>
      <c r="E255" s="1255"/>
      <c r="F255" s="1255"/>
      <c r="G255" s="1255"/>
      <c r="H255" s="49"/>
      <c r="I255" s="49"/>
      <c r="J255" s="49"/>
      <c r="K255" s="49"/>
    </row>
    <row r="256" spans="1:11" ht="15" customHeight="1">
      <c r="A256" s="49"/>
      <c r="B256" s="49"/>
      <c r="C256" s="61"/>
      <c r="D256" s="62">
        <v>2021</v>
      </c>
      <c r="E256" s="62">
        <v>2022</v>
      </c>
      <c r="F256" s="62">
        <v>2023</v>
      </c>
      <c r="G256" s="62">
        <v>2024</v>
      </c>
      <c r="H256" s="49"/>
      <c r="I256" s="49"/>
      <c r="J256" s="49"/>
      <c r="K256" s="49"/>
    </row>
    <row r="257" spans="1:11" ht="15" customHeight="1">
      <c r="A257" s="49"/>
      <c r="B257" s="49"/>
      <c r="C257" s="63"/>
      <c r="D257" s="64" t="s">
        <v>7</v>
      </c>
      <c r="E257" s="64" t="s">
        <v>8</v>
      </c>
      <c r="F257" s="64" t="s">
        <v>8</v>
      </c>
      <c r="G257" s="64" t="s">
        <v>8</v>
      </c>
      <c r="H257" s="49"/>
      <c r="I257" s="49"/>
      <c r="J257" s="49"/>
      <c r="K257" s="49"/>
    </row>
    <row r="258" spans="1:11" ht="14.1" customHeight="1">
      <c r="A258" s="49"/>
      <c r="B258" s="49"/>
      <c r="C258" s="53" t="s">
        <v>16</v>
      </c>
      <c r="D258" s="57" t="s">
        <v>411</v>
      </c>
      <c r="E258" s="57" t="s">
        <v>411</v>
      </c>
      <c r="F258" s="57" t="s">
        <v>385</v>
      </c>
      <c r="G258" s="57" t="s">
        <v>385</v>
      </c>
      <c r="H258" s="49"/>
      <c r="I258" s="49"/>
      <c r="J258" s="49"/>
      <c r="K258" s="49"/>
    </row>
    <row r="259" spans="1:11" ht="14.1" customHeight="1">
      <c r="A259" s="49"/>
      <c r="B259" s="49"/>
      <c r="C259" s="53" t="s">
        <v>506</v>
      </c>
      <c r="D259" s="57" t="s">
        <v>1644</v>
      </c>
      <c r="E259" s="57" t="s">
        <v>640</v>
      </c>
      <c r="F259" s="57" t="s">
        <v>385</v>
      </c>
      <c r="G259" s="57" t="s">
        <v>385</v>
      </c>
      <c r="H259" s="49"/>
      <c r="I259" s="49"/>
      <c r="J259" s="49"/>
      <c r="K259" s="49"/>
    </row>
    <row r="260" spans="1:11" ht="14.1" customHeight="1">
      <c r="A260" s="49"/>
      <c r="B260" s="49"/>
      <c r="C260" s="53" t="s">
        <v>504</v>
      </c>
      <c r="D260" s="57" t="s">
        <v>1644</v>
      </c>
      <c r="E260" s="57" t="s">
        <v>640</v>
      </c>
      <c r="F260" s="57" t="s">
        <v>385</v>
      </c>
      <c r="G260" s="57" t="s">
        <v>385</v>
      </c>
      <c r="H260" s="49"/>
      <c r="I260" s="49"/>
      <c r="J260" s="49"/>
      <c r="K260" s="49"/>
    </row>
    <row r="261" spans="1:11" ht="14.1" customHeight="1">
      <c r="A261" s="49"/>
      <c r="B261" s="49"/>
      <c r="C261" s="53" t="s">
        <v>388</v>
      </c>
      <c r="D261" s="57" t="s">
        <v>361</v>
      </c>
      <c r="E261" s="57" t="s">
        <v>385</v>
      </c>
      <c r="F261" s="57" t="s">
        <v>430</v>
      </c>
      <c r="G261" s="57" t="s">
        <v>361</v>
      </c>
      <c r="H261" s="49"/>
      <c r="I261" s="49"/>
      <c r="J261" s="49"/>
      <c r="K261" s="49"/>
    </row>
    <row r="262" spans="1:11" ht="14.1" customHeight="1">
      <c r="A262" s="49"/>
      <c r="B262" s="49"/>
      <c r="C262" s="53" t="s">
        <v>387</v>
      </c>
      <c r="D262" s="57" t="s">
        <v>361</v>
      </c>
      <c r="E262" s="57" t="s">
        <v>1645</v>
      </c>
      <c r="F262" s="57" t="s">
        <v>430</v>
      </c>
      <c r="G262" s="57" t="s">
        <v>361</v>
      </c>
      <c r="H262" s="49"/>
      <c r="I262" s="49"/>
      <c r="J262" s="49"/>
      <c r="K262" s="49"/>
    </row>
    <row r="263" spans="1:11" ht="14.1" customHeight="1">
      <c r="A263" s="49"/>
      <c r="B263" s="49"/>
      <c r="C263" s="53" t="s">
        <v>22</v>
      </c>
      <c r="D263" s="57" t="s">
        <v>361</v>
      </c>
      <c r="E263" s="57" t="s">
        <v>1645</v>
      </c>
      <c r="F263" s="57" t="s">
        <v>430</v>
      </c>
      <c r="G263" s="57" t="s">
        <v>361</v>
      </c>
      <c r="H263" s="49"/>
      <c r="I263" s="49"/>
      <c r="J263" s="49"/>
      <c r="K263" s="49"/>
    </row>
    <row r="264" spans="1:11" ht="14.1" customHeight="1">
      <c r="A264" s="49"/>
      <c r="B264" s="49"/>
      <c r="C264" s="1256" t="s">
        <v>384</v>
      </c>
      <c r="D264" s="1257"/>
      <c r="E264" s="1257"/>
      <c r="F264" s="1257"/>
      <c r="G264" s="1257"/>
      <c r="H264" s="49"/>
      <c r="I264" s="49"/>
      <c r="J264" s="49"/>
      <c r="K264" s="49"/>
    </row>
    <row r="265" spans="1:11" ht="14.1" customHeight="1">
      <c r="A265" s="49"/>
      <c r="B265" s="49"/>
      <c r="C265" s="61"/>
      <c r="D265" s="62">
        <v>2021</v>
      </c>
      <c r="E265" s="62">
        <v>2022</v>
      </c>
      <c r="F265" s="62">
        <v>2023</v>
      </c>
      <c r="G265" s="62">
        <v>2024</v>
      </c>
      <c r="H265" s="49"/>
      <c r="I265" s="49"/>
      <c r="J265" s="49"/>
      <c r="K265" s="49"/>
    </row>
    <row r="266" spans="1:11" ht="14.1" customHeight="1">
      <c r="A266" s="49"/>
      <c r="B266" s="49"/>
      <c r="C266" s="63"/>
      <c r="D266" s="64" t="s">
        <v>7</v>
      </c>
      <c r="E266" s="64" t="s">
        <v>8</v>
      </c>
      <c r="F266" s="64" t="s">
        <v>8</v>
      </c>
      <c r="G266" s="64" t="s">
        <v>8</v>
      </c>
      <c r="H266" s="49"/>
      <c r="I266" s="49"/>
      <c r="J266" s="49"/>
      <c r="K266" s="49"/>
    </row>
    <row r="267" spans="1:11" ht="14.1" customHeight="1">
      <c r="A267" s="49"/>
      <c r="B267" s="49"/>
      <c r="C267" s="65" t="s">
        <v>381</v>
      </c>
      <c r="D267" s="66">
        <v>0</v>
      </c>
      <c r="E267" s="66">
        <v>0</v>
      </c>
      <c r="F267" s="66">
        <v>0</v>
      </c>
      <c r="G267" s="66">
        <v>0</v>
      </c>
      <c r="H267" s="49"/>
      <c r="I267" s="49"/>
      <c r="J267" s="49"/>
      <c r="K267" s="49"/>
    </row>
    <row r="268" spans="1:11" ht="14.1" customHeight="1">
      <c r="A268" s="49"/>
      <c r="B268" s="49"/>
      <c r="C268" s="65" t="s">
        <v>370</v>
      </c>
      <c r="D268" s="66">
        <v>0</v>
      </c>
      <c r="E268" s="66">
        <v>0</v>
      </c>
      <c r="F268" s="66">
        <v>0</v>
      </c>
      <c r="G268" s="66">
        <v>0</v>
      </c>
      <c r="H268" s="49"/>
      <c r="I268" s="49"/>
      <c r="J268" s="49"/>
      <c r="K268" s="49"/>
    </row>
    <row r="269" spans="1:11" ht="14.1" customHeight="1">
      <c r="A269" s="49"/>
      <c r="B269" s="49"/>
      <c r="C269" s="65" t="s">
        <v>374</v>
      </c>
      <c r="D269" s="66">
        <v>0</v>
      </c>
      <c r="E269" s="66">
        <v>0</v>
      </c>
      <c r="F269" s="66">
        <v>0</v>
      </c>
      <c r="G269" s="66">
        <v>0</v>
      </c>
      <c r="H269" s="49"/>
      <c r="I269" s="49"/>
      <c r="J269" s="49"/>
      <c r="K269" s="49"/>
    </row>
    <row r="270" spans="1:11" ht="14.1" customHeight="1">
      <c r="A270" s="49"/>
      <c r="B270" s="49"/>
      <c r="C270" s="65" t="s">
        <v>380</v>
      </c>
      <c r="D270" s="66">
        <v>0</v>
      </c>
      <c r="E270" s="66">
        <v>0</v>
      </c>
      <c r="F270" s="66">
        <v>0</v>
      </c>
      <c r="G270" s="66">
        <v>0</v>
      </c>
      <c r="H270" s="49"/>
      <c r="I270" s="49"/>
      <c r="J270" s="49"/>
      <c r="K270" s="49"/>
    </row>
    <row r="271" spans="1:11" ht="14.1" customHeight="1">
      <c r="A271" s="49"/>
      <c r="B271" s="49"/>
      <c r="C271" s="65" t="s">
        <v>370</v>
      </c>
      <c r="D271" s="66">
        <v>0</v>
      </c>
      <c r="E271" s="66">
        <v>0</v>
      </c>
      <c r="F271" s="66">
        <v>0</v>
      </c>
      <c r="G271" s="66">
        <v>0</v>
      </c>
      <c r="H271" s="49"/>
      <c r="I271" s="49"/>
      <c r="J271" s="49"/>
      <c r="K271" s="49"/>
    </row>
    <row r="272" spans="1:11" ht="14.1" customHeight="1">
      <c r="A272" s="49"/>
      <c r="B272" s="49"/>
      <c r="C272" s="65" t="s">
        <v>374</v>
      </c>
      <c r="D272" s="66">
        <v>0</v>
      </c>
      <c r="E272" s="66">
        <v>0</v>
      </c>
      <c r="F272" s="66">
        <v>0</v>
      </c>
      <c r="G272" s="66">
        <v>0</v>
      </c>
      <c r="H272" s="49"/>
      <c r="I272" s="49"/>
      <c r="J272" s="49"/>
      <c r="K272" s="49"/>
    </row>
    <row r="273" spans="1:11" ht="14.1" customHeight="1">
      <c r="A273" s="49"/>
      <c r="B273" s="49"/>
      <c r="C273" s="65" t="s">
        <v>379</v>
      </c>
      <c r="D273" s="66">
        <v>0</v>
      </c>
      <c r="E273" s="66">
        <v>0</v>
      </c>
      <c r="F273" s="66">
        <v>0</v>
      </c>
      <c r="G273" s="66">
        <v>0</v>
      </c>
      <c r="H273" s="49"/>
      <c r="I273" s="49"/>
      <c r="J273" s="49"/>
      <c r="K273" s="49"/>
    </row>
    <row r="274" spans="1:11" ht="14.1" customHeight="1">
      <c r="A274" s="49"/>
      <c r="B274" s="49"/>
      <c r="C274" s="65" t="s">
        <v>370</v>
      </c>
      <c r="D274" s="66">
        <v>0</v>
      </c>
      <c r="E274" s="66">
        <v>0</v>
      </c>
      <c r="F274" s="66">
        <v>0</v>
      </c>
      <c r="G274" s="66">
        <v>0</v>
      </c>
      <c r="H274" s="49"/>
      <c r="I274" s="49"/>
      <c r="J274" s="49"/>
      <c r="K274" s="49"/>
    </row>
    <row r="275" spans="1:11" ht="14.1" customHeight="1">
      <c r="A275" s="49"/>
      <c r="B275" s="49"/>
      <c r="C275" s="65" t="s">
        <v>374</v>
      </c>
      <c r="D275" s="66">
        <v>0</v>
      </c>
      <c r="E275" s="66">
        <v>0</v>
      </c>
      <c r="F275" s="66">
        <v>0</v>
      </c>
      <c r="G275" s="66">
        <v>0</v>
      </c>
      <c r="H275" s="49"/>
      <c r="I275" s="49"/>
      <c r="J275" s="49"/>
      <c r="K275" s="49"/>
    </row>
    <row r="276" spans="1:11" ht="14.1" customHeight="1">
      <c r="A276" s="49"/>
      <c r="B276" s="49"/>
      <c r="C276" s="65" t="s">
        <v>378</v>
      </c>
      <c r="D276" s="66">
        <v>0</v>
      </c>
      <c r="E276" s="66">
        <v>0</v>
      </c>
      <c r="F276" s="66">
        <v>0</v>
      </c>
      <c r="G276" s="66">
        <v>0</v>
      </c>
      <c r="H276" s="49"/>
      <c r="I276" s="49"/>
      <c r="J276" s="49"/>
      <c r="K276" s="49"/>
    </row>
    <row r="277" spans="1:11" ht="14.1" customHeight="1">
      <c r="A277" s="49"/>
      <c r="B277" s="49"/>
      <c r="C277" s="65" t="s">
        <v>370</v>
      </c>
      <c r="D277" s="66">
        <v>0</v>
      </c>
      <c r="E277" s="66">
        <v>0</v>
      </c>
      <c r="F277" s="66">
        <v>0</v>
      </c>
      <c r="G277" s="66">
        <v>0</v>
      </c>
      <c r="H277" s="49"/>
      <c r="I277" s="49"/>
      <c r="J277" s="49"/>
      <c r="K277" s="49"/>
    </row>
    <row r="278" spans="1:11" ht="14.1" customHeight="1">
      <c r="A278" s="49"/>
      <c r="B278" s="49"/>
      <c r="C278" s="65" t="s">
        <v>374</v>
      </c>
      <c r="D278" s="66">
        <v>0</v>
      </c>
      <c r="E278" s="66">
        <v>0</v>
      </c>
      <c r="F278" s="66">
        <v>0</v>
      </c>
      <c r="G278" s="66">
        <v>0</v>
      </c>
      <c r="H278" s="49"/>
      <c r="I278" s="49"/>
      <c r="J278" s="49"/>
      <c r="K278" s="49"/>
    </row>
    <row r="279" spans="1:11" ht="14.1" customHeight="1">
      <c r="A279" s="49"/>
      <c r="B279" s="49"/>
      <c r="C279" s="65" t="s">
        <v>383</v>
      </c>
      <c r="D279" s="66">
        <v>0</v>
      </c>
      <c r="E279" s="66">
        <v>0</v>
      </c>
      <c r="F279" s="66">
        <v>0</v>
      </c>
      <c r="G279" s="66">
        <v>0</v>
      </c>
      <c r="H279" s="49"/>
      <c r="I279" s="49"/>
      <c r="J279" s="49"/>
      <c r="K279" s="49"/>
    </row>
    <row r="280" spans="1:11" ht="14.1" customHeight="1">
      <c r="A280" s="49"/>
      <c r="B280" s="49"/>
      <c r="C280" s="65" t="s">
        <v>370</v>
      </c>
      <c r="D280" s="66">
        <v>0</v>
      </c>
      <c r="E280" s="66">
        <v>0</v>
      </c>
      <c r="F280" s="66">
        <v>0</v>
      </c>
      <c r="G280" s="66">
        <v>0</v>
      </c>
      <c r="H280" s="49"/>
      <c r="I280" s="49"/>
      <c r="J280" s="49"/>
      <c r="K280" s="49"/>
    </row>
    <row r="281" spans="1:11" ht="14.1" customHeight="1">
      <c r="A281" s="49"/>
      <c r="B281" s="49"/>
      <c r="C281" s="65" t="s">
        <v>374</v>
      </c>
      <c r="D281" s="66">
        <v>0</v>
      </c>
      <c r="E281" s="66">
        <v>0</v>
      </c>
      <c r="F281" s="66">
        <v>0</v>
      </c>
      <c r="G281" s="66">
        <v>0</v>
      </c>
      <c r="H281" s="49"/>
      <c r="I281" s="49"/>
      <c r="J281" s="49"/>
      <c r="K281" s="49"/>
    </row>
    <row r="282" spans="1:11" ht="14.1" customHeight="1">
      <c r="A282" s="49"/>
      <c r="B282" s="49"/>
      <c r="C282" s="65" t="s">
        <v>376</v>
      </c>
      <c r="D282" s="66">
        <v>0</v>
      </c>
      <c r="E282" s="66">
        <v>0</v>
      </c>
      <c r="F282" s="66">
        <v>0</v>
      </c>
      <c r="G282" s="66">
        <v>0</v>
      </c>
      <c r="H282" s="49"/>
      <c r="I282" s="49"/>
      <c r="J282" s="49"/>
      <c r="K282" s="49"/>
    </row>
    <row r="283" spans="1:11" ht="14.1" customHeight="1">
      <c r="A283" s="49"/>
      <c r="B283" s="49"/>
      <c r="C283" s="65" t="s">
        <v>370</v>
      </c>
      <c r="D283" s="66">
        <v>0</v>
      </c>
      <c r="E283" s="66">
        <v>0</v>
      </c>
      <c r="F283" s="66">
        <v>0</v>
      </c>
      <c r="G283" s="66">
        <v>0</v>
      </c>
      <c r="H283" s="49"/>
      <c r="I283" s="49"/>
      <c r="J283" s="49"/>
      <c r="K283" s="49"/>
    </row>
    <row r="284" spans="1:11" ht="14.1" customHeight="1">
      <c r="A284" s="49"/>
      <c r="B284" s="49"/>
      <c r="C284" s="65" t="s">
        <v>374</v>
      </c>
      <c r="D284" s="66">
        <v>0</v>
      </c>
      <c r="E284" s="66">
        <v>0</v>
      </c>
      <c r="F284" s="66">
        <v>0</v>
      </c>
      <c r="G284" s="66">
        <v>0</v>
      </c>
      <c r="H284" s="49"/>
      <c r="I284" s="49"/>
      <c r="J284" s="49"/>
      <c r="K284" s="49"/>
    </row>
    <row r="285" spans="1:11" ht="14.1" customHeight="1">
      <c r="A285" s="49"/>
      <c r="B285" s="49"/>
      <c r="C285" s="65" t="s">
        <v>375</v>
      </c>
      <c r="D285" s="66">
        <v>0</v>
      </c>
      <c r="E285" s="66">
        <v>0</v>
      </c>
      <c r="F285" s="66">
        <v>0</v>
      </c>
      <c r="G285" s="66">
        <v>0</v>
      </c>
      <c r="H285" s="49"/>
      <c r="I285" s="49"/>
      <c r="J285" s="49"/>
      <c r="K285" s="49"/>
    </row>
    <row r="286" spans="1:11" ht="14.1" customHeight="1">
      <c r="A286" s="49"/>
      <c r="B286" s="49"/>
      <c r="C286" s="65" t="s">
        <v>370</v>
      </c>
      <c r="D286" s="66">
        <v>0</v>
      </c>
      <c r="E286" s="66">
        <v>0</v>
      </c>
      <c r="F286" s="66">
        <v>0</v>
      </c>
      <c r="G286" s="66">
        <v>0</v>
      </c>
      <c r="H286" s="49"/>
      <c r="I286" s="49"/>
      <c r="J286" s="49"/>
      <c r="K286" s="49"/>
    </row>
    <row r="287" spans="1:11" ht="14.1" customHeight="1">
      <c r="A287" s="49"/>
      <c r="B287" s="49"/>
      <c r="C287" s="65" t="s">
        <v>374</v>
      </c>
      <c r="D287" s="66">
        <v>0</v>
      </c>
      <c r="E287" s="66">
        <v>0</v>
      </c>
      <c r="F287" s="66">
        <v>0</v>
      </c>
      <c r="G287" s="66">
        <v>0</v>
      </c>
      <c r="H287" s="49"/>
      <c r="I287" s="49"/>
      <c r="J287" s="49"/>
      <c r="K287" s="49"/>
    </row>
    <row r="288" spans="1:11" ht="14.1" customHeight="1">
      <c r="A288" s="49"/>
      <c r="B288" s="49"/>
      <c r="C288" s="65" t="s">
        <v>373</v>
      </c>
      <c r="D288" s="66">
        <v>0</v>
      </c>
      <c r="E288" s="66">
        <v>0</v>
      </c>
      <c r="F288" s="66">
        <v>0</v>
      </c>
      <c r="G288" s="66">
        <v>0</v>
      </c>
      <c r="H288" s="49"/>
      <c r="I288" s="49"/>
      <c r="J288" s="49"/>
      <c r="K288" s="49"/>
    </row>
    <row r="289" spans="1:11" ht="14.1" customHeight="1">
      <c r="A289" s="49"/>
      <c r="B289" s="49"/>
      <c r="C289" s="65" t="s">
        <v>370</v>
      </c>
      <c r="D289" s="66">
        <v>0</v>
      </c>
      <c r="E289" s="66">
        <v>0</v>
      </c>
      <c r="F289" s="66">
        <v>0</v>
      </c>
      <c r="G289" s="66">
        <v>0</v>
      </c>
      <c r="H289" s="49"/>
      <c r="I289" s="49"/>
      <c r="J289" s="49"/>
      <c r="K289" s="49"/>
    </row>
    <row r="290" spans="1:11" ht="14.1" customHeight="1">
      <c r="A290" s="49"/>
      <c r="B290" s="49"/>
      <c r="C290" s="65" t="s">
        <v>369</v>
      </c>
      <c r="D290" s="66">
        <v>0</v>
      </c>
      <c r="E290" s="66">
        <v>0</v>
      </c>
      <c r="F290" s="66">
        <v>0</v>
      </c>
      <c r="G290" s="66">
        <v>0</v>
      </c>
      <c r="H290" s="49"/>
      <c r="I290" s="49"/>
      <c r="J290" s="49"/>
      <c r="K290" s="49"/>
    </row>
    <row r="291" spans="1:11" ht="14.1" customHeight="1">
      <c r="A291" s="49"/>
      <c r="B291" s="49"/>
      <c r="C291" s="65" t="s">
        <v>368</v>
      </c>
      <c r="D291" s="66">
        <v>0</v>
      </c>
      <c r="E291" s="66">
        <v>0</v>
      </c>
      <c r="F291" s="66">
        <v>0</v>
      </c>
      <c r="G291" s="66">
        <v>0</v>
      </c>
      <c r="H291" s="49"/>
      <c r="I291" s="49"/>
      <c r="J291" s="49"/>
      <c r="K291" s="49"/>
    </row>
    <row r="292" spans="1:11" ht="14.1" customHeight="1">
      <c r="A292" s="49"/>
      <c r="B292" s="49"/>
      <c r="C292" s="65" t="s">
        <v>367</v>
      </c>
      <c r="D292" s="66">
        <v>0</v>
      </c>
      <c r="E292" s="66">
        <v>0</v>
      </c>
      <c r="F292" s="66">
        <v>0</v>
      </c>
      <c r="G292" s="66">
        <v>0</v>
      </c>
      <c r="H292" s="49"/>
      <c r="I292" s="49"/>
      <c r="J292" s="49"/>
      <c r="K292" s="49"/>
    </row>
    <row r="293" spans="1:11" ht="14.1" customHeight="1">
      <c r="A293" s="49"/>
      <c r="B293" s="49"/>
      <c r="C293" s="65" t="s">
        <v>366</v>
      </c>
      <c r="D293" s="66">
        <v>0</v>
      </c>
      <c r="E293" s="66">
        <v>0</v>
      </c>
      <c r="F293" s="66">
        <v>0</v>
      </c>
      <c r="G293" s="66">
        <v>0</v>
      </c>
      <c r="H293" s="49"/>
      <c r="I293" s="49"/>
      <c r="J293" s="49"/>
      <c r="K293" s="49"/>
    </row>
    <row r="294" spans="1:11" ht="14.1" customHeight="1">
      <c r="A294" s="49"/>
      <c r="B294" s="49"/>
      <c r="C294" s="65" t="s">
        <v>372</v>
      </c>
      <c r="D294" s="66">
        <v>9200000</v>
      </c>
      <c r="E294" s="66">
        <v>2000000</v>
      </c>
      <c r="F294" s="66">
        <v>0</v>
      </c>
      <c r="G294" s="66">
        <v>0</v>
      </c>
      <c r="H294" s="49"/>
      <c r="I294" s="49"/>
      <c r="J294" s="49"/>
      <c r="K294" s="49"/>
    </row>
    <row r="295" spans="1:11" ht="14.1" customHeight="1">
      <c r="A295" s="49"/>
      <c r="B295" s="49"/>
      <c r="C295" s="65" t="s">
        <v>370</v>
      </c>
      <c r="D295" s="66">
        <v>0</v>
      </c>
      <c r="E295" s="66">
        <v>2000000</v>
      </c>
      <c r="F295" s="66">
        <v>0</v>
      </c>
      <c r="G295" s="66">
        <v>0</v>
      </c>
      <c r="H295" s="49"/>
      <c r="I295" s="49"/>
      <c r="J295" s="49"/>
      <c r="K295" s="49"/>
    </row>
    <row r="296" spans="1:11" ht="14.1" customHeight="1">
      <c r="A296" s="49"/>
      <c r="B296" s="49"/>
      <c r="C296" s="65" t="s">
        <v>369</v>
      </c>
      <c r="D296" s="66">
        <v>0</v>
      </c>
      <c r="E296" s="66">
        <v>0</v>
      </c>
      <c r="F296" s="66">
        <v>0</v>
      </c>
      <c r="G296" s="66">
        <v>0</v>
      </c>
      <c r="H296" s="49"/>
      <c r="I296" s="49"/>
      <c r="J296" s="49"/>
      <c r="K296" s="49"/>
    </row>
    <row r="297" spans="1:11" ht="14.1" customHeight="1">
      <c r="A297" s="49"/>
      <c r="B297" s="49"/>
      <c r="C297" s="65" t="s">
        <v>368</v>
      </c>
      <c r="D297" s="66">
        <v>0</v>
      </c>
      <c r="E297" s="66">
        <v>0</v>
      </c>
      <c r="F297" s="66">
        <v>0</v>
      </c>
      <c r="G297" s="66">
        <v>0</v>
      </c>
      <c r="H297" s="49"/>
      <c r="I297" s="49"/>
      <c r="J297" s="49"/>
      <c r="K297" s="49"/>
    </row>
    <row r="298" spans="1:11" ht="14.1" customHeight="1">
      <c r="A298" s="49"/>
      <c r="B298" s="49"/>
      <c r="C298" s="65" t="s">
        <v>367</v>
      </c>
      <c r="D298" s="66">
        <v>2200000</v>
      </c>
      <c r="E298" s="66">
        <v>0</v>
      </c>
      <c r="F298" s="66">
        <v>0</v>
      </c>
      <c r="G298" s="66">
        <v>0</v>
      </c>
      <c r="H298" s="49"/>
      <c r="I298" s="49"/>
      <c r="J298" s="49"/>
      <c r="K298" s="49"/>
    </row>
    <row r="299" spans="1:11" ht="14.1" customHeight="1">
      <c r="A299" s="49"/>
      <c r="B299" s="49"/>
      <c r="C299" s="65" t="s">
        <v>366</v>
      </c>
      <c r="D299" s="66">
        <v>7000000</v>
      </c>
      <c r="E299" s="66">
        <v>0</v>
      </c>
      <c r="F299" s="66">
        <v>0</v>
      </c>
      <c r="G299" s="66">
        <v>0</v>
      </c>
      <c r="H299" s="49"/>
      <c r="I299" s="49"/>
      <c r="J299" s="49"/>
      <c r="K299" s="49"/>
    </row>
    <row r="300" spans="1:11" ht="14.1" customHeight="1">
      <c r="A300" s="49"/>
      <c r="B300" s="49"/>
      <c r="C300" s="65" t="s">
        <v>371</v>
      </c>
      <c r="D300" s="66">
        <v>0</v>
      </c>
      <c r="E300" s="66">
        <v>0</v>
      </c>
      <c r="F300" s="66">
        <v>0</v>
      </c>
      <c r="G300" s="66">
        <v>0</v>
      </c>
      <c r="H300" s="49"/>
      <c r="I300" s="49"/>
      <c r="J300" s="49"/>
      <c r="K300" s="49"/>
    </row>
    <row r="301" spans="1:11" ht="14.1" customHeight="1">
      <c r="A301" s="49"/>
      <c r="B301" s="49"/>
      <c r="C301" s="65" t="s">
        <v>370</v>
      </c>
      <c r="D301" s="66">
        <v>0</v>
      </c>
      <c r="E301" s="66">
        <v>0</v>
      </c>
      <c r="F301" s="66">
        <v>0</v>
      </c>
      <c r="G301" s="66">
        <v>0</v>
      </c>
      <c r="H301" s="49"/>
      <c r="I301" s="49"/>
      <c r="J301" s="49"/>
      <c r="K301" s="49"/>
    </row>
    <row r="302" spans="1:11" ht="14.1" customHeight="1">
      <c r="A302" s="49"/>
      <c r="B302" s="49"/>
      <c r="C302" s="65" t="s">
        <v>369</v>
      </c>
      <c r="D302" s="66">
        <v>0</v>
      </c>
      <c r="E302" s="66">
        <v>0</v>
      </c>
      <c r="F302" s="66">
        <v>0</v>
      </c>
      <c r="G302" s="66">
        <v>0</v>
      </c>
      <c r="H302" s="49"/>
      <c r="I302" s="49"/>
      <c r="J302" s="49"/>
      <c r="K302" s="49"/>
    </row>
    <row r="303" spans="1:11" ht="14.1" customHeight="1">
      <c r="A303" s="49"/>
      <c r="B303" s="49"/>
      <c r="C303" s="65" t="s">
        <v>368</v>
      </c>
      <c r="D303" s="66">
        <v>0</v>
      </c>
      <c r="E303" s="66">
        <v>0</v>
      </c>
      <c r="F303" s="66">
        <v>0</v>
      </c>
      <c r="G303" s="66">
        <v>0</v>
      </c>
      <c r="H303" s="49"/>
      <c r="I303" s="49"/>
      <c r="J303" s="49"/>
      <c r="K303" s="49"/>
    </row>
    <row r="304" spans="1:11" ht="14.1" customHeight="1">
      <c r="A304" s="49"/>
      <c r="B304" s="49"/>
      <c r="C304" s="65" t="s">
        <v>367</v>
      </c>
      <c r="D304" s="66">
        <v>0</v>
      </c>
      <c r="E304" s="66">
        <v>0</v>
      </c>
      <c r="F304" s="66">
        <v>0</v>
      </c>
      <c r="G304" s="66">
        <v>0</v>
      </c>
      <c r="H304" s="49"/>
      <c r="I304" s="49"/>
      <c r="J304" s="49"/>
      <c r="K304" s="49"/>
    </row>
    <row r="305" spans="1:11" ht="14.1" customHeight="1">
      <c r="A305" s="49"/>
      <c r="B305" s="49"/>
      <c r="C305" s="65" t="s">
        <v>366</v>
      </c>
      <c r="D305" s="66">
        <v>0</v>
      </c>
      <c r="E305" s="66">
        <v>0</v>
      </c>
      <c r="F305" s="66">
        <v>0</v>
      </c>
      <c r="G305" s="66">
        <v>0</v>
      </c>
      <c r="H305" s="49"/>
      <c r="I305" s="49"/>
      <c r="J305" s="49"/>
      <c r="K305" s="49"/>
    </row>
    <row r="306" spans="1:11" ht="14.1" customHeight="1">
      <c r="A306" s="49"/>
      <c r="B306" s="49"/>
      <c r="C306" s="65" t="s">
        <v>365</v>
      </c>
      <c r="D306" s="66">
        <v>0</v>
      </c>
      <c r="E306" s="66">
        <v>0</v>
      </c>
      <c r="F306" s="66">
        <v>0</v>
      </c>
      <c r="G306" s="66">
        <v>0</v>
      </c>
      <c r="H306" s="49"/>
      <c r="I306" s="49"/>
      <c r="J306" s="49"/>
      <c r="K306" s="49"/>
    </row>
    <row r="307" spans="1:11" ht="14.1" customHeight="1">
      <c r="A307" s="49"/>
      <c r="B307" s="49"/>
      <c r="C307" s="65" t="s">
        <v>364</v>
      </c>
      <c r="D307" s="66">
        <v>0</v>
      </c>
      <c r="E307" s="66">
        <v>0</v>
      </c>
      <c r="F307" s="66">
        <v>0</v>
      </c>
      <c r="G307" s="66">
        <v>0</v>
      </c>
      <c r="H307" s="49"/>
      <c r="I307" s="49"/>
      <c r="J307" s="49"/>
      <c r="K307" s="49"/>
    </row>
    <row r="308" spans="1:11" ht="14.1" customHeight="1">
      <c r="A308" s="49"/>
      <c r="B308" s="49"/>
      <c r="C308" s="67" t="s">
        <v>147</v>
      </c>
      <c r="D308" s="66">
        <v>9200000</v>
      </c>
      <c r="E308" s="66">
        <v>2000000</v>
      </c>
      <c r="F308" s="66">
        <v>0</v>
      </c>
      <c r="G308" s="66">
        <v>0</v>
      </c>
      <c r="H308" s="49"/>
      <c r="I308" s="49"/>
      <c r="J308" s="49"/>
      <c r="K308" s="49"/>
    </row>
    <row r="309" spans="1:11" ht="38.25" customHeight="1">
      <c r="A309" s="49"/>
      <c r="B309" s="49"/>
      <c r="C309" s="52" t="s">
        <v>235</v>
      </c>
      <c r="D309" s="1244" t="s">
        <v>1114</v>
      </c>
      <c r="E309" s="1245"/>
      <c r="F309" s="1245"/>
      <c r="G309" s="1245"/>
      <c r="H309" s="49"/>
      <c r="I309" s="49"/>
      <c r="J309" s="49"/>
      <c r="K309" s="49"/>
    </row>
    <row r="310" spans="1:11" ht="27.95" customHeight="1">
      <c r="A310" s="49"/>
      <c r="B310" s="49"/>
      <c r="C310" s="53" t="s">
        <v>405</v>
      </c>
      <c r="D310" s="54">
        <v>2021</v>
      </c>
      <c r="E310" s="54">
        <v>2022</v>
      </c>
      <c r="F310" s="54">
        <v>2023</v>
      </c>
      <c r="G310" s="54">
        <v>2024</v>
      </c>
      <c r="H310" s="49"/>
      <c r="I310" s="49"/>
      <c r="J310" s="49"/>
      <c r="K310" s="49"/>
    </row>
    <row r="311" spans="1:11" ht="14.1" customHeight="1">
      <c r="A311" s="49"/>
      <c r="B311" s="49"/>
      <c r="C311" s="55"/>
      <c r="D311" s="56" t="s">
        <v>7</v>
      </c>
      <c r="E311" s="56" t="s">
        <v>8</v>
      </c>
      <c r="F311" s="56" t="s">
        <v>8</v>
      </c>
      <c r="G311" s="56" t="s">
        <v>8</v>
      </c>
      <c r="H311" s="49"/>
      <c r="I311" s="49"/>
      <c r="J311" s="49"/>
      <c r="K311" s="49"/>
    </row>
    <row r="312" spans="1:11" ht="51.95" customHeight="1">
      <c r="A312" s="49"/>
      <c r="B312" s="49"/>
      <c r="C312" s="53" t="s">
        <v>1113</v>
      </c>
      <c r="D312" s="57" t="s">
        <v>361</v>
      </c>
      <c r="E312" s="57" t="s">
        <v>398</v>
      </c>
      <c r="F312" s="57" t="s">
        <v>398</v>
      </c>
      <c r="G312" s="57" t="s">
        <v>398</v>
      </c>
      <c r="H312" s="49"/>
      <c r="I312" s="49"/>
      <c r="J312" s="49"/>
      <c r="K312" s="49"/>
    </row>
    <row r="313" spans="1:11" ht="30.95" customHeight="1">
      <c r="A313" s="49"/>
      <c r="B313" s="49"/>
      <c r="C313" s="53" t="s">
        <v>1112</v>
      </c>
      <c r="D313" s="57" t="s">
        <v>361</v>
      </c>
      <c r="E313" s="57" t="s">
        <v>459</v>
      </c>
      <c r="F313" s="57" t="s">
        <v>385</v>
      </c>
      <c r="G313" s="57" t="s">
        <v>421</v>
      </c>
      <c r="H313" s="49"/>
      <c r="I313" s="49"/>
      <c r="J313" s="49"/>
      <c r="K313" s="49"/>
    </row>
    <row r="314" spans="1:11" ht="30.95" customHeight="1">
      <c r="A314" s="49"/>
      <c r="B314" s="49"/>
      <c r="C314" s="53" t="s">
        <v>1111</v>
      </c>
      <c r="D314" s="57" t="s">
        <v>361</v>
      </c>
      <c r="E314" s="57" t="s">
        <v>395</v>
      </c>
      <c r="F314" s="57" t="s">
        <v>395</v>
      </c>
      <c r="G314" s="57" t="s">
        <v>395</v>
      </c>
      <c r="H314" s="49"/>
      <c r="I314" s="49"/>
      <c r="J314" s="49"/>
      <c r="K314" s="49"/>
    </row>
    <row r="315" spans="1:11" ht="14.1" customHeight="1">
      <c r="A315" s="49"/>
      <c r="B315" s="49"/>
      <c r="C315" s="1246" t="s">
        <v>273</v>
      </c>
      <c r="D315" s="1247"/>
      <c r="E315" s="1247"/>
      <c r="F315" s="1247"/>
      <c r="G315" s="1247"/>
      <c r="H315" s="49"/>
      <c r="I315" s="49"/>
      <c r="J315" s="49"/>
      <c r="K315" s="49"/>
    </row>
    <row r="316" spans="1:11" ht="14.1" customHeight="1">
      <c r="A316" s="49"/>
      <c r="B316" s="49"/>
      <c r="C316" s="58" t="s">
        <v>1110</v>
      </c>
      <c r="D316" s="1246" t="s">
        <v>1109</v>
      </c>
      <c r="E316" s="1247"/>
      <c r="F316" s="1247"/>
      <c r="G316" s="1247"/>
      <c r="H316" s="49"/>
      <c r="I316" s="49"/>
      <c r="J316" s="49"/>
      <c r="K316" s="49"/>
    </row>
    <row r="317" spans="1:11" ht="14.1" customHeight="1">
      <c r="A317" s="49"/>
      <c r="B317" s="49"/>
      <c r="C317" s="59" t="s">
        <v>393</v>
      </c>
      <c r="D317" s="1258" t="s">
        <v>1108</v>
      </c>
      <c r="E317" s="1259"/>
      <c r="F317" s="1259"/>
      <c r="G317" s="1259"/>
      <c r="H317" s="49"/>
      <c r="I317" s="49"/>
      <c r="J317" s="49"/>
      <c r="K317" s="49"/>
    </row>
    <row r="318" spans="1:11" ht="14.1" customHeight="1">
      <c r="A318" s="49"/>
      <c r="B318" s="49"/>
      <c r="C318" s="60" t="s">
        <v>392</v>
      </c>
      <c r="D318" s="1254" t="s">
        <v>1107</v>
      </c>
      <c r="E318" s="1255"/>
      <c r="F318" s="1255"/>
      <c r="G318" s="1255"/>
      <c r="H318" s="49"/>
      <c r="I318" s="49"/>
      <c r="J318" s="49"/>
      <c r="K318" s="49"/>
    </row>
    <row r="319" spans="1:11" ht="14.1" customHeight="1">
      <c r="A319" s="49"/>
      <c r="B319" s="49"/>
      <c r="C319" s="60" t="s">
        <v>15</v>
      </c>
      <c r="D319" s="1254" t="s">
        <v>1106</v>
      </c>
      <c r="E319" s="1255"/>
      <c r="F319" s="1255"/>
      <c r="G319" s="1255"/>
      <c r="H319" s="49"/>
      <c r="I319" s="49"/>
      <c r="J319" s="49"/>
      <c r="K319" s="49"/>
    </row>
    <row r="320" spans="1:11" ht="15" customHeight="1">
      <c r="A320" s="49"/>
      <c r="B320" s="49"/>
      <c r="C320" s="61"/>
      <c r="D320" s="62">
        <v>2021</v>
      </c>
      <c r="E320" s="62">
        <v>2022</v>
      </c>
      <c r="F320" s="62">
        <v>2023</v>
      </c>
      <c r="G320" s="62">
        <v>2024</v>
      </c>
      <c r="H320" s="49"/>
      <c r="I320" s="49"/>
      <c r="J320" s="49"/>
      <c r="K320" s="49"/>
    </row>
    <row r="321" spans="1:11" ht="15" customHeight="1">
      <c r="A321" s="49"/>
      <c r="B321" s="49"/>
      <c r="C321" s="63"/>
      <c r="D321" s="64" t="s">
        <v>7</v>
      </c>
      <c r="E321" s="64" t="s">
        <v>8</v>
      </c>
      <c r="F321" s="64" t="s">
        <v>8</v>
      </c>
      <c r="G321" s="64" t="s">
        <v>8</v>
      </c>
      <c r="H321" s="49"/>
      <c r="I321" s="49"/>
      <c r="J321" s="49"/>
      <c r="K321" s="49"/>
    </row>
    <row r="322" spans="1:11" ht="14.1" customHeight="1">
      <c r="A322" s="49"/>
      <c r="B322" s="49"/>
      <c r="C322" s="53" t="s">
        <v>16</v>
      </c>
      <c r="D322" s="57" t="s">
        <v>678</v>
      </c>
      <c r="E322" s="57" t="s">
        <v>403</v>
      </c>
      <c r="F322" s="57" t="s">
        <v>696</v>
      </c>
      <c r="G322" s="57" t="s">
        <v>1105</v>
      </c>
      <c r="H322" s="49"/>
      <c r="I322" s="49"/>
      <c r="J322" s="49"/>
      <c r="K322" s="49"/>
    </row>
    <row r="323" spans="1:11" ht="14.1" customHeight="1">
      <c r="A323" s="49"/>
      <c r="B323" s="49"/>
      <c r="C323" s="53" t="s">
        <v>506</v>
      </c>
      <c r="D323" s="57" t="s">
        <v>1646</v>
      </c>
      <c r="E323" s="57" t="s">
        <v>1647</v>
      </c>
      <c r="F323" s="57" t="s">
        <v>1648</v>
      </c>
      <c r="G323" s="57" t="s">
        <v>1649</v>
      </c>
      <c r="H323" s="49"/>
      <c r="I323" s="49"/>
      <c r="J323" s="49"/>
      <c r="K323" s="49"/>
    </row>
    <row r="324" spans="1:11" ht="14.1" customHeight="1">
      <c r="A324" s="49"/>
      <c r="B324" s="49"/>
      <c r="C324" s="53" t="s">
        <v>504</v>
      </c>
      <c r="D324" s="57" t="s">
        <v>1650</v>
      </c>
      <c r="E324" s="57" t="s">
        <v>1651</v>
      </c>
      <c r="F324" s="57" t="s">
        <v>1652</v>
      </c>
      <c r="G324" s="57" t="s">
        <v>1653</v>
      </c>
      <c r="H324" s="49"/>
      <c r="I324" s="49"/>
      <c r="J324" s="49"/>
      <c r="K324" s="49"/>
    </row>
    <row r="325" spans="1:11" ht="14.1" customHeight="1">
      <c r="A325" s="49"/>
      <c r="B325" s="49"/>
      <c r="C325" s="53" t="s">
        <v>388</v>
      </c>
      <c r="D325" s="57" t="s">
        <v>361</v>
      </c>
      <c r="E325" s="57" t="s">
        <v>1104</v>
      </c>
      <c r="F325" s="57" t="s">
        <v>1103</v>
      </c>
      <c r="G325" s="57" t="s">
        <v>1102</v>
      </c>
      <c r="H325" s="49"/>
      <c r="I325" s="49"/>
      <c r="J325" s="49"/>
      <c r="K325" s="49"/>
    </row>
    <row r="326" spans="1:11" ht="14.1" customHeight="1">
      <c r="A326" s="49"/>
      <c r="B326" s="49"/>
      <c r="C326" s="53" t="s">
        <v>387</v>
      </c>
      <c r="D326" s="57" t="s">
        <v>361</v>
      </c>
      <c r="E326" s="57" t="s">
        <v>1654</v>
      </c>
      <c r="F326" s="57" t="s">
        <v>1655</v>
      </c>
      <c r="G326" s="57" t="s">
        <v>916</v>
      </c>
      <c r="H326" s="49"/>
      <c r="I326" s="49"/>
      <c r="J326" s="49"/>
      <c r="K326" s="49"/>
    </row>
    <row r="327" spans="1:11" ht="14.1" customHeight="1">
      <c r="A327" s="49"/>
      <c r="B327" s="49"/>
      <c r="C327" s="53" t="s">
        <v>22</v>
      </c>
      <c r="D327" s="57" t="s">
        <v>361</v>
      </c>
      <c r="E327" s="57" t="s">
        <v>1656</v>
      </c>
      <c r="F327" s="57" t="s">
        <v>1657</v>
      </c>
      <c r="G327" s="57" t="s">
        <v>1658</v>
      </c>
      <c r="H327" s="49"/>
      <c r="I327" s="49"/>
      <c r="J327" s="49"/>
      <c r="K327" s="49"/>
    </row>
    <row r="328" spans="1:11" ht="14.1" customHeight="1">
      <c r="A328" s="49"/>
      <c r="B328" s="49"/>
      <c r="C328" s="1256" t="s">
        <v>384</v>
      </c>
      <c r="D328" s="1257"/>
      <c r="E328" s="1257"/>
      <c r="F328" s="1257"/>
      <c r="G328" s="1257"/>
      <c r="H328" s="49"/>
      <c r="I328" s="49"/>
      <c r="J328" s="49"/>
      <c r="K328" s="49"/>
    </row>
    <row r="329" spans="1:11" ht="14.1" customHeight="1">
      <c r="A329" s="49"/>
      <c r="B329" s="49"/>
      <c r="C329" s="61"/>
      <c r="D329" s="62">
        <v>2021</v>
      </c>
      <c r="E329" s="62">
        <v>2022</v>
      </c>
      <c r="F329" s="62">
        <v>2023</v>
      </c>
      <c r="G329" s="62">
        <v>2024</v>
      </c>
      <c r="H329" s="49"/>
      <c r="I329" s="49"/>
      <c r="J329" s="49"/>
      <c r="K329" s="49"/>
    </row>
    <row r="330" spans="1:11" ht="14.1" customHeight="1">
      <c r="A330" s="49"/>
      <c r="B330" s="49"/>
      <c r="C330" s="63"/>
      <c r="D330" s="64" t="s">
        <v>7</v>
      </c>
      <c r="E330" s="64" t="s">
        <v>8</v>
      </c>
      <c r="F330" s="64" t="s">
        <v>8</v>
      </c>
      <c r="G330" s="64" t="s">
        <v>8</v>
      </c>
      <c r="H330" s="49"/>
      <c r="I330" s="49"/>
      <c r="J330" s="49"/>
      <c r="K330" s="49"/>
    </row>
    <row r="331" spans="1:11" ht="14.1" customHeight="1">
      <c r="A331" s="49"/>
      <c r="B331" s="49"/>
      <c r="C331" s="65" t="s">
        <v>381</v>
      </c>
      <c r="D331" s="66">
        <v>0</v>
      </c>
      <c r="E331" s="66">
        <v>0</v>
      </c>
      <c r="F331" s="66">
        <v>0</v>
      </c>
      <c r="G331" s="66">
        <v>0</v>
      </c>
      <c r="H331" s="49"/>
      <c r="I331" s="49"/>
      <c r="J331" s="49"/>
      <c r="K331" s="49"/>
    </row>
    <row r="332" spans="1:11" ht="14.1" customHeight="1">
      <c r="A332" s="49"/>
      <c r="B332" s="49"/>
      <c r="C332" s="65" t="s">
        <v>370</v>
      </c>
      <c r="D332" s="66">
        <v>0</v>
      </c>
      <c r="E332" s="66">
        <v>0</v>
      </c>
      <c r="F332" s="66">
        <v>0</v>
      </c>
      <c r="G332" s="66">
        <v>0</v>
      </c>
      <c r="H332" s="49"/>
      <c r="I332" s="49"/>
      <c r="J332" s="49"/>
      <c r="K332" s="49"/>
    </row>
    <row r="333" spans="1:11" ht="14.1" customHeight="1">
      <c r="A333" s="49"/>
      <c r="B333" s="49"/>
      <c r="C333" s="65" t="s">
        <v>374</v>
      </c>
      <c r="D333" s="66">
        <v>0</v>
      </c>
      <c r="E333" s="66">
        <v>0</v>
      </c>
      <c r="F333" s="66">
        <v>0</v>
      </c>
      <c r="G333" s="66">
        <v>0</v>
      </c>
      <c r="H333" s="49"/>
      <c r="I333" s="49"/>
      <c r="J333" s="49"/>
      <c r="K333" s="49"/>
    </row>
    <row r="334" spans="1:11" ht="14.1" customHeight="1">
      <c r="A334" s="49"/>
      <c r="B334" s="49"/>
      <c r="C334" s="65" t="s">
        <v>380</v>
      </c>
      <c r="D334" s="66">
        <v>0</v>
      </c>
      <c r="E334" s="66">
        <v>0</v>
      </c>
      <c r="F334" s="66">
        <v>0</v>
      </c>
      <c r="G334" s="66">
        <v>0</v>
      </c>
      <c r="H334" s="49"/>
      <c r="I334" s="49"/>
      <c r="J334" s="49"/>
      <c r="K334" s="49"/>
    </row>
    <row r="335" spans="1:11" ht="14.1" customHeight="1">
      <c r="A335" s="49"/>
      <c r="B335" s="49"/>
      <c r="C335" s="65" t="s">
        <v>370</v>
      </c>
      <c r="D335" s="66">
        <v>0</v>
      </c>
      <c r="E335" s="66">
        <v>0</v>
      </c>
      <c r="F335" s="66">
        <v>0</v>
      </c>
      <c r="G335" s="66">
        <v>0</v>
      </c>
      <c r="H335" s="49"/>
      <c r="I335" s="49"/>
      <c r="J335" s="49"/>
      <c r="K335" s="49"/>
    </row>
    <row r="336" spans="1:11" ht="14.1" customHeight="1">
      <c r="A336" s="49"/>
      <c r="B336" s="49"/>
      <c r="C336" s="65" t="s">
        <v>374</v>
      </c>
      <c r="D336" s="66">
        <v>0</v>
      </c>
      <c r="E336" s="66">
        <v>0</v>
      </c>
      <c r="F336" s="66">
        <v>0</v>
      </c>
      <c r="G336" s="66">
        <v>0</v>
      </c>
      <c r="H336" s="49"/>
      <c r="I336" s="49"/>
      <c r="J336" s="49"/>
      <c r="K336" s="49"/>
    </row>
    <row r="337" spans="1:11" ht="14.1" customHeight="1">
      <c r="A337" s="49"/>
      <c r="B337" s="49"/>
      <c r="C337" s="65" t="s">
        <v>379</v>
      </c>
      <c r="D337" s="66">
        <v>118830000</v>
      </c>
      <c r="E337" s="66">
        <v>126530000</v>
      </c>
      <c r="F337" s="66">
        <v>123830000</v>
      </c>
      <c r="G337" s="66">
        <v>126830000</v>
      </c>
      <c r="H337" s="49"/>
      <c r="I337" s="49"/>
      <c r="J337" s="49"/>
      <c r="K337" s="49"/>
    </row>
    <row r="338" spans="1:11" ht="14.1" customHeight="1">
      <c r="A338" s="49"/>
      <c r="B338" s="49"/>
      <c r="C338" s="65" t="s">
        <v>370</v>
      </c>
      <c r="D338" s="66">
        <v>118830000</v>
      </c>
      <c r="E338" s="66">
        <v>126530000</v>
      </c>
      <c r="F338" s="66">
        <v>123830000</v>
      </c>
      <c r="G338" s="66">
        <v>126830000</v>
      </c>
      <c r="H338" s="49"/>
      <c r="I338" s="49"/>
      <c r="J338" s="49"/>
      <c r="K338" s="49"/>
    </row>
    <row r="339" spans="1:11" ht="14.1" customHeight="1">
      <c r="A339" s="49"/>
      <c r="B339" s="49"/>
      <c r="C339" s="65" t="s">
        <v>374</v>
      </c>
      <c r="D339" s="66">
        <v>0</v>
      </c>
      <c r="E339" s="66">
        <v>0</v>
      </c>
      <c r="F339" s="66">
        <v>0</v>
      </c>
      <c r="G339" s="66">
        <v>0</v>
      </c>
      <c r="H339" s="49"/>
      <c r="I339" s="49"/>
      <c r="J339" s="49"/>
      <c r="K339" s="49"/>
    </row>
    <row r="340" spans="1:11" ht="14.1" customHeight="1">
      <c r="A340" s="49"/>
      <c r="B340" s="49"/>
      <c r="C340" s="65" t="s">
        <v>378</v>
      </c>
      <c r="D340" s="66">
        <v>0</v>
      </c>
      <c r="E340" s="66">
        <v>0</v>
      </c>
      <c r="F340" s="66">
        <v>0</v>
      </c>
      <c r="G340" s="66">
        <v>0</v>
      </c>
      <c r="H340" s="49"/>
      <c r="I340" s="49"/>
      <c r="J340" s="49"/>
      <c r="K340" s="49"/>
    </row>
    <row r="341" spans="1:11" ht="14.1" customHeight="1">
      <c r="A341" s="49"/>
      <c r="B341" s="49"/>
      <c r="C341" s="65" t="s">
        <v>370</v>
      </c>
      <c r="D341" s="66">
        <v>0</v>
      </c>
      <c r="E341" s="66">
        <v>0</v>
      </c>
      <c r="F341" s="66">
        <v>0</v>
      </c>
      <c r="G341" s="66">
        <v>0</v>
      </c>
      <c r="H341" s="49"/>
      <c r="I341" s="49"/>
      <c r="J341" s="49"/>
      <c r="K341" s="49"/>
    </row>
    <row r="342" spans="1:11" ht="14.1" customHeight="1">
      <c r="A342" s="49"/>
      <c r="B342" s="49"/>
      <c r="C342" s="65" t="s">
        <v>374</v>
      </c>
      <c r="D342" s="66">
        <v>0</v>
      </c>
      <c r="E342" s="66">
        <v>0</v>
      </c>
      <c r="F342" s="66">
        <v>0</v>
      </c>
      <c r="G342" s="66">
        <v>0</v>
      </c>
      <c r="H342" s="49"/>
      <c r="I342" s="49"/>
      <c r="J342" s="49"/>
      <c r="K342" s="49"/>
    </row>
    <row r="343" spans="1:11" ht="14.1" customHeight="1">
      <c r="A343" s="49"/>
      <c r="B343" s="49"/>
      <c r="C343" s="65" t="s">
        <v>383</v>
      </c>
      <c r="D343" s="66">
        <v>0</v>
      </c>
      <c r="E343" s="66">
        <v>0</v>
      </c>
      <c r="F343" s="66">
        <v>0</v>
      </c>
      <c r="G343" s="66">
        <v>0</v>
      </c>
      <c r="H343" s="49"/>
      <c r="I343" s="49"/>
      <c r="J343" s="49"/>
      <c r="K343" s="49"/>
    </row>
    <row r="344" spans="1:11" ht="14.1" customHeight="1">
      <c r="A344" s="49"/>
      <c r="B344" s="49"/>
      <c r="C344" s="65" t="s">
        <v>370</v>
      </c>
      <c r="D344" s="66">
        <v>0</v>
      </c>
      <c r="E344" s="66">
        <v>0</v>
      </c>
      <c r="F344" s="66">
        <v>0</v>
      </c>
      <c r="G344" s="66">
        <v>0</v>
      </c>
      <c r="H344" s="49"/>
      <c r="I344" s="49"/>
      <c r="J344" s="49"/>
      <c r="K344" s="49"/>
    </row>
    <row r="345" spans="1:11" ht="14.1" customHeight="1">
      <c r="A345" s="49"/>
      <c r="B345" s="49"/>
      <c r="C345" s="65" t="s">
        <v>374</v>
      </c>
      <c r="D345" s="66">
        <v>0</v>
      </c>
      <c r="E345" s="66">
        <v>0</v>
      </c>
      <c r="F345" s="66">
        <v>0</v>
      </c>
      <c r="G345" s="66">
        <v>0</v>
      </c>
      <c r="H345" s="49"/>
      <c r="I345" s="49"/>
      <c r="J345" s="49"/>
      <c r="K345" s="49"/>
    </row>
    <row r="346" spans="1:11" ht="14.1" customHeight="1">
      <c r="A346" s="49"/>
      <c r="B346" s="49"/>
      <c r="C346" s="65" t="s">
        <v>376</v>
      </c>
      <c r="D346" s="66">
        <v>0</v>
      </c>
      <c r="E346" s="66">
        <v>0</v>
      </c>
      <c r="F346" s="66">
        <v>0</v>
      </c>
      <c r="G346" s="66">
        <v>0</v>
      </c>
      <c r="H346" s="49"/>
      <c r="I346" s="49"/>
      <c r="J346" s="49"/>
      <c r="K346" s="49"/>
    </row>
    <row r="347" spans="1:11" ht="14.1" customHeight="1">
      <c r="A347" s="49"/>
      <c r="B347" s="49"/>
      <c r="C347" s="65" t="s">
        <v>370</v>
      </c>
      <c r="D347" s="66">
        <v>0</v>
      </c>
      <c r="E347" s="66">
        <v>0</v>
      </c>
      <c r="F347" s="66">
        <v>0</v>
      </c>
      <c r="G347" s="66">
        <v>0</v>
      </c>
      <c r="H347" s="49"/>
      <c r="I347" s="49"/>
      <c r="J347" s="49"/>
      <c r="K347" s="49"/>
    </row>
    <row r="348" spans="1:11" ht="14.1" customHeight="1">
      <c r="A348" s="49"/>
      <c r="B348" s="49"/>
      <c r="C348" s="65" t="s">
        <v>374</v>
      </c>
      <c r="D348" s="66">
        <v>0</v>
      </c>
      <c r="E348" s="66">
        <v>0</v>
      </c>
      <c r="F348" s="66">
        <v>0</v>
      </c>
      <c r="G348" s="66">
        <v>0</v>
      </c>
      <c r="H348" s="49"/>
      <c r="I348" s="49"/>
      <c r="J348" s="49"/>
      <c r="K348" s="49"/>
    </row>
    <row r="349" spans="1:11" ht="14.1" customHeight="1">
      <c r="A349" s="49"/>
      <c r="B349" s="49"/>
      <c r="C349" s="65" t="s">
        <v>375</v>
      </c>
      <c r="D349" s="66">
        <v>0</v>
      </c>
      <c r="E349" s="66">
        <v>0</v>
      </c>
      <c r="F349" s="66">
        <v>0</v>
      </c>
      <c r="G349" s="66">
        <v>0</v>
      </c>
      <c r="H349" s="49"/>
      <c r="I349" s="49"/>
      <c r="J349" s="49"/>
      <c r="K349" s="49"/>
    </row>
    <row r="350" spans="1:11" ht="14.1" customHeight="1">
      <c r="A350" s="49"/>
      <c r="B350" s="49"/>
      <c r="C350" s="65" t="s">
        <v>370</v>
      </c>
      <c r="D350" s="66">
        <v>0</v>
      </c>
      <c r="E350" s="66">
        <v>0</v>
      </c>
      <c r="F350" s="66">
        <v>0</v>
      </c>
      <c r="G350" s="66">
        <v>0</v>
      </c>
      <c r="H350" s="49"/>
      <c r="I350" s="49"/>
      <c r="J350" s="49"/>
      <c r="K350" s="49"/>
    </row>
    <row r="351" spans="1:11" ht="14.1" customHeight="1">
      <c r="A351" s="49"/>
      <c r="B351" s="49"/>
      <c r="C351" s="65" t="s">
        <v>374</v>
      </c>
      <c r="D351" s="66">
        <v>0</v>
      </c>
      <c r="E351" s="66">
        <v>0</v>
      </c>
      <c r="F351" s="66">
        <v>0</v>
      </c>
      <c r="G351" s="66">
        <v>0</v>
      </c>
      <c r="H351" s="49"/>
      <c r="I351" s="49"/>
      <c r="J351" s="49"/>
      <c r="K351" s="49"/>
    </row>
    <row r="352" spans="1:11" ht="14.1" customHeight="1">
      <c r="A352" s="49"/>
      <c r="B352" s="49"/>
      <c r="C352" s="65" t="s">
        <v>373</v>
      </c>
      <c r="D352" s="66">
        <v>0</v>
      </c>
      <c r="E352" s="66">
        <v>0</v>
      </c>
      <c r="F352" s="66">
        <v>0</v>
      </c>
      <c r="G352" s="66">
        <v>0</v>
      </c>
      <c r="H352" s="49"/>
      <c r="I352" s="49"/>
      <c r="J352" s="49"/>
      <c r="K352" s="49"/>
    </row>
    <row r="353" spans="1:11" ht="14.1" customHeight="1">
      <c r="A353" s="49"/>
      <c r="B353" s="49"/>
      <c r="C353" s="65" t="s">
        <v>370</v>
      </c>
      <c r="D353" s="66">
        <v>0</v>
      </c>
      <c r="E353" s="66">
        <v>0</v>
      </c>
      <c r="F353" s="66">
        <v>0</v>
      </c>
      <c r="G353" s="66">
        <v>0</v>
      </c>
      <c r="H353" s="49"/>
      <c r="I353" s="49"/>
      <c r="J353" s="49"/>
      <c r="K353" s="49"/>
    </row>
    <row r="354" spans="1:11" ht="14.1" customHeight="1">
      <c r="A354" s="49"/>
      <c r="B354" s="49"/>
      <c r="C354" s="65" t="s">
        <v>369</v>
      </c>
      <c r="D354" s="66">
        <v>0</v>
      </c>
      <c r="E354" s="66">
        <v>0</v>
      </c>
      <c r="F354" s="66">
        <v>0</v>
      </c>
      <c r="G354" s="66">
        <v>0</v>
      </c>
      <c r="H354" s="49"/>
      <c r="I354" s="49"/>
      <c r="J354" s="49"/>
      <c r="K354" s="49"/>
    </row>
    <row r="355" spans="1:11" ht="14.1" customHeight="1">
      <c r="A355" s="49"/>
      <c r="B355" s="49"/>
      <c r="C355" s="65" t="s">
        <v>368</v>
      </c>
      <c r="D355" s="66">
        <v>0</v>
      </c>
      <c r="E355" s="66">
        <v>0</v>
      </c>
      <c r="F355" s="66">
        <v>0</v>
      </c>
      <c r="G355" s="66">
        <v>0</v>
      </c>
      <c r="H355" s="49"/>
      <c r="I355" s="49"/>
      <c r="J355" s="49"/>
      <c r="K355" s="49"/>
    </row>
    <row r="356" spans="1:11" ht="14.1" customHeight="1">
      <c r="A356" s="49"/>
      <c r="B356" s="49"/>
      <c r="C356" s="65" t="s">
        <v>367</v>
      </c>
      <c r="D356" s="66">
        <v>0</v>
      </c>
      <c r="E356" s="66">
        <v>0</v>
      </c>
      <c r="F356" s="66">
        <v>0</v>
      </c>
      <c r="G356" s="66">
        <v>0</v>
      </c>
      <c r="H356" s="49"/>
      <c r="I356" s="49"/>
      <c r="J356" s="49"/>
      <c r="K356" s="49"/>
    </row>
    <row r="357" spans="1:11" ht="14.1" customHeight="1">
      <c r="A357" s="49"/>
      <c r="B357" s="49"/>
      <c r="C357" s="65" t="s">
        <v>366</v>
      </c>
      <c r="D357" s="66">
        <v>0</v>
      </c>
      <c r="E357" s="66">
        <v>0</v>
      </c>
      <c r="F357" s="66">
        <v>0</v>
      </c>
      <c r="G357" s="66">
        <v>0</v>
      </c>
      <c r="H357" s="49"/>
      <c r="I357" s="49"/>
      <c r="J357" s="49"/>
      <c r="K357" s="49"/>
    </row>
    <row r="358" spans="1:11" ht="14.1" customHeight="1">
      <c r="A358" s="49"/>
      <c r="B358" s="49"/>
      <c r="C358" s="65" t="s">
        <v>372</v>
      </c>
      <c r="D358" s="66">
        <v>0</v>
      </c>
      <c r="E358" s="66">
        <v>0</v>
      </c>
      <c r="F358" s="66">
        <v>0</v>
      </c>
      <c r="G358" s="66">
        <v>0</v>
      </c>
      <c r="H358" s="49"/>
      <c r="I358" s="49"/>
      <c r="J358" s="49"/>
      <c r="K358" s="49"/>
    </row>
    <row r="359" spans="1:11" ht="14.1" customHeight="1">
      <c r="A359" s="49"/>
      <c r="B359" s="49"/>
      <c r="C359" s="65" t="s">
        <v>370</v>
      </c>
      <c r="D359" s="66">
        <v>0</v>
      </c>
      <c r="E359" s="66">
        <v>0</v>
      </c>
      <c r="F359" s="66">
        <v>0</v>
      </c>
      <c r="G359" s="66">
        <v>0</v>
      </c>
      <c r="H359" s="49"/>
      <c r="I359" s="49"/>
      <c r="J359" s="49"/>
      <c r="K359" s="49"/>
    </row>
    <row r="360" spans="1:11" ht="14.1" customHeight="1">
      <c r="A360" s="49"/>
      <c r="B360" s="49"/>
      <c r="C360" s="65" t="s">
        <v>369</v>
      </c>
      <c r="D360" s="66">
        <v>0</v>
      </c>
      <c r="E360" s="66">
        <v>0</v>
      </c>
      <c r="F360" s="66">
        <v>0</v>
      </c>
      <c r="G360" s="66">
        <v>0</v>
      </c>
      <c r="H360" s="49"/>
      <c r="I360" s="49"/>
      <c r="J360" s="49"/>
      <c r="K360" s="49"/>
    </row>
    <row r="361" spans="1:11" ht="14.1" customHeight="1">
      <c r="A361" s="49"/>
      <c r="B361" s="49"/>
      <c r="C361" s="65" t="s">
        <v>368</v>
      </c>
      <c r="D361" s="66">
        <v>0</v>
      </c>
      <c r="E361" s="66">
        <v>0</v>
      </c>
      <c r="F361" s="66">
        <v>0</v>
      </c>
      <c r="G361" s="66">
        <v>0</v>
      </c>
      <c r="H361" s="49"/>
      <c r="I361" s="49"/>
      <c r="J361" s="49"/>
      <c r="K361" s="49"/>
    </row>
    <row r="362" spans="1:11" ht="14.1" customHeight="1">
      <c r="A362" s="49"/>
      <c r="B362" s="49"/>
      <c r="C362" s="65" t="s">
        <v>367</v>
      </c>
      <c r="D362" s="66">
        <v>0</v>
      </c>
      <c r="E362" s="66">
        <v>0</v>
      </c>
      <c r="F362" s="66">
        <v>0</v>
      </c>
      <c r="G362" s="66">
        <v>0</v>
      </c>
      <c r="H362" s="49"/>
      <c r="I362" s="49"/>
      <c r="J362" s="49"/>
      <c r="K362" s="49"/>
    </row>
    <row r="363" spans="1:11" ht="14.1" customHeight="1">
      <c r="A363" s="49"/>
      <c r="B363" s="49"/>
      <c r="C363" s="65" t="s">
        <v>366</v>
      </c>
      <c r="D363" s="66">
        <v>0</v>
      </c>
      <c r="E363" s="66">
        <v>0</v>
      </c>
      <c r="F363" s="66">
        <v>0</v>
      </c>
      <c r="G363" s="66">
        <v>0</v>
      </c>
      <c r="H363" s="49"/>
      <c r="I363" s="49"/>
      <c r="J363" s="49"/>
      <c r="K363" s="49"/>
    </row>
    <row r="364" spans="1:11" ht="14.1" customHeight="1">
      <c r="A364" s="49"/>
      <c r="B364" s="49"/>
      <c r="C364" s="65" t="s">
        <v>371</v>
      </c>
      <c r="D364" s="66">
        <v>0</v>
      </c>
      <c r="E364" s="66">
        <v>0</v>
      </c>
      <c r="F364" s="66">
        <v>0</v>
      </c>
      <c r="G364" s="66">
        <v>0</v>
      </c>
      <c r="H364" s="49"/>
      <c r="I364" s="49"/>
      <c r="J364" s="49"/>
      <c r="K364" s="49"/>
    </row>
    <row r="365" spans="1:11" ht="14.1" customHeight="1">
      <c r="A365" s="49"/>
      <c r="B365" s="49"/>
      <c r="C365" s="65" t="s">
        <v>370</v>
      </c>
      <c r="D365" s="66">
        <v>0</v>
      </c>
      <c r="E365" s="66">
        <v>0</v>
      </c>
      <c r="F365" s="66">
        <v>0</v>
      </c>
      <c r="G365" s="66">
        <v>0</v>
      </c>
      <c r="H365" s="49"/>
      <c r="I365" s="49"/>
      <c r="J365" s="49"/>
      <c r="K365" s="49"/>
    </row>
    <row r="366" spans="1:11" ht="14.1" customHeight="1">
      <c r="A366" s="49"/>
      <c r="B366" s="49"/>
      <c r="C366" s="65" t="s">
        <v>369</v>
      </c>
      <c r="D366" s="66">
        <v>0</v>
      </c>
      <c r="E366" s="66">
        <v>0</v>
      </c>
      <c r="F366" s="66">
        <v>0</v>
      </c>
      <c r="G366" s="66">
        <v>0</v>
      </c>
      <c r="H366" s="49"/>
      <c r="I366" s="49"/>
      <c r="J366" s="49"/>
      <c r="K366" s="49"/>
    </row>
    <row r="367" spans="1:11" ht="14.1" customHeight="1">
      <c r="A367" s="49"/>
      <c r="B367" s="49"/>
      <c r="C367" s="65" t="s">
        <v>368</v>
      </c>
      <c r="D367" s="66">
        <v>0</v>
      </c>
      <c r="E367" s="66">
        <v>0</v>
      </c>
      <c r="F367" s="66">
        <v>0</v>
      </c>
      <c r="G367" s="66">
        <v>0</v>
      </c>
      <c r="H367" s="49"/>
      <c r="I367" s="49"/>
      <c r="J367" s="49"/>
      <c r="K367" s="49"/>
    </row>
    <row r="368" spans="1:11" ht="14.1" customHeight="1">
      <c r="A368" s="49"/>
      <c r="B368" s="49"/>
      <c r="C368" s="65" t="s">
        <v>367</v>
      </c>
      <c r="D368" s="66">
        <v>0</v>
      </c>
      <c r="E368" s="66">
        <v>0</v>
      </c>
      <c r="F368" s="66">
        <v>0</v>
      </c>
      <c r="G368" s="66">
        <v>0</v>
      </c>
      <c r="H368" s="49"/>
      <c r="I368" s="49"/>
      <c r="J368" s="49"/>
      <c r="K368" s="49"/>
    </row>
    <row r="369" spans="1:11" ht="14.1" customHeight="1">
      <c r="A369" s="49"/>
      <c r="B369" s="49"/>
      <c r="C369" s="65" t="s">
        <v>366</v>
      </c>
      <c r="D369" s="66">
        <v>0</v>
      </c>
      <c r="E369" s="66">
        <v>0</v>
      </c>
      <c r="F369" s="66">
        <v>0</v>
      </c>
      <c r="G369" s="66">
        <v>0</v>
      </c>
      <c r="H369" s="49"/>
      <c r="I369" s="49"/>
      <c r="J369" s="49"/>
      <c r="K369" s="49"/>
    </row>
    <row r="370" spans="1:11" ht="14.1" customHeight="1">
      <c r="A370" s="49"/>
      <c r="B370" s="49"/>
      <c r="C370" s="65" t="s">
        <v>365</v>
      </c>
      <c r="D370" s="66">
        <v>0</v>
      </c>
      <c r="E370" s="66">
        <v>0</v>
      </c>
      <c r="F370" s="66">
        <v>0</v>
      </c>
      <c r="G370" s="66">
        <v>0</v>
      </c>
      <c r="H370" s="49"/>
      <c r="I370" s="49"/>
      <c r="J370" s="49"/>
      <c r="K370" s="49"/>
    </row>
    <row r="371" spans="1:11" ht="14.1" customHeight="1">
      <c r="A371" s="49"/>
      <c r="B371" s="49"/>
      <c r="C371" s="65" t="s">
        <v>364</v>
      </c>
      <c r="D371" s="66">
        <v>0</v>
      </c>
      <c r="E371" s="66">
        <v>0</v>
      </c>
      <c r="F371" s="66">
        <v>0</v>
      </c>
      <c r="G371" s="66">
        <v>0</v>
      </c>
      <c r="H371" s="49"/>
      <c r="I371" s="49"/>
      <c r="J371" s="49"/>
      <c r="K371" s="49"/>
    </row>
    <row r="372" spans="1:11" ht="14.1" customHeight="1">
      <c r="A372" s="49"/>
      <c r="B372" s="49"/>
      <c r="C372" s="67" t="s">
        <v>147</v>
      </c>
      <c r="D372" s="66">
        <v>118830000</v>
      </c>
      <c r="E372" s="66">
        <v>126530000</v>
      </c>
      <c r="F372" s="66">
        <v>123830000</v>
      </c>
      <c r="G372" s="66">
        <v>126830000</v>
      </c>
      <c r="H372" s="49"/>
      <c r="I372" s="49"/>
      <c r="J372" s="49"/>
      <c r="K372" s="49"/>
    </row>
    <row r="373" spans="1:11" ht="14.1" customHeight="1">
      <c r="A373" s="49"/>
      <c r="B373" s="49"/>
      <c r="C373" s="1246" t="s">
        <v>44</v>
      </c>
      <c r="D373" s="1247"/>
      <c r="E373" s="1247"/>
      <c r="F373" s="1247"/>
      <c r="G373" s="1247"/>
      <c r="H373" s="49"/>
      <c r="I373" s="49"/>
      <c r="J373" s="49"/>
      <c r="K373" s="49"/>
    </row>
    <row r="374" spans="1:11" ht="14.1" customHeight="1">
      <c r="A374" s="49"/>
      <c r="B374" s="49"/>
      <c r="C374" s="58" t="s">
        <v>1101</v>
      </c>
      <c r="D374" s="1246" t="s">
        <v>1100</v>
      </c>
      <c r="E374" s="1247"/>
      <c r="F374" s="1247"/>
      <c r="G374" s="1247"/>
      <c r="H374" s="49"/>
      <c r="I374" s="49"/>
      <c r="J374" s="49"/>
      <c r="K374" s="49"/>
    </row>
    <row r="375" spans="1:11" ht="18" customHeight="1">
      <c r="A375" s="49"/>
      <c r="B375" s="49"/>
      <c r="C375" s="59" t="s">
        <v>393</v>
      </c>
      <c r="D375" s="1258" t="s">
        <v>1099</v>
      </c>
      <c r="E375" s="1259"/>
      <c r="F375" s="1259"/>
      <c r="G375" s="1259"/>
      <c r="H375" s="49"/>
      <c r="I375" s="49"/>
      <c r="J375" s="49"/>
      <c r="K375" s="49"/>
    </row>
    <row r="376" spans="1:11" ht="18" customHeight="1">
      <c r="A376" s="49"/>
      <c r="B376" s="49"/>
      <c r="C376" s="60" t="s">
        <v>392</v>
      </c>
      <c r="D376" s="1254" t="s">
        <v>1659</v>
      </c>
      <c r="E376" s="1255"/>
      <c r="F376" s="1255"/>
      <c r="G376" s="1255"/>
      <c r="H376" s="49"/>
      <c r="I376" s="49"/>
      <c r="J376" s="49"/>
      <c r="K376" s="49"/>
    </row>
    <row r="377" spans="1:11" ht="18" customHeight="1">
      <c r="A377" s="49"/>
      <c r="B377" s="49"/>
      <c r="C377" s="60" t="s">
        <v>15</v>
      </c>
      <c r="D377" s="1254" t="s">
        <v>1098</v>
      </c>
      <c r="E377" s="1255"/>
      <c r="F377" s="1255"/>
      <c r="G377" s="1255"/>
      <c r="H377" s="49"/>
      <c r="I377" s="49"/>
      <c r="J377" s="49"/>
      <c r="K377" s="49"/>
    </row>
    <row r="378" spans="1:11" ht="15" customHeight="1">
      <c r="A378" s="49"/>
      <c r="B378" s="49"/>
      <c r="C378" s="61"/>
      <c r="D378" s="62">
        <v>2021</v>
      </c>
      <c r="E378" s="62">
        <v>2022</v>
      </c>
      <c r="F378" s="62">
        <v>2023</v>
      </c>
      <c r="G378" s="62">
        <v>2024</v>
      </c>
      <c r="H378" s="49"/>
      <c r="I378" s="49"/>
      <c r="J378" s="49"/>
      <c r="K378" s="49"/>
    </row>
    <row r="379" spans="1:11" ht="15" customHeight="1">
      <c r="A379" s="49"/>
      <c r="B379" s="49"/>
      <c r="C379" s="63"/>
      <c r="D379" s="64" t="s">
        <v>7</v>
      </c>
      <c r="E379" s="64" t="s">
        <v>8</v>
      </c>
      <c r="F379" s="64" t="s">
        <v>8</v>
      </c>
      <c r="G379" s="64" t="s">
        <v>8</v>
      </c>
      <c r="H379" s="49"/>
      <c r="I379" s="49"/>
      <c r="J379" s="49"/>
      <c r="K379" s="49"/>
    </row>
    <row r="380" spans="1:11" ht="14.1" customHeight="1">
      <c r="A380" s="49"/>
      <c r="B380" s="49"/>
      <c r="C380" s="53" t="s">
        <v>16</v>
      </c>
      <c r="D380" s="57" t="s">
        <v>1660</v>
      </c>
      <c r="E380" s="57" t="s">
        <v>421</v>
      </c>
      <c r="F380" s="57" t="s">
        <v>385</v>
      </c>
      <c r="G380" s="57" t="s">
        <v>346</v>
      </c>
      <c r="H380" s="49"/>
      <c r="I380" s="49"/>
      <c r="J380" s="49"/>
      <c r="K380" s="49"/>
    </row>
    <row r="381" spans="1:11" ht="14.1" customHeight="1">
      <c r="A381" s="49"/>
      <c r="B381" s="49"/>
      <c r="C381" s="53" t="s">
        <v>506</v>
      </c>
      <c r="D381" s="57" t="s">
        <v>1223</v>
      </c>
      <c r="E381" s="57" t="s">
        <v>1661</v>
      </c>
      <c r="F381" s="57" t="s">
        <v>385</v>
      </c>
      <c r="G381" s="57" t="s">
        <v>1018</v>
      </c>
      <c r="H381" s="49"/>
      <c r="I381" s="49"/>
      <c r="J381" s="49"/>
      <c r="K381" s="49"/>
    </row>
    <row r="382" spans="1:11" ht="14.1" customHeight="1">
      <c r="A382" s="49"/>
      <c r="B382" s="49"/>
      <c r="C382" s="53" t="s">
        <v>504</v>
      </c>
      <c r="D382" s="57" t="s">
        <v>1662</v>
      </c>
      <c r="E382" s="57" t="s">
        <v>1663</v>
      </c>
      <c r="F382" s="57" t="s">
        <v>385</v>
      </c>
      <c r="G382" s="57" t="s">
        <v>1224</v>
      </c>
      <c r="H382" s="49"/>
      <c r="I382" s="49"/>
      <c r="J382" s="49"/>
      <c r="K382" s="49"/>
    </row>
    <row r="383" spans="1:11" ht="14.1" customHeight="1">
      <c r="A383" s="49"/>
      <c r="B383" s="49"/>
      <c r="C383" s="53" t="s">
        <v>388</v>
      </c>
      <c r="D383" s="57" t="s">
        <v>361</v>
      </c>
      <c r="E383" s="57" t="s">
        <v>1664</v>
      </c>
      <c r="F383" s="57" t="s">
        <v>430</v>
      </c>
      <c r="G383" s="57" t="s">
        <v>361</v>
      </c>
      <c r="H383" s="49"/>
      <c r="I383" s="49"/>
      <c r="J383" s="49"/>
      <c r="K383" s="49"/>
    </row>
    <row r="384" spans="1:11" ht="14.1" customHeight="1">
      <c r="A384" s="49"/>
      <c r="B384" s="49"/>
      <c r="C384" s="53" t="s">
        <v>387</v>
      </c>
      <c r="D384" s="57" t="s">
        <v>361</v>
      </c>
      <c r="E384" s="57" t="s">
        <v>1665</v>
      </c>
      <c r="F384" s="57" t="s">
        <v>430</v>
      </c>
      <c r="G384" s="57" t="s">
        <v>361</v>
      </c>
      <c r="H384" s="49"/>
      <c r="I384" s="49"/>
      <c r="J384" s="49"/>
      <c r="K384" s="49"/>
    </row>
    <row r="385" spans="1:11" ht="14.1" customHeight="1">
      <c r="A385" s="49"/>
      <c r="B385" s="49"/>
      <c r="C385" s="53" t="s">
        <v>22</v>
      </c>
      <c r="D385" s="57" t="s">
        <v>361</v>
      </c>
      <c r="E385" s="57" t="s">
        <v>1666</v>
      </c>
      <c r="F385" s="57" t="s">
        <v>430</v>
      </c>
      <c r="G385" s="57" t="s">
        <v>361</v>
      </c>
      <c r="H385" s="49"/>
      <c r="I385" s="49"/>
      <c r="J385" s="49"/>
      <c r="K385" s="49"/>
    </row>
    <row r="386" spans="1:11" ht="14.1" customHeight="1">
      <c r="A386" s="49"/>
      <c r="B386" s="49"/>
      <c r="C386" s="1256" t="s">
        <v>384</v>
      </c>
      <c r="D386" s="1257"/>
      <c r="E386" s="1257"/>
      <c r="F386" s="1257"/>
      <c r="G386" s="1257"/>
      <c r="H386" s="49"/>
      <c r="I386" s="49"/>
      <c r="J386" s="49"/>
      <c r="K386" s="49"/>
    </row>
    <row r="387" spans="1:11" ht="14.1" customHeight="1">
      <c r="A387" s="49"/>
      <c r="B387" s="49"/>
      <c r="C387" s="61"/>
      <c r="D387" s="62">
        <v>2021</v>
      </c>
      <c r="E387" s="62">
        <v>2022</v>
      </c>
      <c r="F387" s="62">
        <v>2023</v>
      </c>
      <c r="G387" s="62">
        <v>2024</v>
      </c>
      <c r="H387" s="49"/>
      <c r="I387" s="49"/>
      <c r="J387" s="49"/>
      <c r="K387" s="49"/>
    </row>
    <row r="388" spans="1:11" ht="14.1" customHeight="1">
      <c r="A388" s="49"/>
      <c r="B388" s="49"/>
      <c r="C388" s="63"/>
      <c r="D388" s="64" t="s">
        <v>7</v>
      </c>
      <c r="E388" s="64" t="s">
        <v>8</v>
      </c>
      <c r="F388" s="64" t="s">
        <v>8</v>
      </c>
      <c r="G388" s="64" t="s">
        <v>8</v>
      </c>
      <c r="H388" s="49"/>
      <c r="I388" s="49"/>
      <c r="J388" s="49"/>
      <c r="K388" s="49"/>
    </row>
    <row r="389" spans="1:11" ht="14.1" customHeight="1">
      <c r="A389" s="49"/>
      <c r="B389" s="49"/>
      <c r="C389" s="65" t="s">
        <v>381</v>
      </c>
      <c r="D389" s="66">
        <v>0</v>
      </c>
      <c r="E389" s="66">
        <v>0</v>
      </c>
      <c r="F389" s="66">
        <v>0</v>
      </c>
      <c r="G389" s="66">
        <v>0</v>
      </c>
      <c r="H389" s="49"/>
      <c r="I389" s="49"/>
      <c r="J389" s="49"/>
      <c r="K389" s="49"/>
    </row>
    <row r="390" spans="1:11" ht="14.1" customHeight="1">
      <c r="A390" s="49"/>
      <c r="B390" s="49"/>
      <c r="C390" s="65" t="s">
        <v>370</v>
      </c>
      <c r="D390" s="66">
        <v>0</v>
      </c>
      <c r="E390" s="66">
        <v>0</v>
      </c>
      <c r="F390" s="66">
        <v>0</v>
      </c>
      <c r="G390" s="66">
        <v>0</v>
      </c>
      <c r="H390" s="49"/>
      <c r="I390" s="49"/>
      <c r="J390" s="49"/>
      <c r="K390" s="49"/>
    </row>
    <row r="391" spans="1:11" ht="14.1" customHeight="1">
      <c r="A391" s="49"/>
      <c r="B391" s="49"/>
      <c r="C391" s="65" t="s">
        <v>374</v>
      </c>
      <c r="D391" s="66">
        <v>0</v>
      </c>
      <c r="E391" s="66">
        <v>0</v>
      </c>
      <c r="F391" s="66">
        <v>0</v>
      </c>
      <c r="G391" s="66">
        <v>0</v>
      </c>
      <c r="H391" s="49"/>
      <c r="I391" s="49"/>
      <c r="J391" s="49"/>
      <c r="K391" s="49"/>
    </row>
    <row r="392" spans="1:11" ht="14.1" customHeight="1">
      <c r="A392" s="49"/>
      <c r="B392" s="49"/>
      <c r="C392" s="65" t="s">
        <v>380</v>
      </c>
      <c r="D392" s="66">
        <v>0</v>
      </c>
      <c r="E392" s="66">
        <v>0</v>
      </c>
      <c r="F392" s="66">
        <v>0</v>
      </c>
      <c r="G392" s="66">
        <v>0</v>
      </c>
      <c r="H392" s="49"/>
      <c r="I392" s="49"/>
      <c r="J392" s="49"/>
      <c r="K392" s="49"/>
    </row>
    <row r="393" spans="1:11" ht="14.1" customHeight="1">
      <c r="A393" s="49"/>
      <c r="B393" s="49"/>
      <c r="C393" s="65" t="s">
        <v>370</v>
      </c>
      <c r="D393" s="66">
        <v>0</v>
      </c>
      <c r="E393" s="66">
        <v>0</v>
      </c>
      <c r="F393" s="66">
        <v>0</v>
      </c>
      <c r="G393" s="66">
        <v>0</v>
      </c>
      <c r="H393" s="49"/>
      <c r="I393" s="49"/>
      <c r="J393" s="49"/>
      <c r="K393" s="49"/>
    </row>
    <row r="394" spans="1:11" ht="14.1" customHeight="1">
      <c r="A394" s="49"/>
      <c r="B394" s="49"/>
      <c r="C394" s="65" t="s">
        <v>374</v>
      </c>
      <c r="D394" s="66">
        <v>0</v>
      </c>
      <c r="E394" s="66">
        <v>0</v>
      </c>
      <c r="F394" s="66">
        <v>0</v>
      </c>
      <c r="G394" s="66">
        <v>0</v>
      </c>
      <c r="H394" s="49"/>
      <c r="I394" s="49"/>
      <c r="J394" s="49"/>
      <c r="K394" s="49"/>
    </row>
    <row r="395" spans="1:11" ht="14.1" customHeight="1">
      <c r="A395" s="49"/>
      <c r="B395" s="49"/>
      <c r="C395" s="65" t="s">
        <v>379</v>
      </c>
      <c r="D395" s="66">
        <v>0</v>
      </c>
      <c r="E395" s="66">
        <v>0</v>
      </c>
      <c r="F395" s="66">
        <v>0</v>
      </c>
      <c r="G395" s="66">
        <v>0</v>
      </c>
      <c r="H395" s="49"/>
      <c r="I395" s="49"/>
      <c r="J395" s="49"/>
      <c r="K395" s="49"/>
    </row>
    <row r="396" spans="1:11" ht="14.1" customHeight="1">
      <c r="A396" s="49"/>
      <c r="B396" s="49"/>
      <c r="C396" s="65" t="s">
        <v>370</v>
      </c>
      <c r="D396" s="66">
        <v>0</v>
      </c>
      <c r="E396" s="66">
        <v>0</v>
      </c>
      <c r="F396" s="66">
        <v>0</v>
      </c>
      <c r="G396" s="66">
        <v>0</v>
      </c>
      <c r="H396" s="49"/>
      <c r="I396" s="49"/>
      <c r="J396" s="49"/>
      <c r="K396" s="49"/>
    </row>
    <row r="397" spans="1:11" ht="14.1" customHeight="1">
      <c r="A397" s="49"/>
      <c r="B397" s="49"/>
      <c r="C397" s="65" t="s">
        <v>374</v>
      </c>
      <c r="D397" s="66">
        <v>0</v>
      </c>
      <c r="E397" s="66">
        <v>0</v>
      </c>
      <c r="F397" s="66">
        <v>0</v>
      </c>
      <c r="G397" s="66">
        <v>0</v>
      </c>
      <c r="H397" s="49"/>
      <c r="I397" s="49"/>
      <c r="J397" s="49"/>
      <c r="K397" s="49"/>
    </row>
    <row r="398" spans="1:11" ht="14.1" customHeight="1">
      <c r="A398" s="49"/>
      <c r="B398" s="49"/>
      <c r="C398" s="65" t="s">
        <v>378</v>
      </c>
      <c r="D398" s="66">
        <v>0</v>
      </c>
      <c r="E398" s="66">
        <v>0</v>
      </c>
      <c r="F398" s="66">
        <v>0</v>
      </c>
      <c r="G398" s="66">
        <v>0</v>
      </c>
      <c r="H398" s="49"/>
      <c r="I398" s="49"/>
      <c r="J398" s="49"/>
      <c r="K398" s="49"/>
    </row>
    <row r="399" spans="1:11" ht="14.1" customHeight="1">
      <c r="A399" s="49"/>
      <c r="B399" s="49"/>
      <c r="C399" s="65" t="s">
        <v>370</v>
      </c>
      <c r="D399" s="66">
        <v>0</v>
      </c>
      <c r="E399" s="66">
        <v>0</v>
      </c>
      <c r="F399" s="66">
        <v>0</v>
      </c>
      <c r="G399" s="66">
        <v>0</v>
      </c>
      <c r="H399" s="49"/>
      <c r="I399" s="49"/>
      <c r="J399" s="49"/>
      <c r="K399" s="49"/>
    </row>
    <row r="400" spans="1:11" ht="14.1" customHeight="1">
      <c r="A400" s="49"/>
      <c r="B400" s="49"/>
      <c r="C400" s="65" t="s">
        <v>374</v>
      </c>
      <c r="D400" s="66">
        <v>0</v>
      </c>
      <c r="E400" s="66">
        <v>0</v>
      </c>
      <c r="F400" s="66">
        <v>0</v>
      </c>
      <c r="G400" s="66">
        <v>0</v>
      </c>
      <c r="H400" s="49"/>
      <c r="I400" s="49"/>
      <c r="J400" s="49"/>
      <c r="K400" s="49"/>
    </row>
    <row r="401" spans="1:11" ht="14.1" customHeight="1">
      <c r="A401" s="49"/>
      <c r="B401" s="49"/>
      <c r="C401" s="65" t="s">
        <v>383</v>
      </c>
      <c r="D401" s="66">
        <v>0</v>
      </c>
      <c r="E401" s="66">
        <v>0</v>
      </c>
      <c r="F401" s="66">
        <v>0</v>
      </c>
      <c r="G401" s="66">
        <v>0</v>
      </c>
      <c r="H401" s="49"/>
      <c r="I401" s="49"/>
      <c r="J401" s="49"/>
      <c r="K401" s="49"/>
    </row>
    <row r="402" spans="1:11" ht="14.1" customHeight="1">
      <c r="A402" s="49"/>
      <c r="B402" s="49"/>
      <c r="C402" s="65" t="s">
        <v>370</v>
      </c>
      <c r="D402" s="66">
        <v>0</v>
      </c>
      <c r="E402" s="66">
        <v>0</v>
      </c>
      <c r="F402" s="66">
        <v>0</v>
      </c>
      <c r="G402" s="66">
        <v>0</v>
      </c>
      <c r="H402" s="49"/>
      <c r="I402" s="49"/>
      <c r="J402" s="49"/>
      <c r="K402" s="49"/>
    </row>
    <row r="403" spans="1:11" ht="14.1" customHeight="1">
      <c r="A403" s="49"/>
      <c r="B403" s="49"/>
      <c r="C403" s="65" t="s">
        <v>374</v>
      </c>
      <c r="D403" s="66">
        <v>0</v>
      </c>
      <c r="E403" s="66">
        <v>0</v>
      </c>
      <c r="F403" s="66">
        <v>0</v>
      </c>
      <c r="G403" s="66">
        <v>0</v>
      </c>
      <c r="H403" s="49"/>
      <c r="I403" s="49"/>
      <c r="J403" s="49"/>
      <c r="K403" s="49"/>
    </row>
    <row r="404" spans="1:11" ht="14.1" customHeight="1">
      <c r="A404" s="49"/>
      <c r="B404" s="49"/>
      <c r="C404" s="65" t="s">
        <v>376</v>
      </c>
      <c r="D404" s="66">
        <v>0</v>
      </c>
      <c r="E404" s="66">
        <v>0</v>
      </c>
      <c r="F404" s="66">
        <v>0</v>
      </c>
      <c r="G404" s="66">
        <v>0</v>
      </c>
      <c r="H404" s="49"/>
      <c r="I404" s="49"/>
      <c r="J404" s="49"/>
      <c r="K404" s="49"/>
    </row>
    <row r="405" spans="1:11" ht="14.1" customHeight="1">
      <c r="A405" s="49"/>
      <c r="B405" s="49"/>
      <c r="C405" s="65" t="s">
        <v>370</v>
      </c>
      <c r="D405" s="66">
        <v>0</v>
      </c>
      <c r="E405" s="66">
        <v>0</v>
      </c>
      <c r="F405" s="66">
        <v>0</v>
      </c>
      <c r="G405" s="66">
        <v>0</v>
      </c>
      <c r="H405" s="49"/>
      <c r="I405" s="49"/>
      <c r="J405" s="49"/>
      <c r="K405" s="49"/>
    </row>
    <row r="406" spans="1:11" ht="14.1" customHeight="1">
      <c r="A406" s="49"/>
      <c r="B406" s="49"/>
      <c r="C406" s="65" t="s">
        <v>374</v>
      </c>
      <c r="D406" s="66">
        <v>0</v>
      </c>
      <c r="E406" s="66">
        <v>0</v>
      </c>
      <c r="F406" s="66">
        <v>0</v>
      </c>
      <c r="G406" s="66">
        <v>0</v>
      </c>
      <c r="H406" s="49"/>
      <c r="I406" s="49"/>
      <c r="J406" s="49"/>
      <c r="K406" s="49"/>
    </row>
    <row r="407" spans="1:11" ht="14.1" customHeight="1">
      <c r="A407" s="49"/>
      <c r="B407" s="49"/>
      <c r="C407" s="65" t="s">
        <v>375</v>
      </c>
      <c r="D407" s="66">
        <v>0</v>
      </c>
      <c r="E407" s="66">
        <v>0</v>
      </c>
      <c r="F407" s="66">
        <v>0</v>
      </c>
      <c r="G407" s="66">
        <v>0</v>
      </c>
      <c r="H407" s="49"/>
      <c r="I407" s="49"/>
      <c r="J407" s="49"/>
      <c r="K407" s="49"/>
    </row>
    <row r="408" spans="1:11" ht="14.1" customHeight="1">
      <c r="A408" s="49"/>
      <c r="B408" s="49"/>
      <c r="C408" s="65" t="s">
        <v>370</v>
      </c>
      <c r="D408" s="66">
        <v>0</v>
      </c>
      <c r="E408" s="66">
        <v>0</v>
      </c>
      <c r="F408" s="66">
        <v>0</v>
      </c>
      <c r="G408" s="66">
        <v>0</v>
      </c>
      <c r="H408" s="49"/>
      <c r="I408" s="49"/>
      <c r="J408" s="49"/>
      <c r="K408" s="49"/>
    </row>
    <row r="409" spans="1:11" ht="14.1" customHeight="1">
      <c r="A409" s="49"/>
      <c r="B409" s="49"/>
      <c r="C409" s="65" t="s">
        <v>374</v>
      </c>
      <c r="D409" s="66">
        <v>0</v>
      </c>
      <c r="E409" s="66">
        <v>0</v>
      </c>
      <c r="F409" s="66">
        <v>0</v>
      </c>
      <c r="G409" s="66">
        <v>0</v>
      </c>
      <c r="H409" s="49"/>
      <c r="I409" s="49"/>
      <c r="J409" s="49"/>
      <c r="K409" s="49"/>
    </row>
    <row r="410" spans="1:11" ht="14.1" customHeight="1">
      <c r="A410" s="49"/>
      <c r="B410" s="49"/>
      <c r="C410" s="65" t="s">
        <v>373</v>
      </c>
      <c r="D410" s="66">
        <v>0</v>
      </c>
      <c r="E410" s="66">
        <v>0</v>
      </c>
      <c r="F410" s="66">
        <v>0</v>
      </c>
      <c r="G410" s="66">
        <v>0</v>
      </c>
      <c r="H410" s="49"/>
      <c r="I410" s="49"/>
      <c r="J410" s="49"/>
      <c r="K410" s="49"/>
    </row>
    <row r="411" spans="1:11" ht="14.1" customHeight="1">
      <c r="A411" s="49"/>
      <c r="B411" s="49"/>
      <c r="C411" s="65" t="s">
        <v>370</v>
      </c>
      <c r="D411" s="66">
        <v>0</v>
      </c>
      <c r="E411" s="66">
        <v>0</v>
      </c>
      <c r="F411" s="66">
        <v>0</v>
      </c>
      <c r="G411" s="66">
        <v>0</v>
      </c>
      <c r="H411" s="49"/>
      <c r="I411" s="49"/>
      <c r="J411" s="49"/>
      <c r="K411" s="49"/>
    </row>
    <row r="412" spans="1:11" ht="14.1" customHeight="1">
      <c r="A412" s="49"/>
      <c r="B412" s="49"/>
      <c r="C412" s="65" t="s">
        <v>369</v>
      </c>
      <c r="D412" s="66">
        <v>0</v>
      </c>
      <c r="E412" s="66">
        <v>0</v>
      </c>
      <c r="F412" s="66">
        <v>0</v>
      </c>
      <c r="G412" s="66">
        <v>0</v>
      </c>
      <c r="H412" s="49"/>
      <c r="I412" s="49"/>
      <c r="J412" s="49"/>
      <c r="K412" s="49"/>
    </row>
    <row r="413" spans="1:11" ht="14.1" customHeight="1">
      <c r="A413" s="49"/>
      <c r="B413" s="49"/>
      <c r="C413" s="65" t="s">
        <v>368</v>
      </c>
      <c r="D413" s="66">
        <v>0</v>
      </c>
      <c r="E413" s="66">
        <v>0</v>
      </c>
      <c r="F413" s="66">
        <v>0</v>
      </c>
      <c r="G413" s="66">
        <v>0</v>
      </c>
      <c r="H413" s="49"/>
      <c r="I413" s="49"/>
      <c r="J413" s="49"/>
      <c r="K413" s="49"/>
    </row>
    <row r="414" spans="1:11" ht="14.1" customHeight="1">
      <c r="A414" s="49"/>
      <c r="B414" s="49"/>
      <c r="C414" s="65" t="s">
        <v>367</v>
      </c>
      <c r="D414" s="66">
        <v>0</v>
      </c>
      <c r="E414" s="66">
        <v>0</v>
      </c>
      <c r="F414" s="66">
        <v>0</v>
      </c>
      <c r="G414" s="66">
        <v>0</v>
      </c>
      <c r="H414" s="49"/>
      <c r="I414" s="49"/>
      <c r="J414" s="49"/>
      <c r="K414" s="49"/>
    </row>
    <row r="415" spans="1:11" ht="14.1" customHeight="1">
      <c r="A415" s="49"/>
      <c r="B415" s="49"/>
      <c r="C415" s="65" t="s">
        <v>366</v>
      </c>
      <c r="D415" s="66">
        <v>0</v>
      </c>
      <c r="E415" s="66">
        <v>0</v>
      </c>
      <c r="F415" s="66">
        <v>0</v>
      </c>
      <c r="G415" s="66">
        <v>0</v>
      </c>
      <c r="H415" s="49"/>
      <c r="I415" s="49"/>
      <c r="J415" s="49"/>
      <c r="K415" s="49"/>
    </row>
    <row r="416" spans="1:11" ht="14.1" customHeight="1">
      <c r="A416" s="49"/>
      <c r="B416" s="49"/>
      <c r="C416" s="65" t="s">
        <v>372</v>
      </c>
      <c r="D416" s="66">
        <v>25370000</v>
      </c>
      <c r="E416" s="66">
        <v>28273000</v>
      </c>
      <c r="F416" s="66">
        <v>0</v>
      </c>
      <c r="G416" s="66">
        <v>34200000</v>
      </c>
      <c r="H416" s="49"/>
      <c r="I416" s="49"/>
      <c r="J416" s="49"/>
      <c r="K416" s="49"/>
    </row>
    <row r="417" spans="1:11" ht="14.1" customHeight="1">
      <c r="A417" s="49"/>
      <c r="B417" s="49"/>
      <c r="C417" s="65" t="s">
        <v>370</v>
      </c>
      <c r="D417" s="66">
        <v>25370000</v>
      </c>
      <c r="E417" s="66">
        <v>28273000</v>
      </c>
      <c r="F417" s="66">
        <v>0</v>
      </c>
      <c r="G417" s="66">
        <v>34200000</v>
      </c>
      <c r="H417" s="49"/>
      <c r="I417" s="49"/>
      <c r="J417" s="49"/>
      <c r="K417" s="49"/>
    </row>
    <row r="418" spans="1:11" ht="14.1" customHeight="1">
      <c r="A418" s="49"/>
      <c r="B418" s="49"/>
      <c r="C418" s="65" t="s">
        <v>369</v>
      </c>
      <c r="D418" s="66">
        <v>0</v>
      </c>
      <c r="E418" s="66">
        <v>0</v>
      </c>
      <c r="F418" s="66">
        <v>0</v>
      </c>
      <c r="G418" s="66">
        <v>0</v>
      </c>
      <c r="H418" s="49"/>
      <c r="I418" s="49"/>
      <c r="J418" s="49"/>
      <c r="K418" s="49"/>
    </row>
    <row r="419" spans="1:11" ht="14.1" customHeight="1">
      <c r="A419" s="49"/>
      <c r="B419" s="49"/>
      <c r="C419" s="65" t="s">
        <v>368</v>
      </c>
      <c r="D419" s="66">
        <v>0</v>
      </c>
      <c r="E419" s="66">
        <v>0</v>
      </c>
      <c r="F419" s="66">
        <v>0</v>
      </c>
      <c r="G419" s="66">
        <v>0</v>
      </c>
      <c r="H419" s="49"/>
      <c r="I419" s="49"/>
      <c r="J419" s="49"/>
      <c r="K419" s="49"/>
    </row>
    <row r="420" spans="1:11" ht="14.1" customHeight="1">
      <c r="A420" s="49"/>
      <c r="B420" s="49"/>
      <c r="C420" s="65" t="s">
        <v>367</v>
      </c>
      <c r="D420" s="66">
        <v>0</v>
      </c>
      <c r="E420" s="66">
        <v>0</v>
      </c>
      <c r="F420" s="66">
        <v>0</v>
      </c>
      <c r="G420" s="66">
        <v>0</v>
      </c>
      <c r="H420" s="49"/>
      <c r="I420" s="49"/>
      <c r="J420" s="49"/>
      <c r="K420" s="49"/>
    </row>
    <row r="421" spans="1:11" ht="14.1" customHeight="1">
      <c r="A421" s="49"/>
      <c r="B421" s="49"/>
      <c r="C421" s="65" t="s">
        <v>366</v>
      </c>
      <c r="D421" s="66">
        <v>0</v>
      </c>
      <c r="E421" s="66">
        <v>0</v>
      </c>
      <c r="F421" s="66">
        <v>0</v>
      </c>
      <c r="G421" s="66">
        <v>0</v>
      </c>
      <c r="H421" s="49"/>
      <c r="I421" s="49"/>
      <c r="J421" s="49"/>
      <c r="K421" s="49"/>
    </row>
    <row r="422" spans="1:11" ht="14.1" customHeight="1">
      <c r="A422" s="49"/>
      <c r="B422" s="49"/>
      <c r="C422" s="65" t="s">
        <v>371</v>
      </c>
      <c r="D422" s="66">
        <v>0</v>
      </c>
      <c r="E422" s="66">
        <v>0</v>
      </c>
      <c r="F422" s="66">
        <v>0</v>
      </c>
      <c r="G422" s="66">
        <v>0</v>
      </c>
      <c r="H422" s="49"/>
      <c r="I422" s="49"/>
      <c r="J422" s="49"/>
      <c r="K422" s="49"/>
    </row>
    <row r="423" spans="1:11" ht="14.1" customHeight="1">
      <c r="A423" s="49"/>
      <c r="B423" s="49"/>
      <c r="C423" s="65" t="s">
        <v>370</v>
      </c>
      <c r="D423" s="66">
        <v>0</v>
      </c>
      <c r="E423" s="66">
        <v>0</v>
      </c>
      <c r="F423" s="66">
        <v>0</v>
      </c>
      <c r="G423" s="66">
        <v>0</v>
      </c>
      <c r="H423" s="49"/>
      <c r="I423" s="49"/>
      <c r="J423" s="49"/>
      <c r="K423" s="49"/>
    </row>
    <row r="424" spans="1:11" ht="14.1" customHeight="1">
      <c r="A424" s="49"/>
      <c r="B424" s="49"/>
      <c r="C424" s="65" t="s">
        <v>369</v>
      </c>
      <c r="D424" s="66">
        <v>0</v>
      </c>
      <c r="E424" s="66">
        <v>0</v>
      </c>
      <c r="F424" s="66">
        <v>0</v>
      </c>
      <c r="G424" s="66">
        <v>0</v>
      </c>
      <c r="H424" s="49"/>
      <c r="I424" s="49"/>
      <c r="J424" s="49"/>
      <c r="K424" s="49"/>
    </row>
    <row r="425" spans="1:11" ht="14.1" customHeight="1">
      <c r="A425" s="49"/>
      <c r="B425" s="49"/>
      <c r="C425" s="65" t="s">
        <v>368</v>
      </c>
      <c r="D425" s="66">
        <v>0</v>
      </c>
      <c r="E425" s="66">
        <v>0</v>
      </c>
      <c r="F425" s="66">
        <v>0</v>
      </c>
      <c r="G425" s="66">
        <v>0</v>
      </c>
      <c r="H425" s="49"/>
      <c r="I425" s="49"/>
      <c r="J425" s="49"/>
      <c r="K425" s="49"/>
    </row>
    <row r="426" spans="1:11" ht="14.1" customHeight="1">
      <c r="A426" s="49"/>
      <c r="B426" s="49"/>
      <c r="C426" s="65" t="s">
        <v>367</v>
      </c>
      <c r="D426" s="66">
        <v>0</v>
      </c>
      <c r="E426" s="66">
        <v>0</v>
      </c>
      <c r="F426" s="66">
        <v>0</v>
      </c>
      <c r="G426" s="66">
        <v>0</v>
      </c>
      <c r="H426" s="49"/>
      <c r="I426" s="49"/>
      <c r="J426" s="49"/>
      <c r="K426" s="49"/>
    </row>
    <row r="427" spans="1:11" ht="14.1" customHeight="1">
      <c r="A427" s="49"/>
      <c r="B427" s="49"/>
      <c r="C427" s="65" t="s">
        <v>366</v>
      </c>
      <c r="D427" s="66">
        <v>0</v>
      </c>
      <c r="E427" s="66">
        <v>0</v>
      </c>
      <c r="F427" s="66">
        <v>0</v>
      </c>
      <c r="G427" s="66">
        <v>0</v>
      </c>
      <c r="H427" s="49"/>
      <c r="I427" s="49"/>
      <c r="J427" s="49"/>
      <c r="K427" s="49"/>
    </row>
    <row r="428" spans="1:11" ht="14.1" customHeight="1">
      <c r="A428" s="49"/>
      <c r="B428" s="49"/>
      <c r="C428" s="65" t="s">
        <v>365</v>
      </c>
      <c r="D428" s="66">
        <v>0</v>
      </c>
      <c r="E428" s="66">
        <v>0</v>
      </c>
      <c r="F428" s="66">
        <v>0</v>
      </c>
      <c r="G428" s="66">
        <v>0</v>
      </c>
      <c r="H428" s="49"/>
      <c r="I428" s="49"/>
      <c r="J428" s="49"/>
      <c r="K428" s="49"/>
    </row>
    <row r="429" spans="1:11" ht="14.1" customHeight="1">
      <c r="A429" s="49"/>
      <c r="B429" s="49"/>
      <c r="C429" s="65" t="s">
        <v>364</v>
      </c>
      <c r="D429" s="66">
        <v>0</v>
      </c>
      <c r="E429" s="66">
        <v>0</v>
      </c>
      <c r="F429" s="66">
        <v>0</v>
      </c>
      <c r="G429" s="66">
        <v>0</v>
      </c>
      <c r="H429" s="49"/>
      <c r="I429" s="49"/>
      <c r="J429" s="49"/>
      <c r="K429" s="49"/>
    </row>
    <row r="430" spans="1:11" ht="14.1" customHeight="1">
      <c r="A430" s="49"/>
      <c r="B430" s="49"/>
      <c r="C430" s="67" t="s">
        <v>147</v>
      </c>
      <c r="D430" s="66">
        <v>25370000</v>
      </c>
      <c r="E430" s="66">
        <v>28273000</v>
      </c>
      <c r="F430" s="66">
        <v>0</v>
      </c>
      <c r="G430" s="66">
        <v>34200000</v>
      </c>
      <c r="H430" s="49"/>
      <c r="I430" s="49"/>
      <c r="J430" s="49"/>
      <c r="K430" s="49"/>
    </row>
    <row r="431" spans="1:11" ht="18" customHeight="1">
      <c r="A431" s="49"/>
      <c r="B431" s="49"/>
      <c r="C431" s="59" t="s">
        <v>393</v>
      </c>
      <c r="D431" s="1258" t="s">
        <v>1667</v>
      </c>
      <c r="E431" s="1259"/>
      <c r="F431" s="1259"/>
      <c r="G431" s="1259"/>
      <c r="H431" s="49"/>
      <c r="I431" s="49"/>
      <c r="J431" s="49"/>
      <c r="K431" s="49"/>
    </row>
    <row r="432" spans="1:11" ht="18" customHeight="1">
      <c r="A432" s="49"/>
      <c r="B432" s="49"/>
      <c r="C432" s="60" t="s">
        <v>392</v>
      </c>
      <c r="D432" s="1254" t="s">
        <v>1668</v>
      </c>
      <c r="E432" s="1255"/>
      <c r="F432" s="1255"/>
      <c r="G432" s="1255"/>
      <c r="H432" s="49"/>
      <c r="I432" s="49"/>
      <c r="J432" s="49"/>
      <c r="K432" s="49"/>
    </row>
    <row r="433" spans="1:11" ht="18" customHeight="1">
      <c r="A433" s="49"/>
      <c r="B433" s="49"/>
      <c r="C433" s="60" t="s">
        <v>15</v>
      </c>
      <c r="D433" s="1254" t="s">
        <v>1669</v>
      </c>
      <c r="E433" s="1255"/>
      <c r="F433" s="1255"/>
      <c r="G433" s="1255"/>
      <c r="H433" s="49"/>
      <c r="I433" s="49"/>
      <c r="J433" s="49"/>
      <c r="K433" s="49"/>
    </row>
    <row r="434" spans="1:11" ht="15" customHeight="1">
      <c r="A434" s="49"/>
      <c r="B434" s="49"/>
      <c r="C434" s="61"/>
      <c r="D434" s="62">
        <v>2021</v>
      </c>
      <c r="E434" s="62">
        <v>2022</v>
      </c>
      <c r="F434" s="62">
        <v>2023</v>
      </c>
      <c r="G434" s="62">
        <v>2024</v>
      </c>
      <c r="H434" s="49"/>
      <c r="I434" s="49"/>
      <c r="J434" s="49"/>
      <c r="K434" s="49"/>
    </row>
    <row r="435" spans="1:11" ht="15" customHeight="1">
      <c r="A435" s="49"/>
      <c r="B435" s="49"/>
      <c r="C435" s="63"/>
      <c r="D435" s="64" t="s">
        <v>7</v>
      </c>
      <c r="E435" s="64" t="s">
        <v>8</v>
      </c>
      <c r="F435" s="64" t="s">
        <v>8</v>
      </c>
      <c r="G435" s="64" t="s">
        <v>8</v>
      </c>
      <c r="H435" s="49"/>
      <c r="I435" s="49"/>
      <c r="J435" s="49"/>
      <c r="K435" s="49"/>
    </row>
    <row r="436" spans="1:11" ht="14.1" customHeight="1">
      <c r="A436" s="49"/>
      <c r="B436" s="49"/>
      <c r="C436" s="53" t="s">
        <v>16</v>
      </c>
      <c r="D436" s="57" t="s">
        <v>361</v>
      </c>
      <c r="E436" s="57" t="s">
        <v>411</v>
      </c>
      <c r="F436" s="57" t="s">
        <v>385</v>
      </c>
      <c r="G436" s="57" t="s">
        <v>385</v>
      </c>
      <c r="H436" s="49"/>
      <c r="I436" s="49"/>
      <c r="J436" s="49"/>
      <c r="K436" s="49"/>
    </row>
    <row r="437" spans="1:11" ht="14.1" customHeight="1">
      <c r="A437" s="49"/>
      <c r="B437" s="49"/>
      <c r="C437" s="53" t="s">
        <v>506</v>
      </c>
      <c r="D437" s="57" t="s">
        <v>385</v>
      </c>
      <c r="E437" s="57" t="s">
        <v>1040</v>
      </c>
      <c r="F437" s="57" t="s">
        <v>385</v>
      </c>
      <c r="G437" s="57" t="s">
        <v>385</v>
      </c>
      <c r="H437" s="49"/>
      <c r="I437" s="49"/>
      <c r="J437" s="49"/>
      <c r="K437" s="49"/>
    </row>
    <row r="438" spans="1:11" ht="14.1" customHeight="1">
      <c r="A438" s="49"/>
      <c r="B438" s="49"/>
      <c r="C438" s="53" t="s">
        <v>504</v>
      </c>
      <c r="D438" s="57" t="s">
        <v>385</v>
      </c>
      <c r="E438" s="57" t="s">
        <v>1040</v>
      </c>
      <c r="F438" s="57" t="s">
        <v>385</v>
      </c>
      <c r="G438" s="57" t="s">
        <v>385</v>
      </c>
      <c r="H438" s="49"/>
      <c r="I438" s="49"/>
      <c r="J438" s="49"/>
      <c r="K438" s="49"/>
    </row>
    <row r="439" spans="1:11" ht="14.1" customHeight="1">
      <c r="A439" s="49"/>
      <c r="B439" s="49"/>
      <c r="C439" s="53" t="s">
        <v>388</v>
      </c>
      <c r="D439" s="57" t="s">
        <v>361</v>
      </c>
      <c r="E439" s="57" t="s">
        <v>361</v>
      </c>
      <c r="F439" s="57" t="s">
        <v>430</v>
      </c>
      <c r="G439" s="57" t="s">
        <v>361</v>
      </c>
      <c r="H439" s="49"/>
      <c r="I439" s="49"/>
      <c r="J439" s="49"/>
      <c r="K439" s="49"/>
    </row>
    <row r="440" spans="1:11" ht="14.1" customHeight="1">
      <c r="A440" s="49"/>
      <c r="B440" s="49"/>
      <c r="C440" s="53" t="s">
        <v>387</v>
      </c>
      <c r="D440" s="57" t="s">
        <v>361</v>
      </c>
      <c r="E440" s="57" t="s">
        <v>361</v>
      </c>
      <c r="F440" s="57" t="s">
        <v>430</v>
      </c>
      <c r="G440" s="57" t="s">
        <v>361</v>
      </c>
      <c r="H440" s="49"/>
      <c r="I440" s="49"/>
      <c r="J440" s="49"/>
      <c r="K440" s="49"/>
    </row>
    <row r="441" spans="1:11" ht="14.1" customHeight="1">
      <c r="A441" s="49"/>
      <c r="B441" s="49"/>
      <c r="C441" s="53" t="s">
        <v>22</v>
      </c>
      <c r="D441" s="57" t="s">
        <v>361</v>
      </c>
      <c r="E441" s="57" t="s">
        <v>361</v>
      </c>
      <c r="F441" s="57" t="s">
        <v>430</v>
      </c>
      <c r="G441" s="57" t="s">
        <v>361</v>
      </c>
      <c r="H441" s="49"/>
      <c r="I441" s="49"/>
      <c r="J441" s="49"/>
      <c r="K441" s="49"/>
    </row>
    <row r="442" spans="1:11" ht="14.1" customHeight="1">
      <c r="A442" s="49"/>
      <c r="B442" s="49"/>
      <c r="C442" s="1256" t="s">
        <v>384</v>
      </c>
      <c r="D442" s="1257"/>
      <c r="E442" s="1257"/>
      <c r="F442" s="1257"/>
      <c r="G442" s="1257"/>
      <c r="H442" s="49"/>
      <c r="I442" s="49"/>
      <c r="J442" s="49"/>
      <c r="K442" s="49"/>
    </row>
    <row r="443" spans="1:11" ht="14.1" customHeight="1">
      <c r="A443" s="49"/>
      <c r="B443" s="49"/>
      <c r="C443" s="61"/>
      <c r="D443" s="62">
        <v>2021</v>
      </c>
      <c r="E443" s="62">
        <v>2022</v>
      </c>
      <c r="F443" s="62">
        <v>2023</v>
      </c>
      <c r="G443" s="62">
        <v>2024</v>
      </c>
      <c r="H443" s="49"/>
      <c r="I443" s="49"/>
      <c r="J443" s="49"/>
      <c r="K443" s="49"/>
    </row>
    <row r="444" spans="1:11" ht="14.1" customHeight="1">
      <c r="A444" s="49"/>
      <c r="B444" s="49"/>
      <c r="C444" s="63"/>
      <c r="D444" s="64" t="s">
        <v>7</v>
      </c>
      <c r="E444" s="64" t="s">
        <v>8</v>
      </c>
      <c r="F444" s="64" t="s">
        <v>8</v>
      </c>
      <c r="G444" s="64" t="s">
        <v>8</v>
      </c>
      <c r="H444" s="49"/>
      <c r="I444" s="49"/>
      <c r="J444" s="49"/>
      <c r="K444" s="49"/>
    </row>
    <row r="445" spans="1:11" ht="14.1" customHeight="1">
      <c r="A445" s="49"/>
      <c r="B445" s="49"/>
      <c r="C445" s="65" t="s">
        <v>381</v>
      </c>
      <c r="D445" s="66">
        <v>0</v>
      </c>
      <c r="E445" s="66">
        <v>0</v>
      </c>
      <c r="F445" s="66">
        <v>0</v>
      </c>
      <c r="G445" s="66">
        <v>0</v>
      </c>
      <c r="H445" s="49"/>
      <c r="I445" s="49"/>
      <c r="J445" s="49"/>
      <c r="K445" s="49"/>
    </row>
    <row r="446" spans="1:11" ht="14.1" customHeight="1">
      <c r="A446" s="49"/>
      <c r="B446" s="49"/>
      <c r="C446" s="65" t="s">
        <v>370</v>
      </c>
      <c r="D446" s="66">
        <v>0</v>
      </c>
      <c r="E446" s="66">
        <v>0</v>
      </c>
      <c r="F446" s="66">
        <v>0</v>
      </c>
      <c r="G446" s="66">
        <v>0</v>
      </c>
      <c r="H446" s="49"/>
      <c r="I446" s="49"/>
      <c r="J446" s="49"/>
      <c r="K446" s="49"/>
    </row>
    <row r="447" spans="1:11" ht="14.1" customHeight="1">
      <c r="A447" s="49"/>
      <c r="B447" s="49"/>
      <c r="C447" s="65" t="s">
        <v>374</v>
      </c>
      <c r="D447" s="66">
        <v>0</v>
      </c>
      <c r="E447" s="66">
        <v>0</v>
      </c>
      <c r="F447" s="66">
        <v>0</v>
      </c>
      <c r="G447" s="66">
        <v>0</v>
      </c>
      <c r="H447" s="49"/>
      <c r="I447" s="49"/>
      <c r="J447" s="49"/>
      <c r="K447" s="49"/>
    </row>
    <row r="448" spans="1:11" ht="14.1" customHeight="1">
      <c r="A448" s="49"/>
      <c r="B448" s="49"/>
      <c r="C448" s="65" t="s">
        <v>380</v>
      </c>
      <c r="D448" s="66">
        <v>0</v>
      </c>
      <c r="E448" s="66">
        <v>0</v>
      </c>
      <c r="F448" s="66">
        <v>0</v>
      </c>
      <c r="G448" s="66">
        <v>0</v>
      </c>
      <c r="H448" s="49"/>
      <c r="I448" s="49"/>
      <c r="J448" s="49"/>
      <c r="K448" s="49"/>
    </row>
    <row r="449" spans="1:11" ht="14.1" customHeight="1">
      <c r="A449" s="49"/>
      <c r="B449" s="49"/>
      <c r="C449" s="65" t="s">
        <v>370</v>
      </c>
      <c r="D449" s="66">
        <v>0</v>
      </c>
      <c r="E449" s="66">
        <v>0</v>
      </c>
      <c r="F449" s="66">
        <v>0</v>
      </c>
      <c r="G449" s="66">
        <v>0</v>
      </c>
      <c r="H449" s="49"/>
      <c r="I449" s="49"/>
      <c r="J449" s="49"/>
      <c r="K449" s="49"/>
    </row>
    <row r="450" spans="1:11" ht="14.1" customHeight="1">
      <c r="A450" s="49"/>
      <c r="B450" s="49"/>
      <c r="C450" s="65" t="s">
        <v>374</v>
      </c>
      <c r="D450" s="66">
        <v>0</v>
      </c>
      <c r="E450" s="66">
        <v>0</v>
      </c>
      <c r="F450" s="66">
        <v>0</v>
      </c>
      <c r="G450" s="66">
        <v>0</v>
      </c>
      <c r="H450" s="49"/>
      <c r="I450" s="49"/>
      <c r="J450" s="49"/>
      <c r="K450" s="49"/>
    </row>
    <row r="451" spans="1:11" ht="14.1" customHeight="1">
      <c r="A451" s="49"/>
      <c r="B451" s="49"/>
      <c r="C451" s="65" t="s">
        <v>379</v>
      </c>
      <c r="D451" s="66">
        <v>0</v>
      </c>
      <c r="E451" s="66">
        <v>0</v>
      </c>
      <c r="F451" s="66">
        <v>0</v>
      </c>
      <c r="G451" s="66">
        <v>0</v>
      </c>
      <c r="H451" s="49"/>
      <c r="I451" s="49"/>
      <c r="J451" s="49"/>
      <c r="K451" s="49"/>
    </row>
    <row r="452" spans="1:11" ht="14.1" customHeight="1">
      <c r="A452" s="49"/>
      <c r="B452" s="49"/>
      <c r="C452" s="65" t="s">
        <v>370</v>
      </c>
      <c r="D452" s="66">
        <v>0</v>
      </c>
      <c r="E452" s="66">
        <v>0</v>
      </c>
      <c r="F452" s="66">
        <v>0</v>
      </c>
      <c r="G452" s="66">
        <v>0</v>
      </c>
      <c r="H452" s="49"/>
      <c r="I452" s="49"/>
      <c r="J452" s="49"/>
      <c r="K452" s="49"/>
    </row>
    <row r="453" spans="1:11" ht="14.1" customHeight="1">
      <c r="A453" s="49"/>
      <c r="B453" s="49"/>
      <c r="C453" s="65" t="s">
        <v>374</v>
      </c>
      <c r="D453" s="66">
        <v>0</v>
      </c>
      <c r="E453" s="66">
        <v>0</v>
      </c>
      <c r="F453" s="66">
        <v>0</v>
      </c>
      <c r="G453" s="66">
        <v>0</v>
      </c>
      <c r="H453" s="49"/>
      <c r="I453" s="49"/>
      <c r="J453" s="49"/>
      <c r="K453" s="49"/>
    </row>
    <row r="454" spans="1:11" ht="14.1" customHeight="1">
      <c r="A454" s="49"/>
      <c r="B454" s="49"/>
      <c r="C454" s="65" t="s">
        <v>378</v>
      </c>
      <c r="D454" s="66">
        <v>0</v>
      </c>
      <c r="E454" s="66">
        <v>0</v>
      </c>
      <c r="F454" s="66">
        <v>0</v>
      </c>
      <c r="G454" s="66">
        <v>0</v>
      </c>
      <c r="H454" s="49"/>
      <c r="I454" s="49"/>
      <c r="J454" s="49"/>
      <c r="K454" s="49"/>
    </row>
    <row r="455" spans="1:11" ht="14.1" customHeight="1">
      <c r="A455" s="49"/>
      <c r="B455" s="49"/>
      <c r="C455" s="65" t="s">
        <v>370</v>
      </c>
      <c r="D455" s="66">
        <v>0</v>
      </c>
      <c r="E455" s="66">
        <v>0</v>
      </c>
      <c r="F455" s="66">
        <v>0</v>
      </c>
      <c r="G455" s="66">
        <v>0</v>
      </c>
      <c r="H455" s="49"/>
      <c r="I455" s="49"/>
      <c r="J455" s="49"/>
      <c r="K455" s="49"/>
    </row>
    <row r="456" spans="1:11" ht="14.1" customHeight="1">
      <c r="A456" s="49"/>
      <c r="B456" s="49"/>
      <c r="C456" s="65" t="s">
        <v>374</v>
      </c>
      <c r="D456" s="66">
        <v>0</v>
      </c>
      <c r="E456" s="66">
        <v>0</v>
      </c>
      <c r="F456" s="66">
        <v>0</v>
      </c>
      <c r="G456" s="66">
        <v>0</v>
      </c>
      <c r="H456" s="49"/>
      <c r="I456" s="49"/>
      <c r="J456" s="49"/>
      <c r="K456" s="49"/>
    </row>
    <row r="457" spans="1:11" ht="14.1" customHeight="1">
      <c r="A457" s="49"/>
      <c r="B457" s="49"/>
      <c r="C457" s="65" t="s">
        <v>383</v>
      </c>
      <c r="D457" s="66">
        <v>0</v>
      </c>
      <c r="E457" s="66">
        <v>0</v>
      </c>
      <c r="F457" s="66">
        <v>0</v>
      </c>
      <c r="G457" s="66">
        <v>0</v>
      </c>
      <c r="H457" s="49"/>
      <c r="I457" s="49"/>
      <c r="J457" s="49"/>
      <c r="K457" s="49"/>
    </row>
    <row r="458" spans="1:11" ht="14.1" customHeight="1">
      <c r="A458" s="49"/>
      <c r="B458" s="49"/>
      <c r="C458" s="65" t="s">
        <v>370</v>
      </c>
      <c r="D458" s="66">
        <v>0</v>
      </c>
      <c r="E458" s="66">
        <v>0</v>
      </c>
      <c r="F458" s="66">
        <v>0</v>
      </c>
      <c r="G458" s="66">
        <v>0</v>
      </c>
      <c r="H458" s="49"/>
      <c r="I458" s="49"/>
      <c r="J458" s="49"/>
      <c r="K458" s="49"/>
    </row>
    <row r="459" spans="1:11" ht="14.1" customHeight="1">
      <c r="A459" s="49"/>
      <c r="B459" s="49"/>
      <c r="C459" s="65" t="s">
        <v>374</v>
      </c>
      <c r="D459" s="66">
        <v>0</v>
      </c>
      <c r="E459" s="66">
        <v>0</v>
      </c>
      <c r="F459" s="66">
        <v>0</v>
      </c>
      <c r="G459" s="66">
        <v>0</v>
      </c>
      <c r="H459" s="49"/>
      <c r="I459" s="49"/>
      <c r="J459" s="49"/>
      <c r="K459" s="49"/>
    </row>
    <row r="460" spans="1:11" ht="14.1" customHeight="1">
      <c r="A460" s="49"/>
      <c r="B460" s="49"/>
      <c r="C460" s="65" t="s">
        <v>376</v>
      </c>
      <c r="D460" s="66">
        <v>0</v>
      </c>
      <c r="E460" s="66">
        <v>0</v>
      </c>
      <c r="F460" s="66">
        <v>0</v>
      </c>
      <c r="G460" s="66">
        <v>0</v>
      </c>
      <c r="H460" s="49"/>
      <c r="I460" s="49"/>
      <c r="J460" s="49"/>
      <c r="K460" s="49"/>
    </row>
    <row r="461" spans="1:11" ht="14.1" customHeight="1">
      <c r="A461" s="49"/>
      <c r="B461" s="49"/>
      <c r="C461" s="65" t="s">
        <v>370</v>
      </c>
      <c r="D461" s="66">
        <v>0</v>
      </c>
      <c r="E461" s="66">
        <v>0</v>
      </c>
      <c r="F461" s="66">
        <v>0</v>
      </c>
      <c r="G461" s="66">
        <v>0</v>
      </c>
      <c r="H461" s="49"/>
      <c r="I461" s="49"/>
      <c r="J461" s="49"/>
      <c r="K461" s="49"/>
    </row>
    <row r="462" spans="1:11" ht="14.1" customHeight="1">
      <c r="A462" s="49"/>
      <c r="B462" s="49"/>
      <c r="C462" s="65" t="s">
        <v>374</v>
      </c>
      <c r="D462" s="66">
        <v>0</v>
      </c>
      <c r="E462" s="66">
        <v>0</v>
      </c>
      <c r="F462" s="66">
        <v>0</v>
      </c>
      <c r="G462" s="66">
        <v>0</v>
      </c>
      <c r="H462" s="49"/>
      <c r="I462" s="49"/>
      <c r="J462" s="49"/>
      <c r="K462" s="49"/>
    </row>
    <row r="463" spans="1:11" ht="14.1" customHeight="1">
      <c r="A463" s="49"/>
      <c r="B463" s="49"/>
      <c r="C463" s="65" t="s">
        <v>375</v>
      </c>
      <c r="D463" s="66">
        <v>0</v>
      </c>
      <c r="E463" s="66">
        <v>0</v>
      </c>
      <c r="F463" s="66">
        <v>0</v>
      </c>
      <c r="G463" s="66">
        <v>0</v>
      </c>
      <c r="H463" s="49"/>
      <c r="I463" s="49"/>
      <c r="J463" s="49"/>
      <c r="K463" s="49"/>
    </row>
    <row r="464" spans="1:11" ht="14.1" customHeight="1">
      <c r="A464" s="49"/>
      <c r="B464" s="49"/>
      <c r="C464" s="65" t="s">
        <v>370</v>
      </c>
      <c r="D464" s="66">
        <v>0</v>
      </c>
      <c r="E464" s="66">
        <v>0</v>
      </c>
      <c r="F464" s="66">
        <v>0</v>
      </c>
      <c r="G464" s="66">
        <v>0</v>
      </c>
      <c r="H464" s="49"/>
      <c r="I464" s="49"/>
      <c r="J464" s="49"/>
      <c r="K464" s="49"/>
    </row>
    <row r="465" spans="1:11" ht="14.1" customHeight="1">
      <c r="A465" s="49"/>
      <c r="B465" s="49"/>
      <c r="C465" s="65" t="s">
        <v>374</v>
      </c>
      <c r="D465" s="66">
        <v>0</v>
      </c>
      <c r="E465" s="66">
        <v>0</v>
      </c>
      <c r="F465" s="66">
        <v>0</v>
      </c>
      <c r="G465" s="66">
        <v>0</v>
      </c>
      <c r="H465" s="49"/>
      <c r="I465" s="49"/>
      <c r="J465" s="49"/>
      <c r="K465" s="49"/>
    </row>
    <row r="466" spans="1:11" ht="14.1" customHeight="1">
      <c r="A466" s="49"/>
      <c r="B466" s="49"/>
      <c r="C466" s="65" t="s">
        <v>373</v>
      </c>
      <c r="D466" s="66">
        <v>0</v>
      </c>
      <c r="E466" s="66">
        <v>0</v>
      </c>
      <c r="F466" s="66">
        <v>0</v>
      </c>
      <c r="G466" s="66">
        <v>0</v>
      </c>
      <c r="H466" s="49"/>
      <c r="I466" s="49"/>
      <c r="J466" s="49"/>
      <c r="K466" s="49"/>
    </row>
    <row r="467" spans="1:11" ht="14.1" customHeight="1">
      <c r="A467" s="49"/>
      <c r="B467" s="49"/>
      <c r="C467" s="65" t="s">
        <v>370</v>
      </c>
      <c r="D467" s="66">
        <v>0</v>
      </c>
      <c r="E467" s="66">
        <v>0</v>
      </c>
      <c r="F467" s="66">
        <v>0</v>
      </c>
      <c r="G467" s="66">
        <v>0</v>
      </c>
      <c r="H467" s="49"/>
      <c r="I467" s="49"/>
      <c r="J467" s="49"/>
      <c r="K467" s="49"/>
    </row>
    <row r="468" spans="1:11" ht="14.1" customHeight="1">
      <c r="A468" s="49"/>
      <c r="B468" s="49"/>
      <c r="C468" s="65" t="s">
        <v>369</v>
      </c>
      <c r="D468" s="66">
        <v>0</v>
      </c>
      <c r="E468" s="66">
        <v>0</v>
      </c>
      <c r="F468" s="66">
        <v>0</v>
      </c>
      <c r="G468" s="66">
        <v>0</v>
      </c>
      <c r="H468" s="49"/>
      <c r="I468" s="49"/>
      <c r="J468" s="49"/>
      <c r="K468" s="49"/>
    </row>
    <row r="469" spans="1:11" ht="14.1" customHeight="1">
      <c r="A469" s="49"/>
      <c r="B469" s="49"/>
      <c r="C469" s="65" t="s">
        <v>368</v>
      </c>
      <c r="D469" s="66">
        <v>0</v>
      </c>
      <c r="E469" s="66">
        <v>0</v>
      </c>
      <c r="F469" s="66">
        <v>0</v>
      </c>
      <c r="G469" s="66">
        <v>0</v>
      </c>
      <c r="H469" s="49"/>
      <c r="I469" s="49"/>
      <c r="J469" s="49"/>
      <c r="K469" s="49"/>
    </row>
    <row r="470" spans="1:11" ht="14.1" customHeight="1">
      <c r="A470" s="49"/>
      <c r="B470" s="49"/>
      <c r="C470" s="65" t="s">
        <v>367</v>
      </c>
      <c r="D470" s="66">
        <v>0</v>
      </c>
      <c r="E470" s="66">
        <v>0</v>
      </c>
      <c r="F470" s="66">
        <v>0</v>
      </c>
      <c r="G470" s="66">
        <v>0</v>
      </c>
      <c r="H470" s="49"/>
      <c r="I470" s="49"/>
      <c r="J470" s="49"/>
      <c r="K470" s="49"/>
    </row>
    <row r="471" spans="1:11" ht="14.1" customHeight="1">
      <c r="A471" s="49"/>
      <c r="B471" s="49"/>
      <c r="C471" s="65" t="s">
        <v>366</v>
      </c>
      <c r="D471" s="66">
        <v>0</v>
      </c>
      <c r="E471" s="66">
        <v>0</v>
      </c>
      <c r="F471" s="66">
        <v>0</v>
      </c>
      <c r="G471" s="66">
        <v>0</v>
      </c>
      <c r="H471" s="49"/>
      <c r="I471" s="49"/>
      <c r="J471" s="49"/>
      <c r="K471" s="49"/>
    </row>
    <row r="472" spans="1:11" ht="14.1" customHeight="1">
      <c r="A472" s="49"/>
      <c r="B472" s="49"/>
      <c r="C472" s="65" t="s">
        <v>372</v>
      </c>
      <c r="D472" s="66">
        <v>0</v>
      </c>
      <c r="E472" s="66">
        <v>9000000</v>
      </c>
      <c r="F472" s="66">
        <v>0</v>
      </c>
      <c r="G472" s="66">
        <v>0</v>
      </c>
      <c r="H472" s="49"/>
      <c r="I472" s="49"/>
      <c r="J472" s="49"/>
      <c r="K472" s="49"/>
    </row>
    <row r="473" spans="1:11" ht="14.1" customHeight="1">
      <c r="A473" s="49"/>
      <c r="B473" s="49"/>
      <c r="C473" s="65" t="s">
        <v>370</v>
      </c>
      <c r="D473" s="66">
        <v>0</v>
      </c>
      <c r="E473" s="66">
        <v>9000000</v>
      </c>
      <c r="F473" s="66">
        <v>0</v>
      </c>
      <c r="G473" s="66">
        <v>0</v>
      </c>
      <c r="H473" s="49"/>
      <c r="I473" s="49"/>
      <c r="J473" s="49"/>
      <c r="K473" s="49"/>
    </row>
    <row r="474" spans="1:11" ht="14.1" customHeight="1">
      <c r="A474" s="49"/>
      <c r="B474" s="49"/>
      <c r="C474" s="65" t="s">
        <v>369</v>
      </c>
      <c r="D474" s="66">
        <v>0</v>
      </c>
      <c r="E474" s="66">
        <v>0</v>
      </c>
      <c r="F474" s="66">
        <v>0</v>
      </c>
      <c r="G474" s="66">
        <v>0</v>
      </c>
      <c r="H474" s="49"/>
      <c r="I474" s="49"/>
      <c r="J474" s="49"/>
      <c r="K474" s="49"/>
    </row>
    <row r="475" spans="1:11" ht="14.1" customHeight="1">
      <c r="A475" s="49"/>
      <c r="B475" s="49"/>
      <c r="C475" s="65" t="s">
        <v>368</v>
      </c>
      <c r="D475" s="66">
        <v>0</v>
      </c>
      <c r="E475" s="66">
        <v>0</v>
      </c>
      <c r="F475" s="66">
        <v>0</v>
      </c>
      <c r="G475" s="66">
        <v>0</v>
      </c>
      <c r="H475" s="49"/>
      <c r="I475" s="49"/>
      <c r="J475" s="49"/>
      <c r="K475" s="49"/>
    </row>
    <row r="476" spans="1:11" ht="14.1" customHeight="1">
      <c r="A476" s="49"/>
      <c r="B476" s="49"/>
      <c r="C476" s="65" t="s">
        <v>367</v>
      </c>
      <c r="D476" s="66">
        <v>0</v>
      </c>
      <c r="E476" s="66">
        <v>0</v>
      </c>
      <c r="F476" s="66">
        <v>0</v>
      </c>
      <c r="G476" s="66">
        <v>0</v>
      </c>
      <c r="H476" s="49"/>
      <c r="I476" s="49"/>
      <c r="J476" s="49"/>
      <c r="K476" s="49"/>
    </row>
    <row r="477" spans="1:11" ht="14.1" customHeight="1">
      <c r="A477" s="49"/>
      <c r="B477" s="49"/>
      <c r="C477" s="65" t="s">
        <v>366</v>
      </c>
      <c r="D477" s="66">
        <v>0</v>
      </c>
      <c r="E477" s="66">
        <v>0</v>
      </c>
      <c r="F477" s="66">
        <v>0</v>
      </c>
      <c r="G477" s="66">
        <v>0</v>
      </c>
      <c r="H477" s="49"/>
      <c r="I477" s="49"/>
      <c r="J477" s="49"/>
      <c r="K477" s="49"/>
    </row>
    <row r="478" spans="1:11" ht="14.1" customHeight="1">
      <c r="A478" s="49"/>
      <c r="B478" s="49"/>
      <c r="C478" s="65" t="s">
        <v>371</v>
      </c>
      <c r="D478" s="66">
        <v>0</v>
      </c>
      <c r="E478" s="66">
        <v>0</v>
      </c>
      <c r="F478" s="66">
        <v>0</v>
      </c>
      <c r="G478" s="66">
        <v>0</v>
      </c>
      <c r="H478" s="49"/>
      <c r="I478" s="49"/>
      <c r="J478" s="49"/>
      <c r="K478" s="49"/>
    </row>
    <row r="479" spans="1:11" ht="14.1" customHeight="1">
      <c r="A479" s="49"/>
      <c r="B479" s="49"/>
      <c r="C479" s="65" t="s">
        <v>370</v>
      </c>
      <c r="D479" s="66">
        <v>0</v>
      </c>
      <c r="E479" s="66">
        <v>0</v>
      </c>
      <c r="F479" s="66">
        <v>0</v>
      </c>
      <c r="G479" s="66">
        <v>0</v>
      </c>
      <c r="H479" s="49"/>
      <c r="I479" s="49"/>
      <c r="J479" s="49"/>
      <c r="K479" s="49"/>
    </row>
    <row r="480" spans="1:11" ht="14.1" customHeight="1">
      <c r="A480" s="49"/>
      <c r="B480" s="49"/>
      <c r="C480" s="65" t="s">
        <v>369</v>
      </c>
      <c r="D480" s="66">
        <v>0</v>
      </c>
      <c r="E480" s="66">
        <v>0</v>
      </c>
      <c r="F480" s="66">
        <v>0</v>
      </c>
      <c r="G480" s="66">
        <v>0</v>
      </c>
      <c r="H480" s="49"/>
      <c r="I480" s="49"/>
      <c r="J480" s="49"/>
      <c r="K480" s="49"/>
    </row>
    <row r="481" spans="1:11" ht="14.1" customHeight="1">
      <c r="A481" s="49"/>
      <c r="B481" s="49"/>
      <c r="C481" s="65" t="s">
        <v>368</v>
      </c>
      <c r="D481" s="66">
        <v>0</v>
      </c>
      <c r="E481" s="66">
        <v>0</v>
      </c>
      <c r="F481" s="66">
        <v>0</v>
      </c>
      <c r="G481" s="66">
        <v>0</v>
      </c>
      <c r="H481" s="49"/>
      <c r="I481" s="49"/>
      <c r="J481" s="49"/>
      <c r="K481" s="49"/>
    </row>
    <row r="482" spans="1:11" ht="14.1" customHeight="1">
      <c r="A482" s="49"/>
      <c r="B482" s="49"/>
      <c r="C482" s="65" t="s">
        <v>367</v>
      </c>
      <c r="D482" s="66">
        <v>0</v>
      </c>
      <c r="E482" s="66">
        <v>0</v>
      </c>
      <c r="F482" s="66">
        <v>0</v>
      </c>
      <c r="G482" s="66">
        <v>0</v>
      </c>
      <c r="H482" s="49"/>
      <c r="I482" s="49"/>
      <c r="J482" s="49"/>
      <c r="K482" s="49"/>
    </row>
    <row r="483" spans="1:11" ht="14.1" customHeight="1">
      <c r="A483" s="49"/>
      <c r="B483" s="49"/>
      <c r="C483" s="65" t="s">
        <v>366</v>
      </c>
      <c r="D483" s="66">
        <v>0</v>
      </c>
      <c r="E483" s="66">
        <v>0</v>
      </c>
      <c r="F483" s="66">
        <v>0</v>
      </c>
      <c r="G483" s="66">
        <v>0</v>
      </c>
      <c r="H483" s="49"/>
      <c r="I483" s="49"/>
      <c r="J483" s="49"/>
      <c r="K483" s="49"/>
    </row>
    <row r="484" spans="1:11" ht="14.1" customHeight="1">
      <c r="A484" s="49"/>
      <c r="B484" s="49"/>
      <c r="C484" s="65" t="s">
        <v>365</v>
      </c>
      <c r="D484" s="66">
        <v>0</v>
      </c>
      <c r="E484" s="66">
        <v>0</v>
      </c>
      <c r="F484" s="66">
        <v>0</v>
      </c>
      <c r="G484" s="66">
        <v>0</v>
      </c>
      <c r="H484" s="49"/>
      <c r="I484" s="49"/>
      <c r="J484" s="49"/>
      <c r="K484" s="49"/>
    </row>
    <row r="485" spans="1:11" ht="14.1" customHeight="1">
      <c r="A485" s="49"/>
      <c r="B485" s="49"/>
      <c r="C485" s="65" t="s">
        <v>364</v>
      </c>
      <c r="D485" s="66">
        <v>0</v>
      </c>
      <c r="E485" s="66">
        <v>0</v>
      </c>
      <c r="F485" s="66">
        <v>0</v>
      </c>
      <c r="G485" s="66">
        <v>0</v>
      </c>
      <c r="H485" s="49"/>
      <c r="I485" s="49"/>
      <c r="J485" s="49"/>
      <c r="K485" s="49"/>
    </row>
    <row r="486" spans="1:11" ht="14.1" customHeight="1">
      <c r="A486" s="49"/>
      <c r="B486" s="49"/>
      <c r="C486" s="67" t="s">
        <v>147</v>
      </c>
      <c r="D486" s="66">
        <v>0</v>
      </c>
      <c r="E486" s="66">
        <v>9000000</v>
      </c>
      <c r="F486" s="66">
        <v>0</v>
      </c>
      <c r="G486" s="66">
        <v>0</v>
      </c>
      <c r="H486" s="49"/>
      <c r="I486" s="49"/>
      <c r="J486" s="49"/>
      <c r="K486" s="49"/>
    </row>
    <row r="487" spans="1:11" ht="14.1" customHeight="1">
      <c r="A487" s="49"/>
      <c r="B487" s="49"/>
      <c r="C487" s="58" t="s">
        <v>1670</v>
      </c>
      <c r="D487" s="1246" t="s">
        <v>1671</v>
      </c>
      <c r="E487" s="1247"/>
      <c r="F487" s="1247"/>
      <c r="G487" s="1247"/>
      <c r="H487" s="49"/>
      <c r="I487" s="49"/>
      <c r="J487" s="49"/>
      <c r="K487" s="49"/>
    </row>
    <row r="488" spans="1:11" ht="14.1" customHeight="1">
      <c r="A488" s="49"/>
      <c r="B488" s="49"/>
      <c r="C488" s="59" t="s">
        <v>393</v>
      </c>
      <c r="D488" s="1258" t="s">
        <v>1672</v>
      </c>
      <c r="E488" s="1259"/>
      <c r="F488" s="1259"/>
      <c r="G488" s="1259"/>
      <c r="H488" s="49"/>
      <c r="I488" s="49"/>
      <c r="J488" s="49"/>
      <c r="K488" s="49"/>
    </row>
    <row r="489" spans="1:11" ht="14.1" customHeight="1">
      <c r="A489" s="49"/>
      <c r="B489" s="49"/>
      <c r="C489" s="60" t="s">
        <v>392</v>
      </c>
      <c r="D489" s="1254" t="s">
        <v>1673</v>
      </c>
      <c r="E489" s="1255"/>
      <c r="F489" s="1255"/>
      <c r="G489" s="1255"/>
      <c r="H489" s="49"/>
      <c r="I489" s="49"/>
      <c r="J489" s="49"/>
      <c r="K489" s="49"/>
    </row>
    <row r="490" spans="1:11" ht="14.1" customHeight="1">
      <c r="A490" s="49"/>
      <c r="B490" s="49"/>
      <c r="C490" s="60" t="s">
        <v>15</v>
      </c>
      <c r="D490" s="1254" t="s">
        <v>40</v>
      </c>
      <c r="E490" s="1255"/>
      <c r="F490" s="1255"/>
      <c r="G490" s="1255"/>
      <c r="H490" s="49"/>
      <c r="I490" s="49"/>
      <c r="J490" s="49"/>
      <c r="K490" s="49"/>
    </row>
    <row r="491" spans="1:11" ht="15" customHeight="1">
      <c r="A491" s="49"/>
      <c r="B491" s="49"/>
      <c r="C491" s="61"/>
      <c r="D491" s="62">
        <v>2021</v>
      </c>
      <c r="E491" s="62">
        <v>2022</v>
      </c>
      <c r="F491" s="62">
        <v>2023</v>
      </c>
      <c r="G491" s="62">
        <v>2024</v>
      </c>
      <c r="H491" s="49"/>
      <c r="I491" s="49"/>
      <c r="J491" s="49"/>
      <c r="K491" s="49"/>
    </row>
    <row r="492" spans="1:11" ht="15" customHeight="1">
      <c r="A492" s="49"/>
      <c r="B492" s="49"/>
      <c r="C492" s="63"/>
      <c r="D492" s="64" t="s">
        <v>7</v>
      </c>
      <c r="E492" s="64" t="s">
        <v>8</v>
      </c>
      <c r="F492" s="64" t="s">
        <v>8</v>
      </c>
      <c r="G492" s="64" t="s">
        <v>8</v>
      </c>
      <c r="H492" s="49"/>
      <c r="I492" s="49"/>
      <c r="J492" s="49"/>
      <c r="K492" s="49"/>
    </row>
    <row r="493" spans="1:11" ht="14.1" customHeight="1">
      <c r="A493" s="49"/>
      <c r="B493" s="49"/>
      <c r="C493" s="53" t="s">
        <v>16</v>
      </c>
      <c r="D493" s="57" t="s">
        <v>385</v>
      </c>
      <c r="E493" s="57" t="s">
        <v>411</v>
      </c>
      <c r="F493" s="57" t="s">
        <v>385</v>
      </c>
      <c r="G493" s="57" t="s">
        <v>385</v>
      </c>
      <c r="H493" s="49"/>
      <c r="I493" s="49"/>
      <c r="J493" s="49"/>
      <c r="K493" s="49"/>
    </row>
    <row r="494" spans="1:11" ht="14.1" customHeight="1">
      <c r="A494" s="49"/>
      <c r="B494" s="49"/>
      <c r="C494" s="53" t="s">
        <v>506</v>
      </c>
      <c r="D494" s="57" t="s">
        <v>385</v>
      </c>
      <c r="E494" s="57" t="s">
        <v>1214</v>
      </c>
      <c r="F494" s="57" t="s">
        <v>385</v>
      </c>
      <c r="G494" s="57" t="s">
        <v>385</v>
      </c>
      <c r="H494" s="49"/>
      <c r="I494" s="49"/>
      <c r="J494" s="49"/>
      <c r="K494" s="49"/>
    </row>
    <row r="495" spans="1:11" ht="14.1" customHeight="1">
      <c r="A495" s="49"/>
      <c r="B495" s="49"/>
      <c r="C495" s="53" t="s">
        <v>504</v>
      </c>
      <c r="D495" s="57" t="s">
        <v>385</v>
      </c>
      <c r="E495" s="57" t="s">
        <v>1214</v>
      </c>
      <c r="F495" s="57" t="s">
        <v>385</v>
      </c>
      <c r="G495" s="57" t="s">
        <v>385</v>
      </c>
      <c r="H495" s="49"/>
      <c r="I495" s="49"/>
      <c r="J495" s="49"/>
      <c r="K495" s="49"/>
    </row>
    <row r="496" spans="1:11" ht="14.1" customHeight="1">
      <c r="A496" s="49"/>
      <c r="B496" s="49"/>
      <c r="C496" s="53" t="s">
        <v>388</v>
      </c>
      <c r="D496" s="57" t="s">
        <v>361</v>
      </c>
      <c r="E496" s="57" t="s">
        <v>361</v>
      </c>
      <c r="F496" s="57" t="s">
        <v>430</v>
      </c>
      <c r="G496" s="57" t="s">
        <v>361</v>
      </c>
      <c r="H496" s="49"/>
      <c r="I496" s="49"/>
      <c r="J496" s="49"/>
      <c r="K496" s="49"/>
    </row>
    <row r="497" spans="1:11" ht="14.1" customHeight="1">
      <c r="A497" s="49"/>
      <c r="B497" s="49"/>
      <c r="C497" s="53" t="s">
        <v>387</v>
      </c>
      <c r="D497" s="57" t="s">
        <v>361</v>
      </c>
      <c r="E497" s="57" t="s">
        <v>361</v>
      </c>
      <c r="F497" s="57" t="s">
        <v>430</v>
      </c>
      <c r="G497" s="57" t="s">
        <v>361</v>
      </c>
      <c r="H497" s="49"/>
      <c r="I497" s="49"/>
      <c r="J497" s="49"/>
      <c r="K497" s="49"/>
    </row>
    <row r="498" spans="1:11" ht="14.1" customHeight="1">
      <c r="A498" s="49"/>
      <c r="B498" s="49"/>
      <c r="C498" s="53" t="s">
        <v>22</v>
      </c>
      <c r="D498" s="57" t="s">
        <v>361</v>
      </c>
      <c r="E498" s="57" t="s">
        <v>361</v>
      </c>
      <c r="F498" s="57" t="s">
        <v>430</v>
      </c>
      <c r="G498" s="57" t="s">
        <v>361</v>
      </c>
      <c r="H498" s="49"/>
      <c r="I498" s="49"/>
      <c r="J498" s="49"/>
      <c r="K498" s="49"/>
    </row>
    <row r="499" spans="1:11" ht="14.1" customHeight="1">
      <c r="A499" s="49"/>
      <c r="B499" s="49"/>
      <c r="C499" s="1256" t="s">
        <v>384</v>
      </c>
      <c r="D499" s="1257"/>
      <c r="E499" s="1257"/>
      <c r="F499" s="1257"/>
      <c r="G499" s="1257"/>
      <c r="H499" s="49"/>
      <c r="I499" s="49"/>
      <c r="J499" s="49"/>
      <c r="K499" s="49"/>
    </row>
    <row r="500" spans="1:11" ht="14.1" customHeight="1">
      <c r="A500" s="49"/>
      <c r="B500" s="49"/>
      <c r="C500" s="61"/>
      <c r="D500" s="62">
        <v>2021</v>
      </c>
      <c r="E500" s="62">
        <v>2022</v>
      </c>
      <c r="F500" s="62">
        <v>2023</v>
      </c>
      <c r="G500" s="62">
        <v>2024</v>
      </c>
      <c r="H500" s="49"/>
      <c r="I500" s="49"/>
      <c r="J500" s="49"/>
      <c r="K500" s="49"/>
    </row>
    <row r="501" spans="1:11" ht="14.1" customHeight="1">
      <c r="A501" s="49"/>
      <c r="B501" s="49"/>
      <c r="C501" s="63"/>
      <c r="D501" s="64" t="s">
        <v>7</v>
      </c>
      <c r="E501" s="64" t="s">
        <v>8</v>
      </c>
      <c r="F501" s="64" t="s">
        <v>8</v>
      </c>
      <c r="G501" s="64" t="s">
        <v>8</v>
      </c>
      <c r="H501" s="49"/>
      <c r="I501" s="49"/>
      <c r="J501" s="49"/>
      <c r="K501" s="49"/>
    </row>
    <row r="502" spans="1:11" ht="14.1" customHeight="1">
      <c r="A502" s="49"/>
      <c r="B502" s="49"/>
      <c r="C502" s="65" t="s">
        <v>381</v>
      </c>
      <c r="D502" s="66">
        <v>0</v>
      </c>
      <c r="E502" s="66">
        <v>0</v>
      </c>
      <c r="F502" s="66">
        <v>0</v>
      </c>
      <c r="G502" s="66">
        <v>0</v>
      </c>
      <c r="H502" s="49"/>
      <c r="I502" s="49"/>
      <c r="J502" s="49"/>
      <c r="K502" s="49"/>
    </row>
    <row r="503" spans="1:11" ht="14.1" customHeight="1">
      <c r="A503" s="49"/>
      <c r="B503" s="49"/>
      <c r="C503" s="65" t="s">
        <v>370</v>
      </c>
      <c r="D503" s="66">
        <v>0</v>
      </c>
      <c r="E503" s="66">
        <v>0</v>
      </c>
      <c r="F503" s="66">
        <v>0</v>
      </c>
      <c r="G503" s="66">
        <v>0</v>
      </c>
      <c r="H503" s="49"/>
      <c r="I503" s="49"/>
      <c r="J503" s="49"/>
      <c r="K503" s="49"/>
    </row>
    <row r="504" spans="1:11" ht="14.1" customHeight="1">
      <c r="A504" s="49"/>
      <c r="B504" s="49"/>
      <c r="C504" s="65" t="s">
        <v>374</v>
      </c>
      <c r="D504" s="66">
        <v>0</v>
      </c>
      <c r="E504" s="66">
        <v>0</v>
      </c>
      <c r="F504" s="66">
        <v>0</v>
      </c>
      <c r="G504" s="66">
        <v>0</v>
      </c>
      <c r="H504" s="49"/>
      <c r="I504" s="49"/>
      <c r="J504" s="49"/>
      <c r="K504" s="49"/>
    </row>
    <row r="505" spans="1:11" ht="14.1" customHeight="1">
      <c r="A505" s="49"/>
      <c r="B505" s="49"/>
      <c r="C505" s="65" t="s">
        <v>380</v>
      </c>
      <c r="D505" s="66">
        <v>0</v>
      </c>
      <c r="E505" s="66">
        <v>0</v>
      </c>
      <c r="F505" s="66">
        <v>0</v>
      </c>
      <c r="G505" s="66">
        <v>0</v>
      </c>
      <c r="H505" s="49"/>
      <c r="I505" s="49"/>
      <c r="J505" s="49"/>
      <c r="K505" s="49"/>
    </row>
    <row r="506" spans="1:11" ht="14.1" customHeight="1">
      <c r="A506" s="49"/>
      <c r="B506" s="49"/>
      <c r="C506" s="65" t="s">
        <v>370</v>
      </c>
      <c r="D506" s="66">
        <v>0</v>
      </c>
      <c r="E506" s="66">
        <v>0</v>
      </c>
      <c r="F506" s="66">
        <v>0</v>
      </c>
      <c r="G506" s="66">
        <v>0</v>
      </c>
      <c r="H506" s="49"/>
      <c r="I506" s="49"/>
      <c r="J506" s="49"/>
      <c r="K506" s="49"/>
    </row>
    <row r="507" spans="1:11" ht="14.1" customHeight="1">
      <c r="A507" s="49"/>
      <c r="B507" s="49"/>
      <c r="C507" s="65" t="s">
        <v>374</v>
      </c>
      <c r="D507" s="66">
        <v>0</v>
      </c>
      <c r="E507" s="66">
        <v>0</v>
      </c>
      <c r="F507" s="66">
        <v>0</v>
      </c>
      <c r="G507" s="66">
        <v>0</v>
      </c>
      <c r="H507" s="49"/>
      <c r="I507" s="49"/>
      <c r="J507" s="49"/>
      <c r="K507" s="49"/>
    </row>
    <row r="508" spans="1:11" ht="14.1" customHeight="1">
      <c r="A508" s="49"/>
      <c r="B508" s="49"/>
      <c r="C508" s="65" t="s">
        <v>379</v>
      </c>
      <c r="D508" s="66">
        <v>0</v>
      </c>
      <c r="E508" s="66">
        <v>0</v>
      </c>
      <c r="F508" s="66">
        <v>0</v>
      </c>
      <c r="G508" s="66">
        <v>0</v>
      </c>
      <c r="H508" s="49"/>
      <c r="I508" s="49"/>
      <c r="J508" s="49"/>
      <c r="K508" s="49"/>
    </row>
    <row r="509" spans="1:11" ht="14.1" customHeight="1">
      <c r="A509" s="49"/>
      <c r="B509" s="49"/>
      <c r="C509" s="65" t="s">
        <v>370</v>
      </c>
      <c r="D509" s="66">
        <v>0</v>
      </c>
      <c r="E509" s="66">
        <v>0</v>
      </c>
      <c r="F509" s="66">
        <v>0</v>
      </c>
      <c r="G509" s="66">
        <v>0</v>
      </c>
      <c r="H509" s="49"/>
      <c r="I509" s="49"/>
      <c r="J509" s="49"/>
      <c r="K509" s="49"/>
    </row>
    <row r="510" spans="1:11" ht="14.1" customHeight="1">
      <c r="A510" s="49"/>
      <c r="B510" s="49"/>
      <c r="C510" s="65" t="s">
        <v>374</v>
      </c>
      <c r="D510" s="66">
        <v>0</v>
      </c>
      <c r="E510" s="66">
        <v>0</v>
      </c>
      <c r="F510" s="66">
        <v>0</v>
      </c>
      <c r="G510" s="66">
        <v>0</v>
      </c>
      <c r="H510" s="49"/>
      <c r="I510" s="49"/>
      <c r="J510" s="49"/>
      <c r="K510" s="49"/>
    </row>
    <row r="511" spans="1:11" ht="14.1" customHeight="1">
      <c r="A511" s="49"/>
      <c r="B511" s="49"/>
      <c r="C511" s="65" t="s">
        <v>378</v>
      </c>
      <c r="D511" s="66">
        <v>0</v>
      </c>
      <c r="E511" s="66">
        <v>0</v>
      </c>
      <c r="F511" s="66">
        <v>0</v>
      </c>
      <c r="G511" s="66">
        <v>0</v>
      </c>
      <c r="H511" s="49"/>
      <c r="I511" s="49"/>
      <c r="J511" s="49"/>
      <c r="K511" s="49"/>
    </row>
    <row r="512" spans="1:11" ht="14.1" customHeight="1">
      <c r="A512" s="49"/>
      <c r="B512" s="49"/>
      <c r="C512" s="65" t="s">
        <v>370</v>
      </c>
      <c r="D512" s="66">
        <v>0</v>
      </c>
      <c r="E512" s="66">
        <v>0</v>
      </c>
      <c r="F512" s="66">
        <v>0</v>
      </c>
      <c r="G512" s="66">
        <v>0</v>
      </c>
      <c r="H512" s="49"/>
      <c r="I512" s="49"/>
      <c r="J512" s="49"/>
      <c r="K512" s="49"/>
    </row>
    <row r="513" spans="1:11" ht="14.1" customHeight="1">
      <c r="A513" s="49"/>
      <c r="B513" s="49"/>
      <c r="C513" s="65" t="s">
        <v>374</v>
      </c>
      <c r="D513" s="66">
        <v>0</v>
      </c>
      <c r="E513" s="66">
        <v>0</v>
      </c>
      <c r="F513" s="66">
        <v>0</v>
      </c>
      <c r="G513" s="66">
        <v>0</v>
      </c>
      <c r="H513" s="49"/>
      <c r="I513" s="49"/>
      <c r="J513" s="49"/>
      <c r="K513" s="49"/>
    </row>
    <row r="514" spans="1:11" ht="14.1" customHeight="1">
      <c r="A514" s="49"/>
      <c r="B514" s="49"/>
      <c r="C514" s="65" t="s">
        <v>383</v>
      </c>
      <c r="D514" s="66">
        <v>0</v>
      </c>
      <c r="E514" s="66">
        <v>0</v>
      </c>
      <c r="F514" s="66">
        <v>0</v>
      </c>
      <c r="G514" s="66">
        <v>0</v>
      </c>
      <c r="H514" s="49"/>
      <c r="I514" s="49"/>
      <c r="J514" s="49"/>
      <c r="K514" s="49"/>
    </row>
    <row r="515" spans="1:11" ht="14.1" customHeight="1">
      <c r="A515" s="49"/>
      <c r="B515" s="49"/>
      <c r="C515" s="65" t="s">
        <v>370</v>
      </c>
      <c r="D515" s="66">
        <v>0</v>
      </c>
      <c r="E515" s="66">
        <v>0</v>
      </c>
      <c r="F515" s="66">
        <v>0</v>
      </c>
      <c r="G515" s="66">
        <v>0</v>
      </c>
      <c r="H515" s="49"/>
      <c r="I515" s="49"/>
      <c r="J515" s="49"/>
      <c r="K515" s="49"/>
    </row>
    <row r="516" spans="1:11" ht="14.1" customHeight="1">
      <c r="A516" s="49"/>
      <c r="B516" s="49"/>
      <c r="C516" s="65" t="s">
        <v>374</v>
      </c>
      <c r="D516" s="66">
        <v>0</v>
      </c>
      <c r="E516" s="66">
        <v>0</v>
      </c>
      <c r="F516" s="66">
        <v>0</v>
      </c>
      <c r="G516" s="66">
        <v>0</v>
      </c>
      <c r="H516" s="49"/>
      <c r="I516" s="49"/>
      <c r="J516" s="49"/>
      <c r="K516" s="49"/>
    </row>
    <row r="517" spans="1:11" ht="14.1" customHeight="1">
      <c r="A517" s="49"/>
      <c r="B517" s="49"/>
      <c r="C517" s="65" t="s">
        <v>376</v>
      </c>
      <c r="D517" s="66">
        <v>0</v>
      </c>
      <c r="E517" s="66">
        <v>0</v>
      </c>
      <c r="F517" s="66">
        <v>0</v>
      </c>
      <c r="G517" s="66">
        <v>0</v>
      </c>
      <c r="H517" s="49"/>
      <c r="I517" s="49"/>
      <c r="J517" s="49"/>
      <c r="K517" s="49"/>
    </row>
    <row r="518" spans="1:11" ht="14.1" customHeight="1">
      <c r="A518" s="49"/>
      <c r="B518" s="49"/>
      <c r="C518" s="65" t="s">
        <v>370</v>
      </c>
      <c r="D518" s="66">
        <v>0</v>
      </c>
      <c r="E518" s="66">
        <v>0</v>
      </c>
      <c r="F518" s="66">
        <v>0</v>
      </c>
      <c r="G518" s="66">
        <v>0</v>
      </c>
      <c r="H518" s="49"/>
      <c r="I518" s="49"/>
      <c r="J518" s="49"/>
      <c r="K518" s="49"/>
    </row>
    <row r="519" spans="1:11" ht="14.1" customHeight="1">
      <c r="A519" s="49"/>
      <c r="B519" s="49"/>
      <c r="C519" s="65" t="s">
        <v>374</v>
      </c>
      <c r="D519" s="66">
        <v>0</v>
      </c>
      <c r="E519" s="66">
        <v>0</v>
      </c>
      <c r="F519" s="66">
        <v>0</v>
      </c>
      <c r="G519" s="66">
        <v>0</v>
      </c>
      <c r="H519" s="49"/>
      <c r="I519" s="49"/>
      <c r="J519" s="49"/>
      <c r="K519" s="49"/>
    </row>
    <row r="520" spans="1:11" ht="14.1" customHeight="1">
      <c r="A520" s="49"/>
      <c r="B520" s="49"/>
      <c r="C520" s="65" t="s">
        <v>375</v>
      </c>
      <c r="D520" s="66">
        <v>0</v>
      </c>
      <c r="E520" s="66">
        <v>0</v>
      </c>
      <c r="F520" s="66">
        <v>0</v>
      </c>
      <c r="G520" s="66">
        <v>0</v>
      </c>
      <c r="H520" s="49"/>
      <c r="I520" s="49"/>
      <c r="J520" s="49"/>
      <c r="K520" s="49"/>
    </row>
    <row r="521" spans="1:11" ht="14.1" customHeight="1">
      <c r="A521" s="49"/>
      <c r="B521" s="49"/>
      <c r="C521" s="65" t="s">
        <v>370</v>
      </c>
      <c r="D521" s="66">
        <v>0</v>
      </c>
      <c r="E521" s="66">
        <v>0</v>
      </c>
      <c r="F521" s="66">
        <v>0</v>
      </c>
      <c r="G521" s="66">
        <v>0</v>
      </c>
      <c r="H521" s="49"/>
      <c r="I521" s="49"/>
      <c r="J521" s="49"/>
      <c r="K521" s="49"/>
    </row>
    <row r="522" spans="1:11" ht="14.1" customHeight="1">
      <c r="A522" s="49"/>
      <c r="B522" s="49"/>
      <c r="C522" s="65" t="s">
        <v>374</v>
      </c>
      <c r="D522" s="66">
        <v>0</v>
      </c>
      <c r="E522" s="66">
        <v>0</v>
      </c>
      <c r="F522" s="66">
        <v>0</v>
      </c>
      <c r="G522" s="66">
        <v>0</v>
      </c>
      <c r="H522" s="49"/>
      <c r="I522" s="49"/>
      <c r="J522" s="49"/>
      <c r="K522" s="49"/>
    </row>
    <row r="523" spans="1:11" ht="14.1" customHeight="1">
      <c r="A523" s="49"/>
      <c r="B523" s="49"/>
      <c r="C523" s="65" t="s">
        <v>373</v>
      </c>
      <c r="D523" s="66">
        <v>0</v>
      </c>
      <c r="E523" s="66">
        <v>0</v>
      </c>
      <c r="F523" s="66">
        <v>0</v>
      </c>
      <c r="G523" s="66">
        <v>0</v>
      </c>
      <c r="H523" s="49"/>
      <c r="I523" s="49"/>
      <c r="J523" s="49"/>
      <c r="K523" s="49"/>
    </row>
    <row r="524" spans="1:11" ht="14.1" customHeight="1">
      <c r="A524" s="49"/>
      <c r="B524" s="49"/>
      <c r="C524" s="65" t="s">
        <v>370</v>
      </c>
      <c r="D524" s="66">
        <v>0</v>
      </c>
      <c r="E524" s="66">
        <v>0</v>
      </c>
      <c r="F524" s="66">
        <v>0</v>
      </c>
      <c r="G524" s="66">
        <v>0</v>
      </c>
      <c r="H524" s="49"/>
      <c r="I524" s="49"/>
      <c r="J524" s="49"/>
      <c r="K524" s="49"/>
    </row>
    <row r="525" spans="1:11" ht="14.1" customHeight="1">
      <c r="A525" s="49"/>
      <c r="B525" s="49"/>
      <c r="C525" s="65" t="s">
        <v>369</v>
      </c>
      <c r="D525" s="66">
        <v>0</v>
      </c>
      <c r="E525" s="66">
        <v>0</v>
      </c>
      <c r="F525" s="66">
        <v>0</v>
      </c>
      <c r="G525" s="66">
        <v>0</v>
      </c>
      <c r="H525" s="49"/>
      <c r="I525" s="49"/>
      <c r="J525" s="49"/>
      <c r="K525" s="49"/>
    </row>
    <row r="526" spans="1:11" ht="14.1" customHeight="1">
      <c r="A526" s="49"/>
      <c r="B526" s="49"/>
      <c r="C526" s="65" t="s">
        <v>368</v>
      </c>
      <c r="D526" s="66">
        <v>0</v>
      </c>
      <c r="E526" s="66">
        <v>0</v>
      </c>
      <c r="F526" s="66">
        <v>0</v>
      </c>
      <c r="G526" s="66">
        <v>0</v>
      </c>
      <c r="H526" s="49"/>
      <c r="I526" s="49"/>
      <c r="J526" s="49"/>
      <c r="K526" s="49"/>
    </row>
    <row r="527" spans="1:11" ht="14.1" customHeight="1">
      <c r="A527" s="49"/>
      <c r="B527" s="49"/>
      <c r="C527" s="65" t="s">
        <v>367</v>
      </c>
      <c r="D527" s="66">
        <v>0</v>
      </c>
      <c r="E527" s="66">
        <v>0</v>
      </c>
      <c r="F527" s="66">
        <v>0</v>
      </c>
      <c r="G527" s="66">
        <v>0</v>
      </c>
      <c r="H527" s="49"/>
      <c r="I527" s="49"/>
      <c r="J527" s="49"/>
      <c r="K527" s="49"/>
    </row>
    <row r="528" spans="1:11" ht="14.1" customHeight="1">
      <c r="A528" s="49"/>
      <c r="B528" s="49"/>
      <c r="C528" s="65" t="s">
        <v>366</v>
      </c>
      <c r="D528" s="66">
        <v>0</v>
      </c>
      <c r="E528" s="66">
        <v>0</v>
      </c>
      <c r="F528" s="66">
        <v>0</v>
      </c>
      <c r="G528" s="66">
        <v>0</v>
      </c>
      <c r="H528" s="49"/>
      <c r="I528" s="49"/>
      <c r="J528" s="49"/>
      <c r="K528" s="49"/>
    </row>
    <row r="529" spans="1:11" ht="14.1" customHeight="1">
      <c r="A529" s="49"/>
      <c r="B529" s="49"/>
      <c r="C529" s="65" t="s">
        <v>372</v>
      </c>
      <c r="D529" s="66">
        <v>0</v>
      </c>
      <c r="E529" s="66">
        <v>25000000</v>
      </c>
      <c r="F529" s="66">
        <v>0</v>
      </c>
      <c r="G529" s="66">
        <v>0</v>
      </c>
      <c r="H529" s="49"/>
      <c r="I529" s="49"/>
      <c r="J529" s="49"/>
      <c r="K529" s="49"/>
    </row>
    <row r="530" spans="1:11" ht="14.1" customHeight="1">
      <c r="A530" s="49"/>
      <c r="B530" s="49"/>
      <c r="C530" s="65" t="s">
        <v>370</v>
      </c>
      <c r="D530" s="66">
        <v>0</v>
      </c>
      <c r="E530" s="66">
        <v>25000000</v>
      </c>
      <c r="F530" s="66">
        <v>0</v>
      </c>
      <c r="G530" s="66">
        <v>0</v>
      </c>
      <c r="H530" s="49"/>
      <c r="I530" s="49"/>
      <c r="J530" s="49"/>
      <c r="K530" s="49"/>
    </row>
    <row r="531" spans="1:11" ht="14.1" customHeight="1">
      <c r="A531" s="49"/>
      <c r="B531" s="49"/>
      <c r="C531" s="65" t="s">
        <v>369</v>
      </c>
      <c r="D531" s="66">
        <v>0</v>
      </c>
      <c r="E531" s="66">
        <v>0</v>
      </c>
      <c r="F531" s="66">
        <v>0</v>
      </c>
      <c r="G531" s="66">
        <v>0</v>
      </c>
      <c r="H531" s="49"/>
      <c r="I531" s="49"/>
      <c r="J531" s="49"/>
      <c r="K531" s="49"/>
    </row>
    <row r="532" spans="1:11" ht="14.1" customHeight="1">
      <c r="A532" s="49"/>
      <c r="B532" s="49"/>
      <c r="C532" s="65" t="s">
        <v>368</v>
      </c>
      <c r="D532" s="66">
        <v>0</v>
      </c>
      <c r="E532" s="66">
        <v>0</v>
      </c>
      <c r="F532" s="66">
        <v>0</v>
      </c>
      <c r="G532" s="66">
        <v>0</v>
      </c>
      <c r="H532" s="49"/>
      <c r="I532" s="49"/>
      <c r="J532" s="49"/>
      <c r="K532" s="49"/>
    </row>
    <row r="533" spans="1:11" ht="14.1" customHeight="1">
      <c r="A533" s="49"/>
      <c r="B533" s="49"/>
      <c r="C533" s="65" t="s">
        <v>367</v>
      </c>
      <c r="D533" s="66">
        <v>0</v>
      </c>
      <c r="E533" s="66">
        <v>0</v>
      </c>
      <c r="F533" s="66">
        <v>0</v>
      </c>
      <c r="G533" s="66">
        <v>0</v>
      </c>
      <c r="H533" s="49"/>
      <c r="I533" s="49"/>
      <c r="J533" s="49"/>
      <c r="K533" s="49"/>
    </row>
    <row r="534" spans="1:11" ht="14.1" customHeight="1">
      <c r="A534" s="49"/>
      <c r="B534" s="49"/>
      <c r="C534" s="65" t="s">
        <v>366</v>
      </c>
      <c r="D534" s="66">
        <v>0</v>
      </c>
      <c r="E534" s="66">
        <v>0</v>
      </c>
      <c r="F534" s="66">
        <v>0</v>
      </c>
      <c r="G534" s="66">
        <v>0</v>
      </c>
      <c r="H534" s="49"/>
      <c r="I534" s="49"/>
      <c r="J534" s="49"/>
      <c r="K534" s="49"/>
    </row>
    <row r="535" spans="1:11" ht="14.1" customHeight="1">
      <c r="A535" s="49"/>
      <c r="B535" s="49"/>
      <c r="C535" s="65" t="s">
        <v>371</v>
      </c>
      <c r="D535" s="66">
        <v>0</v>
      </c>
      <c r="E535" s="66">
        <v>0</v>
      </c>
      <c r="F535" s="66">
        <v>0</v>
      </c>
      <c r="G535" s="66">
        <v>0</v>
      </c>
      <c r="H535" s="49"/>
      <c r="I535" s="49"/>
      <c r="J535" s="49"/>
      <c r="K535" s="49"/>
    </row>
    <row r="536" spans="1:11" ht="14.1" customHeight="1">
      <c r="A536" s="49"/>
      <c r="B536" s="49"/>
      <c r="C536" s="65" t="s">
        <v>370</v>
      </c>
      <c r="D536" s="66">
        <v>0</v>
      </c>
      <c r="E536" s="66">
        <v>0</v>
      </c>
      <c r="F536" s="66">
        <v>0</v>
      </c>
      <c r="G536" s="66">
        <v>0</v>
      </c>
      <c r="H536" s="49"/>
      <c r="I536" s="49"/>
      <c r="J536" s="49"/>
      <c r="K536" s="49"/>
    </row>
    <row r="537" spans="1:11" ht="14.1" customHeight="1">
      <c r="A537" s="49"/>
      <c r="B537" s="49"/>
      <c r="C537" s="65" t="s">
        <v>369</v>
      </c>
      <c r="D537" s="66">
        <v>0</v>
      </c>
      <c r="E537" s="66">
        <v>0</v>
      </c>
      <c r="F537" s="66">
        <v>0</v>
      </c>
      <c r="G537" s="66">
        <v>0</v>
      </c>
      <c r="H537" s="49"/>
      <c r="I537" s="49"/>
      <c r="J537" s="49"/>
      <c r="K537" s="49"/>
    </row>
    <row r="538" spans="1:11" ht="14.1" customHeight="1">
      <c r="A538" s="49"/>
      <c r="B538" s="49"/>
      <c r="C538" s="65" t="s">
        <v>368</v>
      </c>
      <c r="D538" s="66">
        <v>0</v>
      </c>
      <c r="E538" s="66">
        <v>0</v>
      </c>
      <c r="F538" s="66">
        <v>0</v>
      </c>
      <c r="G538" s="66">
        <v>0</v>
      </c>
      <c r="H538" s="49"/>
      <c r="I538" s="49"/>
      <c r="J538" s="49"/>
      <c r="K538" s="49"/>
    </row>
    <row r="539" spans="1:11" ht="14.1" customHeight="1">
      <c r="A539" s="49"/>
      <c r="B539" s="49"/>
      <c r="C539" s="65" t="s">
        <v>367</v>
      </c>
      <c r="D539" s="66">
        <v>0</v>
      </c>
      <c r="E539" s="66">
        <v>0</v>
      </c>
      <c r="F539" s="66">
        <v>0</v>
      </c>
      <c r="G539" s="66">
        <v>0</v>
      </c>
      <c r="H539" s="49"/>
      <c r="I539" s="49"/>
      <c r="J539" s="49"/>
      <c r="K539" s="49"/>
    </row>
    <row r="540" spans="1:11" ht="14.1" customHeight="1">
      <c r="A540" s="49"/>
      <c r="B540" s="49"/>
      <c r="C540" s="65" t="s">
        <v>366</v>
      </c>
      <c r="D540" s="66">
        <v>0</v>
      </c>
      <c r="E540" s="66">
        <v>0</v>
      </c>
      <c r="F540" s="66">
        <v>0</v>
      </c>
      <c r="G540" s="66">
        <v>0</v>
      </c>
      <c r="H540" s="49"/>
      <c r="I540" s="49"/>
      <c r="J540" s="49"/>
      <c r="K540" s="49"/>
    </row>
    <row r="541" spans="1:11" ht="14.1" customHeight="1">
      <c r="A541" s="49"/>
      <c r="B541" s="49"/>
      <c r="C541" s="65" t="s">
        <v>365</v>
      </c>
      <c r="D541" s="66">
        <v>0</v>
      </c>
      <c r="E541" s="66">
        <v>0</v>
      </c>
      <c r="F541" s="66">
        <v>0</v>
      </c>
      <c r="G541" s="66">
        <v>0</v>
      </c>
      <c r="H541" s="49"/>
      <c r="I541" s="49"/>
      <c r="J541" s="49"/>
      <c r="K541" s="49"/>
    </row>
    <row r="542" spans="1:11" ht="14.1" customHeight="1">
      <c r="A542" s="49"/>
      <c r="B542" s="49"/>
      <c r="C542" s="65" t="s">
        <v>364</v>
      </c>
      <c r="D542" s="66">
        <v>0</v>
      </c>
      <c r="E542" s="66">
        <v>0</v>
      </c>
      <c r="F542" s="66">
        <v>0</v>
      </c>
      <c r="G542" s="66">
        <v>0</v>
      </c>
      <c r="H542" s="49"/>
      <c r="I542" s="49"/>
      <c r="J542" s="49"/>
      <c r="K542" s="49"/>
    </row>
    <row r="543" spans="1:11" ht="14.1" customHeight="1">
      <c r="A543" s="49"/>
      <c r="B543" s="49"/>
      <c r="C543" s="67" t="s">
        <v>147</v>
      </c>
      <c r="D543" s="66">
        <v>0</v>
      </c>
      <c r="E543" s="66">
        <v>25000000</v>
      </c>
      <c r="F543" s="66">
        <v>0</v>
      </c>
      <c r="G543" s="66">
        <v>0</v>
      </c>
      <c r="H543" s="49"/>
      <c r="I543" s="49"/>
      <c r="J543" s="49"/>
      <c r="K543" s="49"/>
    </row>
    <row r="544" spans="1:11" ht="14.1" customHeight="1">
      <c r="A544" s="49"/>
      <c r="B544" s="49"/>
      <c r="C544" s="59" t="s">
        <v>393</v>
      </c>
      <c r="D544" s="1258" t="s">
        <v>1674</v>
      </c>
      <c r="E544" s="1259"/>
      <c r="F544" s="1259"/>
      <c r="G544" s="1259"/>
      <c r="H544" s="49"/>
      <c r="I544" s="49"/>
      <c r="J544" s="49"/>
      <c r="K544" s="49"/>
    </row>
    <row r="545" spans="1:11" ht="14.1" customHeight="1">
      <c r="A545" s="49"/>
      <c r="B545" s="49"/>
      <c r="C545" s="60" t="s">
        <v>392</v>
      </c>
      <c r="D545" s="1254" t="s">
        <v>1675</v>
      </c>
      <c r="E545" s="1255"/>
      <c r="F545" s="1255"/>
      <c r="G545" s="1255"/>
      <c r="H545" s="49"/>
      <c r="I545" s="49"/>
      <c r="J545" s="49"/>
      <c r="K545" s="49"/>
    </row>
    <row r="546" spans="1:11" ht="14.1" customHeight="1">
      <c r="A546" s="49"/>
      <c r="B546" s="49"/>
      <c r="C546" s="60" t="s">
        <v>15</v>
      </c>
      <c r="D546" s="1254" t="s">
        <v>1638</v>
      </c>
      <c r="E546" s="1255"/>
      <c r="F546" s="1255"/>
      <c r="G546" s="1255"/>
      <c r="H546" s="49"/>
      <c r="I546" s="49"/>
      <c r="J546" s="49"/>
      <c r="K546" s="49"/>
    </row>
    <row r="547" spans="1:11" ht="15" customHeight="1">
      <c r="A547" s="49"/>
      <c r="B547" s="49"/>
      <c r="C547" s="61"/>
      <c r="D547" s="62">
        <v>2021</v>
      </c>
      <c r="E547" s="62">
        <v>2022</v>
      </c>
      <c r="F547" s="62">
        <v>2023</v>
      </c>
      <c r="G547" s="62">
        <v>2024</v>
      </c>
      <c r="H547" s="49"/>
      <c r="I547" s="49"/>
      <c r="J547" s="49"/>
      <c r="K547" s="49"/>
    </row>
    <row r="548" spans="1:11" ht="15" customHeight="1">
      <c r="A548" s="49"/>
      <c r="B548" s="49"/>
      <c r="C548" s="63"/>
      <c r="D548" s="64" t="s">
        <v>7</v>
      </c>
      <c r="E548" s="64" t="s">
        <v>8</v>
      </c>
      <c r="F548" s="64" t="s">
        <v>8</v>
      </c>
      <c r="G548" s="64" t="s">
        <v>8</v>
      </c>
      <c r="H548" s="49"/>
      <c r="I548" s="49"/>
      <c r="J548" s="49"/>
      <c r="K548" s="49"/>
    </row>
    <row r="549" spans="1:11" ht="14.1" customHeight="1">
      <c r="A549" s="49"/>
      <c r="B549" s="49"/>
      <c r="C549" s="53" t="s">
        <v>16</v>
      </c>
      <c r="D549" s="57" t="s">
        <v>385</v>
      </c>
      <c r="E549" s="57" t="s">
        <v>411</v>
      </c>
      <c r="F549" s="57" t="s">
        <v>385</v>
      </c>
      <c r="G549" s="57" t="s">
        <v>385</v>
      </c>
      <c r="H549" s="49"/>
      <c r="I549" s="49"/>
      <c r="J549" s="49"/>
      <c r="K549" s="49"/>
    </row>
    <row r="550" spans="1:11" ht="14.1" customHeight="1">
      <c r="A550" s="49"/>
      <c r="B550" s="49"/>
      <c r="C550" s="53" t="s">
        <v>506</v>
      </c>
      <c r="D550" s="57" t="s">
        <v>385</v>
      </c>
      <c r="E550" s="57" t="s">
        <v>825</v>
      </c>
      <c r="F550" s="57" t="s">
        <v>385</v>
      </c>
      <c r="G550" s="57" t="s">
        <v>385</v>
      </c>
      <c r="H550" s="49"/>
      <c r="I550" s="49"/>
      <c r="J550" s="49"/>
      <c r="K550" s="49"/>
    </row>
    <row r="551" spans="1:11" ht="14.1" customHeight="1">
      <c r="A551" s="49"/>
      <c r="B551" s="49"/>
      <c r="C551" s="53" t="s">
        <v>504</v>
      </c>
      <c r="D551" s="57" t="s">
        <v>385</v>
      </c>
      <c r="E551" s="57" t="s">
        <v>825</v>
      </c>
      <c r="F551" s="57" t="s">
        <v>385</v>
      </c>
      <c r="G551" s="57" t="s">
        <v>385</v>
      </c>
      <c r="H551" s="49"/>
      <c r="I551" s="49"/>
      <c r="J551" s="49"/>
      <c r="K551" s="49"/>
    </row>
    <row r="552" spans="1:11" ht="14.1" customHeight="1">
      <c r="A552" s="49"/>
      <c r="B552" s="49"/>
      <c r="C552" s="53" t="s">
        <v>388</v>
      </c>
      <c r="D552" s="57" t="s">
        <v>361</v>
      </c>
      <c r="E552" s="57" t="s">
        <v>361</v>
      </c>
      <c r="F552" s="57" t="s">
        <v>430</v>
      </c>
      <c r="G552" s="57" t="s">
        <v>361</v>
      </c>
      <c r="H552" s="49"/>
      <c r="I552" s="49"/>
      <c r="J552" s="49"/>
      <c r="K552" s="49"/>
    </row>
    <row r="553" spans="1:11" ht="14.1" customHeight="1">
      <c r="A553" s="49"/>
      <c r="B553" s="49"/>
      <c r="C553" s="53" t="s">
        <v>387</v>
      </c>
      <c r="D553" s="57" t="s">
        <v>361</v>
      </c>
      <c r="E553" s="57" t="s">
        <v>361</v>
      </c>
      <c r="F553" s="57" t="s">
        <v>430</v>
      </c>
      <c r="G553" s="57" t="s">
        <v>361</v>
      </c>
      <c r="H553" s="49"/>
      <c r="I553" s="49"/>
      <c r="J553" s="49"/>
      <c r="K553" s="49"/>
    </row>
    <row r="554" spans="1:11" ht="14.1" customHeight="1">
      <c r="A554" s="49"/>
      <c r="B554" s="49"/>
      <c r="C554" s="53" t="s">
        <v>22</v>
      </c>
      <c r="D554" s="57" t="s">
        <v>361</v>
      </c>
      <c r="E554" s="57" t="s">
        <v>361</v>
      </c>
      <c r="F554" s="57" t="s">
        <v>430</v>
      </c>
      <c r="G554" s="57" t="s">
        <v>361</v>
      </c>
      <c r="H554" s="49"/>
      <c r="I554" s="49"/>
      <c r="J554" s="49"/>
      <c r="K554" s="49"/>
    </row>
    <row r="555" spans="1:11" ht="14.1" customHeight="1">
      <c r="A555" s="49"/>
      <c r="B555" s="49"/>
      <c r="C555" s="1256" t="s">
        <v>384</v>
      </c>
      <c r="D555" s="1257"/>
      <c r="E555" s="1257"/>
      <c r="F555" s="1257"/>
      <c r="G555" s="1257"/>
      <c r="H555" s="49"/>
      <c r="I555" s="49"/>
      <c r="J555" s="49"/>
      <c r="K555" s="49"/>
    </row>
    <row r="556" spans="1:11" ht="14.1" customHeight="1">
      <c r="A556" s="49"/>
      <c r="B556" s="49"/>
      <c r="C556" s="61"/>
      <c r="D556" s="62">
        <v>2021</v>
      </c>
      <c r="E556" s="62">
        <v>2022</v>
      </c>
      <c r="F556" s="62">
        <v>2023</v>
      </c>
      <c r="G556" s="62">
        <v>2024</v>
      </c>
      <c r="H556" s="49"/>
      <c r="I556" s="49"/>
      <c r="J556" s="49"/>
      <c r="K556" s="49"/>
    </row>
    <row r="557" spans="1:11" ht="14.1" customHeight="1">
      <c r="A557" s="49"/>
      <c r="B557" s="49"/>
      <c r="C557" s="63"/>
      <c r="D557" s="64" t="s">
        <v>7</v>
      </c>
      <c r="E557" s="64" t="s">
        <v>8</v>
      </c>
      <c r="F557" s="64" t="s">
        <v>8</v>
      </c>
      <c r="G557" s="64" t="s">
        <v>8</v>
      </c>
      <c r="H557" s="49"/>
      <c r="I557" s="49"/>
      <c r="J557" s="49"/>
      <c r="K557" s="49"/>
    </row>
    <row r="558" spans="1:11" ht="14.1" customHeight="1">
      <c r="A558" s="49"/>
      <c r="B558" s="49"/>
      <c r="C558" s="65" t="s">
        <v>381</v>
      </c>
      <c r="D558" s="66">
        <v>0</v>
      </c>
      <c r="E558" s="66">
        <v>0</v>
      </c>
      <c r="F558" s="66">
        <v>0</v>
      </c>
      <c r="G558" s="66">
        <v>0</v>
      </c>
      <c r="H558" s="49"/>
      <c r="I558" s="49"/>
      <c r="J558" s="49"/>
      <c r="K558" s="49"/>
    </row>
    <row r="559" spans="1:11" ht="14.1" customHeight="1">
      <c r="A559" s="49"/>
      <c r="B559" s="49"/>
      <c r="C559" s="65" t="s">
        <v>370</v>
      </c>
      <c r="D559" s="66">
        <v>0</v>
      </c>
      <c r="E559" s="66">
        <v>0</v>
      </c>
      <c r="F559" s="66">
        <v>0</v>
      </c>
      <c r="G559" s="66">
        <v>0</v>
      </c>
      <c r="H559" s="49"/>
      <c r="I559" s="49"/>
      <c r="J559" s="49"/>
      <c r="K559" s="49"/>
    </row>
    <row r="560" spans="1:11" ht="14.1" customHeight="1">
      <c r="A560" s="49"/>
      <c r="B560" s="49"/>
      <c r="C560" s="65" t="s">
        <v>374</v>
      </c>
      <c r="D560" s="66">
        <v>0</v>
      </c>
      <c r="E560" s="66">
        <v>0</v>
      </c>
      <c r="F560" s="66">
        <v>0</v>
      </c>
      <c r="G560" s="66">
        <v>0</v>
      </c>
      <c r="H560" s="49"/>
      <c r="I560" s="49"/>
      <c r="J560" s="49"/>
      <c r="K560" s="49"/>
    </row>
    <row r="561" spans="1:11" ht="14.1" customHeight="1">
      <c r="A561" s="49"/>
      <c r="B561" s="49"/>
      <c r="C561" s="65" t="s">
        <v>380</v>
      </c>
      <c r="D561" s="66">
        <v>0</v>
      </c>
      <c r="E561" s="66">
        <v>0</v>
      </c>
      <c r="F561" s="66">
        <v>0</v>
      </c>
      <c r="G561" s="66">
        <v>0</v>
      </c>
      <c r="H561" s="49"/>
      <c r="I561" s="49"/>
      <c r="J561" s="49"/>
      <c r="K561" s="49"/>
    </row>
    <row r="562" spans="1:11" ht="14.1" customHeight="1">
      <c r="A562" s="49"/>
      <c r="B562" s="49"/>
      <c r="C562" s="65" t="s">
        <v>370</v>
      </c>
      <c r="D562" s="66">
        <v>0</v>
      </c>
      <c r="E562" s="66">
        <v>0</v>
      </c>
      <c r="F562" s="66">
        <v>0</v>
      </c>
      <c r="G562" s="66">
        <v>0</v>
      </c>
      <c r="H562" s="49"/>
      <c r="I562" s="49"/>
      <c r="J562" s="49"/>
      <c r="K562" s="49"/>
    </row>
    <row r="563" spans="1:11" ht="14.1" customHeight="1">
      <c r="A563" s="49"/>
      <c r="B563" s="49"/>
      <c r="C563" s="65" t="s">
        <v>374</v>
      </c>
      <c r="D563" s="66">
        <v>0</v>
      </c>
      <c r="E563" s="66">
        <v>0</v>
      </c>
      <c r="F563" s="66">
        <v>0</v>
      </c>
      <c r="G563" s="66">
        <v>0</v>
      </c>
      <c r="H563" s="49"/>
      <c r="I563" s="49"/>
      <c r="J563" s="49"/>
      <c r="K563" s="49"/>
    </row>
    <row r="564" spans="1:11" ht="14.1" customHeight="1">
      <c r="A564" s="49"/>
      <c r="B564" s="49"/>
      <c r="C564" s="65" t="s">
        <v>379</v>
      </c>
      <c r="D564" s="66">
        <v>0</v>
      </c>
      <c r="E564" s="66">
        <v>0</v>
      </c>
      <c r="F564" s="66">
        <v>0</v>
      </c>
      <c r="G564" s="66">
        <v>0</v>
      </c>
      <c r="H564" s="49"/>
      <c r="I564" s="49"/>
      <c r="J564" s="49"/>
      <c r="K564" s="49"/>
    </row>
    <row r="565" spans="1:11" ht="14.1" customHeight="1">
      <c r="A565" s="49"/>
      <c r="B565" s="49"/>
      <c r="C565" s="65" t="s">
        <v>370</v>
      </c>
      <c r="D565" s="66">
        <v>0</v>
      </c>
      <c r="E565" s="66">
        <v>0</v>
      </c>
      <c r="F565" s="66">
        <v>0</v>
      </c>
      <c r="G565" s="66">
        <v>0</v>
      </c>
      <c r="H565" s="49"/>
      <c r="I565" s="49"/>
      <c r="J565" s="49"/>
      <c r="K565" s="49"/>
    </row>
    <row r="566" spans="1:11" ht="14.1" customHeight="1">
      <c r="A566" s="49"/>
      <c r="B566" s="49"/>
      <c r="C566" s="65" t="s">
        <v>374</v>
      </c>
      <c r="D566" s="66">
        <v>0</v>
      </c>
      <c r="E566" s="66">
        <v>0</v>
      </c>
      <c r="F566" s="66">
        <v>0</v>
      </c>
      <c r="G566" s="66">
        <v>0</v>
      </c>
      <c r="H566" s="49"/>
      <c r="I566" s="49"/>
      <c r="J566" s="49"/>
      <c r="K566" s="49"/>
    </row>
    <row r="567" spans="1:11" ht="14.1" customHeight="1">
      <c r="A567" s="49"/>
      <c r="B567" s="49"/>
      <c r="C567" s="65" t="s">
        <v>378</v>
      </c>
      <c r="D567" s="66">
        <v>0</v>
      </c>
      <c r="E567" s="66">
        <v>0</v>
      </c>
      <c r="F567" s="66">
        <v>0</v>
      </c>
      <c r="G567" s="66">
        <v>0</v>
      </c>
      <c r="H567" s="49"/>
      <c r="I567" s="49"/>
      <c r="J567" s="49"/>
      <c r="K567" s="49"/>
    </row>
    <row r="568" spans="1:11" ht="14.1" customHeight="1">
      <c r="A568" s="49"/>
      <c r="B568" s="49"/>
      <c r="C568" s="65" t="s">
        <v>370</v>
      </c>
      <c r="D568" s="66">
        <v>0</v>
      </c>
      <c r="E568" s="66">
        <v>0</v>
      </c>
      <c r="F568" s="66">
        <v>0</v>
      </c>
      <c r="G568" s="66">
        <v>0</v>
      </c>
      <c r="H568" s="49"/>
      <c r="I568" s="49"/>
      <c r="J568" s="49"/>
      <c r="K568" s="49"/>
    </row>
    <row r="569" spans="1:11" ht="14.1" customHeight="1">
      <c r="A569" s="49"/>
      <c r="B569" s="49"/>
      <c r="C569" s="65" t="s">
        <v>374</v>
      </c>
      <c r="D569" s="66">
        <v>0</v>
      </c>
      <c r="E569" s="66">
        <v>0</v>
      </c>
      <c r="F569" s="66">
        <v>0</v>
      </c>
      <c r="G569" s="66">
        <v>0</v>
      </c>
      <c r="H569" s="49"/>
      <c r="I569" s="49"/>
      <c r="J569" s="49"/>
      <c r="K569" s="49"/>
    </row>
    <row r="570" spans="1:11" ht="14.1" customHeight="1">
      <c r="A570" s="49"/>
      <c r="B570" s="49"/>
      <c r="C570" s="65" t="s">
        <v>383</v>
      </c>
      <c r="D570" s="66">
        <v>0</v>
      </c>
      <c r="E570" s="66">
        <v>0</v>
      </c>
      <c r="F570" s="66">
        <v>0</v>
      </c>
      <c r="G570" s="66">
        <v>0</v>
      </c>
      <c r="H570" s="49"/>
      <c r="I570" s="49"/>
      <c r="J570" s="49"/>
      <c r="K570" s="49"/>
    </row>
    <row r="571" spans="1:11" ht="14.1" customHeight="1">
      <c r="A571" s="49"/>
      <c r="B571" s="49"/>
      <c r="C571" s="65" t="s">
        <v>370</v>
      </c>
      <c r="D571" s="66">
        <v>0</v>
      </c>
      <c r="E571" s="66">
        <v>0</v>
      </c>
      <c r="F571" s="66">
        <v>0</v>
      </c>
      <c r="G571" s="66">
        <v>0</v>
      </c>
      <c r="H571" s="49"/>
      <c r="I571" s="49"/>
      <c r="J571" s="49"/>
      <c r="K571" s="49"/>
    </row>
    <row r="572" spans="1:11" ht="14.1" customHeight="1">
      <c r="A572" s="49"/>
      <c r="B572" s="49"/>
      <c r="C572" s="65" t="s">
        <v>374</v>
      </c>
      <c r="D572" s="66">
        <v>0</v>
      </c>
      <c r="E572" s="66">
        <v>0</v>
      </c>
      <c r="F572" s="66">
        <v>0</v>
      </c>
      <c r="G572" s="66">
        <v>0</v>
      </c>
      <c r="H572" s="49"/>
      <c r="I572" s="49"/>
      <c r="J572" s="49"/>
      <c r="K572" s="49"/>
    </row>
    <row r="573" spans="1:11" ht="14.1" customHeight="1">
      <c r="A573" s="49"/>
      <c r="B573" s="49"/>
      <c r="C573" s="65" t="s">
        <v>376</v>
      </c>
      <c r="D573" s="66">
        <v>0</v>
      </c>
      <c r="E573" s="66">
        <v>0</v>
      </c>
      <c r="F573" s="66">
        <v>0</v>
      </c>
      <c r="G573" s="66">
        <v>0</v>
      </c>
      <c r="H573" s="49"/>
      <c r="I573" s="49"/>
      <c r="J573" s="49"/>
      <c r="K573" s="49"/>
    </row>
    <row r="574" spans="1:11" ht="14.1" customHeight="1">
      <c r="A574" s="49"/>
      <c r="B574" s="49"/>
      <c r="C574" s="65" t="s">
        <v>370</v>
      </c>
      <c r="D574" s="66">
        <v>0</v>
      </c>
      <c r="E574" s="66">
        <v>0</v>
      </c>
      <c r="F574" s="66">
        <v>0</v>
      </c>
      <c r="G574" s="66">
        <v>0</v>
      </c>
      <c r="H574" s="49"/>
      <c r="I574" s="49"/>
      <c r="J574" s="49"/>
      <c r="K574" s="49"/>
    </row>
    <row r="575" spans="1:11" ht="14.1" customHeight="1">
      <c r="A575" s="49"/>
      <c r="B575" s="49"/>
      <c r="C575" s="65" t="s">
        <v>374</v>
      </c>
      <c r="D575" s="66">
        <v>0</v>
      </c>
      <c r="E575" s="66">
        <v>0</v>
      </c>
      <c r="F575" s="66">
        <v>0</v>
      </c>
      <c r="G575" s="66">
        <v>0</v>
      </c>
      <c r="H575" s="49"/>
      <c r="I575" s="49"/>
      <c r="J575" s="49"/>
      <c r="K575" s="49"/>
    </row>
    <row r="576" spans="1:11" ht="14.1" customHeight="1">
      <c r="A576" s="49"/>
      <c r="B576" s="49"/>
      <c r="C576" s="65" t="s">
        <v>375</v>
      </c>
      <c r="D576" s="66">
        <v>0</v>
      </c>
      <c r="E576" s="66">
        <v>0</v>
      </c>
      <c r="F576" s="66">
        <v>0</v>
      </c>
      <c r="G576" s="66">
        <v>0</v>
      </c>
      <c r="H576" s="49"/>
      <c r="I576" s="49"/>
      <c r="J576" s="49"/>
      <c r="K576" s="49"/>
    </row>
    <row r="577" spans="1:11" ht="14.1" customHeight="1">
      <c r="A577" s="49"/>
      <c r="B577" s="49"/>
      <c r="C577" s="65" t="s">
        <v>370</v>
      </c>
      <c r="D577" s="66">
        <v>0</v>
      </c>
      <c r="E577" s="66">
        <v>0</v>
      </c>
      <c r="F577" s="66">
        <v>0</v>
      </c>
      <c r="G577" s="66">
        <v>0</v>
      </c>
      <c r="H577" s="49"/>
      <c r="I577" s="49"/>
      <c r="J577" s="49"/>
      <c r="K577" s="49"/>
    </row>
    <row r="578" spans="1:11" ht="14.1" customHeight="1">
      <c r="A578" s="49"/>
      <c r="B578" s="49"/>
      <c r="C578" s="65" t="s">
        <v>374</v>
      </c>
      <c r="D578" s="66">
        <v>0</v>
      </c>
      <c r="E578" s="66">
        <v>0</v>
      </c>
      <c r="F578" s="66">
        <v>0</v>
      </c>
      <c r="G578" s="66">
        <v>0</v>
      </c>
      <c r="H578" s="49"/>
      <c r="I578" s="49"/>
      <c r="J578" s="49"/>
      <c r="K578" s="49"/>
    </row>
    <row r="579" spans="1:11" ht="14.1" customHeight="1">
      <c r="A579" s="49"/>
      <c r="B579" s="49"/>
      <c r="C579" s="65" t="s">
        <v>373</v>
      </c>
      <c r="D579" s="66">
        <v>0</v>
      </c>
      <c r="E579" s="66">
        <v>0</v>
      </c>
      <c r="F579" s="66">
        <v>0</v>
      </c>
      <c r="G579" s="66">
        <v>0</v>
      </c>
      <c r="H579" s="49"/>
      <c r="I579" s="49"/>
      <c r="J579" s="49"/>
      <c r="K579" s="49"/>
    </row>
    <row r="580" spans="1:11" ht="14.1" customHeight="1">
      <c r="A580" s="49"/>
      <c r="B580" s="49"/>
      <c r="C580" s="65" t="s">
        <v>370</v>
      </c>
      <c r="D580" s="66">
        <v>0</v>
      </c>
      <c r="E580" s="66">
        <v>0</v>
      </c>
      <c r="F580" s="66">
        <v>0</v>
      </c>
      <c r="G580" s="66">
        <v>0</v>
      </c>
      <c r="H580" s="49"/>
      <c r="I580" s="49"/>
      <c r="J580" s="49"/>
      <c r="K580" s="49"/>
    </row>
    <row r="581" spans="1:11" ht="14.1" customHeight="1">
      <c r="A581" s="49"/>
      <c r="B581" s="49"/>
      <c r="C581" s="65" t="s">
        <v>369</v>
      </c>
      <c r="D581" s="66">
        <v>0</v>
      </c>
      <c r="E581" s="66">
        <v>0</v>
      </c>
      <c r="F581" s="66">
        <v>0</v>
      </c>
      <c r="G581" s="66">
        <v>0</v>
      </c>
      <c r="H581" s="49"/>
      <c r="I581" s="49"/>
      <c r="J581" s="49"/>
      <c r="K581" s="49"/>
    </row>
    <row r="582" spans="1:11" ht="14.1" customHeight="1">
      <c r="A582" s="49"/>
      <c r="B582" s="49"/>
      <c r="C582" s="65" t="s">
        <v>368</v>
      </c>
      <c r="D582" s="66">
        <v>0</v>
      </c>
      <c r="E582" s="66">
        <v>0</v>
      </c>
      <c r="F582" s="66">
        <v>0</v>
      </c>
      <c r="G582" s="66">
        <v>0</v>
      </c>
      <c r="H582" s="49"/>
      <c r="I582" s="49"/>
      <c r="J582" s="49"/>
      <c r="K582" s="49"/>
    </row>
    <row r="583" spans="1:11" ht="14.1" customHeight="1">
      <c r="A583" s="49"/>
      <c r="B583" s="49"/>
      <c r="C583" s="65" t="s">
        <v>367</v>
      </c>
      <c r="D583" s="66">
        <v>0</v>
      </c>
      <c r="E583" s="66">
        <v>0</v>
      </c>
      <c r="F583" s="66">
        <v>0</v>
      </c>
      <c r="G583" s="66">
        <v>0</v>
      </c>
      <c r="H583" s="49"/>
      <c r="I583" s="49"/>
      <c r="J583" s="49"/>
      <c r="K583" s="49"/>
    </row>
    <row r="584" spans="1:11" ht="14.1" customHeight="1">
      <c r="A584" s="49"/>
      <c r="B584" s="49"/>
      <c r="C584" s="65" t="s">
        <v>366</v>
      </c>
      <c r="D584" s="66">
        <v>0</v>
      </c>
      <c r="E584" s="66">
        <v>0</v>
      </c>
      <c r="F584" s="66">
        <v>0</v>
      </c>
      <c r="G584" s="66">
        <v>0</v>
      </c>
      <c r="H584" s="49"/>
      <c r="I584" s="49"/>
      <c r="J584" s="49"/>
      <c r="K584" s="49"/>
    </row>
    <row r="585" spans="1:11" ht="14.1" customHeight="1">
      <c r="A585" s="49"/>
      <c r="B585" s="49"/>
      <c r="C585" s="65" t="s">
        <v>372</v>
      </c>
      <c r="D585" s="66">
        <v>0</v>
      </c>
      <c r="E585" s="66">
        <v>30000000</v>
      </c>
      <c r="F585" s="66">
        <v>0</v>
      </c>
      <c r="G585" s="66">
        <v>0</v>
      </c>
      <c r="H585" s="49"/>
      <c r="I585" s="49"/>
      <c r="J585" s="49"/>
      <c r="K585" s="49"/>
    </row>
    <row r="586" spans="1:11" ht="14.1" customHeight="1">
      <c r="A586" s="49"/>
      <c r="B586" s="49"/>
      <c r="C586" s="65" t="s">
        <v>370</v>
      </c>
      <c r="D586" s="66">
        <v>0</v>
      </c>
      <c r="E586" s="66">
        <v>30000000</v>
      </c>
      <c r="F586" s="66">
        <v>0</v>
      </c>
      <c r="G586" s="66">
        <v>0</v>
      </c>
      <c r="H586" s="49"/>
      <c r="I586" s="49"/>
      <c r="J586" s="49"/>
      <c r="K586" s="49"/>
    </row>
    <row r="587" spans="1:11" ht="14.1" customHeight="1">
      <c r="A587" s="49"/>
      <c r="B587" s="49"/>
      <c r="C587" s="65" t="s">
        <v>369</v>
      </c>
      <c r="D587" s="66">
        <v>0</v>
      </c>
      <c r="E587" s="66">
        <v>0</v>
      </c>
      <c r="F587" s="66">
        <v>0</v>
      </c>
      <c r="G587" s="66">
        <v>0</v>
      </c>
      <c r="H587" s="49"/>
      <c r="I587" s="49"/>
      <c r="J587" s="49"/>
      <c r="K587" s="49"/>
    </row>
    <row r="588" spans="1:11" ht="14.1" customHeight="1">
      <c r="A588" s="49"/>
      <c r="B588" s="49"/>
      <c r="C588" s="65" t="s">
        <v>368</v>
      </c>
      <c r="D588" s="66">
        <v>0</v>
      </c>
      <c r="E588" s="66">
        <v>0</v>
      </c>
      <c r="F588" s="66">
        <v>0</v>
      </c>
      <c r="G588" s="66">
        <v>0</v>
      </c>
      <c r="H588" s="49"/>
      <c r="I588" s="49"/>
      <c r="J588" s="49"/>
      <c r="K588" s="49"/>
    </row>
    <row r="589" spans="1:11" ht="14.1" customHeight="1">
      <c r="A589" s="49"/>
      <c r="B589" s="49"/>
      <c r="C589" s="65" t="s">
        <v>367</v>
      </c>
      <c r="D589" s="66">
        <v>0</v>
      </c>
      <c r="E589" s="66">
        <v>0</v>
      </c>
      <c r="F589" s="66">
        <v>0</v>
      </c>
      <c r="G589" s="66">
        <v>0</v>
      </c>
      <c r="H589" s="49"/>
      <c r="I589" s="49"/>
      <c r="J589" s="49"/>
      <c r="K589" s="49"/>
    </row>
    <row r="590" spans="1:11" ht="14.1" customHeight="1">
      <c r="A590" s="49"/>
      <c r="B590" s="49"/>
      <c r="C590" s="65" t="s">
        <v>366</v>
      </c>
      <c r="D590" s="66">
        <v>0</v>
      </c>
      <c r="E590" s="66">
        <v>0</v>
      </c>
      <c r="F590" s="66">
        <v>0</v>
      </c>
      <c r="G590" s="66">
        <v>0</v>
      </c>
      <c r="H590" s="49"/>
      <c r="I590" s="49"/>
      <c r="J590" s="49"/>
      <c r="K590" s="49"/>
    </row>
    <row r="591" spans="1:11" ht="14.1" customHeight="1">
      <c r="A591" s="49"/>
      <c r="B591" s="49"/>
      <c r="C591" s="65" t="s">
        <v>371</v>
      </c>
      <c r="D591" s="66">
        <v>0</v>
      </c>
      <c r="E591" s="66">
        <v>0</v>
      </c>
      <c r="F591" s="66">
        <v>0</v>
      </c>
      <c r="G591" s="66">
        <v>0</v>
      </c>
      <c r="H591" s="49"/>
      <c r="I591" s="49"/>
      <c r="J591" s="49"/>
      <c r="K591" s="49"/>
    </row>
    <row r="592" spans="1:11" ht="14.1" customHeight="1">
      <c r="A592" s="49"/>
      <c r="B592" s="49"/>
      <c r="C592" s="65" t="s">
        <v>370</v>
      </c>
      <c r="D592" s="66">
        <v>0</v>
      </c>
      <c r="E592" s="66">
        <v>0</v>
      </c>
      <c r="F592" s="66">
        <v>0</v>
      </c>
      <c r="G592" s="66">
        <v>0</v>
      </c>
      <c r="H592" s="49"/>
      <c r="I592" s="49"/>
      <c r="J592" s="49"/>
      <c r="K592" s="49"/>
    </row>
    <row r="593" spans="1:11" ht="14.1" customHeight="1">
      <c r="A593" s="49"/>
      <c r="B593" s="49"/>
      <c r="C593" s="65" t="s">
        <v>369</v>
      </c>
      <c r="D593" s="66">
        <v>0</v>
      </c>
      <c r="E593" s="66">
        <v>0</v>
      </c>
      <c r="F593" s="66">
        <v>0</v>
      </c>
      <c r="G593" s="66">
        <v>0</v>
      </c>
      <c r="H593" s="49"/>
      <c r="I593" s="49"/>
      <c r="J593" s="49"/>
      <c r="K593" s="49"/>
    </row>
    <row r="594" spans="1:11" ht="14.1" customHeight="1">
      <c r="A594" s="49"/>
      <c r="B594" s="49"/>
      <c r="C594" s="65" t="s">
        <v>368</v>
      </c>
      <c r="D594" s="66">
        <v>0</v>
      </c>
      <c r="E594" s="66">
        <v>0</v>
      </c>
      <c r="F594" s="66">
        <v>0</v>
      </c>
      <c r="G594" s="66">
        <v>0</v>
      </c>
      <c r="H594" s="49"/>
      <c r="I594" s="49"/>
      <c r="J594" s="49"/>
      <c r="K594" s="49"/>
    </row>
    <row r="595" spans="1:11" ht="14.1" customHeight="1">
      <c r="A595" s="49"/>
      <c r="B595" s="49"/>
      <c r="C595" s="65" t="s">
        <v>367</v>
      </c>
      <c r="D595" s="66">
        <v>0</v>
      </c>
      <c r="E595" s="66">
        <v>0</v>
      </c>
      <c r="F595" s="66">
        <v>0</v>
      </c>
      <c r="G595" s="66">
        <v>0</v>
      </c>
      <c r="H595" s="49"/>
      <c r="I595" s="49"/>
      <c r="J595" s="49"/>
      <c r="K595" s="49"/>
    </row>
    <row r="596" spans="1:11" ht="14.1" customHeight="1">
      <c r="A596" s="49"/>
      <c r="B596" s="49"/>
      <c r="C596" s="65" t="s">
        <v>366</v>
      </c>
      <c r="D596" s="66">
        <v>0</v>
      </c>
      <c r="E596" s="66">
        <v>0</v>
      </c>
      <c r="F596" s="66">
        <v>0</v>
      </c>
      <c r="G596" s="66">
        <v>0</v>
      </c>
      <c r="H596" s="49"/>
      <c r="I596" s="49"/>
      <c r="J596" s="49"/>
      <c r="K596" s="49"/>
    </row>
    <row r="597" spans="1:11" ht="14.1" customHeight="1">
      <c r="A597" s="49"/>
      <c r="B597" s="49"/>
      <c r="C597" s="65" t="s">
        <v>365</v>
      </c>
      <c r="D597" s="66">
        <v>0</v>
      </c>
      <c r="E597" s="66">
        <v>0</v>
      </c>
      <c r="F597" s="66">
        <v>0</v>
      </c>
      <c r="G597" s="66">
        <v>0</v>
      </c>
      <c r="H597" s="49"/>
      <c r="I597" s="49"/>
      <c r="J597" s="49"/>
      <c r="K597" s="49"/>
    </row>
    <row r="598" spans="1:11" ht="14.1" customHeight="1">
      <c r="A598" s="49"/>
      <c r="B598" s="49"/>
      <c r="C598" s="65" t="s">
        <v>364</v>
      </c>
      <c r="D598" s="66">
        <v>0</v>
      </c>
      <c r="E598" s="66">
        <v>0</v>
      </c>
      <c r="F598" s="66">
        <v>0</v>
      </c>
      <c r="G598" s="66">
        <v>0</v>
      </c>
      <c r="H598" s="49"/>
      <c r="I598" s="49"/>
      <c r="J598" s="49"/>
      <c r="K598" s="49"/>
    </row>
    <row r="599" spans="1:11" ht="14.1" customHeight="1">
      <c r="A599" s="49"/>
      <c r="B599" s="49"/>
      <c r="C599" s="67" t="s">
        <v>147</v>
      </c>
      <c r="D599" s="66">
        <v>0</v>
      </c>
      <c r="E599" s="66">
        <v>30000000</v>
      </c>
      <c r="F599" s="66">
        <v>0</v>
      </c>
      <c r="G599" s="66">
        <v>0</v>
      </c>
      <c r="H599" s="49"/>
      <c r="I599" s="49"/>
      <c r="J599" s="49"/>
      <c r="K599" s="49"/>
    </row>
    <row r="600" spans="1:11" ht="18" customHeight="1">
      <c r="A600" s="49"/>
      <c r="B600" s="49"/>
      <c r="C600" s="59" t="s">
        <v>393</v>
      </c>
      <c r="D600" s="1258" t="s">
        <v>1676</v>
      </c>
      <c r="E600" s="1259"/>
      <c r="F600" s="1259"/>
      <c r="G600" s="1259"/>
      <c r="H600" s="49"/>
      <c r="I600" s="49"/>
      <c r="J600" s="49"/>
      <c r="K600" s="49"/>
    </row>
    <row r="601" spans="1:11" ht="18" customHeight="1">
      <c r="A601" s="49"/>
      <c r="B601" s="49"/>
      <c r="C601" s="60" t="s">
        <v>392</v>
      </c>
      <c r="D601" s="1254" t="s">
        <v>1677</v>
      </c>
      <c r="E601" s="1255"/>
      <c r="F601" s="1255"/>
      <c r="G601" s="1255"/>
      <c r="H601" s="49"/>
      <c r="I601" s="49"/>
      <c r="J601" s="49"/>
      <c r="K601" s="49"/>
    </row>
    <row r="602" spans="1:11" ht="18" customHeight="1">
      <c r="A602" s="49"/>
      <c r="B602" s="49"/>
      <c r="C602" s="60" t="s">
        <v>15</v>
      </c>
      <c r="D602" s="1254" t="s">
        <v>1638</v>
      </c>
      <c r="E602" s="1255"/>
      <c r="F602" s="1255"/>
      <c r="G602" s="1255"/>
      <c r="H602" s="49"/>
      <c r="I602" s="49"/>
      <c r="J602" s="49"/>
      <c r="K602" s="49"/>
    </row>
    <row r="603" spans="1:11" ht="15" customHeight="1">
      <c r="A603" s="49"/>
      <c r="B603" s="49"/>
      <c r="C603" s="61"/>
      <c r="D603" s="62">
        <v>2021</v>
      </c>
      <c r="E603" s="62">
        <v>2022</v>
      </c>
      <c r="F603" s="62">
        <v>2023</v>
      </c>
      <c r="G603" s="62">
        <v>2024</v>
      </c>
      <c r="H603" s="49"/>
      <c r="I603" s="49"/>
      <c r="J603" s="49"/>
      <c r="K603" s="49"/>
    </row>
    <row r="604" spans="1:11" ht="15" customHeight="1">
      <c r="A604" s="49"/>
      <c r="B604" s="49"/>
      <c r="C604" s="63"/>
      <c r="D604" s="64" t="s">
        <v>7</v>
      </c>
      <c r="E604" s="64" t="s">
        <v>8</v>
      </c>
      <c r="F604" s="64" t="s">
        <v>8</v>
      </c>
      <c r="G604" s="64" t="s">
        <v>8</v>
      </c>
      <c r="H604" s="49"/>
      <c r="I604" s="49"/>
      <c r="J604" s="49"/>
      <c r="K604" s="49"/>
    </row>
    <row r="605" spans="1:11" ht="14.1" customHeight="1">
      <c r="A605" s="49"/>
      <c r="B605" s="49"/>
      <c r="C605" s="53" t="s">
        <v>16</v>
      </c>
      <c r="D605" s="57" t="s">
        <v>411</v>
      </c>
      <c r="E605" s="57" t="s">
        <v>411</v>
      </c>
      <c r="F605" s="57" t="s">
        <v>385</v>
      </c>
      <c r="G605" s="57" t="s">
        <v>385</v>
      </c>
      <c r="H605" s="49"/>
      <c r="I605" s="49"/>
      <c r="J605" s="49"/>
      <c r="K605" s="49"/>
    </row>
    <row r="606" spans="1:11" ht="14.1" customHeight="1">
      <c r="A606" s="49"/>
      <c r="B606" s="49"/>
      <c r="C606" s="53" t="s">
        <v>506</v>
      </c>
      <c r="D606" s="57" t="s">
        <v>385</v>
      </c>
      <c r="E606" s="57" t="s">
        <v>1678</v>
      </c>
      <c r="F606" s="57" t="s">
        <v>385</v>
      </c>
      <c r="G606" s="57" t="s">
        <v>385</v>
      </c>
      <c r="H606" s="49"/>
      <c r="I606" s="49"/>
      <c r="J606" s="49"/>
      <c r="K606" s="49"/>
    </row>
    <row r="607" spans="1:11" ht="14.1" customHeight="1">
      <c r="A607" s="49"/>
      <c r="B607" s="49"/>
      <c r="C607" s="53" t="s">
        <v>504</v>
      </c>
      <c r="D607" s="57" t="s">
        <v>385</v>
      </c>
      <c r="E607" s="57" t="s">
        <v>1678</v>
      </c>
      <c r="F607" s="57" t="s">
        <v>385</v>
      </c>
      <c r="G607" s="57" t="s">
        <v>385</v>
      </c>
      <c r="H607" s="49"/>
      <c r="I607" s="49"/>
      <c r="J607" s="49"/>
      <c r="K607" s="49"/>
    </row>
    <row r="608" spans="1:11" ht="14.1" customHeight="1">
      <c r="A608" s="49"/>
      <c r="B608" s="49"/>
      <c r="C608" s="53" t="s">
        <v>388</v>
      </c>
      <c r="D608" s="57" t="s">
        <v>361</v>
      </c>
      <c r="E608" s="57" t="s">
        <v>385</v>
      </c>
      <c r="F608" s="57" t="s">
        <v>430</v>
      </c>
      <c r="G608" s="57" t="s">
        <v>361</v>
      </c>
      <c r="H608" s="49"/>
      <c r="I608" s="49"/>
      <c r="J608" s="49"/>
      <c r="K608" s="49"/>
    </row>
    <row r="609" spans="1:11" ht="14.1" customHeight="1">
      <c r="A609" s="49"/>
      <c r="B609" s="49"/>
      <c r="C609" s="53" t="s">
        <v>387</v>
      </c>
      <c r="D609" s="57" t="s">
        <v>361</v>
      </c>
      <c r="E609" s="57" t="s">
        <v>361</v>
      </c>
      <c r="F609" s="57" t="s">
        <v>430</v>
      </c>
      <c r="G609" s="57" t="s">
        <v>361</v>
      </c>
      <c r="H609" s="49"/>
      <c r="I609" s="49"/>
      <c r="J609" s="49"/>
      <c r="K609" s="49"/>
    </row>
    <row r="610" spans="1:11" ht="14.1" customHeight="1">
      <c r="A610" s="49"/>
      <c r="B610" s="49"/>
      <c r="C610" s="53" t="s">
        <v>22</v>
      </c>
      <c r="D610" s="57" t="s">
        <v>361</v>
      </c>
      <c r="E610" s="57" t="s">
        <v>361</v>
      </c>
      <c r="F610" s="57" t="s">
        <v>430</v>
      </c>
      <c r="G610" s="57" t="s">
        <v>361</v>
      </c>
      <c r="H610" s="49"/>
      <c r="I610" s="49"/>
      <c r="J610" s="49"/>
      <c r="K610" s="49"/>
    </row>
    <row r="611" spans="1:11" ht="14.1" customHeight="1">
      <c r="A611" s="49"/>
      <c r="B611" s="49"/>
      <c r="C611" s="1256" t="s">
        <v>384</v>
      </c>
      <c r="D611" s="1257"/>
      <c r="E611" s="1257"/>
      <c r="F611" s="1257"/>
      <c r="G611" s="1257"/>
      <c r="H611" s="49"/>
      <c r="I611" s="49"/>
      <c r="J611" s="49"/>
      <c r="K611" s="49"/>
    </row>
    <row r="612" spans="1:11" ht="14.1" customHeight="1">
      <c r="A612" s="49"/>
      <c r="B612" s="49"/>
      <c r="C612" s="61"/>
      <c r="D612" s="62">
        <v>2021</v>
      </c>
      <c r="E612" s="62">
        <v>2022</v>
      </c>
      <c r="F612" s="62">
        <v>2023</v>
      </c>
      <c r="G612" s="62">
        <v>2024</v>
      </c>
      <c r="H612" s="49"/>
      <c r="I612" s="49"/>
      <c r="J612" s="49"/>
      <c r="K612" s="49"/>
    </row>
    <row r="613" spans="1:11" ht="14.1" customHeight="1">
      <c r="A613" s="49"/>
      <c r="B613" s="49"/>
      <c r="C613" s="63"/>
      <c r="D613" s="64" t="s">
        <v>7</v>
      </c>
      <c r="E613" s="64" t="s">
        <v>8</v>
      </c>
      <c r="F613" s="64" t="s">
        <v>8</v>
      </c>
      <c r="G613" s="64" t="s">
        <v>8</v>
      </c>
      <c r="H613" s="49"/>
      <c r="I613" s="49"/>
      <c r="J613" s="49"/>
      <c r="K613" s="49"/>
    </row>
    <row r="614" spans="1:11" ht="14.1" customHeight="1">
      <c r="A614" s="49"/>
      <c r="B614" s="49"/>
      <c r="C614" s="65" t="s">
        <v>381</v>
      </c>
      <c r="D614" s="66">
        <v>0</v>
      </c>
      <c r="E614" s="66">
        <v>0</v>
      </c>
      <c r="F614" s="66">
        <v>0</v>
      </c>
      <c r="G614" s="66">
        <v>0</v>
      </c>
      <c r="H614" s="49"/>
      <c r="I614" s="49"/>
      <c r="J614" s="49"/>
      <c r="K614" s="49"/>
    </row>
    <row r="615" spans="1:11" ht="14.1" customHeight="1">
      <c r="A615" s="49"/>
      <c r="B615" s="49"/>
      <c r="C615" s="65" t="s">
        <v>370</v>
      </c>
      <c r="D615" s="66">
        <v>0</v>
      </c>
      <c r="E615" s="66">
        <v>0</v>
      </c>
      <c r="F615" s="66">
        <v>0</v>
      </c>
      <c r="G615" s="66">
        <v>0</v>
      </c>
      <c r="H615" s="49"/>
      <c r="I615" s="49"/>
      <c r="J615" s="49"/>
      <c r="K615" s="49"/>
    </row>
    <row r="616" spans="1:11" ht="14.1" customHeight="1">
      <c r="A616" s="49"/>
      <c r="B616" s="49"/>
      <c r="C616" s="65" t="s">
        <v>374</v>
      </c>
      <c r="D616" s="66">
        <v>0</v>
      </c>
      <c r="E616" s="66">
        <v>0</v>
      </c>
      <c r="F616" s="66">
        <v>0</v>
      </c>
      <c r="G616" s="66">
        <v>0</v>
      </c>
      <c r="H616" s="49"/>
      <c r="I616" s="49"/>
      <c r="J616" s="49"/>
      <c r="K616" s="49"/>
    </row>
    <row r="617" spans="1:11" ht="14.1" customHeight="1">
      <c r="A617" s="49"/>
      <c r="B617" s="49"/>
      <c r="C617" s="65" t="s">
        <v>380</v>
      </c>
      <c r="D617" s="66">
        <v>0</v>
      </c>
      <c r="E617" s="66">
        <v>0</v>
      </c>
      <c r="F617" s="66">
        <v>0</v>
      </c>
      <c r="G617" s="66">
        <v>0</v>
      </c>
      <c r="H617" s="49"/>
      <c r="I617" s="49"/>
      <c r="J617" s="49"/>
      <c r="K617" s="49"/>
    </row>
    <row r="618" spans="1:11" ht="14.1" customHeight="1">
      <c r="A618" s="49"/>
      <c r="B618" s="49"/>
      <c r="C618" s="65" t="s">
        <v>370</v>
      </c>
      <c r="D618" s="66">
        <v>0</v>
      </c>
      <c r="E618" s="66">
        <v>0</v>
      </c>
      <c r="F618" s="66">
        <v>0</v>
      </c>
      <c r="G618" s="66">
        <v>0</v>
      </c>
      <c r="H618" s="49"/>
      <c r="I618" s="49"/>
      <c r="J618" s="49"/>
      <c r="K618" s="49"/>
    </row>
    <row r="619" spans="1:11" ht="14.1" customHeight="1">
      <c r="A619" s="49"/>
      <c r="B619" s="49"/>
      <c r="C619" s="65" t="s">
        <v>374</v>
      </c>
      <c r="D619" s="66">
        <v>0</v>
      </c>
      <c r="E619" s="66">
        <v>0</v>
      </c>
      <c r="F619" s="66">
        <v>0</v>
      </c>
      <c r="G619" s="66">
        <v>0</v>
      </c>
      <c r="H619" s="49"/>
      <c r="I619" s="49"/>
      <c r="J619" s="49"/>
      <c r="K619" s="49"/>
    </row>
    <row r="620" spans="1:11" ht="14.1" customHeight="1">
      <c r="A620" s="49"/>
      <c r="B620" s="49"/>
      <c r="C620" s="65" t="s">
        <v>379</v>
      </c>
      <c r="D620" s="66">
        <v>0</v>
      </c>
      <c r="E620" s="66">
        <v>0</v>
      </c>
      <c r="F620" s="66">
        <v>0</v>
      </c>
      <c r="G620" s="66">
        <v>0</v>
      </c>
      <c r="H620" s="49"/>
      <c r="I620" s="49"/>
      <c r="J620" s="49"/>
      <c r="K620" s="49"/>
    </row>
    <row r="621" spans="1:11" ht="14.1" customHeight="1">
      <c r="A621" s="49"/>
      <c r="B621" s="49"/>
      <c r="C621" s="65" t="s">
        <v>370</v>
      </c>
      <c r="D621" s="66">
        <v>0</v>
      </c>
      <c r="E621" s="66">
        <v>0</v>
      </c>
      <c r="F621" s="66">
        <v>0</v>
      </c>
      <c r="G621" s="66">
        <v>0</v>
      </c>
      <c r="H621" s="49"/>
      <c r="I621" s="49"/>
      <c r="J621" s="49"/>
      <c r="K621" s="49"/>
    </row>
    <row r="622" spans="1:11" ht="14.1" customHeight="1">
      <c r="A622" s="49"/>
      <c r="B622" s="49"/>
      <c r="C622" s="65" t="s">
        <v>374</v>
      </c>
      <c r="D622" s="66">
        <v>0</v>
      </c>
      <c r="E622" s="66">
        <v>0</v>
      </c>
      <c r="F622" s="66">
        <v>0</v>
      </c>
      <c r="G622" s="66">
        <v>0</v>
      </c>
      <c r="H622" s="49"/>
      <c r="I622" s="49"/>
      <c r="J622" s="49"/>
      <c r="K622" s="49"/>
    </row>
    <row r="623" spans="1:11" ht="14.1" customHeight="1">
      <c r="A623" s="49"/>
      <c r="B623" s="49"/>
      <c r="C623" s="65" t="s">
        <v>378</v>
      </c>
      <c r="D623" s="66">
        <v>0</v>
      </c>
      <c r="E623" s="66">
        <v>0</v>
      </c>
      <c r="F623" s="66">
        <v>0</v>
      </c>
      <c r="G623" s="66">
        <v>0</v>
      </c>
      <c r="H623" s="49"/>
      <c r="I623" s="49"/>
      <c r="J623" s="49"/>
      <c r="K623" s="49"/>
    </row>
    <row r="624" spans="1:11" ht="14.1" customHeight="1">
      <c r="A624" s="49"/>
      <c r="B624" s="49"/>
      <c r="C624" s="65" t="s">
        <v>370</v>
      </c>
      <c r="D624" s="66">
        <v>0</v>
      </c>
      <c r="E624" s="66">
        <v>0</v>
      </c>
      <c r="F624" s="66">
        <v>0</v>
      </c>
      <c r="G624" s="66">
        <v>0</v>
      </c>
      <c r="H624" s="49"/>
      <c r="I624" s="49"/>
      <c r="J624" s="49"/>
      <c r="K624" s="49"/>
    </row>
    <row r="625" spans="1:11" ht="14.1" customHeight="1">
      <c r="A625" s="49"/>
      <c r="B625" s="49"/>
      <c r="C625" s="65" t="s">
        <v>374</v>
      </c>
      <c r="D625" s="66">
        <v>0</v>
      </c>
      <c r="E625" s="66">
        <v>0</v>
      </c>
      <c r="F625" s="66">
        <v>0</v>
      </c>
      <c r="G625" s="66">
        <v>0</v>
      </c>
      <c r="H625" s="49"/>
      <c r="I625" s="49"/>
      <c r="J625" s="49"/>
      <c r="K625" s="49"/>
    </row>
    <row r="626" spans="1:11" ht="14.1" customHeight="1">
      <c r="A626" s="49"/>
      <c r="B626" s="49"/>
      <c r="C626" s="65" t="s">
        <v>383</v>
      </c>
      <c r="D626" s="66">
        <v>0</v>
      </c>
      <c r="E626" s="66">
        <v>0</v>
      </c>
      <c r="F626" s="66">
        <v>0</v>
      </c>
      <c r="G626" s="66">
        <v>0</v>
      </c>
      <c r="H626" s="49"/>
      <c r="I626" s="49"/>
      <c r="J626" s="49"/>
      <c r="K626" s="49"/>
    </row>
    <row r="627" spans="1:11" ht="14.1" customHeight="1">
      <c r="A627" s="49"/>
      <c r="B627" s="49"/>
      <c r="C627" s="65" t="s">
        <v>370</v>
      </c>
      <c r="D627" s="66">
        <v>0</v>
      </c>
      <c r="E627" s="66">
        <v>0</v>
      </c>
      <c r="F627" s="66">
        <v>0</v>
      </c>
      <c r="G627" s="66">
        <v>0</v>
      </c>
      <c r="H627" s="49"/>
      <c r="I627" s="49"/>
      <c r="J627" s="49"/>
      <c r="K627" s="49"/>
    </row>
    <row r="628" spans="1:11" ht="14.1" customHeight="1">
      <c r="A628" s="49"/>
      <c r="B628" s="49"/>
      <c r="C628" s="65" t="s">
        <v>374</v>
      </c>
      <c r="D628" s="66">
        <v>0</v>
      </c>
      <c r="E628" s="66">
        <v>0</v>
      </c>
      <c r="F628" s="66">
        <v>0</v>
      </c>
      <c r="G628" s="66">
        <v>0</v>
      </c>
      <c r="H628" s="49"/>
      <c r="I628" s="49"/>
      <c r="J628" s="49"/>
      <c r="K628" s="49"/>
    </row>
    <row r="629" spans="1:11" ht="14.1" customHeight="1">
      <c r="A629" s="49"/>
      <c r="B629" s="49"/>
      <c r="C629" s="65" t="s">
        <v>376</v>
      </c>
      <c r="D629" s="66">
        <v>0</v>
      </c>
      <c r="E629" s="66">
        <v>0</v>
      </c>
      <c r="F629" s="66">
        <v>0</v>
      </c>
      <c r="G629" s="66">
        <v>0</v>
      </c>
      <c r="H629" s="49"/>
      <c r="I629" s="49"/>
      <c r="J629" s="49"/>
      <c r="K629" s="49"/>
    </row>
    <row r="630" spans="1:11" ht="14.1" customHeight="1">
      <c r="A630" s="49"/>
      <c r="B630" s="49"/>
      <c r="C630" s="65" t="s">
        <v>370</v>
      </c>
      <c r="D630" s="66">
        <v>0</v>
      </c>
      <c r="E630" s="66">
        <v>0</v>
      </c>
      <c r="F630" s="66">
        <v>0</v>
      </c>
      <c r="G630" s="66">
        <v>0</v>
      </c>
      <c r="H630" s="49"/>
      <c r="I630" s="49"/>
      <c r="J630" s="49"/>
      <c r="K630" s="49"/>
    </row>
    <row r="631" spans="1:11" ht="14.1" customHeight="1">
      <c r="A631" s="49"/>
      <c r="B631" s="49"/>
      <c r="C631" s="65" t="s">
        <v>374</v>
      </c>
      <c r="D631" s="66">
        <v>0</v>
      </c>
      <c r="E631" s="66">
        <v>0</v>
      </c>
      <c r="F631" s="66">
        <v>0</v>
      </c>
      <c r="G631" s="66">
        <v>0</v>
      </c>
      <c r="H631" s="49"/>
      <c r="I631" s="49"/>
      <c r="J631" s="49"/>
      <c r="K631" s="49"/>
    </row>
    <row r="632" spans="1:11" ht="14.1" customHeight="1">
      <c r="A632" s="49"/>
      <c r="B632" s="49"/>
      <c r="C632" s="65" t="s">
        <v>375</v>
      </c>
      <c r="D632" s="66">
        <v>0</v>
      </c>
      <c r="E632" s="66">
        <v>0</v>
      </c>
      <c r="F632" s="66">
        <v>0</v>
      </c>
      <c r="G632" s="66">
        <v>0</v>
      </c>
      <c r="H632" s="49"/>
      <c r="I632" s="49"/>
      <c r="J632" s="49"/>
      <c r="K632" s="49"/>
    </row>
    <row r="633" spans="1:11" ht="14.1" customHeight="1">
      <c r="A633" s="49"/>
      <c r="B633" s="49"/>
      <c r="C633" s="65" t="s">
        <v>370</v>
      </c>
      <c r="D633" s="66">
        <v>0</v>
      </c>
      <c r="E633" s="66">
        <v>0</v>
      </c>
      <c r="F633" s="66">
        <v>0</v>
      </c>
      <c r="G633" s="66">
        <v>0</v>
      </c>
      <c r="H633" s="49"/>
      <c r="I633" s="49"/>
      <c r="J633" s="49"/>
      <c r="K633" s="49"/>
    </row>
    <row r="634" spans="1:11" ht="14.1" customHeight="1">
      <c r="A634" s="49"/>
      <c r="B634" s="49"/>
      <c r="C634" s="65" t="s">
        <v>374</v>
      </c>
      <c r="D634" s="66">
        <v>0</v>
      </c>
      <c r="E634" s="66">
        <v>0</v>
      </c>
      <c r="F634" s="66">
        <v>0</v>
      </c>
      <c r="G634" s="66">
        <v>0</v>
      </c>
      <c r="H634" s="49"/>
      <c r="I634" s="49"/>
      <c r="J634" s="49"/>
      <c r="K634" s="49"/>
    </row>
    <row r="635" spans="1:11" ht="14.1" customHeight="1">
      <c r="A635" s="49"/>
      <c r="B635" s="49"/>
      <c r="C635" s="65" t="s">
        <v>373</v>
      </c>
      <c r="D635" s="66">
        <v>0</v>
      </c>
      <c r="E635" s="66">
        <v>0</v>
      </c>
      <c r="F635" s="66">
        <v>0</v>
      </c>
      <c r="G635" s="66">
        <v>0</v>
      </c>
      <c r="H635" s="49"/>
      <c r="I635" s="49"/>
      <c r="J635" s="49"/>
      <c r="K635" s="49"/>
    </row>
    <row r="636" spans="1:11" ht="14.1" customHeight="1">
      <c r="A636" s="49"/>
      <c r="B636" s="49"/>
      <c r="C636" s="65" t="s">
        <v>370</v>
      </c>
      <c r="D636" s="66">
        <v>0</v>
      </c>
      <c r="E636" s="66">
        <v>0</v>
      </c>
      <c r="F636" s="66">
        <v>0</v>
      </c>
      <c r="G636" s="66">
        <v>0</v>
      </c>
      <c r="H636" s="49"/>
      <c r="I636" s="49"/>
      <c r="J636" s="49"/>
      <c r="K636" s="49"/>
    </row>
    <row r="637" spans="1:11" ht="14.1" customHeight="1">
      <c r="A637" s="49"/>
      <c r="B637" s="49"/>
      <c r="C637" s="65" t="s">
        <v>369</v>
      </c>
      <c r="D637" s="66">
        <v>0</v>
      </c>
      <c r="E637" s="66">
        <v>0</v>
      </c>
      <c r="F637" s="66">
        <v>0</v>
      </c>
      <c r="G637" s="66">
        <v>0</v>
      </c>
      <c r="H637" s="49"/>
      <c r="I637" s="49"/>
      <c r="J637" s="49"/>
      <c r="K637" s="49"/>
    </row>
    <row r="638" spans="1:11" ht="14.1" customHeight="1">
      <c r="A638" s="49"/>
      <c r="B638" s="49"/>
      <c r="C638" s="65" t="s">
        <v>368</v>
      </c>
      <c r="D638" s="66">
        <v>0</v>
      </c>
      <c r="E638" s="66">
        <v>0</v>
      </c>
      <c r="F638" s="66">
        <v>0</v>
      </c>
      <c r="G638" s="66">
        <v>0</v>
      </c>
      <c r="H638" s="49"/>
      <c r="I638" s="49"/>
      <c r="J638" s="49"/>
      <c r="K638" s="49"/>
    </row>
    <row r="639" spans="1:11" ht="14.1" customHeight="1">
      <c r="A639" s="49"/>
      <c r="B639" s="49"/>
      <c r="C639" s="65" t="s">
        <v>367</v>
      </c>
      <c r="D639" s="66">
        <v>0</v>
      </c>
      <c r="E639" s="66">
        <v>0</v>
      </c>
      <c r="F639" s="66">
        <v>0</v>
      </c>
      <c r="G639" s="66">
        <v>0</v>
      </c>
      <c r="H639" s="49"/>
      <c r="I639" s="49"/>
      <c r="J639" s="49"/>
      <c r="K639" s="49"/>
    </row>
    <row r="640" spans="1:11" ht="14.1" customHeight="1">
      <c r="A640" s="49"/>
      <c r="B640" s="49"/>
      <c r="C640" s="65" t="s">
        <v>366</v>
      </c>
      <c r="D640" s="66">
        <v>0</v>
      </c>
      <c r="E640" s="66">
        <v>0</v>
      </c>
      <c r="F640" s="66">
        <v>0</v>
      </c>
      <c r="G640" s="66">
        <v>0</v>
      </c>
      <c r="H640" s="49"/>
      <c r="I640" s="49"/>
      <c r="J640" s="49"/>
      <c r="K640" s="49"/>
    </row>
    <row r="641" spans="1:11" ht="14.1" customHeight="1">
      <c r="A641" s="49"/>
      <c r="B641" s="49"/>
      <c r="C641" s="65" t="s">
        <v>372</v>
      </c>
      <c r="D641" s="66">
        <v>0</v>
      </c>
      <c r="E641" s="66">
        <v>85000000</v>
      </c>
      <c r="F641" s="66">
        <v>0</v>
      </c>
      <c r="G641" s="66">
        <v>0</v>
      </c>
      <c r="H641" s="49"/>
      <c r="I641" s="49"/>
      <c r="J641" s="49"/>
      <c r="K641" s="49"/>
    </row>
    <row r="642" spans="1:11" ht="14.1" customHeight="1">
      <c r="A642" s="49"/>
      <c r="B642" s="49"/>
      <c r="C642" s="65" t="s">
        <v>370</v>
      </c>
      <c r="D642" s="66">
        <v>0</v>
      </c>
      <c r="E642" s="66">
        <v>85000000</v>
      </c>
      <c r="F642" s="66">
        <v>0</v>
      </c>
      <c r="G642" s="66">
        <v>0</v>
      </c>
      <c r="H642" s="49"/>
      <c r="I642" s="49"/>
      <c r="J642" s="49"/>
      <c r="K642" s="49"/>
    </row>
    <row r="643" spans="1:11" ht="14.1" customHeight="1">
      <c r="A643" s="49"/>
      <c r="B643" s="49"/>
      <c r="C643" s="65" t="s">
        <v>369</v>
      </c>
      <c r="D643" s="66">
        <v>0</v>
      </c>
      <c r="E643" s="66">
        <v>0</v>
      </c>
      <c r="F643" s="66">
        <v>0</v>
      </c>
      <c r="G643" s="66">
        <v>0</v>
      </c>
      <c r="H643" s="49"/>
      <c r="I643" s="49"/>
      <c r="J643" s="49"/>
      <c r="K643" s="49"/>
    </row>
    <row r="644" spans="1:11" ht="14.1" customHeight="1">
      <c r="A644" s="49"/>
      <c r="B644" s="49"/>
      <c r="C644" s="65" t="s">
        <v>368</v>
      </c>
      <c r="D644" s="66">
        <v>0</v>
      </c>
      <c r="E644" s="66">
        <v>0</v>
      </c>
      <c r="F644" s="66">
        <v>0</v>
      </c>
      <c r="G644" s="66">
        <v>0</v>
      </c>
      <c r="H644" s="49"/>
      <c r="I644" s="49"/>
      <c r="J644" s="49"/>
      <c r="K644" s="49"/>
    </row>
    <row r="645" spans="1:11" ht="14.1" customHeight="1">
      <c r="A645" s="49"/>
      <c r="B645" s="49"/>
      <c r="C645" s="65" t="s">
        <v>367</v>
      </c>
      <c r="D645" s="66">
        <v>0</v>
      </c>
      <c r="E645" s="66">
        <v>0</v>
      </c>
      <c r="F645" s="66">
        <v>0</v>
      </c>
      <c r="G645" s="66">
        <v>0</v>
      </c>
      <c r="H645" s="49"/>
      <c r="I645" s="49"/>
      <c r="J645" s="49"/>
      <c r="K645" s="49"/>
    </row>
    <row r="646" spans="1:11" ht="14.1" customHeight="1">
      <c r="A646" s="49"/>
      <c r="B646" s="49"/>
      <c r="C646" s="65" t="s">
        <v>366</v>
      </c>
      <c r="D646" s="66">
        <v>0</v>
      </c>
      <c r="E646" s="66">
        <v>0</v>
      </c>
      <c r="F646" s="66">
        <v>0</v>
      </c>
      <c r="G646" s="66">
        <v>0</v>
      </c>
      <c r="H646" s="49"/>
      <c r="I646" s="49"/>
      <c r="J646" s="49"/>
      <c r="K646" s="49"/>
    </row>
    <row r="647" spans="1:11" ht="14.1" customHeight="1">
      <c r="A647" s="49"/>
      <c r="B647" s="49"/>
      <c r="C647" s="65" t="s">
        <v>371</v>
      </c>
      <c r="D647" s="66">
        <v>0</v>
      </c>
      <c r="E647" s="66">
        <v>0</v>
      </c>
      <c r="F647" s="66">
        <v>0</v>
      </c>
      <c r="G647" s="66">
        <v>0</v>
      </c>
      <c r="H647" s="49"/>
      <c r="I647" s="49"/>
      <c r="J647" s="49"/>
      <c r="K647" s="49"/>
    </row>
    <row r="648" spans="1:11" ht="14.1" customHeight="1">
      <c r="A648" s="49"/>
      <c r="B648" s="49"/>
      <c r="C648" s="65" t="s">
        <v>370</v>
      </c>
      <c r="D648" s="66">
        <v>0</v>
      </c>
      <c r="E648" s="66">
        <v>0</v>
      </c>
      <c r="F648" s="66">
        <v>0</v>
      </c>
      <c r="G648" s="66">
        <v>0</v>
      </c>
      <c r="H648" s="49"/>
      <c r="I648" s="49"/>
      <c r="J648" s="49"/>
      <c r="K648" s="49"/>
    </row>
    <row r="649" spans="1:11" ht="14.1" customHeight="1">
      <c r="A649" s="49"/>
      <c r="B649" s="49"/>
      <c r="C649" s="65" t="s">
        <v>369</v>
      </c>
      <c r="D649" s="66">
        <v>0</v>
      </c>
      <c r="E649" s="66">
        <v>0</v>
      </c>
      <c r="F649" s="66">
        <v>0</v>
      </c>
      <c r="G649" s="66">
        <v>0</v>
      </c>
      <c r="H649" s="49"/>
      <c r="I649" s="49"/>
      <c r="J649" s="49"/>
      <c r="K649" s="49"/>
    </row>
    <row r="650" spans="1:11" ht="14.1" customHeight="1">
      <c r="A650" s="49"/>
      <c r="B650" s="49"/>
      <c r="C650" s="65" t="s">
        <v>368</v>
      </c>
      <c r="D650" s="66">
        <v>0</v>
      </c>
      <c r="E650" s="66">
        <v>0</v>
      </c>
      <c r="F650" s="66">
        <v>0</v>
      </c>
      <c r="G650" s="66">
        <v>0</v>
      </c>
      <c r="H650" s="49"/>
      <c r="I650" s="49"/>
      <c r="J650" s="49"/>
      <c r="K650" s="49"/>
    </row>
    <row r="651" spans="1:11" ht="14.1" customHeight="1">
      <c r="A651" s="49"/>
      <c r="B651" s="49"/>
      <c r="C651" s="65" t="s">
        <v>367</v>
      </c>
      <c r="D651" s="66">
        <v>0</v>
      </c>
      <c r="E651" s="66">
        <v>0</v>
      </c>
      <c r="F651" s="66">
        <v>0</v>
      </c>
      <c r="G651" s="66">
        <v>0</v>
      </c>
      <c r="H651" s="49"/>
      <c r="I651" s="49"/>
      <c r="J651" s="49"/>
      <c r="K651" s="49"/>
    </row>
    <row r="652" spans="1:11" ht="14.1" customHeight="1">
      <c r="A652" s="49"/>
      <c r="B652" s="49"/>
      <c r="C652" s="65" t="s">
        <v>366</v>
      </c>
      <c r="D652" s="66">
        <v>0</v>
      </c>
      <c r="E652" s="66">
        <v>0</v>
      </c>
      <c r="F652" s="66">
        <v>0</v>
      </c>
      <c r="G652" s="66">
        <v>0</v>
      </c>
      <c r="H652" s="49"/>
      <c r="I652" s="49"/>
      <c r="J652" s="49"/>
      <c r="K652" s="49"/>
    </row>
    <row r="653" spans="1:11" ht="14.1" customHeight="1">
      <c r="A653" s="49"/>
      <c r="B653" s="49"/>
      <c r="C653" s="65" t="s">
        <v>365</v>
      </c>
      <c r="D653" s="66">
        <v>0</v>
      </c>
      <c r="E653" s="66">
        <v>0</v>
      </c>
      <c r="F653" s="66">
        <v>0</v>
      </c>
      <c r="G653" s="66">
        <v>0</v>
      </c>
      <c r="H653" s="49"/>
      <c r="I653" s="49"/>
      <c r="J653" s="49"/>
      <c r="K653" s="49"/>
    </row>
    <row r="654" spans="1:11" ht="14.1" customHeight="1">
      <c r="A654" s="49"/>
      <c r="B654" s="49"/>
      <c r="C654" s="65" t="s">
        <v>364</v>
      </c>
      <c r="D654" s="66">
        <v>0</v>
      </c>
      <c r="E654" s="66">
        <v>0</v>
      </c>
      <c r="F654" s="66">
        <v>0</v>
      </c>
      <c r="G654" s="66">
        <v>0</v>
      </c>
      <c r="H654" s="49"/>
      <c r="I654" s="49"/>
      <c r="J654" s="49"/>
      <c r="K654" s="49"/>
    </row>
    <row r="655" spans="1:11" ht="14.1" customHeight="1">
      <c r="A655" s="49"/>
      <c r="B655" s="49"/>
      <c r="C655" s="67" t="s">
        <v>147</v>
      </c>
      <c r="D655" s="66">
        <v>0</v>
      </c>
      <c r="E655" s="66">
        <v>85000000</v>
      </c>
      <c r="F655" s="66">
        <v>0</v>
      </c>
      <c r="G655" s="66">
        <v>0</v>
      </c>
      <c r="H655" s="49"/>
      <c r="I655" s="49"/>
      <c r="J655" s="49"/>
      <c r="K655" s="49"/>
    </row>
    <row r="656" spans="1:11" ht="14.1" customHeight="1">
      <c r="A656" s="49"/>
      <c r="B656" s="49"/>
      <c r="C656" s="58" t="s">
        <v>1096</v>
      </c>
      <c r="D656" s="1246" t="s">
        <v>1095</v>
      </c>
      <c r="E656" s="1247"/>
      <c r="F656" s="1247"/>
      <c r="G656" s="1247"/>
      <c r="H656" s="49"/>
      <c r="I656" s="49"/>
      <c r="J656" s="49"/>
      <c r="K656" s="49"/>
    </row>
    <row r="657" spans="1:11" ht="18" customHeight="1">
      <c r="A657" s="49"/>
      <c r="B657" s="49"/>
      <c r="C657" s="59" t="s">
        <v>393</v>
      </c>
      <c r="D657" s="1258" t="s">
        <v>1225</v>
      </c>
      <c r="E657" s="1259"/>
      <c r="F657" s="1259"/>
      <c r="G657" s="1259"/>
      <c r="H657" s="49"/>
      <c r="I657" s="49"/>
      <c r="J657" s="49"/>
      <c r="K657" s="49"/>
    </row>
    <row r="658" spans="1:11" ht="18" customHeight="1">
      <c r="A658" s="49"/>
      <c r="B658" s="49"/>
      <c r="C658" s="60" t="s">
        <v>392</v>
      </c>
      <c r="D658" s="1254" t="s">
        <v>1226</v>
      </c>
      <c r="E658" s="1255"/>
      <c r="F658" s="1255"/>
      <c r="G658" s="1255"/>
      <c r="H658" s="49"/>
      <c r="I658" s="49"/>
      <c r="J658" s="49"/>
      <c r="K658" s="49"/>
    </row>
    <row r="659" spans="1:11" ht="18" customHeight="1">
      <c r="A659" s="49"/>
      <c r="B659" s="49"/>
      <c r="C659" s="60" t="s">
        <v>15</v>
      </c>
      <c r="D659" s="1254" t="s">
        <v>258</v>
      </c>
      <c r="E659" s="1255"/>
      <c r="F659" s="1255"/>
      <c r="G659" s="1255"/>
      <c r="H659" s="49"/>
      <c r="I659" s="49"/>
      <c r="J659" s="49"/>
      <c r="K659" s="49"/>
    </row>
    <row r="660" spans="1:11" ht="15" customHeight="1">
      <c r="A660" s="49"/>
      <c r="B660" s="49"/>
      <c r="C660" s="61"/>
      <c r="D660" s="62">
        <v>2021</v>
      </c>
      <c r="E660" s="62">
        <v>2022</v>
      </c>
      <c r="F660" s="62">
        <v>2023</v>
      </c>
      <c r="G660" s="62">
        <v>2024</v>
      </c>
      <c r="H660" s="49"/>
      <c r="I660" s="49"/>
      <c r="J660" s="49"/>
      <c r="K660" s="49"/>
    </row>
    <row r="661" spans="1:11" ht="15" customHeight="1">
      <c r="A661" s="49"/>
      <c r="B661" s="49"/>
      <c r="C661" s="63"/>
      <c r="D661" s="64" t="s">
        <v>7</v>
      </c>
      <c r="E661" s="64" t="s">
        <v>8</v>
      </c>
      <c r="F661" s="64" t="s">
        <v>8</v>
      </c>
      <c r="G661" s="64" t="s">
        <v>8</v>
      </c>
      <c r="H661" s="49"/>
      <c r="I661" s="49"/>
      <c r="J661" s="49"/>
      <c r="K661" s="49"/>
    </row>
    <row r="662" spans="1:11" ht="14.1" customHeight="1">
      <c r="A662" s="49"/>
      <c r="B662" s="49"/>
      <c r="C662" s="53" t="s">
        <v>16</v>
      </c>
      <c r="D662" s="57" t="s">
        <v>411</v>
      </c>
      <c r="E662" s="57" t="s">
        <v>1227</v>
      </c>
      <c r="F662" s="57" t="s">
        <v>385</v>
      </c>
      <c r="G662" s="57" t="s">
        <v>385</v>
      </c>
      <c r="H662" s="49"/>
      <c r="I662" s="49"/>
      <c r="J662" s="49"/>
      <c r="K662" s="49"/>
    </row>
    <row r="663" spans="1:11" ht="14.1" customHeight="1">
      <c r="A663" s="49"/>
      <c r="B663" s="49"/>
      <c r="C663" s="53" t="s">
        <v>506</v>
      </c>
      <c r="D663" s="57" t="s">
        <v>1228</v>
      </c>
      <c r="E663" s="57" t="s">
        <v>1229</v>
      </c>
      <c r="F663" s="57" t="s">
        <v>385</v>
      </c>
      <c r="G663" s="57" t="s">
        <v>385</v>
      </c>
      <c r="H663" s="49"/>
      <c r="I663" s="49"/>
      <c r="J663" s="49"/>
      <c r="K663" s="49"/>
    </row>
    <row r="664" spans="1:11" ht="14.1" customHeight="1">
      <c r="A664" s="49"/>
      <c r="B664" s="49"/>
      <c r="C664" s="53" t="s">
        <v>504</v>
      </c>
      <c r="D664" s="57" t="s">
        <v>1228</v>
      </c>
      <c r="E664" s="57" t="s">
        <v>1230</v>
      </c>
      <c r="F664" s="57" t="s">
        <v>385</v>
      </c>
      <c r="G664" s="57" t="s">
        <v>385</v>
      </c>
      <c r="H664" s="49"/>
      <c r="I664" s="49"/>
      <c r="J664" s="49"/>
      <c r="K664" s="49"/>
    </row>
    <row r="665" spans="1:11" ht="14.1" customHeight="1">
      <c r="A665" s="49"/>
      <c r="B665" s="49"/>
      <c r="C665" s="53" t="s">
        <v>388</v>
      </c>
      <c r="D665" s="57" t="s">
        <v>361</v>
      </c>
      <c r="E665" s="57" t="s">
        <v>361</v>
      </c>
      <c r="F665" s="57" t="s">
        <v>430</v>
      </c>
      <c r="G665" s="57" t="s">
        <v>361</v>
      </c>
      <c r="H665" s="49"/>
      <c r="I665" s="49"/>
      <c r="J665" s="49"/>
      <c r="K665" s="49"/>
    </row>
    <row r="666" spans="1:11" ht="14.1" customHeight="1">
      <c r="A666" s="49"/>
      <c r="B666" s="49"/>
      <c r="C666" s="53" t="s">
        <v>387</v>
      </c>
      <c r="D666" s="57" t="s">
        <v>361</v>
      </c>
      <c r="E666" s="57" t="s">
        <v>361</v>
      </c>
      <c r="F666" s="57" t="s">
        <v>430</v>
      </c>
      <c r="G666" s="57" t="s">
        <v>361</v>
      </c>
      <c r="H666" s="49"/>
      <c r="I666" s="49"/>
      <c r="J666" s="49"/>
      <c r="K666" s="49"/>
    </row>
    <row r="667" spans="1:11" ht="14.1" customHeight="1">
      <c r="A667" s="49"/>
      <c r="B667" s="49"/>
      <c r="C667" s="53" t="s">
        <v>22</v>
      </c>
      <c r="D667" s="57" t="s">
        <v>361</v>
      </c>
      <c r="E667" s="57" t="s">
        <v>1679</v>
      </c>
      <c r="F667" s="57" t="s">
        <v>430</v>
      </c>
      <c r="G667" s="57" t="s">
        <v>361</v>
      </c>
      <c r="H667" s="49"/>
      <c r="I667" s="49"/>
      <c r="J667" s="49"/>
      <c r="K667" s="49"/>
    </row>
    <row r="668" spans="1:11" ht="14.1" customHeight="1">
      <c r="A668" s="49"/>
      <c r="B668" s="49"/>
      <c r="C668" s="1256" t="s">
        <v>384</v>
      </c>
      <c r="D668" s="1257"/>
      <c r="E668" s="1257"/>
      <c r="F668" s="1257"/>
      <c r="G668" s="1257"/>
      <c r="H668" s="49"/>
      <c r="I668" s="49"/>
      <c r="J668" s="49"/>
      <c r="K668" s="49"/>
    </row>
    <row r="669" spans="1:11" ht="14.1" customHeight="1">
      <c r="A669" s="49"/>
      <c r="B669" s="49"/>
      <c r="C669" s="61"/>
      <c r="D669" s="62">
        <v>2021</v>
      </c>
      <c r="E669" s="62">
        <v>2022</v>
      </c>
      <c r="F669" s="62">
        <v>2023</v>
      </c>
      <c r="G669" s="62">
        <v>2024</v>
      </c>
      <c r="H669" s="49"/>
      <c r="I669" s="49"/>
      <c r="J669" s="49"/>
      <c r="K669" s="49"/>
    </row>
    <row r="670" spans="1:11" ht="14.1" customHeight="1">
      <c r="A670" s="49"/>
      <c r="B670" s="49"/>
      <c r="C670" s="63"/>
      <c r="D670" s="64" t="s">
        <v>7</v>
      </c>
      <c r="E670" s="64" t="s">
        <v>8</v>
      </c>
      <c r="F670" s="64" t="s">
        <v>8</v>
      </c>
      <c r="G670" s="64" t="s">
        <v>8</v>
      </c>
      <c r="H670" s="49"/>
      <c r="I670" s="49"/>
      <c r="J670" s="49"/>
      <c r="K670" s="49"/>
    </row>
    <row r="671" spans="1:11" ht="14.1" customHeight="1">
      <c r="A671" s="49"/>
      <c r="B671" s="49"/>
      <c r="C671" s="65" t="s">
        <v>381</v>
      </c>
      <c r="D671" s="66">
        <v>0</v>
      </c>
      <c r="E671" s="66">
        <v>0</v>
      </c>
      <c r="F671" s="66">
        <v>0</v>
      </c>
      <c r="G671" s="66">
        <v>0</v>
      </c>
      <c r="H671" s="49"/>
      <c r="I671" s="49"/>
      <c r="J671" s="49"/>
      <c r="K671" s="49"/>
    </row>
    <row r="672" spans="1:11" ht="14.1" customHeight="1">
      <c r="A672" s="49"/>
      <c r="B672" s="49"/>
      <c r="C672" s="65" t="s">
        <v>370</v>
      </c>
      <c r="D672" s="66">
        <v>0</v>
      </c>
      <c r="E672" s="66">
        <v>0</v>
      </c>
      <c r="F672" s="66">
        <v>0</v>
      </c>
      <c r="G672" s="66">
        <v>0</v>
      </c>
      <c r="H672" s="49"/>
      <c r="I672" s="49"/>
      <c r="J672" s="49"/>
      <c r="K672" s="49"/>
    </row>
    <row r="673" spans="1:11" ht="14.1" customHeight="1">
      <c r="A673" s="49"/>
      <c r="B673" s="49"/>
      <c r="C673" s="65" t="s">
        <v>374</v>
      </c>
      <c r="D673" s="66">
        <v>0</v>
      </c>
      <c r="E673" s="66">
        <v>0</v>
      </c>
      <c r="F673" s="66">
        <v>0</v>
      </c>
      <c r="G673" s="66">
        <v>0</v>
      </c>
      <c r="H673" s="49"/>
      <c r="I673" s="49"/>
      <c r="J673" s="49"/>
      <c r="K673" s="49"/>
    </row>
    <row r="674" spans="1:11" ht="14.1" customHeight="1">
      <c r="A674" s="49"/>
      <c r="B674" s="49"/>
      <c r="C674" s="65" t="s">
        <v>380</v>
      </c>
      <c r="D674" s="66">
        <v>0</v>
      </c>
      <c r="E674" s="66">
        <v>0</v>
      </c>
      <c r="F674" s="66">
        <v>0</v>
      </c>
      <c r="G674" s="66">
        <v>0</v>
      </c>
      <c r="H674" s="49"/>
      <c r="I674" s="49"/>
      <c r="J674" s="49"/>
      <c r="K674" s="49"/>
    </row>
    <row r="675" spans="1:11" ht="14.1" customHeight="1">
      <c r="A675" s="49"/>
      <c r="B675" s="49"/>
      <c r="C675" s="65" t="s">
        <v>370</v>
      </c>
      <c r="D675" s="66">
        <v>0</v>
      </c>
      <c r="E675" s="66">
        <v>0</v>
      </c>
      <c r="F675" s="66">
        <v>0</v>
      </c>
      <c r="G675" s="66">
        <v>0</v>
      </c>
      <c r="H675" s="49"/>
      <c r="I675" s="49"/>
      <c r="J675" s="49"/>
      <c r="K675" s="49"/>
    </row>
    <row r="676" spans="1:11" ht="14.1" customHeight="1">
      <c r="A676" s="49"/>
      <c r="B676" s="49"/>
      <c r="C676" s="65" t="s">
        <v>374</v>
      </c>
      <c r="D676" s="66">
        <v>0</v>
      </c>
      <c r="E676" s="66">
        <v>0</v>
      </c>
      <c r="F676" s="66">
        <v>0</v>
      </c>
      <c r="G676" s="66">
        <v>0</v>
      </c>
      <c r="H676" s="49"/>
      <c r="I676" s="49"/>
      <c r="J676" s="49"/>
      <c r="K676" s="49"/>
    </row>
    <row r="677" spans="1:11" ht="14.1" customHeight="1">
      <c r="A677" s="49"/>
      <c r="B677" s="49"/>
      <c r="C677" s="65" t="s">
        <v>379</v>
      </c>
      <c r="D677" s="66">
        <v>0</v>
      </c>
      <c r="E677" s="66">
        <v>0</v>
      </c>
      <c r="F677" s="66">
        <v>0</v>
      </c>
      <c r="G677" s="66">
        <v>0</v>
      </c>
      <c r="H677" s="49"/>
      <c r="I677" s="49"/>
      <c r="J677" s="49"/>
      <c r="K677" s="49"/>
    </row>
    <row r="678" spans="1:11" ht="14.1" customHeight="1">
      <c r="A678" s="49"/>
      <c r="B678" s="49"/>
      <c r="C678" s="65" t="s">
        <v>370</v>
      </c>
      <c r="D678" s="66">
        <v>0</v>
      </c>
      <c r="E678" s="66">
        <v>0</v>
      </c>
      <c r="F678" s="66">
        <v>0</v>
      </c>
      <c r="G678" s="66">
        <v>0</v>
      </c>
      <c r="H678" s="49"/>
      <c r="I678" s="49"/>
      <c r="J678" s="49"/>
      <c r="K678" s="49"/>
    </row>
    <row r="679" spans="1:11" ht="14.1" customHeight="1">
      <c r="A679" s="49"/>
      <c r="B679" s="49"/>
      <c r="C679" s="65" t="s">
        <v>374</v>
      </c>
      <c r="D679" s="66">
        <v>0</v>
      </c>
      <c r="E679" s="66">
        <v>0</v>
      </c>
      <c r="F679" s="66">
        <v>0</v>
      </c>
      <c r="G679" s="66">
        <v>0</v>
      </c>
      <c r="H679" s="49"/>
      <c r="I679" s="49"/>
      <c r="J679" s="49"/>
      <c r="K679" s="49"/>
    </row>
    <row r="680" spans="1:11" ht="14.1" customHeight="1">
      <c r="A680" s="49"/>
      <c r="B680" s="49"/>
      <c r="C680" s="65" t="s">
        <v>378</v>
      </c>
      <c r="D680" s="66">
        <v>0</v>
      </c>
      <c r="E680" s="66">
        <v>0</v>
      </c>
      <c r="F680" s="66">
        <v>0</v>
      </c>
      <c r="G680" s="66">
        <v>0</v>
      </c>
      <c r="H680" s="49"/>
      <c r="I680" s="49"/>
      <c r="J680" s="49"/>
      <c r="K680" s="49"/>
    </row>
    <row r="681" spans="1:11" ht="14.1" customHeight="1">
      <c r="A681" s="49"/>
      <c r="B681" s="49"/>
      <c r="C681" s="65" t="s">
        <v>370</v>
      </c>
      <c r="D681" s="66">
        <v>0</v>
      </c>
      <c r="E681" s="66">
        <v>0</v>
      </c>
      <c r="F681" s="66">
        <v>0</v>
      </c>
      <c r="G681" s="66">
        <v>0</v>
      </c>
      <c r="H681" s="49"/>
      <c r="I681" s="49"/>
      <c r="J681" s="49"/>
      <c r="K681" s="49"/>
    </row>
    <row r="682" spans="1:11" ht="14.1" customHeight="1">
      <c r="A682" s="49"/>
      <c r="B682" s="49"/>
      <c r="C682" s="65" t="s">
        <v>374</v>
      </c>
      <c r="D682" s="66">
        <v>0</v>
      </c>
      <c r="E682" s="66">
        <v>0</v>
      </c>
      <c r="F682" s="66">
        <v>0</v>
      </c>
      <c r="G682" s="66">
        <v>0</v>
      </c>
      <c r="H682" s="49"/>
      <c r="I682" s="49"/>
      <c r="J682" s="49"/>
      <c r="K682" s="49"/>
    </row>
    <row r="683" spans="1:11" ht="14.1" customHeight="1">
      <c r="A683" s="49"/>
      <c r="B683" s="49"/>
      <c r="C683" s="65" t="s">
        <v>383</v>
      </c>
      <c r="D683" s="66">
        <v>0</v>
      </c>
      <c r="E683" s="66">
        <v>0</v>
      </c>
      <c r="F683" s="66">
        <v>0</v>
      </c>
      <c r="G683" s="66">
        <v>0</v>
      </c>
      <c r="H683" s="49"/>
      <c r="I683" s="49"/>
      <c r="J683" s="49"/>
      <c r="K683" s="49"/>
    </row>
    <row r="684" spans="1:11" ht="14.1" customHeight="1">
      <c r="A684" s="49"/>
      <c r="B684" s="49"/>
      <c r="C684" s="65" t="s">
        <v>370</v>
      </c>
      <c r="D684" s="66">
        <v>0</v>
      </c>
      <c r="E684" s="66">
        <v>0</v>
      </c>
      <c r="F684" s="66">
        <v>0</v>
      </c>
      <c r="G684" s="66">
        <v>0</v>
      </c>
      <c r="H684" s="49"/>
      <c r="I684" s="49"/>
      <c r="J684" s="49"/>
      <c r="K684" s="49"/>
    </row>
    <row r="685" spans="1:11" ht="14.1" customHeight="1">
      <c r="A685" s="49"/>
      <c r="B685" s="49"/>
      <c r="C685" s="65" t="s">
        <v>374</v>
      </c>
      <c r="D685" s="66">
        <v>0</v>
      </c>
      <c r="E685" s="66">
        <v>0</v>
      </c>
      <c r="F685" s="66">
        <v>0</v>
      </c>
      <c r="G685" s="66">
        <v>0</v>
      </c>
      <c r="H685" s="49"/>
      <c r="I685" s="49"/>
      <c r="J685" s="49"/>
      <c r="K685" s="49"/>
    </row>
    <row r="686" spans="1:11" ht="14.1" customHeight="1">
      <c r="A686" s="49"/>
      <c r="B686" s="49"/>
      <c r="C686" s="65" t="s">
        <v>376</v>
      </c>
      <c r="D686" s="66">
        <v>0</v>
      </c>
      <c r="E686" s="66">
        <v>0</v>
      </c>
      <c r="F686" s="66">
        <v>0</v>
      </c>
      <c r="G686" s="66">
        <v>0</v>
      </c>
      <c r="H686" s="49"/>
      <c r="I686" s="49"/>
      <c r="J686" s="49"/>
      <c r="K686" s="49"/>
    </row>
    <row r="687" spans="1:11" ht="14.1" customHeight="1">
      <c r="A687" s="49"/>
      <c r="B687" s="49"/>
      <c r="C687" s="65" t="s">
        <v>370</v>
      </c>
      <c r="D687" s="66">
        <v>0</v>
      </c>
      <c r="E687" s="66">
        <v>0</v>
      </c>
      <c r="F687" s="66">
        <v>0</v>
      </c>
      <c r="G687" s="66">
        <v>0</v>
      </c>
      <c r="H687" s="49"/>
      <c r="I687" s="49"/>
      <c r="J687" s="49"/>
      <c r="K687" s="49"/>
    </row>
    <row r="688" spans="1:11" ht="14.1" customHeight="1">
      <c r="A688" s="49"/>
      <c r="B688" s="49"/>
      <c r="C688" s="65" t="s">
        <v>374</v>
      </c>
      <c r="D688" s="66">
        <v>0</v>
      </c>
      <c r="E688" s="66">
        <v>0</v>
      </c>
      <c r="F688" s="66">
        <v>0</v>
      </c>
      <c r="G688" s="66">
        <v>0</v>
      </c>
      <c r="H688" s="49"/>
      <c r="I688" s="49"/>
      <c r="J688" s="49"/>
      <c r="K688" s="49"/>
    </row>
    <row r="689" spans="1:11" ht="14.1" customHeight="1">
      <c r="A689" s="49"/>
      <c r="B689" s="49"/>
      <c r="C689" s="65" t="s">
        <v>375</v>
      </c>
      <c r="D689" s="66">
        <v>0</v>
      </c>
      <c r="E689" s="66">
        <v>0</v>
      </c>
      <c r="F689" s="66">
        <v>0</v>
      </c>
      <c r="G689" s="66">
        <v>0</v>
      </c>
      <c r="H689" s="49"/>
      <c r="I689" s="49"/>
      <c r="J689" s="49"/>
      <c r="K689" s="49"/>
    </row>
    <row r="690" spans="1:11" ht="14.1" customHeight="1">
      <c r="A690" s="49"/>
      <c r="B690" s="49"/>
      <c r="C690" s="65" t="s">
        <v>370</v>
      </c>
      <c r="D690" s="66">
        <v>0</v>
      </c>
      <c r="E690" s="66">
        <v>0</v>
      </c>
      <c r="F690" s="66">
        <v>0</v>
      </c>
      <c r="G690" s="66">
        <v>0</v>
      </c>
      <c r="H690" s="49"/>
      <c r="I690" s="49"/>
      <c r="J690" s="49"/>
      <c r="K690" s="49"/>
    </row>
    <row r="691" spans="1:11" ht="14.1" customHeight="1">
      <c r="A691" s="49"/>
      <c r="B691" s="49"/>
      <c r="C691" s="65" t="s">
        <v>374</v>
      </c>
      <c r="D691" s="66">
        <v>0</v>
      </c>
      <c r="E691" s="66">
        <v>0</v>
      </c>
      <c r="F691" s="66">
        <v>0</v>
      </c>
      <c r="G691" s="66">
        <v>0</v>
      </c>
      <c r="H691" s="49"/>
      <c r="I691" s="49"/>
      <c r="J691" s="49"/>
      <c r="K691" s="49"/>
    </row>
    <row r="692" spans="1:11" ht="14.1" customHeight="1">
      <c r="A692" s="49"/>
      <c r="B692" s="49"/>
      <c r="C692" s="65" t="s">
        <v>373</v>
      </c>
      <c r="D692" s="66">
        <v>0</v>
      </c>
      <c r="E692" s="66">
        <v>0</v>
      </c>
      <c r="F692" s="66">
        <v>0</v>
      </c>
      <c r="G692" s="66">
        <v>0</v>
      </c>
      <c r="H692" s="49"/>
      <c r="I692" s="49"/>
      <c r="J692" s="49"/>
      <c r="K692" s="49"/>
    </row>
    <row r="693" spans="1:11" ht="14.1" customHeight="1">
      <c r="A693" s="49"/>
      <c r="B693" s="49"/>
      <c r="C693" s="65" t="s">
        <v>370</v>
      </c>
      <c r="D693" s="66">
        <v>0</v>
      </c>
      <c r="E693" s="66">
        <v>0</v>
      </c>
      <c r="F693" s="66">
        <v>0</v>
      </c>
      <c r="G693" s="66">
        <v>0</v>
      </c>
      <c r="H693" s="49"/>
      <c r="I693" s="49"/>
      <c r="J693" s="49"/>
      <c r="K693" s="49"/>
    </row>
    <row r="694" spans="1:11" ht="14.1" customHeight="1">
      <c r="A694" s="49"/>
      <c r="B694" s="49"/>
      <c r="C694" s="65" t="s">
        <v>369</v>
      </c>
      <c r="D694" s="66">
        <v>0</v>
      </c>
      <c r="E694" s="66">
        <v>0</v>
      </c>
      <c r="F694" s="66">
        <v>0</v>
      </c>
      <c r="G694" s="66">
        <v>0</v>
      </c>
      <c r="H694" s="49"/>
      <c r="I694" s="49"/>
      <c r="J694" s="49"/>
      <c r="K694" s="49"/>
    </row>
    <row r="695" spans="1:11" ht="14.1" customHeight="1">
      <c r="A695" s="49"/>
      <c r="B695" s="49"/>
      <c r="C695" s="65" t="s">
        <v>368</v>
      </c>
      <c r="D695" s="66">
        <v>0</v>
      </c>
      <c r="E695" s="66">
        <v>0</v>
      </c>
      <c r="F695" s="66">
        <v>0</v>
      </c>
      <c r="G695" s="66">
        <v>0</v>
      </c>
      <c r="H695" s="49"/>
      <c r="I695" s="49"/>
      <c r="J695" s="49"/>
      <c r="K695" s="49"/>
    </row>
    <row r="696" spans="1:11" ht="14.1" customHeight="1">
      <c r="A696" s="49"/>
      <c r="B696" s="49"/>
      <c r="C696" s="65" t="s">
        <v>367</v>
      </c>
      <c r="D696" s="66">
        <v>0</v>
      </c>
      <c r="E696" s="66">
        <v>0</v>
      </c>
      <c r="F696" s="66">
        <v>0</v>
      </c>
      <c r="G696" s="66">
        <v>0</v>
      </c>
      <c r="H696" s="49"/>
      <c r="I696" s="49"/>
      <c r="J696" s="49"/>
      <c r="K696" s="49"/>
    </row>
    <row r="697" spans="1:11" ht="14.1" customHeight="1">
      <c r="A697" s="49"/>
      <c r="B697" s="49"/>
      <c r="C697" s="65" t="s">
        <v>366</v>
      </c>
      <c r="D697" s="66">
        <v>0</v>
      </c>
      <c r="E697" s="66">
        <v>0</v>
      </c>
      <c r="F697" s="66">
        <v>0</v>
      </c>
      <c r="G697" s="66">
        <v>0</v>
      </c>
      <c r="H697" s="49"/>
      <c r="I697" s="49"/>
      <c r="J697" s="49"/>
      <c r="K697" s="49"/>
    </row>
    <row r="698" spans="1:11" ht="14.1" customHeight="1">
      <c r="A698" s="49"/>
      <c r="B698" s="49"/>
      <c r="C698" s="65" t="s">
        <v>372</v>
      </c>
      <c r="D698" s="66">
        <v>40000</v>
      </c>
      <c r="E698" s="66">
        <v>29342000</v>
      </c>
      <c r="F698" s="66">
        <v>0</v>
      </c>
      <c r="G698" s="66">
        <v>0</v>
      </c>
      <c r="H698" s="49"/>
      <c r="I698" s="49"/>
      <c r="J698" s="49"/>
      <c r="K698" s="49"/>
    </row>
    <row r="699" spans="1:11" ht="14.1" customHeight="1">
      <c r="A699" s="49"/>
      <c r="B699" s="49"/>
      <c r="C699" s="65" t="s">
        <v>370</v>
      </c>
      <c r="D699" s="66">
        <v>40000</v>
      </c>
      <c r="E699" s="66">
        <v>29342000</v>
      </c>
      <c r="F699" s="66">
        <v>0</v>
      </c>
      <c r="G699" s="66">
        <v>0</v>
      </c>
      <c r="H699" s="49"/>
      <c r="I699" s="49"/>
      <c r="J699" s="49"/>
      <c r="K699" s="49"/>
    </row>
    <row r="700" spans="1:11" ht="14.1" customHeight="1">
      <c r="A700" s="49"/>
      <c r="B700" s="49"/>
      <c r="C700" s="65" t="s">
        <v>369</v>
      </c>
      <c r="D700" s="66">
        <v>0</v>
      </c>
      <c r="E700" s="66">
        <v>0</v>
      </c>
      <c r="F700" s="66">
        <v>0</v>
      </c>
      <c r="G700" s="66">
        <v>0</v>
      </c>
      <c r="H700" s="49"/>
      <c r="I700" s="49"/>
      <c r="J700" s="49"/>
      <c r="K700" s="49"/>
    </row>
    <row r="701" spans="1:11" ht="14.1" customHeight="1">
      <c r="A701" s="49"/>
      <c r="B701" s="49"/>
      <c r="C701" s="65" t="s">
        <v>368</v>
      </c>
      <c r="D701" s="66">
        <v>0</v>
      </c>
      <c r="E701" s="66">
        <v>0</v>
      </c>
      <c r="F701" s="66">
        <v>0</v>
      </c>
      <c r="G701" s="66">
        <v>0</v>
      </c>
      <c r="H701" s="49"/>
      <c r="I701" s="49"/>
      <c r="J701" s="49"/>
      <c r="K701" s="49"/>
    </row>
    <row r="702" spans="1:11" ht="14.1" customHeight="1">
      <c r="A702" s="49"/>
      <c r="B702" s="49"/>
      <c r="C702" s="65" t="s">
        <v>367</v>
      </c>
      <c r="D702" s="66">
        <v>0</v>
      </c>
      <c r="E702" s="66">
        <v>0</v>
      </c>
      <c r="F702" s="66">
        <v>0</v>
      </c>
      <c r="G702" s="66">
        <v>0</v>
      </c>
      <c r="H702" s="49"/>
      <c r="I702" s="49"/>
      <c r="J702" s="49"/>
      <c r="K702" s="49"/>
    </row>
    <row r="703" spans="1:11" ht="14.1" customHeight="1">
      <c r="A703" s="49"/>
      <c r="B703" s="49"/>
      <c r="C703" s="65" t="s">
        <v>366</v>
      </c>
      <c r="D703" s="66">
        <v>0</v>
      </c>
      <c r="E703" s="66">
        <v>0</v>
      </c>
      <c r="F703" s="66">
        <v>0</v>
      </c>
      <c r="G703" s="66">
        <v>0</v>
      </c>
      <c r="H703" s="49"/>
      <c r="I703" s="49"/>
      <c r="J703" s="49"/>
      <c r="K703" s="49"/>
    </row>
    <row r="704" spans="1:11" ht="14.1" customHeight="1">
      <c r="A704" s="49"/>
      <c r="B704" s="49"/>
      <c r="C704" s="65" t="s">
        <v>371</v>
      </c>
      <c r="D704" s="66">
        <v>0</v>
      </c>
      <c r="E704" s="66">
        <v>0</v>
      </c>
      <c r="F704" s="66">
        <v>0</v>
      </c>
      <c r="G704" s="66">
        <v>0</v>
      </c>
      <c r="H704" s="49"/>
      <c r="I704" s="49"/>
      <c r="J704" s="49"/>
      <c r="K704" s="49"/>
    </row>
    <row r="705" spans="1:11" ht="14.1" customHeight="1">
      <c r="A705" s="49"/>
      <c r="B705" s="49"/>
      <c r="C705" s="65" t="s">
        <v>370</v>
      </c>
      <c r="D705" s="66">
        <v>0</v>
      </c>
      <c r="E705" s="66">
        <v>0</v>
      </c>
      <c r="F705" s="66">
        <v>0</v>
      </c>
      <c r="G705" s="66">
        <v>0</v>
      </c>
      <c r="H705" s="49"/>
      <c r="I705" s="49"/>
      <c r="J705" s="49"/>
      <c r="K705" s="49"/>
    </row>
    <row r="706" spans="1:11" ht="14.1" customHeight="1">
      <c r="A706" s="49"/>
      <c r="B706" s="49"/>
      <c r="C706" s="65" t="s">
        <v>369</v>
      </c>
      <c r="D706" s="66">
        <v>0</v>
      </c>
      <c r="E706" s="66">
        <v>0</v>
      </c>
      <c r="F706" s="66">
        <v>0</v>
      </c>
      <c r="G706" s="66">
        <v>0</v>
      </c>
      <c r="H706" s="49"/>
      <c r="I706" s="49"/>
      <c r="J706" s="49"/>
      <c r="K706" s="49"/>
    </row>
    <row r="707" spans="1:11" ht="14.1" customHeight="1">
      <c r="A707" s="49"/>
      <c r="B707" s="49"/>
      <c r="C707" s="65" t="s">
        <v>368</v>
      </c>
      <c r="D707" s="66">
        <v>0</v>
      </c>
      <c r="E707" s="66">
        <v>0</v>
      </c>
      <c r="F707" s="66">
        <v>0</v>
      </c>
      <c r="G707" s="66">
        <v>0</v>
      </c>
      <c r="H707" s="49"/>
      <c r="I707" s="49"/>
      <c r="J707" s="49"/>
      <c r="K707" s="49"/>
    </row>
    <row r="708" spans="1:11" ht="14.1" customHeight="1">
      <c r="A708" s="49"/>
      <c r="B708" s="49"/>
      <c r="C708" s="65" t="s">
        <v>367</v>
      </c>
      <c r="D708" s="66">
        <v>0</v>
      </c>
      <c r="E708" s="66">
        <v>0</v>
      </c>
      <c r="F708" s="66">
        <v>0</v>
      </c>
      <c r="G708" s="66">
        <v>0</v>
      </c>
      <c r="H708" s="49"/>
      <c r="I708" s="49"/>
      <c r="J708" s="49"/>
      <c r="K708" s="49"/>
    </row>
    <row r="709" spans="1:11" ht="14.1" customHeight="1">
      <c r="A709" s="49"/>
      <c r="B709" s="49"/>
      <c r="C709" s="65" t="s">
        <v>366</v>
      </c>
      <c r="D709" s="66">
        <v>0</v>
      </c>
      <c r="E709" s="66">
        <v>0</v>
      </c>
      <c r="F709" s="66">
        <v>0</v>
      </c>
      <c r="G709" s="66">
        <v>0</v>
      </c>
      <c r="H709" s="49"/>
      <c r="I709" s="49"/>
      <c r="J709" s="49"/>
      <c r="K709" s="49"/>
    </row>
    <row r="710" spans="1:11" ht="14.1" customHeight="1">
      <c r="A710" s="49"/>
      <c r="B710" s="49"/>
      <c r="C710" s="65" t="s">
        <v>365</v>
      </c>
      <c r="D710" s="66">
        <v>0</v>
      </c>
      <c r="E710" s="66">
        <v>0</v>
      </c>
      <c r="F710" s="66">
        <v>0</v>
      </c>
      <c r="G710" s="66">
        <v>0</v>
      </c>
      <c r="H710" s="49"/>
      <c r="I710" s="49"/>
      <c r="J710" s="49"/>
      <c r="K710" s="49"/>
    </row>
    <row r="711" spans="1:11" ht="14.1" customHeight="1">
      <c r="A711" s="49"/>
      <c r="B711" s="49"/>
      <c r="C711" s="65" t="s">
        <v>364</v>
      </c>
      <c r="D711" s="66">
        <v>0</v>
      </c>
      <c r="E711" s="66">
        <v>0</v>
      </c>
      <c r="F711" s="66">
        <v>0</v>
      </c>
      <c r="G711" s="66">
        <v>0</v>
      </c>
      <c r="H711" s="49"/>
      <c r="I711" s="49"/>
      <c r="J711" s="49"/>
      <c r="K711" s="49"/>
    </row>
    <row r="712" spans="1:11" ht="14.1" customHeight="1">
      <c r="A712" s="49"/>
      <c r="B712" s="49"/>
      <c r="C712" s="67" t="s">
        <v>147</v>
      </c>
      <c r="D712" s="66">
        <v>40000</v>
      </c>
      <c r="E712" s="66">
        <v>29342000</v>
      </c>
      <c r="F712" s="66">
        <v>0</v>
      </c>
      <c r="G712" s="66">
        <v>0</v>
      </c>
      <c r="H712" s="49"/>
      <c r="I712" s="49"/>
      <c r="J712" s="49"/>
      <c r="K712" s="49"/>
    </row>
    <row r="713" spans="1:11" ht="14.1" customHeight="1">
      <c r="A713" s="49"/>
      <c r="B713" s="49"/>
      <c r="C713" s="59" t="s">
        <v>393</v>
      </c>
      <c r="D713" s="1258" t="s">
        <v>1094</v>
      </c>
      <c r="E713" s="1259"/>
      <c r="F713" s="1259"/>
      <c r="G713" s="1259"/>
      <c r="H713" s="49"/>
      <c r="I713" s="49"/>
      <c r="J713" s="49"/>
      <c r="K713" s="49"/>
    </row>
    <row r="714" spans="1:11" ht="14.1" customHeight="1">
      <c r="A714" s="49"/>
      <c r="B714" s="49"/>
      <c r="C714" s="60" t="s">
        <v>392</v>
      </c>
      <c r="D714" s="1254" t="s">
        <v>1093</v>
      </c>
      <c r="E714" s="1255"/>
      <c r="F714" s="1255"/>
      <c r="G714" s="1255"/>
      <c r="H714" s="49"/>
      <c r="I714" s="49"/>
      <c r="J714" s="49"/>
      <c r="K714" s="49"/>
    </row>
    <row r="715" spans="1:11" ht="14.1" customHeight="1">
      <c r="A715" s="49"/>
      <c r="B715" s="49"/>
      <c r="C715" s="60" t="s">
        <v>15</v>
      </c>
      <c r="D715" s="1254" t="s">
        <v>258</v>
      </c>
      <c r="E715" s="1255"/>
      <c r="F715" s="1255"/>
      <c r="G715" s="1255"/>
      <c r="H715" s="49"/>
      <c r="I715" s="49"/>
      <c r="J715" s="49"/>
      <c r="K715" s="49"/>
    </row>
    <row r="716" spans="1:11" ht="15" customHeight="1">
      <c r="A716" s="49"/>
      <c r="B716" s="49"/>
      <c r="C716" s="61"/>
      <c r="D716" s="62">
        <v>2021</v>
      </c>
      <c r="E716" s="62">
        <v>2022</v>
      </c>
      <c r="F716" s="62">
        <v>2023</v>
      </c>
      <c r="G716" s="62">
        <v>2024</v>
      </c>
      <c r="H716" s="49"/>
      <c r="I716" s="49"/>
      <c r="J716" s="49"/>
      <c r="K716" s="49"/>
    </row>
    <row r="717" spans="1:11" ht="15" customHeight="1">
      <c r="A717" s="49"/>
      <c r="B717" s="49"/>
      <c r="C717" s="63"/>
      <c r="D717" s="64" t="s">
        <v>7</v>
      </c>
      <c r="E717" s="64" t="s">
        <v>8</v>
      </c>
      <c r="F717" s="64" t="s">
        <v>8</v>
      </c>
      <c r="G717" s="64" t="s">
        <v>8</v>
      </c>
      <c r="H717" s="49"/>
      <c r="I717" s="49"/>
      <c r="J717" s="49"/>
      <c r="K717" s="49"/>
    </row>
    <row r="718" spans="1:11" ht="14.1" customHeight="1">
      <c r="A718" s="49"/>
      <c r="B718" s="49"/>
      <c r="C718" s="53" t="s">
        <v>16</v>
      </c>
      <c r="D718" s="57" t="s">
        <v>385</v>
      </c>
      <c r="E718" s="57" t="s">
        <v>385</v>
      </c>
      <c r="F718" s="57" t="s">
        <v>1092</v>
      </c>
      <c r="G718" s="57" t="s">
        <v>385</v>
      </c>
      <c r="H718" s="49"/>
      <c r="I718" s="49"/>
      <c r="J718" s="49"/>
      <c r="K718" s="49"/>
    </row>
    <row r="719" spans="1:11" ht="14.1" customHeight="1">
      <c r="A719" s="49"/>
      <c r="B719" s="49"/>
      <c r="C719" s="53" t="s">
        <v>506</v>
      </c>
      <c r="D719" s="57" t="s">
        <v>385</v>
      </c>
      <c r="E719" s="57" t="s">
        <v>385</v>
      </c>
      <c r="F719" s="57" t="s">
        <v>732</v>
      </c>
      <c r="G719" s="57" t="s">
        <v>385</v>
      </c>
      <c r="H719" s="49"/>
      <c r="I719" s="49"/>
      <c r="J719" s="49"/>
      <c r="K719" s="49"/>
    </row>
    <row r="720" spans="1:11" ht="14.1" customHeight="1">
      <c r="A720" s="49"/>
      <c r="B720" s="49"/>
      <c r="C720" s="53" t="s">
        <v>504</v>
      </c>
      <c r="D720" s="57" t="s">
        <v>385</v>
      </c>
      <c r="E720" s="57" t="s">
        <v>385</v>
      </c>
      <c r="F720" s="57" t="s">
        <v>1091</v>
      </c>
      <c r="G720" s="57" t="s">
        <v>385</v>
      </c>
      <c r="H720" s="49"/>
      <c r="I720" s="49"/>
      <c r="J720" s="49"/>
      <c r="K720" s="49"/>
    </row>
    <row r="721" spans="1:11" ht="14.1" customHeight="1">
      <c r="A721" s="49"/>
      <c r="B721" s="49"/>
      <c r="C721" s="53" t="s">
        <v>388</v>
      </c>
      <c r="D721" s="57" t="s">
        <v>361</v>
      </c>
      <c r="E721" s="57" t="s">
        <v>361</v>
      </c>
      <c r="F721" s="57" t="s">
        <v>361</v>
      </c>
      <c r="G721" s="57" t="s">
        <v>430</v>
      </c>
      <c r="H721" s="49"/>
      <c r="I721" s="49"/>
      <c r="J721" s="49"/>
      <c r="K721" s="49"/>
    </row>
    <row r="722" spans="1:11" ht="14.1" customHeight="1">
      <c r="A722" s="49"/>
      <c r="B722" s="49"/>
      <c r="C722" s="53" t="s">
        <v>387</v>
      </c>
      <c r="D722" s="57" t="s">
        <v>361</v>
      </c>
      <c r="E722" s="57" t="s">
        <v>361</v>
      </c>
      <c r="F722" s="57" t="s">
        <v>361</v>
      </c>
      <c r="G722" s="57" t="s">
        <v>430</v>
      </c>
      <c r="H722" s="49"/>
      <c r="I722" s="49"/>
      <c r="J722" s="49"/>
      <c r="K722" s="49"/>
    </row>
    <row r="723" spans="1:11" ht="14.1" customHeight="1">
      <c r="A723" s="49"/>
      <c r="B723" s="49"/>
      <c r="C723" s="53" t="s">
        <v>22</v>
      </c>
      <c r="D723" s="57" t="s">
        <v>361</v>
      </c>
      <c r="E723" s="57" t="s">
        <v>361</v>
      </c>
      <c r="F723" s="57" t="s">
        <v>361</v>
      </c>
      <c r="G723" s="57" t="s">
        <v>430</v>
      </c>
      <c r="H723" s="49"/>
      <c r="I723" s="49"/>
      <c r="J723" s="49"/>
      <c r="K723" s="49"/>
    </row>
    <row r="724" spans="1:11" ht="14.1" customHeight="1">
      <c r="A724" s="49"/>
      <c r="B724" s="49"/>
      <c r="C724" s="1256" t="s">
        <v>384</v>
      </c>
      <c r="D724" s="1257"/>
      <c r="E724" s="1257"/>
      <c r="F724" s="1257"/>
      <c r="G724" s="1257"/>
      <c r="H724" s="49"/>
      <c r="I724" s="49"/>
      <c r="J724" s="49"/>
      <c r="K724" s="49"/>
    </row>
    <row r="725" spans="1:11" ht="14.1" customHeight="1">
      <c r="A725" s="49"/>
      <c r="B725" s="49"/>
      <c r="C725" s="61"/>
      <c r="D725" s="62">
        <v>2021</v>
      </c>
      <c r="E725" s="62">
        <v>2022</v>
      </c>
      <c r="F725" s="62">
        <v>2023</v>
      </c>
      <c r="G725" s="62">
        <v>2024</v>
      </c>
      <c r="H725" s="49"/>
      <c r="I725" s="49"/>
      <c r="J725" s="49"/>
      <c r="K725" s="49"/>
    </row>
    <row r="726" spans="1:11" ht="14.1" customHeight="1">
      <c r="A726" s="49"/>
      <c r="B726" s="49"/>
      <c r="C726" s="63"/>
      <c r="D726" s="64" t="s">
        <v>7</v>
      </c>
      <c r="E726" s="64" t="s">
        <v>8</v>
      </c>
      <c r="F726" s="64" t="s">
        <v>8</v>
      </c>
      <c r="G726" s="64" t="s">
        <v>8</v>
      </c>
      <c r="H726" s="49"/>
      <c r="I726" s="49"/>
      <c r="J726" s="49"/>
      <c r="K726" s="49"/>
    </row>
    <row r="727" spans="1:11" ht="14.1" customHeight="1">
      <c r="A727" s="49"/>
      <c r="B727" s="49"/>
      <c r="C727" s="65" t="s">
        <v>381</v>
      </c>
      <c r="D727" s="66">
        <v>0</v>
      </c>
      <c r="E727" s="66">
        <v>0</v>
      </c>
      <c r="F727" s="66">
        <v>0</v>
      </c>
      <c r="G727" s="66">
        <v>0</v>
      </c>
      <c r="H727" s="49"/>
      <c r="I727" s="49"/>
      <c r="J727" s="49"/>
      <c r="K727" s="49"/>
    </row>
    <row r="728" spans="1:11" ht="14.1" customHeight="1">
      <c r="A728" s="49"/>
      <c r="B728" s="49"/>
      <c r="C728" s="65" t="s">
        <v>370</v>
      </c>
      <c r="D728" s="66">
        <v>0</v>
      </c>
      <c r="E728" s="66">
        <v>0</v>
      </c>
      <c r="F728" s="66">
        <v>0</v>
      </c>
      <c r="G728" s="66">
        <v>0</v>
      </c>
      <c r="H728" s="49"/>
      <c r="I728" s="49"/>
      <c r="J728" s="49"/>
      <c r="K728" s="49"/>
    </row>
    <row r="729" spans="1:11" ht="14.1" customHeight="1">
      <c r="A729" s="49"/>
      <c r="B729" s="49"/>
      <c r="C729" s="65" t="s">
        <v>374</v>
      </c>
      <c r="D729" s="66">
        <v>0</v>
      </c>
      <c r="E729" s="66">
        <v>0</v>
      </c>
      <c r="F729" s="66">
        <v>0</v>
      </c>
      <c r="G729" s="66">
        <v>0</v>
      </c>
      <c r="H729" s="49"/>
      <c r="I729" s="49"/>
      <c r="J729" s="49"/>
      <c r="K729" s="49"/>
    </row>
    <row r="730" spans="1:11" ht="14.1" customHeight="1">
      <c r="A730" s="49"/>
      <c r="B730" s="49"/>
      <c r="C730" s="65" t="s">
        <v>380</v>
      </c>
      <c r="D730" s="66">
        <v>0</v>
      </c>
      <c r="E730" s="66">
        <v>0</v>
      </c>
      <c r="F730" s="66">
        <v>0</v>
      </c>
      <c r="G730" s="66">
        <v>0</v>
      </c>
      <c r="H730" s="49"/>
      <c r="I730" s="49"/>
      <c r="J730" s="49"/>
      <c r="K730" s="49"/>
    </row>
    <row r="731" spans="1:11" ht="14.1" customHeight="1">
      <c r="A731" s="49"/>
      <c r="B731" s="49"/>
      <c r="C731" s="65" t="s">
        <v>370</v>
      </c>
      <c r="D731" s="66">
        <v>0</v>
      </c>
      <c r="E731" s="66">
        <v>0</v>
      </c>
      <c r="F731" s="66">
        <v>0</v>
      </c>
      <c r="G731" s="66">
        <v>0</v>
      </c>
      <c r="H731" s="49"/>
      <c r="I731" s="49"/>
      <c r="J731" s="49"/>
      <c r="K731" s="49"/>
    </row>
    <row r="732" spans="1:11" ht="14.1" customHeight="1">
      <c r="A732" s="49"/>
      <c r="B732" s="49"/>
      <c r="C732" s="65" t="s">
        <v>374</v>
      </c>
      <c r="D732" s="66">
        <v>0</v>
      </c>
      <c r="E732" s="66">
        <v>0</v>
      </c>
      <c r="F732" s="66">
        <v>0</v>
      </c>
      <c r="G732" s="66">
        <v>0</v>
      </c>
      <c r="H732" s="49"/>
      <c r="I732" s="49"/>
      <c r="J732" s="49"/>
      <c r="K732" s="49"/>
    </row>
    <row r="733" spans="1:11" ht="14.1" customHeight="1">
      <c r="A733" s="49"/>
      <c r="B733" s="49"/>
      <c r="C733" s="65" t="s">
        <v>379</v>
      </c>
      <c r="D733" s="66">
        <v>0</v>
      </c>
      <c r="E733" s="66">
        <v>0</v>
      </c>
      <c r="F733" s="66">
        <v>0</v>
      </c>
      <c r="G733" s="66">
        <v>0</v>
      </c>
      <c r="H733" s="49"/>
      <c r="I733" s="49"/>
      <c r="J733" s="49"/>
      <c r="K733" s="49"/>
    </row>
    <row r="734" spans="1:11" ht="14.1" customHeight="1">
      <c r="A734" s="49"/>
      <c r="B734" s="49"/>
      <c r="C734" s="65" t="s">
        <v>370</v>
      </c>
      <c r="D734" s="66">
        <v>0</v>
      </c>
      <c r="E734" s="66">
        <v>0</v>
      </c>
      <c r="F734" s="66">
        <v>0</v>
      </c>
      <c r="G734" s="66">
        <v>0</v>
      </c>
      <c r="H734" s="49"/>
      <c r="I734" s="49"/>
      <c r="J734" s="49"/>
      <c r="K734" s="49"/>
    </row>
    <row r="735" spans="1:11" ht="14.1" customHeight="1">
      <c r="A735" s="49"/>
      <c r="B735" s="49"/>
      <c r="C735" s="65" t="s">
        <v>374</v>
      </c>
      <c r="D735" s="66">
        <v>0</v>
      </c>
      <c r="E735" s="66">
        <v>0</v>
      </c>
      <c r="F735" s="66">
        <v>0</v>
      </c>
      <c r="G735" s="66">
        <v>0</v>
      </c>
      <c r="H735" s="49"/>
      <c r="I735" s="49"/>
      <c r="J735" s="49"/>
      <c r="K735" s="49"/>
    </row>
    <row r="736" spans="1:11" ht="14.1" customHeight="1">
      <c r="A736" s="49"/>
      <c r="B736" s="49"/>
      <c r="C736" s="65" t="s">
        <v>378</v>
      </c>
      <c r="D736" s="66">
        <v>0</v>
      </c>
      <c r="E736" s="66">
        <v>0</v>
      </c>
      <c r="F736" s="66">
        <v>0</v>
      </c>
      <c r="G736" s="66">
        <v>0</v>
      </c>
      <c r="H736" s="49"/>
      <c r="I736" s="49"/>
      <c r="J736" s="49"/>
      <c r="K736" s="49"/>
    </row>
    <row r="737" spans="1:11" ht="14.1" customHeight="1">
      <c r="A737" s="49"/>
      <c r="B737" s="49"/>
      <c r="C737" s="65" t="s">
        <v>370</v>
      </c>
      <c r="D737" s="66">
        <v>0</v>
      </c>
      <c r="E737" s="66">
        <v>0</v>
      </c>
      <c r="F737" s="66">
        <v>0</v>
      </c>
      <c r="G737" s="66">
        <v>0</v>
      </c>
      <c r="H737" s="49"/>
      <c r="I737" s="49"/>
      <c r="J737" s="49"/>
      <c r="K737" s="49"/>
    </row>
    <row r="738" spans="1:11" ht="14.1" customHeight="1">
      <c r="A738" s="49"/>
      <c r="B738" s="49"/>
      <c r="C738" s="65" t="s">
        <v>374</v>
      </c>
      <c r="D738" s="66">
        <v>0</v>
      </c>
      <c r="E738" s="66">
        <v>0</v>
      </c>
      <c r="F738" s="66">
        <v>0</v>
      </c>
      <c r="G738" s="66">
        <v>0</v>
      </c>
      <c r="H738" s="49"/>
      <c r="I738" s="49"/>
      <c r="J738" s="49"/>
      <c r="K738" s="49"/>
    </row>
    <row r="739" spans="1:11" ht="14.1" customHeight="1">
      <c r="A739" s="49"/>
      <c r="B739" s="49"/>
      <c r="C739" s="65" t="s">
        <v>383</v>
      </c>
      <c r="D739" s="66">
        <v>0</v>
      </c>
      <c r="E739" s="66">
        <v>0</v>
      </c>
      <c r="F739" s="66">
        <v>0</v>
      </c>
      <c r="G739" s="66">
        <v>0</v>
      </c>
      <c r="H739" s="49"/>
      <c r="I739" s="49"/>
      <c r="J739" s="49"/>
      <c r="K739" s="49"/>
    </row>
    <row r="740" spans="1:11" ht="14.1" customHeight="1">
      <c r="A740" s="49"/>
      <c r="B740" s="49"/>
      <c r="C740" s="65" t="s">
        <v>370</v>
      </c>
      <c r="D740" s="66">
        <v>0</v>
      </c>
      <c r="E740" s="66">
        <v>0</v>
      </c>
      <c r="F740" s="66">
        <v>0</v>
      </c>
      <c r="G740" s="66">
        <v>0</v>
      </c>
      <c r="H740" s="49"/>
      <c r="I740" s="49"/>
      <c r="J740" s="49"/>
      <c r="K740" s="49"/>
    </row>
    <row r="741" spans="1:11" ht="14.1" customHeight="1">
      <c r="A741" s="49"/>
      <c r="B741" s="49"/>
      <c r="C741" s="65" t="s">
        <v>374</v>
      </c>
      <c r="D741" s="66">
        <v>0</v>
      </c>
      <c r="E741" s="66">
        <v>0</v>
      </c>
      <c r="F741" s="66">
        <v>0</v>
      </c>
      <c r="G741" s="66">
        <v>0</v>
      </c>
      <c r="H741" s="49"/>
      <c r="I741" s="49"/>
      <c r="J741" s="49"/>
      <c r="K741" s="49"/>
    </row>
    <row r="742" spans="1:11" ht="14.1" customHeight="1">
      <c r="A742" s="49"/>
      <c r="B742" s="49"/>
      <c r="C742" s="65" t="s">
        <v>376</v>
      </c>
      <c r="D742" s="66">
        <v>0</v>
      </c>
      <c r="E742" s="66">
        <v>0</v>
      </c>
      <c r="F742" s="66">
        <v>0</v>
      </c>
      <c r="G742" s="66">
        <v>0</v>
      </c>
      <c r="H742" s="49"/>
      <c r="I742" s="49"/>
      <c r="J742" s="49"/>
      <c r="K742" s="49"/>
    </row>
    <row r="743" spans="1:11" ht="14.1" customHeight="1">
      <c r="A743" s="49"/>
      <c r="B743" s="49"/>
      <c r="C743" s="65" t="s">
        <v>370</v>
      </c>
      <c r="D743" s="66">
        <v>0</v>
      </c>
      <c r="E743" s="66">
        <v>0</v>
      </c>
      <c r="F743" s="66">
        <v>0</v>
      </c>
      <c r="G743" s="66">
        <v>0</v>
      </c>
      <c r="H743" s="49"/>
      <c r="I743" s="49"/>
      <c r="J743" s="49"/>
      <c r="K743" s="49"/>
    </row>
    <row r="744" spans="1:11" ht="14.1" customHeight="1">
      <c r="A744" s="49"/>
      <c r="B744" s="49"/>
      <c r="C744" s="65" t="s">
        <v>374</v>
      </c>
      <c r="D744" s="66">
        <v>0</v>
      </c>
      <c r="E744" s="66">
        <v>0</v>
      </c>
      <c r="F744" s="66">
        <v>0</v>
      </c>
      <c r="G744" s="66">
        <v>0</v>
      </c>
      <c r="H744" s="49"/>
      <c r="I744" s="49"/>
      <c r="J744" s="49"/>
      <c r="K744" s="49"/>
    </row>
    <row r="745" spans="1:11" ht="14.1" customHeight="1">
      <c r="A745" s="49"/>
      <c r="B745" s="49"/>
      <c r="C745" s="65" t="s">
        <v>375</v>
      </c>
      <c r="D745" s="66">
        <v>0</v>
      </c>
      <c r="E745" s="66">
        <v>0</v>
      </c>
      <c r="F745" s="66">
        <v>0</v>
      </c>
      <c r="G745" s="66">
        <v>0</v>
      </c>
      <c r="H745" s="49"/>
      <c r="I745" s="49"/>
      <c r="J745" s="49"/>
      <c r="K745" s="49"/>
    </row>
    <row r="746" spans="1:11" ht="14.1" customHeight="1">
      <c r="A746" s="49"/>
      <c r="B746" s="49"/>
      <c r="C746" s="65" t="s">
        <v>370</v>
      </c>
      <c r="D746" s="66">
        <v>0</v>
      </c>
      <c r="E746" s="66">
        <v>0</v>
      </c>
      <c r="F746" s="66">
        <v>0</v>
      </c>
      <c r="G746" s="66">
        <v>0</v>
      </c>
      <c r="H746" s="49"/>
      <c r="I746" s="49"/>
      <c r="J746" s="49"/>
      <c r="K746" s="49"/>
    </row>
    <row r="747" spans="1:11" ht="14.1" customHeight="1">
      <c r="A747" s="49"/>
      <c r="B747" s="49"/>
      <c r="C747" s="65" t="s">
        <v>374</v>
      </c>
      <c r="D747" s="66">
        <v>0</v>
      </c>
      <c r="E747" s="66">
        <v>0</v>
      </c>
      <c r="F747" s="66">
        <v>0</v>
      </c>
      <c r="G747" s="66">
        <v>0</v>
      </c>
      <c r="H747" s="49"/>
      <c r="I747" s="49"/>
      <c r="J747" s="49"/>
      <c r="K747" s="49"/>
    </row>
    <row r="748" spans="1:11" ht="14.1" customHeight="1">
      <c r="A748" s="49"/>
      <c r="B748" s="49"/>
      <c r="C748" s="65" t="s">
        <v>373</v>
      </c>
      <c r="D748" s="66">
        <v>0</v>
      </c>
      <c r="E748" s="66">
        <v>0</v>
      </c>
      <c r="F748" s="66">
        <v>0</v>
      </c>
      <c r="G748" s="66">
        <v>0</v>
      </c>
      <c r="H748" s="49"/>
      <c r="I748" s="49"/>
      <c r="J748" s="49"/>
      <c r="K748" s="49"/>
    </row>
    <row r="749" spans="1:11" ht="14.1" customHeight="1">
      <c r="A749" s="49"/>
      <c r="B749" s="49"/>
      <c r="C749" s="65" t="s">
        <v>370</v>
      </c>
      <c r="D749" s="66">
        <v>0</v>
      </c>
      <c r="E749" s="66">
        <v>0</v>
      </c>
      <c r="F749" s="66">
        <v>0</v>
      </c>
      <c r="G749" s="66">
        <v>0</v>
      </c>
      <c r="H749" s="49"/>
      <c r="I749" s="49"/>
      <c r="J749" s="49"/>
      <c r="K749" s="49"/>
    </row>
    <row r="750" spans="1:11" ht="14.1" customHeight="1">
      <c r="A750" s="49"/>
      <c r="B750" s="49"/>
      <c r="C750" s="65" t="s">
        <v>369</v>
      </c>
      <c r="D750" s="66">
        <v>0</v>
      </c>
      <c r="E750" s="66">
        <v>0</v>
      </c>
      <c r="F750" s="66">
        <v>0</v>
      </c>
      <c r="G750" s="66">
        <v>0</v>
      </c>
      <c r="H750" s="49"/>
      <c r="I750" s="49"/>
      <c r="J750" s="49"/>
      <c r="K750" s="49"/>
    </row>
    <row r="751" spans="1:11" ht="14.1" customHeight="1">
      <c r="A751" s="49"/>
      <c r="B751" s="49"/>
      <c r="C751" s="65" t="s">
        <v>368</v>
      </c>
      <c r="D751" s="66">
        <v>0</v>
      </c>
      <c r="E751" s="66">
        <v>0</v>
      </c>
      <c r="F751" s="66">
        <v>0</v>
      </c>
      <c r="G751" s="66">
        <v>0</v>
      </c>
      <c r="H751" s="49"/>
      <c r="I751" s="49"/>
      <c r="J751" s="49"/>
      <c r="K751" s="49"/>
    </row>
    <row r="752" spans="1:11" ht="14.1" customHeight="1">
      <c r="A752" s="49"/>
      <c r="B752" s="49"/>
      <c r="C752" s="65" t="s">
        <v>367</v>
      </c>
      <c r="D752" s="66">
        <v>0</v>
      </c>
      <c r="E752" s="66">
        <v>0</v>
      </c>
      <c r="F752" s="66">
        <v>0</v>
      </c>
      <c r="G752" s="66">
        <v>0</v>
      </c>
      <c r="H752" s="49"/>
      <c r="I752" s="49"/>
      <c r="J752" s="49"/>
      <c r="K752" s="49"/>
    </row>
    <row r="753" spans="1:11" ht="14.1" customHeight="1">
      <c r="A753" s="49"/>
      <c r="B753" s="49"/>
      <c r="C753" s="65" t="s">
        <v>366</v>
      </c>
      <c r="D753" s="66">
        <v>0</v>
      </c>
      <c r="E753" s="66">
        <v>0</v>
      </c>
      <c r="F753" s="66">
        <v>0</v>
      </c>
      <c r="G753" s="66">
        <v>0</v>
      </c>
      <c r="H753" s="49"/>
      <c r="I753" s="49"/>
      <c r="J753" s="49"/>
      <c r="K753" s="49"/>
    </row>
    <row r="754" spans="1:11" ht="14.1" customHeight="1">
      <c r="A754" s="49"/>
      <c r="B754" s="49"/>
      <c r="C754" s="65" t="s">
        <v>372</v>
      </c>
      <c r="D754" s="66">
        <v>0</v>
      </c>
      <c r="E754" s="66">
        <v>0</v>
      </c>
      <c r="F754" s="66">
        <v>8000000</v>
      </c>
      <c r="G754" s="66">
        <v>0</v>
      </c>
      <c r="H754" s="49"/>
      <c r="I754" s="49"/>
      <c r="J754" s="49"/>
      <c r="K754" s="49"/>
    </row>
    <row r="755" spans="1:11" ht="14.1" customHeight="1">
      <c r="A755" s="49"/>
      <c r="B755" s="49"/>
      <c r="C755" s="65" t="s">
        <v>370</v>
      </c>
      <c r="D755" s="66">
        <v>0</v>
      </c>
      <c r="E755" s="66">
        <v>0</v>
      </c>
      <c r="F755" s="66">
        <v>8000000</v>
      </c>
      <c r="G755" s="66">
        <v>0</v>
      </c>
      <c r="H755" s="49"/>
      <c r="I755" s="49"/>
      <c r="J755" s="49"/>
      <c r="K755" s="49"/>
    </row>
    <row r="756" spans="1:11" ht="14.1" customHeight="1">
      <c r="A756" s="49"/>
      <c r="B756" s="49"/>
      <c r="C756" s="65" t="s">
        <v>369</v>
      </c>
      <c r="D756" s="66">
        <v>0</v>
      </c>
      <c r="E756" s="66">
        <v>0</v>
      </c>
      <c r="F756" s="66">
        <v>0</v>
      </c>
      <c r="G756" s="66">
        <v>0</v>
      </c>
      <c r="H756" s="49"/>
      <c r="I756" s="49"/>
      <c r="J756" s="49"/>
      <c r="K756" s="49"/>
    </row>
    <row r="757" spans="1:11" ht="14.1" customHeight="1">
      <c r="A757" s="49"/>
      <c r="B757" s="49"/>
      <c r="C757" s="65" t="s">
        <v>368</v>
      </c>
      <c r="D757" s="66">
        <v>0</v>
      </c>
      <c r="E757" s="66">
        <v>0</v>
      </c>
      <c r="F757" s="66">
        <v>0</v>
      </c>
      <c r="G757" s="66">
        <v>0</v>
      </c>
      <c r="H757" s="49"/>
      <c r="I757" s="49"/>
      <c r="J757" s="49"/>
      <c r="K757" s="49"/>
    </row>
    <row r="758" spans="1:11" ht="14.1" customHeight="1">
      <c r="A758" s="49"/>
      <c r="B758" s="49"/>
      <c r="C758" s="65" t="s">
        <v>367</v>
      </c>
      <c r="D758" s="66">
        <v>0</v>
      </c>
      <c r="E758" s="66">
        <v>0</v>
      </c>
      <c r="F758" s="66">
        <v>0</v>
      </c>
      <c r="G758" s="66">
        <v>0</v>
      </c>
      <c r="H758" s="49"/>
      <c r="I758" s="49"/>
      <c r="J758" s="49"/>
      <c r="K758" s="49"/>
    </row>
    <row r="759" spans="1:11" ht="14.1" customHeight="1">
      <c r="A759" s="49"/>
      <c r="B759" s="49"/>
      <c r="C759" s="65" t="s">
        <v>366</v>
      </c>
      <c r="D759" s="66">
        <v>0</v>
      </c>
      <c r="E759" s="66">
        <v>0</v>
      </c>
      <c r="F759" s="66">
        <v>0</v>
      </c>
      <c r="G759" s="66">
        <v>0</v>
      </c>
      <c r="H759" s="49"/>
      <c r="I759" s="49"/>
      <c r="J759" s="49"/>
      <c r="K759" s="49"/>
    </row>
    <row r="760" spans="1:11" ht="14.1" customHeight="1">
      <c r="A760" s="49"/>
      <c r="B760" s="49"/>
      <c r="C760" s="65" t="s">
        <v>371</v>
      </c>
      <c r="D760" s="66">
        <v>0</v>
      </c>
      <c r="E760" s="66">
        <v>0</v>
      </c>
      <c r="F760" s="66">
        <v>0</v>
      </c>
      <c r="G760" s="66">
        <v>0</v>
      </c>
      <c r="H760" s="49"/>
      <c r="I760" s="49"/>
      <c r="J760" s="49"/>
      <c r="K760" s="49"/>
    </row>
    <row r="761" spans="1:11" ht="14.1" customHeight="1">
      <c r="A761" s="49"/>
      <c r="B761" s="49"/>
      <c r="C761" s="65" t="s">
        <v>370</v>
      </c>
      <c r="D761" s="66">
        <v>0</v>
      </c>
      <c r="E761" s="66">
        <v>0</v>
      </c>
      <c r="F761" s="66">
        <v>0</v>
      </c>
      <c r="G761" s="66">
        <v>0</v>
      </c>
      <c r="H761" s="49"/>
      <c r="I761" s="49"/>
      <c r="J761" s="49"/>
      <c r="K761" s="49"/>
    </row>
    <row r="762" spans="1:11" ht="14.1" customHeight="1">
      <c r="A762" s="49"/>
      <c r="B762" s="49"/>
      <c r="C762" s="65" t="s">
        <v>369</v>
      </c>
      <c r="D762" s="66">
        <v>0</v>
      </c>
      <c r="E762" s="66">
        <v>0</v>
      </c>
      <c r="F762" s="66">
        <v>0</v>
      </c>
      <c r="G762" s="66">
        <v>0</v>
      </c>
      <c r="H762" s="49"/>
      <c r="I762" s="49"/>
      <c r="J762" s="49"/>
      <c r="K762" s="49"/>
    </row>
    <row r="763" spans="1:11" ht="14.1" customHeight="1">
      <c r="A763" s="49"/>
      <c r="B763" s="49"/>
      <c r="C763" s="65" t="s">
        <v>368</v>
      </c>
      <c r="D763" s="66">
        <v>0</v>
      </c>
      <c r="E763" s="66">
        <v>0</v>
      </c>
      <c r="F763" s="66">
        <v>0</v>
      </c>
      <c r="G763" s="66">
        <v>0</v>
      </c>
      <c r="H763" s="49"/>
      <c r="I763" s="49"/>
      <c r="J763" s="49"/>
      <c r="K763" s="49"/>
    </row>
    <row r="764" spans="1:11" ht="14.1" customHeight="1">
      <c r="A764" s="49"/>
      <c r="B764" s="49"/>
      <c r="C764" s="65" t="s">
        <v>367</v>
      </c>
      <c r="D764" s="66">
        <v>0</v>
      </c>
      <c r="E764" s="66">
        <v>0</v>
      </c>
      <c r="F764" s="66">
        <v>0</v>
      </c>
      <c r="G764" s="66">
        <v>0</v>
      </c>
      <c r="H764" s="49"/>
      <c r="I764" s="49"/>
      <c r="J764" s="49"/>
      <c r="K764" s="49"/>
    </row>
    <row r="765" spans="1:11" ht="14.1" customHeight="1">
      <c r="A765" s="49"/>
      <c r="B765" s="49"/>
      <c r="C765" s="65" t="s">
        <v>366</v>
      </c>
      <c r="D765" s="66">
        <v>0</v>
      </c>
      <c r="E765" s="66">
        <v>0</v>
      </c>
      <c r="F765" s="66">
        <v>0</v>
      </c>
      <c r="G765" s="66">
        <v>0</v>
      </c>
      <c r="H765" s="49"/>
      <c r="I765" s="49"/>
      <c r="J765" s="49"/>
      <c r="K765" s="49"/>
    </row>
    <row r="766" spans="1:11" ht="14.1" customHeight="1">
      <c r="A766" s="49"/>
      <c r="B766" s="49"/>
      <c r="C766" s="65" t="s">
        <v>365</v>
      </c>
      <c r="D766" s="66">
        <v>0</v>
      </c>
      <c r="E766" s="66">
        <v>0</v>
      </c>
      <c r="F766" s="66">
        <v>0</v>
      </c>
      <c r="G766" s="66">
        <v>0</v>
      </c>
      <c r="H766" s="49"/>
      <c r="I766" s="49"/>
      <c r="J766" s="49"/>
      <c r="K766" s="49"/>
    </row>
    <row r="767" spans="1:11" ht="14.1" customHeight="1">
      <c r="A767" s="49"/>
      <c r="B767" s="49"/>
      <c r="C767" s="65" t="s">
        <v>364</v>
      </c>
      <c r="D767" s="66">
        <v>0</v>
      </c>
      <c r="E767" s="66">
        <v>0</v>
      </c>
      <c r="F767" s="66">
        <v>0</v>
      </c>
      <c r="G767" s="66">
        <v>0</v>
      </c>
      <c r="H767" s="49"/>
      <c r="I767" s="49"/>
      <c r="J767" s="49"/>
      <c r="K767" s="49"/>
    </row>
    <row r="768" spans="1:11" ht="14.1" customHeight="1">
      <c r="A768" s="49"/>
      <c r="B768" s="49"/>
      <c r="C768" s="67" t="s">
        <v>147</v>
      </c>
      <c r="D768" s="66">
        <v>0</v>
      </c>
      <c r="E768" s="66">
        <v>0</v>
      </c>
      <c r="F768" s="66">
        <v>8000000</v>
      </c>
      <c r="G768" s="66">
        <v>0</v>
      </c>
      <c r="H768" s="49"/>
      <c r="I768" s="49"/>
      <c r="J768" s="49"/>
      <c r="K768" s="49"/>
    </row>
    <row r="769" spans="1:11" ht="14.1" customHeight="1">
      <c r="A769" s="49"/>
      <c r="B769" s="49"/>
      <c r="C769" s="59" t="s">
        <v>393</v>
      </c>
      <c r="D769" s="1258" t="s">
        <v>1680</v>
      </c>
      <c r="E769" s="1259"/>
      <c r="F769" s="1259"/>
      <c r="G769" s="1259"/>
      <c r="H769" s="49"/>
      <c r="I769" s="49"/>
      <c r="J769" s="49"/>
      <c r="K769" s="49"/>
    </row>
    <row r="770" spans="1:11" ht="14.1" customHeight="1">
      <c r="A770" s="49"/>
      <c r="B770" s="49"/>
      <c r="C770" s="60" t="s">
        <v>392</v>
      </c>
      <c r="D770" s="1254" t="s">
        <v>1681</v>
      </c>
      <c r="E770" s="1255"/>
      <c r="F770" s="1255"/>
      <c r="G770" s="1255"/>
      <c r="H770" s="49"/>
      <c r="I770" s="49"/>
      <c r="J770" s="49"/>
      <c r="K770" s="49"/>
    </row>
    <row r="771" spans="1:11" ht="14.1" customHeight="1">
      <c r="A771" s="49"/>
      <c r="B771" s="49"/>
      <c r="C771" s="60" t="s">
        <v>15</v>
      </c>
      <c r="D771" s="1254" t="s">
        <v>1087</v>
      </c>
      <c r="E771" s="1255"/>
      <c r="F771" s="1255"/>
      <c r="G771" s="1255"/>
      <c r="H771" s="49"/>
      <c r="I771" s="49"/>
      <c r="J771" s="49"/>
      <c r="K771" s="49"/>
    </row>
    <row r="772" spans="1:11" ht="15" customHeight="1">
      <c r="A772" s="49"/>
      <c r="B772" s="49"/>
      <c r="C772" s="61"/>
      <c r="D772" s="62">
        <v>2021</v>
      </c>
      <c r="E772" s="62">
        <v>2022</v>
      </c>
      <c r="F772" s="62">
        <v>2023</v>
      </c>
      <c r="G772" s="62">
        <v>2024</v>
      </c>
      <c r="H772" s="49"/>
      <c r="I772" s="49"/>
      <c r="J772" s="49"/>
      <c r="K772" s="49"/>
    </row>
    <row r="773" spans="1:11" ht="15" customHeight="1">
      <c r="A773" s="49"/>
      <c r="B773" s="49"/>
      <c r="C773" s="63"/>
      <c r="D773" s="64" t="s">
        <v>7</v>
      </c>
      <c r="E773" s="64" t="s">
        <v>8</v>
      </c>
      <c r="F773" s="64" t="s">
        <v>8</v>
      </c>
      <c r="G773" s="64" t="s">
        <v>8</v>
      </c>
      <c r="H773" s="49"/>
      <c r="I773" s="49"/>
      <c r="J773" s="49"/>
      <c r="K773" s="49"/>
    </row>
    <row r="774" spans="1:11" ht="14.1" customHeight="1">
      <c r="A774" s="49"/>
      <c r="B774" s="49"/>
      <c r="C774" s="53" t="s">
        <v>16</v>
      </c>
      <c r="D774" s="57" t="s">
        <v>361</v>
      </c>
      <c r="E774" s="57" t="s">
        <v>411</v>
      </c>
      <c r="F774" s="57" t="s">
        <v>385</v>
      </c>
      <c r="G774" s="57" t="s">
        <v>385</v>
      </c>
      <c r="H774" s="49"/>
      <c r="I774" s="49"/>
      <c r="J774" s="49"/>
      <c r="K774" s="49"/>
    </row>
    <row r="775" spans="1:11" ht="14.1" customHeight="1">
      <c r="A775" s="49"/>
      <c r="B775" s="49"/>
      <c r="C775" s="53" t="s">
        <v>506</v>
      </c>
      <c r="D775" s="57" t="s">
        <v>385</v>
      </c>
      <c r="E775" s="57" t="s">
        <v>1682</v>
      </c>
      <c r="F775" s="57" t="s">
        <v>385</v>
      </c>
      <c r="G775" s="57" t="s">
        <v>385</v>
      </c>
      <c r="H775" s="49"/>
      <c r="I775" s="49"/>
      <c r="J775" s="49"/>
      <c r="K775" s="49"/>
    </row>
    <row r="776" spans="1:11" ht="14.1" customHeight="1">
      <c r="A776" s="49"/>
      <c r="B776" s="49"/>
      <c r="C776" s="53" t="s">
        <v>504</v>
      </c>
      <c r="D776" s="57" t="s">
        <v>385</v>
      </c>
      <c r="E776" s="57" t="s">
        <v>1682</v>
      </c>
      <c r="F776" s="57" t="s">
        <v>385</v>
      </c>
      <c r="G776" s="57" t="s">
        <v>385</v>
      </c>
      <c r="H776" s="49"/>
      <c r="I776" s="49"/>
      <c r="J776" s="49"/>
      <c r="K776" s="49"/>
    </row>
    <row r="777" spans="1:11" ht="14.1" customHeight="1">
      <c r="A777" s="49"/>
      <c r="B777" s="49"/>
      <c r="C777" s="53" t="s">
        <v>388</v>
      </c>
      <c r="D777" s="57" t="s">
        <v>361</v>
      </c>
      <c r="E777" s="57" t="s">
        <v>361</v>
      </c>
      <c r="F777" s="57" t="s">
        <v>430</v>
      </c>
      <c r="G777" s="57" t="s">
        <v>361</v>
      </c>
      <c r="H777" s="49"/>
      <c r="I777" s="49"/>
      <c r="J777" s="49"/>
      <c r="K777" s="49"/>
    </row>
    <row r="778" spans="1:11" ht="14.1" customHeight="1">
      <c r="A778" s="49"/>
      <c r="B778" s="49"/>
      <c r="C778" s="53" t="s">
        <v>387</v>
      </c>
      <c r="D778" s="57" t="s">
        <v>361</v>
      </c>
      <c r="E778" s="57" t="s">
        <v>361</v>
      </c>
      <c r="F778" s="57" t="s">
        <v>430</v>
      </c>
      <c r="G778" s="57" t="s">
        <v>361</v>
      </c>
      <c r="H778" s="49"/>
      <c r="I778" s="49"/>
      <c r="J778" s="49"/>
      <c r="K778" s="49"/>
    </row>
    <row r="779" spans="1:11" ht="14.1" customHeight="1">
      <c r="A779" s="49"/>
      <c r="B779" s="49"/>
      <c r="C779" s="53" t="s">
        <v>22</v>
      </c>
      <c r="D779" s="57" t="s">
        <v>361</v>
      </c>
      <c r="E779" s="57" t="s">
        <v>361</v>
      </c>
      <c r="F779" s="57" t="s">
        <v>430</v>
      </c>
      <c r="G779" s="57" t="s">
        <v>361</v>
      </c>
      <c r="H779" s="49"/>
      <c r="I779" s="49"/>
      <c r="J779" s="49"/>
      <c r="K779" s="49"/>
    </row>
    <row r="780" spans="1:11" ht="14.1" customHeight="1">
      <c r="A780" s="49"/>
      <c r="B780" s="49"/>
      <c r="C780" s="1256" t="s">
        <v>384</v>
      </c>
      <c r="D780" s="1257"/>
      <c r="E780" s="1257"/>
      <c r="F780" s="1257"/>
      <c r="G780" s="1257"/>
      <c r="H780" s="49"/>
      <c r="I780" s="49"/>
      <c r="J780" s="49"/>
      <c r="K780" s="49"/>
    </row>
    <row r="781" spans="1:11" ht="14.1" customHeight="1">
      <c r="A781" s="49"/>
      <c r="B781" s="49"/>
      <c r="C781" s="61"/>
      <c r="D781" s="62">
        <v>2021</v>
      </c>
      <c r="E781" s="62">
        <v>2022</v>
      </c>
      <c r="F781" s="62">
        <v>2023</v>
      </c>
      <c r="G781" s="62">
        <v>2024</v>
      </c>
      <c r="H781" s="49"/>
      <c r="I781" s="49"/>
      <c r="J781" s="49"/>
      <c r="K781" s="49"/>
    </row>
    <row r="782" spans="1:11" ht="14.1" customHeight="1">
      <c r="A782" s="49"/>
      <c r="B782" s="49"/>
      <c r="C782" s="63"/>
      <c r="D782" s="64" t="s">
        <v>7</v>
      </c>
      <c r="E782" s="64" t="s">
        <v>8</v>
      </c>
      <c r="F782" s="64" t="s">
        <v>8</v>
      </c>
      <c r="G782" s="64" t="s">
        <v>8</v>
      </c>
      <c r="H782" s="49"/>
      <c r="I782" s="49"/>
      <c r="J782" s="49"/>
      <c r="K782" s="49"/>
    </row>
    <row r="783" spans="1:11" ht="14.1" customHeight="1">
      <c r="A783" s="49"/>
      <c r="B783" s="49"/>
      <c r="C783" s="65" t="s">
        <v>381</v>
      </c>
      <c r="D783" s="66">
        <v>0</v>
      </c>
      <c r="E783" s="66">
        <v>0</v>
      </c>
      <c r="F783" s="66">
        <v>0</v>
      </c>
      <c r="G783" s="66">
        <v>0</v>
      </c>
      <c r="H783" s="49"/>
      <c r="I783" s="49"/>
      <c r="J783" s="49"/>
      <c r="K783" s="49"/>
    </row>
    <row r="784" spans="1:11" ht="14.1" customHeight="1">
      <c r="A784" s="49"/>
      <c r="B784" s="49"/>
      <c r="C784" s="65" t="s">
        <v>370</v>
      </c>
      <c r="D784" s="66">
        <v>0</v>
      </c>
      <c r="E784" s="66">
        <v>0</v>
      </c>
      <c r="F784" s="66">
        <v>0</v>
      </c>
      <c r="G784" s="66">
        <v>0</v>
      </c>
      <c r="H784" s="49"/>
      <c r="I784" s="49"/>
      <c r="J784" s="49"/>
      <c r="K784" s="49"/>
    </row>
    <row r="785" spans="1:11" ht="14.1" customHeight="1">
      <c r="A785" s="49"/>
      <c r="B785" s="49"/>
      <c r="C785" s="65" t="s">
        <v>374</v>
      </c>
      <c r="D785" s="66">
        <v>0</v>
      </c>
      <c r="E785" s="66">
        <v>0</v>
      </c>
      <c r="F785" s="66">
        <v>0</v>
      </c>
      <c r="G785" s="66">
        <v>0</v>
      </c>
      <c r="H785" s="49"/>
      <c r="I785" s="49"/>
      <c r="J785" s="49"/>
      <c r="K785" s="49"/>
    </row>
    <row r="786" spans="1:11" ht="14.1" customHeight="1">
      <c r="A786" s="49"/>
      <c r="B786" s="49"/>
      <c r="C786" s="65" t="s">
        <v>380</v>
      </c>
      <c r="D786" s="66">
        <v>0</v>
      </c>
      <c r="E786" s="66">
        <v>0</v>
      </c>
      <c r="F786" s="66">
        <v>0</v>
      </c>
      <c r="G786" s="66">
        <v>0</v>
      </c>
      <c r="H786" s="49"/>
      <c r="I786" s="49"/>
      <c r="J786" s="49"/>
      <c r="K786" s="49"/>
    </row>
    <row r="787" spans="1:11" ht="14.1" customHeight="1">
      <c r="A787" s="49"/>
      <c r="B787" s="49"/>
      <c r="C787" s="65" t="s">
        <v>370</v>
      </c>
      <c r="D787" s="66">
        <v>0</v>
      </c>
      <c r="E787" s="66">
        <v>0</v>
      </c>
      <c r="F787" s="66">
        <v>0</v>
      </c>
      <c r="G787" s="66">
        <v>0</v>
      </c>
      <c r="H787" s="49"/>
      <c r="I787" s="49"/>
      <c r="J787" s="49"/>
      <c r="K787" s="49"/>
    </row>
    <row r="788" spans="1:11" ht="14.1" customHeight="1">
      <c r="A788" s="49"/>
      <c r="B788" s="49"/>
      <c r="C788" s="65" t="s">
        <v>374</v>
      </c>
      <c r="D788" s="66">
        <v>0</v>
      </c>
      <c r="E788" s="66">
        <v>0</v>
      </c>
      <c r="F788" s="66">
        <v>0</v>
      </c>
      <c r="G788" s="66">
        <v>0</v>
      </c>
      <c r="H788" s="49"/>
      <c r="I788" s="49"/>
      <c r="J788" s="49"/>
      <c r="K788" s="49"/>
    </row>
    <row r="789" spans="1:11" ht="14.1" customHeight="1">
      <c r="A789" s="49"/>
      <c r="B789" s="49"/>
      <c r="C789" s="65" t="s">
        <v>379</v>
      </c>
      <c r="D789" s="66">
        <v>0</v>
      </c>
      <c r="E789" s="66">
        <v>0</v>
      </c>
      <c r="F789" s="66">
        <v>0</v>
      </c>
      <c r="G789" s="66">
        <v>0</v>
      </c>
      <c r="H789" s="49"/>
      <c r="I789" s="49"/>
      <c r="J789" s="49"/>
      <c r="K789" s="49"/>
    </row>
    <row r="790" spans="1:11" ht="14.1" customHeight="1">
      <c r="A790" s="49"/>
      <c r="B790" s="49"/>
      <c r="C790" s="65" t="s">
        <v>370</v>
      </c>
      <c r="D790" s="66">
        <v>0</v>
      </c>
      <c r="E790" s="66">
        <v>0</v>
      </c>
      <c r="F790" s="66">
        <v>0</v>
      </c>
      <c r="G790" s="66">
        <v>0</v>
      </c>
      <c r="H790" s="49"/>
      <c r="I790" s="49"/>
      <c r="J790" s="49"/>
      <c r="K790" s="49"/>
    </row>
    <row r="791" spans="1:11" ht="14.1" customHeight="1">
      <c r="A791" s="49"/>
      <c r="B791" s="49"/>
      <c r="C791" s="65" t="s">
        <v>374</v>
      </c>
      <c r="D791" s="66">
        <v>0</v>
      </c>
      <c r="E791" s="66">
        <v>0</v>
      </c>
      <c r="F791" s="66">
        <v>0</v>
      </c>
      <c r="G791" s="66">
        <v>0</v>
      </c>
      <c r="H791" s="49"/>
      <c r="I791" s="49"/>
      <c r="J791" s="49"/>
      <c r="K791" s="49"/>
    </row>
    <row r="792" spans="1:11" ht="14.1" customHeight="1">
      <c r="A792" s="49"/>
      <c r="B792" s="49"/>
      <c r="C792" s="65" t="s">
        <v>378</v>
      </c>
      <c r="D792" s="66">
        <v>0</v>
      </c>
      <c r="E792" s="66">
        <v>0</v>
      </c>
      <c r="F792" s="66">
        <v>0</v>
      </c>
      <c r="G792" s="66">
        <v>0</v>
      </c>
      <c r="H792" s="49"/>
      <c r="I792" s="49"/>
      <c r="J792" s="49"/>
      <c r="K792" s="49"/>
    </row>
    <row r="793" spans="1:11" ht="14.1" customHeight="1">
      <c r="A793" s="49"/>
      <c r="B793" s="49"/>
      <c r="C793" s="65" t="s">
        <v>370</v>
      </c>
      <c r="D793" s="66">
        <v>0</v>
      </c>
      <c r="E793" s="66">
        <v>0</v>
      </c>
      <c r="F793" s="66">
        <v>0</v>
      </c>
      <c r="G793" s="66">
        <v>0</v>
      </c>
      <c r="H793" s="49"/>
      <c r="I793" s="49"/>
      <c r="J793" s="49"/>
      <c r="K793" s="49"/>
    </row>
    <row r="794" spans="1:11" ht="14.1" customHeight="1">
      <c r="A794" s="49"/>
      <c r="B794" s="49"/>
      <c r="C794" s="65" t="s">
        <v>374</v>
      </c>
      <c r="D794" s="66">
        <v>0</v>
      </c>
      <c r="E794" s="66">
        <v>0</v>
      </c>
      <c r="F794" s="66">
        <v>0</v>
      </c>
      <c r="G794" s="66">
        <v>0</v>
      </c>
      <c r="H794" s="49"/>
      <c r="I794" s="49"/>
      <c r="J794" s="49"/>
      <c r="K794" s="49"/>
    </row>
    <row r="795" spans="1:11" ht="14.1" customHeight="1">
      <c r="A795" s="49"/>
      <c r="B795" s="49"/>
      <c r="C795" s="65" t="s">
        <v>383</v>
      </c>
      <c r="D795" s="66">
        <v>0</v>
      </c>
      <c r="E795" s="66">
        <v>0</v>
      </c>
      <c r="F795" s="66">
        <v>0</v>
      </c>
      <c r="G795" s="66">
        <v>0</v>
      </c>
      <c r="H795" s="49"/>
      <c r="I795" s="49"/>
      <c r="J795" s="49"/>
      <c r="K795" s="49"/>
    </row>
    <row r="796" spans="1:11" ht="14.1" customHeight="1">
      <c r="A796" s="49"/>
      <c r="B796" s="49"/>
      <c r="C796" s="65" t="s">
        <v>370</v>
      </c>
      <c r="D796" s="66">
        <v>0</v>
      </c>
      <c r="E796" s="66">
        <v>0</v>
      </c>
      <c r="F796" s="66">
        <v>0</v>
      </c>
      <c r="G796" s="66">
        <v>0</v>
      </c>
      <c r="H796" s="49"/>
      <c r="I796" s="49"/>
      <c r="J796" s="49"/>
      <c r="K796" s="49"/>
    </row>
    <row r="797" spans="1:11" ht="14.1" customHeight="1">
      <c r="A797" s="49"/>
      <c r="B797" s="49"/>
      <c r="C797" s="65" t="s">
        <v>374</v>
      </c>
      <c r="D797" s="66">
        <v>0</v>
      </c>
      <c r="E797" s="66">
        <v>0</v>
      </c>
      <c r="F797" s="66">
        <v>0</v>
      </c>
      <c r="G797" s="66">
        <v>0</v>
      </c>
      <c r="H797" s="49"/>
      <c r="I797" s="49"/>
      <c r="J797" s="49"/>
      <c r="K797" s="49"/>
    </row>
    <row r="798" spans="1:11" ht="14.1" customHeight="1">
      <c r="A798" s="49"/>
      <c r="B798" s="49"/>
      <c r="C798" s="65" t="s">
        <v>376</v>
      </c>
      <c r="D798" s="66">
        <v>0</v>
      </c>
      <c r="E798" s="66">
        <v>0</v>
      </c>
      <c r="F798" s="66">
        <v>0</v>
      </c>
      <c r="G798" s="66">
        <v>0</v>
      </c>
      <c r="H798" s="49"/>
      <c r="I798" s="49"/>
      <c r="J798" s="49"/>
      <c r="K798" s="49"/>
    </row>
    <row r="799" spans="1:11" ht="14.1" customHeight="1">
      <c r="A799" s="49"/>
      <c r="B799" s="49"/>
      <c r="C799" s="65" t="s">
        <v>370</v>
      </c>
      <c r="D799" s="66">
        <v>0</v>
      </c>
      <c r="E799" s="66">
        <v>0</v>
      </c>
      <c r="F799" s="66">
        <v>0</v>
      </c>
      <c r="G799" s="66">
        <v>0</v>
      </c>
      <c r="H799" s="49"/>
      <c r="I799" s="49"/>
      <c r="J799" s="49"/>
      <c r="K799" s="49"/>
    </row>
    <row r="800" spans="1:11" ht="14.1" customHeight="1">
      <c r="A800" s="49"/>
      <c r="B800" s="49"/>
      <c r="C800" s="65" t="s">
        <v>374</v>
      </c>
      <c r="D800" s="66">
        <v>0</v>
      </c>
      <c r="E800" s="66">
        <v>0</v>
      </c>
      <c r="F800" s="66">
        <v>0</v>
      </c>
      <c r="G800" s="66">
        <v>0</v>
      </c>
      <c r="H800" s="49"/>
      <c r="I800" s="49"/>
      <c r="J800" s="49"/>
      <c r="K800" s="49"/>
    </row>
    <row r="801" spans="1:11" ht="14.1" customHeight="1">
      <c r="A801" s="49"/>
      <c r="B801" s="49"/>
      <c r="C801" s="65" t="s">
        <v>375</v>
      </c>
      <c r="D801" s="66">
        <v>0</v>
      </c>
      <c r="E801" s="66">
        <v>0</v>
      </c>
      <c r="F801" s="66">
        <v>0</v>
      </c>
      <c r="G801" s="66">
        <v>0</v>
      </c>
      <c r="H801" s="49"/>
      <c r="I801" s="49"/>
      <c r="J801" s="49"/>
      <c r="K801" s="49"/>
    </row>
    <row r="802" spans="1:11" ht="14.1" customHeight="1">
      <c r="A802" s="49"/>
      <c r="B802" s="49"/>
      <c r="C802" s="65" t="s">
        <v>370</v>
      </c>
      <c r="D802" s="66">
        <v>0</v>
      </c>
      <c r="E802" s="66">
        <v>0</v>
      </c>
      <c r="F802" s="66">
        <v>0</v>
      </c>
      <c r="G802" s="66">
        <v>0</v>
      </c>
      <c r="H802" s="49"/>
      <c r="I802" s="49"/>
      <c r="J802" s="49"/>
      <c r="K802" s="49"/>
    </row>
    <row r="803" spans="1:11" ht="14.1" customHeight="1">
      <c r="A803" s="49"/>
      <c r="B803" s="49"/>
      <c r="C803" s="65" t="s">
        <v>374</v>
      </c>
      <c r="D803" s="66">
        <v>0</v>
      </c>
      <c r="E803" s="66">
        <v>0</v>
      </c>
      <c r="F803" s="66">
        <v>0</v>
      </c>
      <c r="G803" s="66">
        <v>0</v>
      </c>
      <c r="H803" s="49"/>
      <c r="I803" s="49"/>
      <c r="J803" s="49"/>
      <c r="K803" s="49"/>
    </row>
    <row r="804" spans="1:11" ht="14.1" customHeight="1">
      <c r="A804" s="49"/>
      <c r="B804" s="49"/>
      <c r="C804" s="65" t="s">
        <v>373</v>
      </c>
      <c r="D804" s="66">
        <v>0</v>
      </c>
      <c r="E804" s="66">
        <v>0</v>
      </c>
      <c r="F804" s="66">
        <v>0</v>
      </c>
      <c r="G804" s="66">
        <v>0</v>
      </c>
      <c r="H804" s="49"/>
      <c r="I804" s="49"/>
      <c r="J804" s="49"/>
      <c r="K804" s="49"/>
    </row>
    <row r="805" spans="1:11" ht="14.1" customHeight="1">
      <c r="A805" s="49"/>
      <c r="B805" s="49"/>
      <c r="C805" s="65" t="s">
        <v>370</v>
      </c>
      <c r="D805" s="66">
        <v>0</v>
      </c>
      <c r="E805" s="66">
        <v>0</v>
      </c>
      <c r="F805" s="66">
        <v>0</v>
      </c>
      <c r="G805" s="66">
        <v>0</v>
      </c>
      <c r="H805" s="49"/>
      <c r="I805" s="49"/>
      <c r="J805" s="49"/>
      <c r="K805" s="49"/>
    </row>
    <row r="806" spans="1:11" ht="14.1" customHeight="1">
      <c r="A806" s="49"/>
      <c r="B806" s="49"/>
      <c r="C806" s="65" t="s">
        <v>369</v>
      </c>
      <c r="D806" s="66">
        <v>0</v>
      </c>
      <c r="E806" s="66">
        <v>0</v>
      </c>
      <c r="F806" s="66">
        <v>0</v>
      </c>
      <c r="G806" s="66">
        <v>0</v>
      </c>
      <c r="H806" s="49"/>
      <c r="I806" s="49"/>
      <c r="J806" s="49"/>
      <c r="K806" s="49"/>
    </row>
    <row r="807" spans="1:11" ht="14.1" customHeight="1">
      <c r="A807" s="49"/>
      <c r="B807" s="49"/>
      <c r="C807" s="65" t="s">
        <v>368</v>
      </c>
      <c r="D807" s="66">
        <v>0</v>
      </c>
      <c r="E807" s="66">
        <v>0</v>
      </c>
      <c r="F807" s="66">
        <v>0</v>
      </c>
      <c r="G807" s="66">
        <v>0</v>
      </c>
      <c r="H807" s="49"/>
      <c r="I807" s="49"/>
      <c r="J807" s="49"/>
      <c r="K807" s="49"/>
    </row>
    <row r="808" spans="1:11" ht="14.1" customHeight="1">
      <c r="A808" s="49"/>
      <c r="B808" s="49"/>
      <c r="C808" s="65" t="s">
        <v>367</v>
      </c>
      <c r="D808" s="66">
        <v>0</v>
      </c>
      <c r="E808" s="66">
        <v>0</v>
      </c>
      <c r="F808" s="66">
        <v>0</v>
      </c>
      <c r="G808" s="66">
        <v>0</v>
      </c>
      <c r="H808" s="49"/>
      <c r="I808" s="49"/>
      <c r="J808" s="49"/>
      <c r="K808" s="49"/>
    </row>
    <row r="809" spans="1:11" ht="14.1" customHeight="1">
      <c r="A809" s="49"/>
      <c r="B809" s="49"/>
      <c r="C809" s="65" t="s">
        <v>366</v>
      </c>
      <c r="D809" s="66">
        <v>0</v>
      </c>
      <c r="E809" s="66">
        <v>0</v>
      </c>
      <c r="F809" s="66">
        <v>0</v>
      </c>
      <c r="G809" s="66">
        <v>0</v>
      </c>
      <c r="H809" s="49"/>
      <c r="I809" s="49"/>
      <c r="J809" s="49"/>
      <c r="K809" s="49"/>
    </row>
    <row r="810" spans="1:11" ht="14.1" customHeight="1">
      <c r="A810" s="49"/>
      <c r="B810" s="49"/>
      <c r="C810" s="65" t="s">
        <v>372</v>
      </c>
      <c r="D810" s="66">
        <v>0</v>
      </c>
      <c r="E810" s="66">
        <v>46385000</v>
      </c>
      <c r="F810" s="66">
        <v>0</v>
      </c>
      <c r="G810" s="66">
        <v>0</v>
      </c>
      <c r="H810" s="49"/>
      <c r="I810" s="49"/>
      <c r="J810" s="49"/>
      <c r="K810" s="49"/>
    </row>
    <row r="811" spans="1:11" ht="14.1" customHeight="1">
      <c r="A811" s="49"/>
      <c r="B811" s="49"/>
      <c r="C811" s="65" t="s">
        <v>370</v>
      </c>
      <c r="D811" s="66">
        <v>0</v>
      </c>
      <c r="E811" s="66">
        <v>46385000</v>
      </c>
      <c r="F811" s="66">
        <v>0</v>
      </c>
      <c r="G811" s="66">
        <v>0</v>
      </c>
      <c r="H811" s="49"/>
      <c r="I811" s="49"/>
      <c r="J811" s="49"/>
      <c r="K811" s="49"/>
    </row>
    <row r="812" spans="1:11" ht="14.1" customHeight="1">
      <c r="A812" s="49"/>
      <c r="B812" s="49"/>
      <c r="C812" s="65" t="s">
        <v>369</v>
      </c>
      <c r="D812" s="66">
        <v>0</v>
      </c>
      <c r="E812" s="66">
        <v>0</v>
      </c>
      <c r="F812" s="66">
        <v>0</v>
      </c>
      <c r="G812" s="66">
        <v>0</v>
      </c>
      <c r="H812" s="49"/>
      <c r="I812" s="49"/>
      <c r="J812" s="49"/>
      <c r="K812" s="49"/>
    </row>
    <row r="813" spans="1:11" ht="14.1" customHeight="1">
      <c r="A813" s="49"/>
      <c r="B813" s="49"/>
      <c r="C813" s="65" t="s">
        <v>368</v>
      </c>
      <c r="D813" s="66">
        <v>0</v>
      </c>
      <c r="E813" s="66">
        <v>0</v>
      </c>
      <c r="F813" s="66">
        <v>0</v>
      </c>
      <c r="G813" s="66">
        <v>0</v>
      </c>
      <c r="H813" s="49"/>
      <c r="I813" s="49"/>
      <c r="J813" s="49"/>
      <c r="K813" s="49"/>
    </row>
    <row r="814" spans="1:11" ht="14.1" customHeight="1">
      <c r="A814" s="49"/>
      <c r="B814" s="49"/>
      <c r="C814" s="65" t="s">
        <v>367</v>
      </c>
      <c r="D814" s="66">
        <v>0</v>
      </c>
      <c r="E814" s="66">
        <v>0</v>
      </c>
      <c r="F814" s="66">
        <v>0</v>
      </c>
      <c r="G814" s="66">
        <v>0</v>
      </c>
      <c r="H814" s="49"/>
      <c r="I814" s="49"/>
      <c r="J814" s="49"/>
      <c r="K814" s="49"/>
    </row>
    <row r="815" spans="1:11" ht="14.1" customHeight="1">
      <c r="A815" s="49"/>
      <c r="B815" s="49"/>
      <c r="C815" s="65" t="s">
        <v>366</v>
      </c>
      <c r="D815" s="66">
        <v>0</v>
      </c>
      <c r="E815" s="66">
        <v>0</v>
      </c>
      <c r="F815" s="66">
        <v>0</v>
      </c>
      <c r="G815" s="66">
        <v>0</v>
      </c>
      <c r="H815" s="49"/>
      <c r="I815" s="49"/>
      <c r="J815" s="49"/>
      <c r="K815" s="49"/>
    </row>
    <row r="816" spans="1:11" ht="14.1" customHeight="1">
      <c r="A816" s="49"/>
      <c r="B816" s="49"/>
      <c r="C816" s="65" t="s">
        <v>371</v>
      </c>
      <c r="D816" s="66">
        <v>0</v>
      </c>
      <c r="E816" s="66">
        <v>0</v>
      </c>
      <c r="F816" s="66">
        <v>0</v>
      </c>
      <c r="G816" s="66">
        <v>0</v>
      </c>
      <c r="H816" s="49"/>
      <c r="I816" s="49"/>
      <c r="J816" s="49"/>
      <c r="K816" s="49"/>
    </row>
    <row r="817" spans="1:11" ht="14.1" customHeight="1">
      <c r="A817" s="49"/>
      <c r="B817" s="49"/>
      <c r="C817" s="65" t="s">
        <v>370</v>
      </c>
      <c r="D817" s="66">
        <v>0</v>
      </c>
      <c r="E817" s="66">
        <v>0</v>
      </c>
      <c r="F817" s="66">
        <v>0</v>
      </c>
      <c r="G817" s="66">
        <v>0</v>
      </c>
      <c r="H817" s="49"/>
      <c r="I817" s="49"/>
      <c r="J817" s="49"/>
      <c r="K817" s="49"/>
    </row>
    <row r="818" spans="1:11" ht="14.1" customHeight="1">
      <c r="A818" s="49"/>
      <c r="B818" s="49"/>
      <c r="C818" s="65" t="s">
        <v>369</v>
      </c>
      <c r="D818" s="66">
        <v>0</v>
      </c>
      <c r="E818" s="66">
        <v>0</v>
      </c>
      <c r="F818" s="66">
        <v>0</v>
      </c>
      <c r="G818" s="66">
        <v>0</v>
      </c>
      <c r="H818" s="49"/>
      <c r="I818" s="49"/>
      <c r="J818" s="49"/>
      <c r="K818" s="49"/>
    </row>
    <row r="819" spans="1:11" ht="14.1" customHeight="1">
      <c r="A819" s="49"/>
      <c r="B819" s="49"/>
      <c r="C819" s="65" t="s">
        <v>368</v>
      </c>
      <c r="D819" s="66">
        <v>0</v>
      </c>
      <c r="E819" s="66">
        <v>0</v>
      </c>
      <c r="F819" s="66">
        <v>0</v>
      </c>
      <c r="G819" s="66">
        <v>0</v>
      </c>
      <c r="H819" s="49"/>
      <c r="I819" s="49"/>
      <c r="J819" s="49"/>
      <c r="K819" s="49"/>
    </row>
    <row r="820" spans="1:11" ht="14.1" customHeight="1">
      <c r="A820" s="49"/>
      <c r="B820" s="49"/>
      <c r="C820" s="65" t="s">
        <v>367</v>
      </c>
      <c r="D820" s="66">
        <v>0</v>
      </c>
      <c r="E820" s="66">
        <v>0</v>
      </c>
      <c r="F820" s="66">
        <v>0</v>
      </c>
      <c r="G820" s="66">
        <v>0</v>
      </c>
      <c r="H820" s="49"/>
      <c r="I820" s="49"/>
      <c r="J820" s="49"/>
      <c r="K820" s="49"/>
    </row>
    <row r="821" spans="1:11" ht="14.1" customHeight="1">
      <c r="A821" s="49"/>
      <c r="B821" s="49"/>
      <c r="C821" s="65" t="s">
        <v>366</v>
      </c>
      <c r="D821" s="66">
        <v>0</v>
      </c>
      <c r="E821" s="66">
        <v>0</v>
      </c>
      <c r="F821" s="66">
        <v>0</v>
      </c>
      <c r="G821" s="66">
        <v>0</v>
      </c>
      <c r="H821" s="49"/>
      <c r="I821" s="49"/>
      <c r="J821" s="49"/>
      <c r="K821" s="49"/>
    </row>
    <row r="822" spans="1:11" ht="14.1" customHeight="1">
      <c r="A822" s="49"/>
      <c r="B822" s="49"/>
      <c r="C822" s="65" t="s">
        <v>365</v>
      </c>
      <c r="D822" s="66">
        <v>0</v>
      </c>
      <c r="E822" s="66">
        <v>0</v>
      </c>
      <c r="F822" s="66">
        <v>0</v>
      </c>
      <c r="G822" s="66">
        <v>0</v>
      </c>
      <c r="H822" s="49"/>
      <c r="I822" s="49"/>
      <c r="J822" s="49"/>
      <c r="K822" s="49"/>
    </row>
    <row r="823" spans="1:11" ht="14.1" customHeight="1">
      <c r="A823" s="49"/>
      <c r="B823" s="49"/>
      <c r="C823" s="65" t="s">
        <v>364</v>
      </c>
      <c r="D823" s="66">
        <v>0</v>
      </c>
      <c r="E823" s="66">
        <v>0</v>
      </c>
      <c r="F823" s="66">
        <v>0</v>
      </c>
      <c r="G823" s="66">
        <v>0</v>
      </c>
      <c r="H823" s="49"/>
      <c r="I823" s="49"/>
      <c r="J823" s="49"/>
      <c r="K823" s="49"/>
    </row>
    <row r="824" spans="1:11" ht="14.1" customHeight="1">
      <c r="A824" s="49"/>
      <c r="B824" s="49"/>
      <c r="C824" s="67" t="s">
        <v>147</v>
      </c>
      <c r="D824" s="66">
        <v>0</v>
      </c>
      <c r="E824" s="66">
        <v>46385000</v>
      </c>
      <c r="F824" s="66">
        <v>0</v>
      </c>
      <c r="G824" s="66">
        <v>0</v>
      </c>
      <c r="H824" s="49"/>
      <c r="I824" s="49"/>
      <c r="J824" s="49"/>
      <c r="K824" s="49"/>
    </row>
    <row r="825" spans="1:11" ht="14.1" customHeight="1">
      <c r="A825" s="49"/>
      <c r="B825" s="49"/>
      <c r="C825" s="59" t="s">
        <v>393</v>
      </c>
      <c r="D825" s="1258" t="s">
        <v>1683</v>
      </c>
      <c r="E825" s="1259"/>
      <c r="F825" s="1259"/>
      <c r="G825" s="1259"/>
      <c r="H825" s="49"/>
      <c r="I825" s="49"/>
      <c r="J825" s="49"/>
      <c r="K825" s="49"/>
    </row>
    <row r="826" spans="1:11" ht="14.1" customHeight="1">
      <c r="A826" s="49"/>
      <c r="B826" s="49"/>
      <c r="C826" s="60" t="s">
        <v>392</v>
      </c>
      <c r="D826" s="1254" t="s">
        <v>1090</v>
      </c>
      <c r="E826" s="1255"/>
      <c r="F826" s="1255"/>
      <c r="G826" s="1255"/>
      <c r="H826" s="49"/>
      <c r="I826" s="49"/>
      <c r="J826" s="49"/>
      <c r="K826" s="49"/>
    </row>
    <row r="827" spans="1:11" ht="14.1" customHeight="1">
      <c r="A827" s="49"/>
      <c r="B827" s="49"/>
      <c r="C827" s="60" t="s">
        <v>15</v>
      </c>
      <c r="D827" s="1254" t="s">
        <v>258</v>
      </c>
      <c r="E827" s="1255"/>
      <c r="F827" s="1255"/>
      <c r="G827" s="1255"/>
      <c r="H827" s="49"/>
      <c r="I827" s="49"/>
      <c r="J827" s="49"/>
      <c r="K827" s="49"/>
    </row>
    <row r="828" spans="1:11" ht="15" customHeight="1">
      <c r="A828" s="49"/>
      <c r="B828" s="49"/>
      <c r="C828" s="61"/>
      <c r="D828" s="62">
        <v>2021</v>
      </c>
      <c r="E828" s="62">
        <v>2022</v>
      </c>
      <c r="F828" s="62">
        <v>2023</v>
      </c>
      <c r="G828" s="62">
        <v>2024</v>
      </c>
      <c r="H828" s="49"/>
      <c r="I828" s="49"/>
      <c r="J828" s="49"/>
      <c r="K828" s="49"/>
    </row>
    <row r="829" spans="1:11" ht="15" customHeight="1">
      <c r="A829" s="49"/>
      <c r="B829" s="49"/>
      <c r="C829" s="63"/>
      <c r="D829" s="64" t="s">
        <v>7</v>
      </c>
      <c r="E829" s="64" t="s">
        <v>8</v>
      </c>
      <c r="F829" s="64" t="s">
        <v>8</v>
      </c>
      <c r="G829" s="64" t="s">
        <v>8</v>
      </c>
      <c r="H829" s="49"/>
      <c r="I829" s="49"/>
      <c r="J829" s="49"/>
      <c r="K829" s="49"/>
    </row>
    <row r="830" spans="1:11" ht="14.1" customHeight="1">
      <c r="A830" s="49"/>
      <c r="B830" s="49"/>
      <c r="C830" s="53" t="s">
        <v>16</v>
      </c>
      <c r="D830" s="57" t="s">
        <v>361</v>
      </c>
      <c r="E830" s="57" t="s">
        <v>385</v>
      </c>
      <c r="F830" s="57" t="s">
        <v>1089</v>
      </c>
      <c r="G830" s="57" t="s">
        <v>385</v>
      </c>
      <c r="H830" s="49"/>
      <c r="I830" s="49"/>
      <c r="J830" s="49"/>
      <c r="K830" s="49"/>
    </row>
    <row r="831" spans="1:11" ht="14.1" customHeight="1">
      <c r="A831" s="49"/>
      <c r="B831" s="49"/>
      <c r="C831" s="53" t="s">
        <v>506</v>
      </c>
      <c r="D831" s="57" t="s">
        <v>385</v>
      </c>
      <c r="E831" s="57" t="s">
        <v>385</v>
      </c>
      <c r="F831" s="57" t="s">
        <v>1231</v>
      </c>
      <c r="G831" s="57" t="s">
        <v>385</v>
      </c>
      <c r="H831" s="49"/>
      <c r="I831" s="49"/>
      <c r="J831" s="49"/>
      <c r="K831" s="49"/>
    </row>
    <row r="832" spans="1:11" ht="14.1" customHeight="1">
      <c r="A832" s="49"/>
      <c r="B832" s="49"/>
      <c r="C832" s="53" t="s">
        <v>504</v>
      </c>
      <c r="D832" s="57" t="s">
        <v>385</v>
      </c>
      <c r="E832" s="57" t="s">
        <v>385</v>
      </c>
      <c r="F832" s="57" t="s">
        <v>1232</v>
      </c>
      <c r="G832" s="57" t="s">
        <v>385</v>
      </c>
      <c r="H832" s="49"/>
      <c r="I832" s="49"/>
      <c r="J832" s="49"/>
      <c r="K832" s="49"/>
    </row>
    <row r="833" spans="1:11" ht="14.1" customHeight="1">
      <c r="A833" s="49"/>
      <c r="B833" s="49"/>
      <c r="C833" s="53" t="s">
        <v>388</v>
      </c>
      <c r="D833" s="57" t="s">
        <v>361</v>
      </c>
      <c r="E833" s="57" t="s">
        <v>361</v>
      </c>
      <c r="F833" s="57" t="s">
        <v>361</v>
      </c>
      <c r="G833" s="57" t="s">
        <v>430</v>
      </c>
      <c r="H833" s="49"/>
      <c r="I833" s="49"/>
      <c r="J833" s="49"/>
      <c r="K833" s="49"/>
    </row>
    <row r="834" spans="1:11" ht="14.1" customHeight="1">
      <c r="A834" s="49"/>
      <c r="B834" s="49"/>
      <c r="C834" s="53" t="s">
        <v>387</v>
      </c>
      <c r="D834" s="57" t="s">
        <v>361</v>
      </c>
      <c r="E834" s="57" t="s">
        <v>361</v>
      </c>
      <c r="F834" s="57" t="s">
        <v>361</v>
      </c>
      <c r="G834" s="57" t="s">
        <v>430</v>
      </c>
      <c r="H834" s="49"/>
      <c r="I834" s="49"/>
      <c r="J834" s="49"/>
      <c r="K834" s="49"/>
    </row>
    <row r="835" spans="1:11" ht="14.1" customHeight="1">
      <c r="A835" s="49"/>
      <c r="B835" s="49"/>
      <c r="C835" s="53" t="s">
        <v>22</v>
      </c>
      <c r="D835" s="57" t="s">
        <v>361</v>
      </c>
      <c r="E835" s="57" t="s">
        <v>361</v>
      </c>
      <c r="F835" s="57" t="s">
        <v>361</v>
      </c>
      <c r="G835" s="57" t="s">
        <v>430</v>
      </c>
      <c r="H835" s="49"/>
      <c r="I835" s="49"/>
      <c r="J835" s="49"/>
      <c r="K835" s="49"/>
    </row>
    <row r="836" spans="1:11" ht="14.1" customHeight="1">
      <c r="A836" s="49"/>
      <c r="B836" s="49"/>
      <c r="C836" s="1256" t="s">
        <v>384</v>
      </c>
      <c r="D836" s="1257"/>
      <c r="E836" s="1257"/>
      <c r="F836" s="1257"/>
      <c r="G836" s="1257"/>
      <c r="H836" s="49"/>
      <c r="I836" s="49"/>
      <c r="J836" s="49"/>
      <c r="K836" s="49"/>
    </row>
    <row r="837" spans="1:11" ht="14.1" customHeight="1">
      <c r="A837" s="49"/>
      <c r="B837" s="49"/>
      <c r="C837" s="61"/>
      <c r="D837" s="62">
        <v>2021</v>
      </c>
      <c r="E837" s="62">
        <v>2022</v>
      </c>
      <c r="F837" s="62">
        <v>2023</v>
      </c>
      <c r="G837" s="62">
        <v>2024</v>
      </c>
      <c r="H837" s="49"/>
      <c r="I837" s="49"/>
      <c r="J837" s="49"/>
      <c r="K837" s="49"/>
    </row>
    <row r="838" spans="1:11" ht="14.1" customHeight="1">
      <c r="A838" s="49"/>
      <c r="B838" s="49"/>
      <c r="C838" s="63"/>
      <c r="D838" s="64" t="s">
        <v>7</v>
      </c>
      <c r="E838" s="64" t="s">
        <v>8</v>
      </c>
      <c r="F838" s="64" t="s">
        <v>8</v>
      </c>
      <c r="G838" s="64" t="s">
        <v>8</v>
      </c>
      <c r="H838" s="49"/>
      <c r="I838" s="49"/>
      <c r="J838" s="49"/>
      <c r="K838" s="49"/>
    </row>
    <row r="839" spans="1:11" ht="14.1" customHeight="1">
      <c r="A839" s="49"/>
      <c r="B839" s="49"/>
      <c r="C839" s="65" t="s">
        <v>381</v>
      </c>
      <c r="D839" s="66">
        <v>0</v>
      </c>
      <c r="E839" s="66">
        <v>0</v>
      </c>
      <c r="F839" s="66">
        <v>0</v>
      </c>
      <c r="G839" s="66">
        <v>0</v>
      </c>
      <c r="H839" s="49"/>
      <c r="I839" s="49"/>
      <c r="J839" s="49"/>
      <c r="K839" s="49"/>
    </row>
    <row r="840" spans="1:11" ht="14.1" customHeight="1">
      <c r="A840" s="49"/>
      <c r="B840" s="49"/>
      <c r="C840" s="65" t="s">
        <v>370</v>
      </c>
      <c r="D840" s="66">
        <v>0</v>
      </c>
      <c r="E840" s="66">
        <v>0</v>
      </c>
      <c r="F840" s="66">
        <v>0</v>
      </c>
      <c r="G840" s="66">
        <v>0</v>
      </c>
      <c r="H840" s="49"/>
      <c r="I840" s="49"/>
      <c r="J840" s="49"/>
      <c r="K840" s="49"/>
    </row>
    <row r="841" spans="1:11" ht="14.1" customHeight="1">
      <c r="A841" s="49"/>
      <c r="B841" s="49"/>
      <c r="C841" s="65" t="s">
        <v>374</v>
      </c>
      <c r="D841" s="66">
        <v>0</v>
      </c>
      <c r="E841" s="66">
        <v>0</v>
      </c>
      <c r="F841" s="66">
        <v>0</v>
      </c>
      <c r="G841" s="66">
        <v>0</v>
      </c>
      <c r="H841" s="49"/>
      <c r="I841" s="49"/>
      <c r="J841" s="49"/>
      <c r="K841" s="49"/>
    </row>
    <row r="842" spans="1:11" ht="14.1" customHeight="1">
      <c r="A842" s="49"/>
      <c r="B842" s="49"/>
      <c r="C842" s="65" t="s">
        <v>380</v>
      </c>
      <c r="D842" s="66">
        <v>0</v>
      </c>
      <c r="E842" s="66">
        <v>0</v>
      </c>
      <c r="F842" s="66">
        <v>0</v>
      </c>
      <c r="G842" s="66">
        <v>0</v>
      </c>
      <c r="H842" s="49"/>
      <c r="I842" s="49"/>
      <c r="J842" s="49"/>
      <c r="K842" s="49"/>
    </row>
    <row r="843" spans="1:11" ht="14.1" customHeight="1">
      <c r="A843" s="49"/>
      <c r="B843" s="49"/>
      <c r="C843" s="65" t="s">
        <v>370</v>
      </c>
      <c r="D843" s="66">
        <v>0</v>
      </c>
      <c r="E843" s="66">
        <v>0</v>
      </c>
      <c r="F843" s="66">
        <v>0</v>
      </c>
      <c r="G843" s="66">
        <v>0</v>
      </c>
      <c r="H843" s="49"/>
      <c r="I843" s="49"/>
      <c r="J843" s="49"/>
      <c r="K843" s="49"/>
    </row>
    <row r="844" spans="1:11" ht="14.1" customHeight="1">
      <c r="A844" s="49"/>
      <c r="B844" s="49"/>
      <c r="C844" s="65" t="s">
        <v>374</v>
      </c>
      <c r="D844" s="66">
        <v>0</v>
      </c>
      <c r="E844" s="66">
        <v>0</v>
      </c>
      <c r="F844" s="66">
        <v>0</v>
      </c>
      <c r="G844" s="66">
        <v>0</v>
      </c>
      <c r="H844" s="49"/>
      <c r="I844" s="49"/>
      <c r="J844" s="49"/>
      <c r="K844" s="49"/>
    </row>
    <row r="845" spans="1:11" ht="14.1" customHeight="1">
      <c r="A845" s="49"/>
      <c r="B845" s="49"/>
      <c r="C845" s="65" t="s">
        <v>379</v>
      </c>
      <c r="D845" s="66">
        <v>0</v>
      </c>
      <c r="E845" s="66">
        <v>0</v>
      </c>
      <c r="F845" s="66">
        <v>0</v>
      </c>
      <c r="G845" s="66">
        <v>0</v>
      </c>
      <c r="H845" s="49"/>
      <c r="I845" s="49"/>
      <c r="J845" s="49"/>
      <c r="K845" s="49"/>
    </row>
    <row r="846" spans="1:11" ht="14.1" customHeight="1">
      <c r="A846" s="49"/>
      <c r="B846" s="49"/>
      <c r="C846" s="65" t="s">
        <v>370</v>
      </c>
      <c r="D846" s="66">
        <v>0</v>
      </c>
      <c r="E846" s="66">
        <v>0</v>
      </c>
      <c r="F846" s="66">
        <v>0</v>
      </c>
      <c r="G846" s="66">
        <v>0</v>
      </c>
      <c r="H846" s="49"/>
      <c r="I846" s="49"/>
      <c r="J846" s="49"/>
      <c r="K846" s="49"/>
    </row>
    <row r="847" spans="1:11" ht="14.1" customHeight="1">
      <c r="A847" s="49"/>
      <c r="B847" s="49"/>
      <c r="C847" s="65" t="s">
        <v>374</v>
      </c>
      <c r="D847" s="66">
        <v>0</v>
      </c>
      <c r="E847" s="66">
        <v>0</v>
      </c>
      <c r="F847" s="66">
        <v>0</v>
      </c>
      <c r="G847" s="66">
        <v>0</v>
      </c>
      <c r="H847" s="49"/>
      <c r="I847" s="49"/>
      <c r="J847" s="49"/>
      <c r="K847" s="49"/>
    </row>
    <row r="848" spans="1:11" ht="14.1" customHeight="1">
      <c r="A848" s="49"/>
      <c r="B848" s="49"/>
      <c r="C848" s="65" t="s">
        <v>378</v>
      </c>
      <c r="D848" s="66">
        <v>0</v>
      </c>
      <c r="E848" s="66">
        <v>0</v>
      </c>
      <c r="F848" s="66">
        <v>0</v>
      </c>
      <c r="G848" s="66">
        <v>0</v>
      </c>
      <c r="H848" s="49"/>
      <c r="I848" s="49"/>
      <c r="J848" s="49"/>
      <c r="K848" s="49"/>
    </row>
    <row r="849" spans="1:11" ht="14.1" customHeight="1">
      <c r="A849" s="49"/>
      <c r="B849" s="49"/>
      <c r="C849" s="65" t="s">
        <v>370</v>
      </c>
      <c r="D849" s="66">
        <v>0</v>
      </c>
      <c r="E849" s="66">
        <v>0</v>
      </c>
      <c r="F849" s="66">
        <v>0</v>
      </c>
      <c r="G849" s="66">
        <v>0</v>
      </c>
      <c r="H849" s="49"/>
      <c r="I849" s="49"/>
      <c r="J849" s="49"/>
      <c r="K849" s="49"/>
    </row>
    <row r="850" spans="1:11" ht="14.1" customHeight="1">
      <c r="A850" s="49"/>
      <c r="B850" s="49"/>
      <c r="C850" s="65" t="s">
        <v>374</v>
      </c>
      <c r="D850" s="66">
        <v>0</v>
      </c>
      <c r="E850" s="66">
        <v>0</v>
      </c>
      <c r="F850" s="66">
        <v>0</v>
      </c>
      <c r="G850" s="66">
        <v>0</v>
      </c>
      <c r="H850" s="49"/>
      <c r="I850" s="49"/>
      <c r="J850" s="49"/>
      <c r="K850" s="49"/>
    </row>
    <row r="851" spans="1:11" ht="14.1" customHeight="1">
      <c r="A851" s="49"/>
      <c r="B851" s="49"/>
      <c r="C851" s="65" t="s">
        <v>383</v>
      </c>
      <c r="D851" s="66">
        <v>0</v>
      </c>
      <c r="E851" s="66">
        <v>0</v>
      </c>
      <c r="F851" s="66">
        <v>0</v>
      </c>
      <c r="G851" s="66">
        <v>0</v>
      </c>
      <c r="H851" s="49"/>
      <c r="I851" s="49"/>
      <c r="J851" s="49"/>
      <c r="K851" s="49"/>
    </row>
    <row r="852" spans="1:11" ht="14.1" customHeight="1">
      <c r="A852" s="49"/>
      <c r="B852" s="49"/>
      <c r="C852" s="65" t="s">
        <v>370</v>
      </c>
      <c r="D852" s="66">
        <v>0</v>
      </c>
      <c r="E852" s="66">
        <v>0</v>
      </c>
      <c r="F852" s="66">
        <v>0</v>
      </c>
      <c r="G852" s="66">
        <v>0</v>
      </c>
      <c r="H852" s="49"/>
      <c r="I852" s="49"/>
      <c r="J852" s="49"/>
      <c r="K852" s="49"/>
    </row>
    <row r="853" spans="1:11" ht="14.1" customHeight="1">
      <c r="A853" s="49"/>
      <c r="B853" s="49"/>
      <c r="C853" s="65" t="s">
        <v>374</v>
      </c>
      <c r="D853" s="66">
        <v>0</v>
      </c>
      <c r="E853" s="66">
        <v>0</v>
      </c>
      <c r="F853" s="66">
        <v>0</v>
      </c>
      <c r="G853" s="66">
        <v>0</v>
      </c>
      <c r="H853" s="49"/>
      <c r="I853" s="49"/>
      <c r="J853" s="49"/>
      <c r="K853" s="49"/>
    </row>
    <row r="854" spans="1:11" ht="14.1" customHeight="1">
      <c r="A854" s="49"/>
      <c r="B854" s="49"/>
      <c r="C854" s="65" t="s">
        <v>376</v>
      </c>
      <c r="D854" s="66">
        <v>0</v>
      </c>
      <c r="E854" s="66">
        <v>0</v>
      </c>
      <c r="F854" s="66">
        <v>0</v>
      </c>
      <c r="G854" s="66">
        <v>0</v>
      </c>
      <c r="H854" s="49"/>
      <c r="I854" s="49"/>
      <c r="J854" s="49"/>
      <c r="K854" s="49"/>
    </row>
    <row r="855" spans="1:11" ht="14.1" customHeight="1">
      <c r="A855" s="49"/>
      <c r="B855" s="49"/>
      <c r="C855" s="65" t="s">
        <v>370</v>
      </c>
      <c r="D855" s="66">
        <v>0</v>
      </c>
      <c r="E855" s="66">
        <v>0</v>
      </c>
      <c r="F855" s="66">
        <v>0</v>
      </c>
      <c r="G855" s="66">
        <v>0</v>
      </c>
      <c r="H855" s="49"/>
      <c r="I855" s="49"/>
      <c r="J855" s="49"/>
      <c r="K855" s="49"/>
    </row>
    <row r="856" spans="1:11" ht="14.1" customHeight="1">
      <c r="A856" s="49"/>
      <c r="B856" s="49"/>
      <c r="C856" s="65" t="s">
        <v>374</v>
      </c>
      <c r="D856" s="66">
        <v>0</v>
      </c>
      <c r="E856" s="66">
        <v>0</v>
      </c>
      <c r="F856" s="66">
        <v>0</v>
      </c>
      <c r="G856" s="66">
        <v>0</v>
      </c>
      <c r="H856" s="49"/>
      <c r="I856" s="49"/>
      <c r="J856" s="49"/>
      <c r="K856" s="49"/>
    </row>
    <row r="857" spans="1:11" ht="14.1" customHeight="1">
      <c r="A857" s="49"/>
      <c r="B857" s="49"/>
      <c r="C857" s="65" t="s">
        <v>375</v>
      </c>
      <c r="D857" s="66">
        <v>0</v>
      </c>
      <c r="E857" s="66">
        <v>0</v>
      </c>
      <c r="F857" s="66">
        <v>0</v>
      </c>
      <c r="G857" s="66">
        <v>0</v>
      </c>
      <c r="H857" s="49"/>
      <c r="I857" s="49"/>
      <c r="J857" s="49"/>
      <c r="K857" s="49"/>
    </row>
    <row r="858" spans="1:11" ht="14.1" customHeight="1">
      <c r="A858" s="49"/>
      <c r="B858" s="49"/>
      <c r="C858" s="65" t="s">
        <v>370</v>
      </c>
      <c r="D858" s="66">
        <v>0</v>
      </c>
      <c r="E858" s="66">
        <v>0</v>
      </c>
      <c r="F858" s="66">
        <v>0</v>
      </c>
      <c r="G858" s="66">
        <v>0</v>
      </c>
      <c r="H858" s="49"/>
      <c r="I858" s="49"/>
      <c r="J858" s="49"/>
      <c r="K858" s="49"/>
    </row>
    <row r="859" spans="1:11" ht="14.1" customHeight="1">
      <c r="A859" s="49"/>
      <c r="B859" s="49"/>
      <c r="C859" s="65" t="s">
        <v>374</v>
      </c>
      <c r="D859" s="66">
        <v>0</v>
      </c>
      <c r="E859" s="66">
        <v>0</v>
      </c>
      <c r="F859" s="66">
        <v>0</v>
      </c>
      <c r="G859" s="66">
        <v>0</v>
      </c>
      <c r="H859" s="49"/>
      <c r="I859" s="49"/>
      <c r="J859" s="49"/>
      <c r="K859" s="49"/>
    </row>
    <row r="860" spans="1:11" ht="14.1" customHeight="1">
      <c r="A860" s="49"/>
      <c r="B860" s="49"/>
      <c r="C860" s="65" t="s">
        <v>373</v>
      </c>
      <c r="D860" s="66">
        <v>0</v>
      </c>
      <c r="E860" s="66">
        <v>0</v>
      </c>
      <c r="F860" s="66">
        <v>0</v>
      </c>
      <c r="G860" s="66">
        <v>0</v>
      </c>
      <c r="H860" s="49"/>
      <c r="I860" s="49"/>
      <c r="J860" s="49"/>
      <c r="K860" s="49"/>
    </row>
    <row r="861" spans="1:11" ht="14.1" customHeight="1">
      <c r="A861" s="49"/>
      <c r="B861" s="49"/>
      <c r="C861" s="65" t="s">
        <v>370</v>
      </c>
      <c r="D861" s="66">
        <v>0</v>
      </c>
      <c r="E861" s="66">
        <v>0</v>
      </c>
      <c r="F861" s="66">
        <v>0</v>
      </c>
      <c r="G861" s="66">
        <v>0</v>
      </c>
      <c r="H861" s="49"/>
      <c r="I861" s="49"/>
      <c r="J861" s="49"/>
      <c r="K861" s="49"/>
    </row>
    <row r="862" spans="1:11" ht="14.1" customHeight="1">
      <c r="A862" s="49"/>
      <c r="B862" s="49"/>
      <c r="C862" s="65" t="s">
        <v>369</v>
      </c>
      <c r="D862" s="66">
        <v>0</v>
      </c>
      <c r="E862" s="66">
        <v>0</v>
      </c>
      <c r="F862" s="66">
        <v>0</v>
      </c>
      <c r="G862" s="66">
        <v>0</v>
      </c>
      <c r="H862" s="49"/>
      <c r="I862" s="49"/>
      <c r="J862" s="49"/>
      <c r="K862" s="49"/>
    </row>
    <row r="863" spans="1:11" ht="14.1" customHeight="1">
      <c r="A863" s="49"/>
      <c r="B863" s="49"/>
      <c r="C863" s="65" t="s">
        <v>368</v>
      </c>
      <c r="D863" s="66">
        <v>0</v>
      </c>
      <c r="E863" s="66">
        <v>0</v>
      </c>
      <c r="F863" s="66">
        <v>0</v>
      </c>
      <c r="G863" s="66">
        <v>0</v>
      </c>
      <c r="H863" s="49"/>
      <c r="I863" s="49"/>
      <c r="J863" s="49"/>
      <c r="K863" s="49"/>
    </row>
    <row r="864" spans="1:11" ht="14.1" customHeight="1">
      <c r="A864" s="49"/>
      <c r="B864" s="49"/>
      <c r="C864" s="65" t="s">
        <v>367</v>
      </c>
      <c r="D864" s="66">
        <v>0</v>
      </c>
      <c r="E864" s="66">
        <v>0</v>
      </c>
      <c r="F864" s="66">
        <v>0</v>
      </c>
      <c r="G864" s="66">
        <v>0</v>
      </c>
      <c r="H864" s="49"/>
      <c r="I864" s="49"/>
      <c r="J864" s="49"/>
      <c r="K864" s="49"/>
    </row>
    <row r="865" spans="1:11" ht="14.1" customHeight="1">
      <c r="A865" s="49"/>
      <c r="B865" s="49"/>
      <c r="C865" s="65" t="s">
        <v>366</v>
      </c>
      <c r="D865" s="66">
        <v>0</v>
      </c>
      <c r="E865" s="66">
        <v>0</v>
      </c>
      <c r="F865" s="66">
        <v>0</v>
      </c>
      <c r="G865" s="66">
        <v>0</v>
      </c>
      <c r="H865" s="49"/>
      <c r="I865" s="49"/>
      <c r="J865" s="49"/>
      <c r="K865" s="49"/>
    </row>
    <row r="866" spans="1:11" ht="14.1" customHeight="1">
      <c r="A866" s="49"/>
      <c r="B866" s="49"/>
      <c r="C866" s="65" t="s">
        <v>372</v>
      </c>
      <c r="D866" s="66">
        <v>0</v>
      </c>
      <c r="E866" s="66">
        <v>0</v>
      </c>
      <c r="F866" s="66">
        <v>38200000</v>
      </c>
      <c r="G866" s="66">
        <v>0</v>
      </c>
      <c r="H866" s="49"/>
      <c r="I866" s="49"/>
      <c r="J866" s="49"/>
      <c r="K866" s="49"/>
    </row>
    <row r="867" spans="1:11" ht="14.1" customHeight="1">
      <c r="A867" s="49"/>
      <c r="B867" s="49"/>
      <c r="C867" s="65" t="s">
        <v>370</v>
      </c>
      <c r="D867" s="66">
        <v>0</v>
      </c>
      <c r="E867" s="66">
        <v>0</v>
      </c>
      <c r="F867" s="66">
        <v>38200000</v>
      </c>
      <c r="G867" s="66">
        <v>0</v>
      </c>
      <c r="H867" s="49"/>
      <c r="I867" s="49"/>
      <c r="J867" s="49"/>
      <c r="K867" s="49"/>
    </row>
    <row r="868" spans="1:11" ht="14.1" customHeight="1">
      <c r="A868" s="49"/>
      <c r="B868" s="49"/>
      <c r="C868" s="65" t="s">
        <v>369</v>
      </c>
      <c r="D868" s="66">
        <v>0</v>
      </c>
      <c r="E868" s="66">
        <v>0</v>
      </c>
      <c r="F868" s="66">
        <v>0</v>
      </c>
      <c r="G868" s="66">
        <v>0</v>
      </c>
      <c r="H868" s="49"/>
      <c r="I868" s="49"/>
      <c r="J868" s="49"/>
      <c r="K868" s="49"/>
    </row>
    <row r="869" spans="1:11" ht="14.1" customHeight="1">
      <c r="A869" s="49"/>
      <c r="B869" s="49"/>
      <c r="C869" s="65" t="s">
        <v>368</v>
      </c>
      <c r="D869" s="66">
        <v>0</v>
      </c>
      <c r="E869" s="66">
        <v>0</v>
      </c>
      <c r="F869" s="66">
        <v>0</v>
      </c>
      <c r="G869" s="66">
        <v>0</v>
      </c>
      <c r="H869" s="49"/>
      <c r="I869" s="49"/>
      <c r="J869" s="49"/>
      <c r="K869" s="49"/>
    </row>
    <row r="870" spans="1:11" ht="14.1" customHeight="1">
      <c r="A870" s="49"/>
      <c r="B870" s="49"/>
      <c r="C870" s="65" t="s">
        <v>367</v>
      </c>
      <c r="D870" s="66">
        <v>0</v>
      </c>
      <c r="E870" s="66">
        <v>0</v>
      </c>
      <c r="F870" s="66">
        <v>0</v>
      </c>
      <c r="G870" s="66">
        <v>0</v>
      </c>
      <c r="H870" s="49"/>
      <c r="I870" s="49"/>
      <c r="J870" s="49"/>
      <c r="K870" s="49"/>
    </row>
    <row r="871" spans="1:11" ht="14.1" customHeight="1">
      <c r="A871" s="49"/>
      <c r="B871" s="49"/>
      <c r="C871" s="65" t="s">
        <v>366</v>
      </c>
      <c r="D871" s="66">
        <v>0</v>
      </c>
      <c r="E871" s="66">
        <v>0</v>
      </c>
      <c r="F871" s="66">
        <v>0</v>
      </c>
      <c r="G871" s="66">
        <v>0</v>
      </c>
      <c r="H871" s="49"/>
      <c r="I871" s="49"/>
      <c r="J871" s="49"/>
      <c r="K871" s="49"/>
    </row>
    <row r="872" spans="1:11" ht="14.1" customHeight="1">
      <c r="A872" s="49"/>
      <c r="B872" s="49"/>
      <c r="C872" s="65" t="s">
        <v>371</v>
      </c>
      <c r="D872" s="66">
        <v>0</v>
      </c>
      <c r="E872" s="66">
        <v>0</v>
      </c>
      <c r="F872" s="66">
        <v>0</v>
      </c>
      <c r="G872" s="66">
        <v>0</v>
      </c>
      <c r="H872" s="49"/>
      <c r="I872" s="49"/>
      <c r="J872" s="49"/>
      <c r="K872" s="49"/>
    </row>
    <row r="873" spans="1:11" ht="14.1" customHeight="1">
      <c r="A873" s="49"/>
      <c r="B873" s="49"/>
      <c r="C873" s="65" t="s">
        <v>370</v>
      </c>
      <c r="D873" s="66">
        <v>0</v>
      </c>
      <c r="E873" s="66">
        <v>0</v>
      </c>
      <c r="F873" s="66">
        <v>0</v>
      </c>
      <c r="G873" s="66">
        <v>0</v>
      </c>
      <c r="H873" s="49"/>
      <c r="I873" s="49"/>
      <c r="J873" s="49"/>
      <c r="K873" s="49"/>
    </row>
    <row r="874" spans="1:11" ht="14.1" customHeight="1">
      <c r="A874" s="49"/>
      <c r="B874" s="49"/>
      <c r="C874" s="65" t="s">
        <v>369</v>
      </c>
      <c r="D874" s="66">
        <v>0</v>
      </c>
      <c r="E874" s="66">
        <v>0</v>
      </c>
      <c r="F874" s="66">
        <v>0</v>
      </c>
      <c r="G874" s="66">
        <v>0</v>
      </c>
      <c r="H874" s="49"/>
      <c r="I874" s="49"/>
      <c r="J874" s="49"/>
      <c r="K874" s="49"/>
    </row>
    <row r="875" spans="1:11" ht="14.1" customHeight="1">
      <c r="A875" s="49"/>
      <c r="B875" s="49"/>
      <c r="C875" s="65" t="s">
        <v>368</v>
      </c>
      <c r="D875" s="66">
        <v>0</v>
      </c>
      <c r="E875" s="66">
        <v>0</v>
      </c>
      <c r="F875" s="66">
        <v>0</v>
      </c>
      <c r="G875" s="66">
        <v>0</v>
      </c>
      <c r="H875" s="49"/>
      <c r="I875" s="49"/>
      <c r="J875" s="49"/>
      <c r="K875" s="49"/>
    </row>
    <row r="876" spans="1:11" ht="14.1" customHeight="1">
      <c r="A876" s="49"/>
      <c r="B876" s="49"/>
      <c r="C876" s="65" t="s">
        <v>367</v>
      </c>
      <c r="D876" s="66">
        <v>0</v>
      </c>
      <c r="E876" s="66">
        <v>0</v>
      </c>
      <c r="F876" s="66">
        <v>0</v>
      </c>
      <c r="G876" s="66">
        <v>0</v>
      </c>
      <c r="H876" s="49"/>
      <c r="I876" s="49"/>
      <c r="J876" s="49"/>
      <c r="K876" s="49"/>
    </row>
    <row r="877" spans="1:11" ht="14.1" customHeight="1">
      <c r="A877" s="49"/>
      <c r="B877" s="49"/>
      <c r="C877" s="65" t="s">
        <v>366</v>
      </c>
      <c r="D877" s="66">
        <v>0</v>
      </c>
      <c r="E877" s="66">
        <v>0</v>
      </c>
      <c r="F877" s="66">
        <v>0</v>
      </c>
      <c r="G877" s="66">
        <v>0</v>
      </c>
      <c r="H877" s="49"/>
      <c r="I877" s="49"/>
      <c r="J877" s="49"/>
      <c r="K877" s="49"/>
    </row>
    <row r="878" spans="1:11" ht="14.1" customHeight="1">
      <c r="A878" s="49"/>
      <c r="B878" s="49"/>
      <c r="C878" s="65" t="s">
        <v>365</v>
      </c>
      <c r="D878" s="66">
        <v>0</v>
      </c>
      <c r="E878" s="66">
        <v>0</v>
      </c>
      <c r="F878" s="66">
        <v>0</v>
      </c>
      <c r="G878" s="66">
        <v>0</v>
      </c>
      <c r="H878" s="49"/>
      <c r="I878" s="49"/>
      <c r="J878" s="49"/>
      <c r="K878" s="49"/>
    </row>
    <row r="879" spans="1:11" ht="14.1" customHeight="1">
      <c r="A879" s="49"/>
      <c r="B879" s="49"/>
      <c r="C879" s="65" t="s">
        <v>364</v>
      </c>
      <c r="D879" s="66">
        <v>0</v>
      </c>
      <c r="E879" s="66">
        <v>0</v>
      </c>
      <c r="F879" s="66">
        <v>0</v>
      </c>
      <c r="G879" s="66">
        <v>0</v>
      </c>
      <c r="H879" s="49"/>
      <c r="I879" s="49"/>
      <c r="J879" s="49"/>
      <c r="K879" s="49"/>
    </row>
    <row r="880" spans="1:11" ht="14.1" customHeight="1">
      <c r="A880" s="49"/>
      <c r="B880" s="49"/>
      <c r="C880" s="67" t="s">
        <v>147</v>
      </c>
      <c r="D880" s="66">
        <v>0</v>
      </c>
      <c r="E880" s="66">
        <v>0</v>
      </c>
      <c r="F880" s="66">
        <v>38200000</v>
      </c>
      <c r="G880" s="66">
        <v>0</v>
      </c>
      <c r="H880" s="49"/>
      <c r="I880" s="49"/>
      <c r="J880" s="49"/>
      <c r="K880" s="49"/>
    </row>
    <row r="881" spans="1:11" ht="14.1" customHeight="1">
      <c r="A881" s="49"/>
      <c r="B881" s="49"/>
      <c r="C881" s="59" t="s">
        <v>393</v>
      </c>
      <c r="D881" s="1258" t="s">
        <v>1684</v>
      </c>
      <c r="E881" s="1259"/>
      <c r="F881" s="1259"/>
      <c r="G881" s="1259"/>
      <c r="H881" s="49"/>
      <c r="I881" s="49"/>
      <c r="J881" s="49"/>
      <c r="K881" s="49"/>
    </row>
    <row r="882" spans="1:11" ht="14.1" customHeight="1">
      <c r="A882" s="49"/>
      <c r="B882" s="49"/>
      <c r="C882" s="60" t="s">
        <v>392</v>
      </c>
      <c r="D882" s="1254" t="s">
        <v>1088</v>
      </c>
      <c r="E882" s="1255"/>
      <c r="F882" s="1255"/>
      <c r="G882" s="1255"/>
      <c r="H882" s="49"/>
      <c r="I882" s="49"/>
      <c r="J882" s="49"/>
      <c r="K882" s="49"/>
    </row>
    <row r="883" spans="1:11" ht="14.1" customHeight="1">
      <c r="A883" s="49"/>
      <c r="B883" s="49"/>
      <c r="C883" s="60" t="s">
        <v>15</v>
      </c>
      <c r="D883" s="1254" t="s">
        <v>1087</v>
      </c>
      <c r="E883" s="1255"/>
      <c r="F883" s="1255"/>
      <c r="G883" s="1255"/>
      <c r="H883" s="49"/>
      <c r="I883" s="49"/>
      <c r="J883" s="49"/>
      <c r="K883" s="49"/>
    </row>
    <row r="884" spans="1:11" ht="15" customHeight="1">
      <c r="A884" s="49"/>
      <c r="B884" s="49"/>
      <c r="C884" s="61"/>
      <c r="D884" s="62">
        <v>2021</v>
      </c>
      <c r="E884" s="62">
        <v>2022</v>
      </c>
      <c r="F884" s="62">
        <v>2023</v>
      </c>
      <c r="G884" s="62">
        <v>2024</v>
      </c>
      <c r="H884" s="49"/>
      <c r="I884" s="49"/>
      <c r="J884" s="49"/>
      <c r="K884" s="49"/>
    </row>
    <row r="885" spans="1:11" ht="15" customHeight="1">
      <c r="A885" s="49"/>
      <c r="B885" s="49"/>
      <c r="C885" s="63"/>
      <c r="D885" s="64" t="s">
        <v>7</v>
      </c>
      <c r="E885" s="64" t="s">
        <v>8</v>
      </c>
      <c r="F885" s="64" t="s">
        <v>8</v>
      </c>
      <c r="G885" s="64" t="s">
        <v>8</v>
      </c>
      <c r="H885" s="49"/>
      <c r="I885" s="49"/>
      <c r="J885" s="49"/>
      <c r="K885" s="49"/>
    </row>
    <row r="886" spans="1:11" ht="14.1" customHeight="1">
      <c r="A886" s="49"/>
      <c r="B886" s="49"/>
      <c r="C886" s="53" t="s">
        <v>16</v>
      </c>
      <c r="D886" s="57" t="s">
        <v>361</v>
      </c>
      <c r="E886" s="57" t="s">
        <v>385</v>
      </c>
      <c r="F886" s="57" t="s">
        <v>385</v>
      </c>
      <c r="G886" s="57" t="s">
        <v>411</v>
      </c>
      <c r="H886" s="49"/>
      <c r="I886" s="49"/>
      <c r="J886" s="49"/>
      <c r="K886" s="49"/>
    </row>
    <row r="887" spans="1:11" ht="14.1" customHeight="1">
      <c r="A887" s="49"/>
      <c r="B887" s="49"/>
      <c r="C887" s="53" t="s">
        <v>506</v>
      </c>
      <c r="D887" s="57" t="s">
        <v>385</v>
      </c>
      <c r="E887" s="57" t="s">
        <v>385</v>
      </c>
      <c r="F887" s="57" t="s">
        <v>385</v>
      </c>
      <c r="G887" s="57" t="s">
        <v>839</v>
      </c>
      <c r="H887" s="49"/>
      <c r="I887" s="49"/>
      <c r="J887" s="49"/>
      <c r="K887" s="49"/>
    </row>
    <row r="888" spans="1:11" ht="14.1" customHeight="1">
      <c r="A888" s="49"/>
      <c r="B888" s="49"/>
      <c r="C888" s="53" t="s">
        <v>504</v>
      </c>
      <c r="D888" s="57" t="s">
        <v>385</v>
      </c>
      <c r="E888" s="57" t="s">
        <v>385</v>
      </c>
      <c r="F888" s="57" t="s">
        <v>385</v>
      </c>
      <c r="G888" s="57" t="s">
        <v>839</v>
      </c>
      <c r="H888" s="49"/>
      <c r="I888" s="49"/>
      <c r="J888" s="49"/>
      <c r="K888" s="49"/>
    </row>
    <row r="889" spans="1:11" ht="14.1" customHeight="1">
      <c r="A889" s="49"/>
      <c r="B889" s="49"/>
      <c r="C889" s="53" t="s">
        <v>388</v>
      </c>
      <c r="D889" s="57" t="s">
        <v>361</v>
      </c>
      <c r="E889" s="57" t="s">
        <v>361</v>
      </c>
      <c r="F889" s="57" t="s">
        <v>361</v>
      </c>
      <c r="G889" s="57" t="s">
        <v>361</v>
      </c>
      <c r="H889" s="49"/>
      <c r="I889" s="49"/>
      <c r="J889" s="49"/>
      <c r="K889" s="49"/>
    </row>
    <row r="890" spans="1:11" ht="14.1" customHeight="1">
      <c r="A890" s="49"/>
      <c r="B890" s="49"/>
      <c r="C890" s="53" t="s">
        <v>387</v>
      </c>
      <c r="D890" s="57" t="s">
        <v>361</v>
      </c>
      <c r="E890" s="57" t="s">
        <v>361</v>
      </c>
      <c r="F890" s="57" t="s">
        <v>361</v>
      </c>
      <c r="G890" s="57" t="s">
        <v>361</v>
      </c>
      <c r="H890" s="49"/>
      <c r="I890" s="49"/>
      <c r="J890" s="49"/>
      <c r="K890" s="49"/>
    </row>
    <row r="891" spans="1:11" ht="14.1" customHeight="1">
      <c r="A891" s="49"/>
      <c r="B891" s="49"/>
      <c r="C891" s="53" t="s">
        <v>22</v>
      </c>
      <c r="D891" s="57" t="s">
        <v>361</v>
      </c>
      <c r="E891" s="57" t="s">
        <v>361</v>
      </c>
      <c r="F891" s="57" t="s">
        <v>361</v>
      </c>
      <c r="G891" s="57" t="s">
        <v>361</v>
      </c>
      <c r="H891" s="49"/>
      <c r="I891" s="49"/>
      <c r="J891" s="49"/>
      <c r="K891" s="49"/>
    </row>
    <row r="892" spans="1:11" ht="14.1" customHeight="1">
      <c r="A892" s="49"/>
      <c r="B892" s="49"/>
      <c r="C892" s="1256" t="s">
        <v>384</v>
      </c>
      <c r="D892" s="1257"/>
      <c r="E892" s="1257"/>
      <c r="F892" s="1257"/>
      <c r="G892" s="1257"/>
      <c r="H892" s="49"/>
      <c r="I892" s="49"/>
      <c r="J892" s="49"/>
      <c r="K892" s="49"/>
    </row>
    <row r="893" spans="1:11" ht="14.1" customHeight="1">
      <c r="A893" s="49"/>
      <c r="B893" s="49"/>
      <c r="C893" s="61"/>
      <c r="D893" s="62">
        <v>2021</v>
      </c>
      <c r="E893" s="62">
        <v>2022</v>
      </c>
      <c r="F893" s="62">
        <v>2023</v>
      </c>
      <c r="G893" s="62">
        <v>2024</v>
      </c>
      <c r="H893" s="49"/>
      <c r="I893" s="49"/>
      <c r="J893" s="49"/>
      <c r="K893" s="49"/>
    </row>
    <row r="894" spans="1:11" ht="14.1" customHeight="1">
      <c r="A894" s="49"/>
      <c r="B894" s="49"/>
      <c r="C894" s="63"/>
      <c r="D894" s="64" t="s">
        <v>7</v>
      </c>
      <c r="E894" s="64" t="s">
        <v>8</v>
      </c>
      <c r="F894" s="64" t="s">
        <v>8</v>
      </c>
      <c r="G894" s="64" t="s">
        <v>8</v>
      </c>
      <c r="H894" s="49"/>
      <c r="I894" s="49"/>
      <c r="J894" s="49"/>
      <c r="K894" s="49"/>
    </row>
    <row r="895" spans="1:11" ht="14.1" customHeight="1">
      <c r="A895" s="49"/>
      <c r="B895" s="49"/>
      <c r="C895" s="65" t="s">
        <v>381</v>
      </c>
      <c r="D895" s="66">
        <v>0</v>
      </c>
      <c r="E895" s="66">
        <v>0</v>
      </c>
      <c r="F895" s="66">
        <v>0</v>
      </c>
      <c r="G895" s="66">
        <v>0</v>
      </c>
      <c r="H895" s="49"/>
      <c r="I895" s="49"/>
      <c r="J895" s="49"/>
      <c r="K895" s="49"/>
    </row>
    <row r="896" spans="1:11" ht="14.1" customHeight="1">
      <c r="A896" s="49"/>
      <c r="B896" s="49"/>
      <c r="C896" s="65" t="s">
        <v>370</v>
      </c>
      <c r="D896" s="66">
        <v>0</v>
      </c>
      <c r="E896" s="66">
        <v>0</v>
      </c>
      <c r="F896" s="66">
        <v>0</v>
      </c>
      <c r="G896" s="66">
        <v>0</v>
      </c>
      <c r="H896" s="49"/>
      <c r="I896" s="49"/>
      <c r="J896" s="49"/>
      <c r="K896" s="49"/>
    </row>
    <row r="897" spans="1:11" ht="14.1" customHeight="1">
      <c r="A897" s="49"/>
      <c r="B897" s="49"/>
      <c r="C897" s="65" t="s">
        <v>374</v>
      </c>
      <c r="D897" s="66">
        <v>0</v>
      </c>
      <c r="E897" s="66">
        <v>0</v>
      </c>
      <c r="F897" s="66">
        <v>0</v>
      </c>
      <c r="G897" s="66">
        <v>0</v>
      </c>
      <c r="H897" s="49"/>
      <c r="I897" s="49"/>
      <c r="J897" s="49"/>
      <c r="K897" s="49"/>
    </row>
    <row r="898" spans="1:11" ht="14.1" customHeight="1">
      <c r="A898" s="49"/>
      <c r="B898" s="49"/>
      <c r="C898" s="65" t="s">
        <v>380</v>
      </c>
      <c r="D898" s="66">
        <v>0</v>
      </c>
      <c r="E898" s="66">
        <v>0</v>
      </c>
      <c r="F898" s="66">
        <v>0</v>
      </c>
      <c r="G898" s="66">
        <v>0</v>
      </c>
      <c r="H898" s="49"/>
      <c r="I898" s="49"/>
      <c r="J898" s="49"/>
      <c r="K898" s="49"/>
    </row>
    <row r="899" spans="1:11" ht="14.1" customHeight="1">
      <c r="A899" s="49"/>
      <c r="B899" s="49"/>
      <c r="C899" s="65" t="s">
        <v>370</v>
      </c>
      <c r="D899" s="66">
        <v>0</v>
      </c>
      <c r="E899" s="66">
        <v>0</v>
      </c>
      <c r="F899" s="66">
        <v>0</v>
      </c>
      <c r="G899" s="66">
        <v>0</v>
      </c>
      <c r="H899" s="49"/>
      <c r="I899" s="49"/>
      <c r="J899" s="49"/>
      <c r="K899" s="49"/>
    </row>
    <row r="900" spans="1:11" ht="14.1" customHeight="1">
      <c r="A900" s="49"/>
      <c r="B900" s="49"/>
      <c r="C900" s="65" t="s">
        <v>374</v>
      </c>
      <c r="D900" s="66">
        <v>0</v>
      </c>
      <c r="E900" s="66">
        <v>0</v>
      </c>
      <c r="F900" s="66">
        <v>0</v>
      </c>
      <c r="G900" s="66">
        <v>0</v>
      </c>
      <c r="H900" s="49"/>
      <c r="I900" s="49"/>
      <c r="J900" s="49"/>
      <c r="K900" s="49"/>
    </row>
    <row r="901" spans="1:11" ht="14.1" customHeight="1">
      <c r="A901" s="49"/>
      <c r="B901" s="49"/>
      <c r="C901" s="65" t="s">
        <v>379</v>
      </c>
      <c r="D901" s="66">
        <v>0</v>
      </c>
      <c r="E901" s="66">
        <v>0</v>
      </c>
      <c r="F901" s="66">
        <v>0</v>
      </c>
      <c r="G901" s="66">
        <v>0</v>
      </c>
      <c r="H901" s="49"/>
      <c r="I901" s="49"/>
      <c r="J901" s="49"/>
      <c r="K901" s="49"/>
    </row>
    <row r="902" spans="1:11" ht="14.1" customHeight="1">
      <c r="A902" s="49"/>
      <c r="B902" s="49"/>
      <c r="C902" s="65" t="s">
        <v>370</v>
      </c>
      <c r="D902" s="66">
        <v>0</v>
      </c>
      <c r="E902" s="66">
        <v>0</v>
      </c>
      <c r="F902" s="66">
        <v>0</v>
      </c>
      <c r="G902" s="66">
        <v>0</v>
      </c>
      <c r="H902" s="49"/>
      <c r="I902" s="49"/>
      <c r="J902" s="49"/>
      <c r="K902" s="49"/>
    </row>
    <row r="903" spans="1:11" ht="14.1" customHeight="1">
      <c r="A903" s="49"/>
      <c r="B903" s="49"/>
      <c r="C903" s="65" t="s">
        <v>374</v>
      </c>
      <c r="D903" s="66">
        <v>0</v>
      </c>
      <c r="E903" s="66">
        <v>0</v>
      </c>
      <c r="F903" s="66">
        <v>0</v>
      </c>
      <c r="G903" s="66">
        <v>0</v>
      </c>
      <c r="H903" s="49"/>
      <c r="I903" s="49"/>
      <c r="J903" s="49"/>
      <c r="K903" s="49"/>
    </row>
    <row r="904" spans="1:11" ht="14.1" customHeight="1">
      <c r="A904" s="49"/>
      <c r="B904" s="49"/>
      <c r="C904" s="65" t="s">
        <v>378</v>
      </c>
      <c r="D904" s="66">
        <v>0</v>
      </c>
      <c r="E904" s="66">
        <v>0</v>
      </c>
      <c r="F904" s="66">
        <v>0</v>
      </c>
      <c r="G904" s="66">
        <v>0</v>
      </c>
      <c r="H904" s="49"/>
      <c r="I904" s="49"/>
      <c r="J904" s="49"/>
      <c r="K904" s="49"/>
    </row>
    <row r="905" spans="1:11" ht="14.1" customHeight="1">
      <c r="A905" s="49"/>
      <c r="B905" s="49"/>
      <c r="C905" s="65" t="s">
        <v>370</v>
      </c>
      <c r="D905" s="66">
        <v>0</v>
      </c>
      <c r="E905" s="66">
        <v>0</v>
      </c>
      <c r="F905" s="66">
        <v>0</v>
      </c>
      <c r="G905" s="66">
        <v>0</v>
      </c>
      <c r="H905" s="49"/>
      <c r="I905" s="49"/>
      <c r="J905" s="49"/>
      <c r="K905" s="49"/>
    </row>
    <row r="906" spans="1:11" ht="14.1" customHeight="1">
      <c r="A906" s="49"/>
      <c r="B906" s="49"/>
      <c r="C906" s="65" t="s">
        <v>374</v>
      </c>
      <c r="D906" s="66">
        <v>0</v>
      </c>
      <c r="E906" s="66">
        <v>0</v>
      </c>
      <c r="F906" s="66">
        <v>0</v>
      </c>
      <c r="G906" s="66">
        <v>0</v>
      </c>
      <c r="H906" s="49"/>
      <c r="I906" s="49"/>
      <c r="J906" s="49"/>
      <c r="K906" s="49"/>
    </row>
    <row r="907" spans="1:11" ht="14.1" customHeight="1">
      <c r="A907" s="49"/>
      <c r="B907" s="49"/>
      <c r="C907" s="65" t="s">
        <v>383</v>
      </c>
      <c r="D907" s="66">
        <v>0</v>
      </c>
      <c r="E907" s="66">
        <v>0</v>
      </c>
      <c r="F907" s="66">
        <v>0</v>
      </c>
      <c r="G907" s="66">
        <v>0</v>
      </c>
      <c r="H907" s="49"/>
      <c r="I907" s="49"/>
      <c r="J907" s="49"/>
      <c r="K907" s="49"/>
    </row>
    <row r="908" spans="1:11" ht="14.1" customHeight="1">
      <c r="A908" s="49"/>
      <c r="B908" s="49"/>
      <c r="C908" s="65" t="s">
        <v>370</v>
      </c>
      <c r="D908" s="66">
        <v>0</v>
      </c>
      <c r="E908" s="66">
        <v>0</v>
      </c>
      <c r="F908" s="66">
        <v>0</v>
      </c>
      <c r="G908" s="66">
        <v>0</v>
      </c>
      <c r="H908" s="49"/>
      <c r="I908" s="49"/>
      <c r="J908" s="49"/>
      <c r="K908" s="49"/>
    </row>
    <row r="909" spans="1:11" ht="14.1" customHeight="1">
      <c r="A909" s="49"/>
      <c r="B909" s="49"/>
      <c r="C909" s="65" t="s">
        <v>374</v>
      </c>
      <c r="D909" s="66">
        <v>0</v>
      </c>
      <c r="E909" s="66">
        <v>0</v>
      </c>
      <c r="F909" s="66">
        <v>0</v>
      </c>
      <c r="G909" s="66">
        <v>0</v>
      </c>
      <c r="H909" s="49"/>
      <c r="I909" s="49"/>
      <c r="J909" s="49"/>
      <c r="K909" s="49"/>
    </row>
    <row r="910" spans="1:11" ht="14.1" customHeight="1">
      <c r="A910" s="49"/>
      <c r="B910" s="49"/>
      <c r="C910" s="65" t="s">
        <v>376</v>
      </c>
      <c r="D910" s="66">
        <v>0</v>
      </c>
      <c r="E910" s="66">
        <v>0</v>
      </c>
      <c r="F910" s="66">
        <v>0</v>
      </c>
      <c r="G910" s="66">
        <v>0</v>
      </c>
      <c r="H910" s="49"/>
      <c r="I910" s="49"/>
      <c r="J910" s="49"/>
      <c r="K910" s="49"/>
    </row>
    <row r="911" spans="1:11" ht="14.1" customHeight="1">
      <c r="A911" s="49"/>
      <c r="B911" s="49"/>
      <c r="C911" s="65" t="s">
        <v>370</v>
      </c>
      <c r="D911" s="66">
        <v>0</v>
      </c>
      <c r="E911" s="66">
        <v>0</v>
      </c>
      <c r="F911" s="66">
        <v>0</v>
      </c>
      <c r="G911" s="66">
        <v>0</v>
      </c>
      <c r="H911" s="49"/>
      <c r="I911" s="49"/>
      <c r="J911" s="49"/>
      <c r="K911" s="49"/>
    </row>
    <row r="912" spans="1:11" ht="14.1" customHeight="1">
      <c r="A912" s="49"/>
      <c r="B912" s="49"/>
      <c r="C912" s="65" t="s">
        <v>374</v>
      </c>
      <c r="D912" s="66">
        <v>0</v>
      </c>
      <c r="E912" s="66">
        <v>0</v>
      </c>
      <c r="F912" s="66">
        <v>0</v>
      </c>
      <c r="G912" s="66">
        <v>0</v>
      </c>
      <c r="H912" s="49"/>
      <c r="I912" s="49"/>
      <c r="J912" s="49"/>
      <c r="K912" s="49"/>
    </row>
    <row r="913" spans="1:11" ht="14.1" customHeight="1">
      <c r="A913" s="49"/>
      <c r="B913" s="49"/>
      <c r="C913" s="65" t="s">
        <v>375</v>
      </c>
      <c r="D913" s="66">
        <v>0</v>
      </c>
      <c r="E913" s="66">
        <v>0</v>
      </c>
      <c r="F913" s="66">
        <v>0</v>
      </c>
      <c r="G913" s="66">
        <v>0</v>
      </c>
      <c r="H913" s="49"/>
      <c r="I913" s="49"/>
      <c r="J913" s="49"/>
      <c r="K913" s="49"/>
    </row>
    <row r="914" spans="1:11" ht="14.1" customHeight="1">
      <c r="A914" s="49"/>
      <c r="B914" s="49"/>
      <c r="C914" s="65" t="s">
        <v>370</v>
      </c>
      <c r="D914" s="66">
        <v>0</v>
      </c>
      <c r="E914" s="66">
        <v>0</v>
      </c>
      <c r="F914" s="66">
        <v>0</v>
      </c>
      <c r="G914" s="66">
        <v>0</v>
      </c>
      <c r="H914" s="49"/>
      <c r="I914" s="49"/>
      <c r="J914" s="49"/>
      <c r="K914" s="49"/>
    </row>
    <row r="915" spans="1:11" ht="14.1" customHeight="1">
      <c r="A915" s="49"/>
      <c r="B915" s="49"/>
      <c r="C915" s="65" t="s">
        <v>374</v>
      </c>
      <c r="D915" s="66">
        <v>0</v>
      </c>
      <c r="E915" s="66">
        <v>0</v>
      </c>
      <c r="F915" s="66">
        <v>0</v>
      </c>
      <c r="G915" s="66">
        <v>0</v>
      </c>
      <c r="H915" s="49"/>
      <c r="I915" s="49"/>
      <c r="J915" s="49"/>
      <c r="K915" s="49"/>
    </row>
    <row r="916" spans="1:11" ht="14.1" customHeight="1">
      <c r="A916" s="49"/>
      <c r="B916" s="49"/>
      <c r="C916" s="65" t="s">
        <v>373</v>
      </c>
      <c r="D916" s="66">
        <v>0</v>
      </c>
      <c r="E916" s="66">
        <v>0</v>
      </c>
      <c r="F916" s="66">
        <v>0</v>
      </c>
      <c r="G916" s="66">
        <v>0</v>
      </c>
      <c r="H916" s="49"/>
      <c r="I916" s="49"/>
      <c r="J916" s="49"/>
      <c r="K916" s="49"/>
    </row>
    <row r="917" spans="1:11" ht="14.1" customHeight="1">
      <c r="A917" s="49"/>
      <c r="B917" s="49"/>
      <c r="C917" s="65" t="s">
        <v>370</v>
      </c>
      <c r="D917" s="66">
        <v>0</v>
      </c>
      <c r="E917" s="66">
        <v>0</v>
      </c>
      <c r="F917" s="66">
        <v>0</v>
      </c>
      <c r="G917" s="66">
        <v>0</v>
      </c>
      <c r="H917" s="49"/>
      <c r="I917" s="49"/>
      <c r="J917" s="49"/>
      <c r="K917" s="49"/>
    </row>
    <row r="918" spans="1:11" ht="14.1" customHeight="1">
      <c r="A918" s="49"/>
      <c r="B918" s="49"/>
      <c r="C918" s="65" t="s">
        <v>369</v>
      </c>
      <c r="D918" s="66">
        <v>0</v>
      </c>
      <c r="E918" s="66">
        <v>0</v>
      </c>
      <c r="F918" s="66">
        <v>0</v>
      </c>
      <c r="G918" s="66">
        <v>0</v>
      </c>
      <c r="H918" s="49"/>
      <c r="I918" s="49"/>
      <c r="J918" s="49"/>
      <c r="K918" s="49"/>
    </row>
    <row r="919" spans="1:11" ht="14.1" customHeight="1">
      <c r="A919" s="49"/>
      <c r="B919" s="49"/>
      <c r="C919" s="65" t="s">
        <v>368</v>
      </c>
      <c r="D919" s="66">
        <v>0</v>
      </c>
      <c r="E919" s="66">
        <v>0</v>
      </c>
      <c r="F919" s="66">
        <v>0</v>
      </c>
      <c r="G919" s="66">
        <v>0</v>
      </c>
      <c r="H919" s="49"/>
      <c r="I919" s="49"/>
      <c r="J919" s="49"/>
      <c r="K919" s="49"/>
    </row>
    <row r="920" spans="1:11" ht="14.1" customHeight="1">
      <c r="A920" s="49"/>
      <c r="B920" s="49"/>
      <c r="C920" s="65" t="s">
        <v>367</v>
      </c>
      <c r="D920" s="66">
        <v>0</v>
      </c>
      <c r="E920" s="66">
        <v>0</v>
      </c>
      <c r="F920" s="66">
        <v>0</v>
      </c>
      <c r="G920" s="66">
        <v>0</v>
      </c>
      <c r="H920" s="49"/>
      <c r="I920" s="49"/>
      <c r="J920" s="49"/>
      <c r="K920" s="49"/>
    </row>
    <row r="921" spans="1:11" ht="14.1" customHeight="1">
      <c r="A921" s="49"/>
      <c r="B921" s="49"/>
      <c r="C921" s="65" t="s">
        <v>366</v>
      </c>
      <c r="D921" s="66">
        <v>0</v>
      </c>
      <c r="E921" s="66">
        <v>0</v>
      </c>
      <c r="F921" s="66">
        <v>0</v>
      </c>
      <c r="G921" s="66">
        <v>0</v>
      </c>
      <c r="H921" s="49"/>
      <c r="I921" s="49"/>
      <c r="J921" s="49"/>
      <c r="K921" s="49"/>
    </row>
    <row r="922" spans="1:11" ht="14.1" customHeight="1">
      <c r="A922" s="49"/>
      <c r="B922" s="49"/>
      <c r="C922" s="65" t="s">
        <v>372</v>
      </c>
      <c r="D922" s="66">
        <v>0</v>
      </c>
      <c r="E922" s="66">
        <v>0</v>
      </c>
      <c r="F922" s="66">
        <v>0</v>
      </c>
      <c r="G922" s="66">
        <v>12000000</v>
      </c>
      <c r="H922" s="49"/>
      <c r="I922" s="49"/>
      <c r="J922" s="49"/>
      <c r="K922" s="49"/>
    </row>
    <row r="923" spans="1:11" ht="14.1" customHeight="1">
      <c r="A923" s="49"/>
      <c r="B923" s="49"/>
      <c r="C923" s="65" t="s">
        <v>370</v>
      </c>
      <c r="D923" s="66">
        <v>0</v>
      </c>
      <c r="E923" s="66">
        <v>0</v>
      </c>
      <c r="F923" s="66">
        <v>0</v>
      </c>
      <c r="G923" s="66">
        <v>12000000</v>
      </c>
      <c r="H923" s="49"/>
      <c r="I923" s="49"/>
      <c r="J923" s="49"/>
      <c r="K923" s="49"/>
    </row>
    <row r="924" spans="1:11" ht="14.1" customHeight="1">
      <c r="A924" s="49"/>
      <c r="B924" s="49"/>
      <c r="C924" s="65" t="s">
        <v>369</v>
      </c>
      <c r="D924" s="66">
        <v>0</v>
      </c>
      <c r="E924" s="66">
        <v>0</v>
      </c>
      <c r="F924" s="66">
        <v>0</v>
      </c>
      <c r="G924" s="66">
        <v>0</v>
      </c>
      <c r="H924" s="49"/>
      <c r="I924" s="49"/>
      <c r="J924" s="49"/>
      <c r="K924" s="49"/>
    </row>
    <row r="925" spans="1:11" ht="14.1" customHeight="1">
      <c r="A925" s="49"/>
      <c r="B925" s="49"/>
      <c r="C925" s="65" t="s">
        <v>368</v>
      </c>
      <c r="D925" s="66">
        <v>0</v>
      </c>
      <c r="E925" s="66">
        <v>0</v>
      </c>
      <c r="F925" s="66">
        <v>0</v>
      </c>
      <c r="G925" s="66">
        <v>0</v>
      </c>
      <c r="H925" s="49"/>
      <c r="I925" s="49"/>
      <c r="J925" s="49"/>
      <c r="K925" s="49"/>
    </row>
    <row r="926" spans="1:11" ht="14.1" customHeight="1">
      <c r="A926" s="49"/>
      <c r="B926" s="49"/>
      <c r="C926" s="65" t="s">
        <v>367</v>
      </c>
      <c r="D926" s="66">
        <v>0</v>
      </c>
      <c r="E926" s="66">
        <v>0</v>
      </c>
      <c r="F926" s="66">
        <v>0</v>
      </c>
      <c r="G926" s="66">
        <v>0</v>
      </c>
      <c r="H926" s="49"/>
      <c r="I926" s="49"/>
      <c r="J926" s="49"/>
      <c r="K926" s="49"/>
    </row>
    <row r="927" spans="1:11" ht="14.1" customHeight="1">
      <c r="A927" s="49"/>
      <c r="B927" s="49"/>
      <c r="C927" s="65" t="s">
        <v>366</v>
      </c>
      <c r="D927" s="66">
        <v>0</v>
      </c>
      <c r="E927" s="66">
        <v>0</v>
      </c>
      <c r="F927" s="66">
        <v>0</v>
      </c>
      <c r="G927" s="66">
        <v>0</v>
      </c>
      <c r="H927" s="49"/>
      <c r="I927" s="49"/>
      <c r="J927" s="49"/>
      <c r="K927" s="49"/>
    </row>
    <row r="928" spans="1:11" ht="14.1" customHeight="1">
      <c r="A928" s="49"/>
      <c r="B928" s="49"/>
      <c r="C928" s="65" t="s">
        <v>371</v>
      </c>
      <c r="D928" s="66">
        <v>0</v>
      </c>
      <c r="E928" s="66">
        <v>0</v>
      </c>
      <c r="F928" s="66">
        <v>0</v>
      </c>
      <c r="G928" s="66">
        <v>0</v>
      </c>
      <c r="H928" s="49"/>
      <c r="I928" s="49"/>
      <c r="J928" s="49"/>
      <c r="K928" s="49"/>
    </row>
    <row r="929" spans="1:11" ht="14.1" customHeight="1">
      <c r="A929" s="49"/>
      <c r="B929" s="49"/>
      <c r="C929" s="65" t="s">
        <v>370</v>
      </c>
      <c r="D929" s="66">
        <v>0</v>
      </c>
      <c r="E929" s="66">
        <v>0</v>
      </c>
      <c r="F929" s="66">
        <v>0</v>
      </c>
      <c r="G929" s="66">
        <v>0</v>
      </c>
      <c r="H929" s="49"/>
      <c r="I929" s="49"/>
      <c r="J929" s="49"/>
      <c r="K929" s="49"/>
    </row>
    <row r="930" spans="1:11" ht="14.1" customHeight="1">
      <c r="A930" s="49"/>
      <c r="B930" s="49"/>
      <c r="C930" s="65" t="s">
        <v>369</v>
      </c>
      <c r="D930" s="66">
        <v>0</v>
      </c>
      <c r="E930" s="66">
        <v>0</v>
      </c>
      <c r="F930" s="66">
        <v>0</v>
      </c>
      <c r="G930" s="66">
        <v>0</v>
      </c>
      <c r="H930" s="49"/>
      <c r="I930" s="49"/>
      <c r="J930" s="49"/>
      <c r="K930" s="49"/>
    </row>
    <row r="931" spans="1:11" ht="14.1" customHeight="1">
      <c r="A931" s="49"/>
      <c r="B931" s="49"/>
      <c r="C931" s="65" t="s">
        <v>368</v>
      </c>
      <c r="D931" s="66">
        <v>0</v>
      </c>
      <c r="E931" s="66">
        <v>0</v>
      </c>
      <c r="F931" s="66">
        <v>0</v>
      </c>
      <c r="G931" s="66">
        <v>0</v>
      </c>
      <c r="H931" s="49"/>
      <c r="I931" s="49"/>
      <c r="J931" s="49"/>
      <c r="K931" s="49"/>
    </row>
    <row r="932" spans="1:11" ht="14.1" customHeight="1">
      <c r="A932" s="49"/>
      <c r="B932" s="49"/>
      <c r="C932" s="65" t="s">
        <v>367</v>
      </c>
      <c r="D932" s="66">
        <v>0</v>
      </c>
      <c r="E932" s="66">
        <v>0</v>
      </c>
      <c r="F932" s="66">
        <v>0</v>
      </c>
      <c r="G932" s="66">
        <v>0</v>
      </c>
      <c r="H932" s="49"/>
      <c r="I932" s="49"/>
      <c r="J932" s="49"/>
      <c r="K932" s="49"/>
    </row>
    <row r="933" spans="1:11" ht="14.1" customHeight="1">
      <c r="A933" s="49"/>
      <c r="B933" s="49"/>
      <c r="C933" s="65" t="s">
        <v>366</v>
      </c>
      <c r="D933" s="66">
        <v>0</v>
      </c>
      <c r="E933" s="66">
        <v>0</v>
      </c>
      <c r="F933" s="66">
        <v>0</v>
      </c>
      <c r="G933" s="66">
        <v>0</v>
      </c>
      <c r="H933" s="49"/>
      <c r="I933" s="49"/>
      <c r="J933" s="49"/>
      <c r="K933" s="49"/>
    </row>
    <row r="934" spans="1:11" ht="14.1" customHeight="1">
      <c r="A934" s="49"/>
      <c r="B934" s="49"/>
      <c r="C934" s="65" t="s">
        <v>365</v>
      </c>
      <c r="D934" s="66">
        <v>0</v>
      </c>
      <c r="E934" s="66">
        <v>0</v>
      </c>
      <c r="F934" s="66">
        <v>0</v>
      </c>
      <c r="G934" s="66">
        <v>0</v>
      </c>
      <c r="H934" s="49"/>
      <c r="I934" s="49"/>
      <c r="J934" s="49"/>
      <c r="K934" s="49"/>
    </row>
    <row r="935" spans="1:11" ht="14.1" customHeight="1">
      <c r="A935" s="49"/>
      <c r="B935" s="49"/>
      <c r="C935" s="65" t="s">
        <v>364</v>
      </c>
      <c r="D935" s="66">
        <v>0</v>
      </c>
      <c r="E935" s="66">
        <v>0</v>
      </c>
      <c r="F935" s="66">
        <v>0</v>
      </c>
      <c r="G935" s="66">
        <v>0</v>
      </c>
      <c r="H935" s="49"/>
      <c r="I935" s="49"/>
      <c r="J935" s="49"/>
      <c r="K935" s="49"/>
    </row>
    <row r="936" spans="1:11" ht="14.1" customHeight="1">
      <c r="A936" s="49"/>
      <c r="B936" s="49"/>
      <c r="C936" s="67" t="s">
        <v>147</v>
      </c>
      <c r="D936" s="66">
        <v>0</v>
      </c>
      <c r="E936" s="66">
        <v>0</v>
      </c>
      <c r="F936" s="66">
        <v>0</v>
      </c>
      <c r="G936" s="66">
        <v>12000000</v>
      </c>
      <c r="H936" s="49"/>
      <c r="I936" s="49"/>
      <c r="J936" s="49"/>
      <c r="K936" s="49"/>
    </row>
    <row r="937" spans="1:11" ht="15" customHeight="1">
      <c r="A937" s="49"/>
      <c r="B937" s="49"/>
      <c r="C937" s="68" t="s">
        <v>361</v>
      </c>
      <c r="D937" s="69" t="s">
        <v>361</v>
      </c>
      <c r="E937" s="69" t="s">
        <v>361</v>
      </c>
      <c r="F937" s="69" t="s">
        <v>361</v>
      </c>
      <c r="G937" s="69" t="s">
        <v>361</v>
      </c>
      <c r="H937" s="49"/>
      <c r="I937" s="49"/>
      <c r="J937" s="49"/>
      <c r="K937" s="49"/>
    </row>
    <row r="938" spans="1:11" ht="15" customHeight="1">
      <c r="A938" s="49"/>
      <c r="B938" s="49"/>
      <c r="C938" s="52" t="s">
        <v>382</v>
      </c>
      <c r="D938" s="70">
        <v>466290000</v>
      </c>
      <c r="E938" s="70">
        <v>715640000</v>
      </c>
      <c r="F938" s="70">
        <v>464000000</v>
      </c>
      <c r="G938" s="70">
        <v>465000000</v>
      </c>
      <c r="H938" s="49"/>
      <c r="I938" s="49"/>
      <c r="J938" s="49"/>
      <c r="K938" s="49"/>
    </row>
    <row r="939" spans="1:11" ht="15" customHeight="1">
      <c r="A939" s="49"/>
      <c r="B939" s="49"/>
      <c r="C939" s="53" t="s">
        <v>381</v>
      </c>
      <c r="D939" s="71">
        <v>200000000</v>
      </c>
      <c r="E939" s="71">
        <v>235320000</v>
      </c>
      <c r="F939" s="71">
        <v>224320000</v>
      </c>
      <c r="G939" s="71">
        <v>224320000</v>
      </c>
      <c r="H939" s="49"/>
      <c r="I939" s="49"/>
      <c r="J939" s="49"/>
      <c r="K939" s="49"/>
    </row>
    <row r="940" spans="1:11" ht="15" customHeight="1">
      <c r="A940" s="49"/>
      <c r="B940" s="49"/>
      <c r="C940" s="53" t="s">
        <v>370</v>
      </c>
      <c r="D940" s="71">
        <v>200000000</v>
      </c>
      <c r="E940" s="71">
        <v>235320000</v>
      </c>
      <c r="F940" s="71">
        <v>224320000</v>
      </c>
      <c r="G940" s="71">
        <v>224320000</v>
      </c>
      <c r="H940" s="49"/>
      <c r="I940" s="49"/>
      <c r="J940" s="72"/>
      <c r="K940" s="49"/>
    </row>
    <row r="941" spans="1:11" ht="15" customHeight="1">
      <c r="A941" s="49"/>
      <c r="B941" s="49"/>
      <c r="C941" s="53" t="s">
        <v>374</v>
      </c>
      <c r="D941" s="71">
        <v>0</v>
      </c>
      <c r="E941" s="71">
        <v>0</v>
      </c>
      <c r="F941" s="71">
        <v>0</v>
      </c>
      <c r="G941" s="71">
        <v>0</v>
      </c>
      <c r="H941" s="49"/>
      <c r="I941" s="49"/>
      <c r="J941" s="49"/>
      <c r="K941" s="49"/>
    </row>
    <row r="942" spans="1:11" ht="15" customHeight="1">
      <c r="A942" s="49"/>
      <c r="B942" s="49"/>
      <c r="C942" s="53" t="s">
        <v>380</v>
      </c>
      <c r="D942" s="71">
        <v>34000000</v>
      </c>
      <c r="E942" s="71">
        <v>38000000</v>
      </c>
      <c r="F942" s="71">
        <v>37000000</v>
      </c>
      <c r="G942" s="71">
        <v>37000000</v>
      </c>
      <c r="H942" s="49"/>
      <c r="I942" s="49"/>
      <c r="J942" s="49"/>
      <c r="K942" s="49"/>
    </row>
    <row r="943" spans="1:11" ht="15" customHeight="1">
      <c r="A943" s="49"/>
      <c r="B943" s="49"/>
      <c r="C943" s="53" t="s">
        <v>370</v>
      </c>
      <c r="D943" s="71">
        <v>34000000</v>
      </c>
      <c r="E943" s="71">
        <v>38000000</v>
      </c>
      <c r="F943" s="71">
        <v>37000000</v>
      </c>
      <c r="G943" s="71">
        <v>37000000</v>
      </c>
      <c r="H943" s="49"/>
      <c r="I943" s="49"/>
      <c r="J943" s="49"/>
      <c r="K943" s="49"/>
    </row>
    <row r="944" spans="1:11" ht="15" customHeight="1">
      <c r="A944" s="49"/>
      <c r="B944" s="49"/>
      <c r="C944" s="53" t="s">
        <v>374</v>
      </c>
      <c r="D944" s="71">
        <v>0</v>
      </c>
      <c r="E944" s="71">
        <v>0</v>
      </c>
      <c r="F944" s="71">
        <v>0</v>
      </c>
      <c r="G944" s="71">
        <v>0</v>
      </c>
      <c r="H944" s="49"/>
      <c r="I944" s="49"/>
      <c r="J944" s="49"/>
      <c r="K944" s="49"/>
    </row>
    <row r="945" spans="1:11" ht="15" customHeight="1">
      <c r="A945" s="49"/>
      <c r="B945" s="49"/>
      <c r="C945" s="53" t="s">
        <v>379</v>
      </c>
      <c r="D945" s="71">
        <v>145490000</v>
      </c>
      <c r="E945" s="71">
        <v>159230000</v>
      </c>
      <c r="F945" s="71">
        <v>154590000</v>
      </c>
      <c r="G945" s="71">
        <v>155590000</v>
      </c>
      <c r="H945" s="49"/>
      <c r="I945" s="49"/>
      <c r="J945" s="49"/>
      <c r="K945" s="49"/>
    </row>
    <row r="946" spans="1:11" ht="15" customHeight="1">
      <c r="A946" s="49"/>
      <c r="B946" s="49"/>
      <c r="C946" s="53" t="s">
        <v>370</v>
      </c>
      <c r="D946" s="71">
        <v>145490000</v>
      </c>
      <c r="E946" s="71">
        <v>159230000</v>
      </c>
      <c r="F946" s="71">
        <v>154590000</v>
      </c>
      <c r="G946" s="71">
        <v>155590000</v>
      </c>
      <c r="H946" s="49"/>
      <c r="I946" s="49"/>
      <c r="J946" s="49"/>
      <c r="K946" s="49"/>
    </row>
    <row r="947" spans="1:11" ht="15" customHeight="1">
      <c r="A947" s="49"/>
      <c r="B947" s="49"/>
      <c r="C947" s="53" t="s">
        <v>374</v>
      </c>
      <c r="D947" s="71">
        <v>0</v>
      </c>
      <c r="E947" s="71">
        <v>0</v>
      </c>
      <c r="F947" s="71">
        <v>0</v>
      </c>
      <c r="G947" s="71">
        <v>0</v>
      </c>
      <c r="H947" s="49"/>
      <c r="I947" s="49"/>
      <c r="J947" s="49"/>
      <c r="K947" s="49"/>
    </row>
    <row r="948" spans="1:11" ht="15" customHeight="1">
      <c r="A948" s="49"/>
      <c r="B948" s="49"/>
      <c r="C948" s="53" t="s">
        <v>378</v>
      </c>
      <c r="D948" s="71">
        <v>0</v>
      </c>
      <c r="E948" s="71">
        <v>0</v>
      </c>
      <c r="F948" s="71">
        <v>0</v>
      </c>
      <c r="G948" s="71">
        <v>0</v>
      </c>
      <c r="H948" s="49"/>
      <c r="I948" s="49"/>
      <c r="J948" s="49"/>
      <c r="K948" s="49"/>
    </row>
    <row r="949" spans="1:11" ht="15" customHeight="1">
      <c r="A949" s="49"/>
      <c r="B949" s="49"/>
      <c r="C949" s="53" t="s">
        <v>370</v>
      </c>
      <c r="D949" s="71">
        <v>0</v>
      </c>
      <c r="E949" s="71">
        <v>0</v>
      </c>
      <c r="F949" s="71">
        <v>0</v>
      </c>
      <c r="G949" s="71">
        <v>0</v>
      </c>
      <c r="H949" s="49"/>
      <c r="I949" s="49"/>
      <c r="J949" s="49"/>
      <c r="K949" s="49"/>
    </row>
    <row r="950" spans="1:11" ht="15" customHeight="1">
      <c r="A950" s="49"/>
      <c r="B950" s="49"/>
      <c r="C950" s="53" t="s">
        <v>374</v>
      </c>
      <c r="D950" s="71">
        <v>0</v>
      </c>
      <c r="E950" s="71">
        <v>0</v>
      </c>
      <c r="F950" s="71">
        <v>0</v>
      </c>
      <c r="G950" s="71">
        <v>0</v>
      </c>
      <c r="H950" s="49"/>
      <c r="I950" s="49"/>
      <c r="J950" s="49"/>
      <c r="K950" s="49"/>
    </row>
    <row r="951" spans="1:11" ht="20.100000000000001" customHeight="1">
      <c r="A951" s="49"/>
      <c r="B951" s="49"/>
      <c r="C951" s="53" t="s">
        <v>377</v>
      </c>
      <c r="D951" s="73">
        <v>0</v>
      </c>
      <c r="E951" s="73">
        <v>0</v>
      </c>
      <c r="F951" s="73">
        <v>0</v>
      </c>
      <c r="G951" s="73">
        <v>0</v>
      </c>
      <c r="H951" s="49"/>
      <c r="I951" s="49"/>
      <c r="J951" s="49"/>
      <c r="K951" s="49"/>
    </row>
    <row r="952" spans="1:11" ht="15" customHeight="1">
      <c r="A952" s="49"/>
      <c r="B952" s="49"/>
      <c r="C952" s="53" t="s">
        <v>370</v>
      </c>
      <c r="D952" s="71">
        <v>0</v>
      </c>
      <c r="E952" s="71">
        <v>0</v>
      </c>
      <c r="F952" s="71">
        <v>0</v>
      </c>
      <c r="G952" s="71">
        <v>0</v>
      </c>
      <c r="H952" s="49"/>
      <c r="I952" s="49"/>
      <c r="J952" s="49"/>
      <c r="K952" s="49"/>
    </row>
    <row r="953" spans="1:11" ht="15" customHeight="1">
      <c r="A953" s="49"/>
      <c r="B953" s="49"/>
      <c r="C953" s="53" t="s">
        <v>374</v>
      </c>
      <c r="D953" s="71">
        <v>0</v>
      </c>
      <c r="E953" s="71">
        <v>0</v>
      </c>
      <c r="F953" s="71">
        <v>0</v>
      </c>
      <c r="G953" s="71">
        <v>0</v>
      </c>
      <c r="H953" s="49"/>
      <c r="I953" s="49"/>
      <c r="J953" s="49"/>
      <c r="K953" s="49"/>
    </row>
    <row r="954" spans="1:11" ht="15" customHeight="1">
      <c r="A954" s="49"/>
      <c r="B954" s="49"/>
      <c r="C954" s="53" t="s">
        <v>376</v>
      </c>
      <c r="D954" s="71">
        <v>90000</v>
      </c>
      <c r="E954" s="71">
        <v>90000</v>
      </c>
      <c r="F954" s="71">
        <v>90000</v>
      </c>
      <c r="G954" s="71">
        <v>90000</v>
      </c>
      <c r="H954" s="49"/>
      <c r="I954" s="49"/>
      <c r="J954" s="49"/>
      <c r="K954" s="49"/>
    </row>
    <row r="955" spans="1:11" ht="15" customHeight="1">
      <c r="A955" s="49"/>
      <c r="B955" s="49"/>
      <c r="C955" s="53" t="s">
        <v>370</v>
      </c>
      <c r="D955" s="71">
        <v>90000</v>
      </c>
      <c r="E955" s="71">
        <v>90000</v>
      </c>
      <c r="F955" s="71">
        <v>90000</v>
      </c>
      <c r="G955" s="71">
        <v>90000</v>
      </c>
      <c r="H955" s="49"/>
      <c r="I955" s="49"/>
      <c r="J955" s="49"/>
      <c r="K955" s="49"/>
    </row>
    <row r="956" spans="1:11" ht="15" customHeight="1">
      <c r="A956" s="49"/>
      <c r="B956" s="49"/>
      <c r="C956" s="53" t="s">
        <v>374</v>
      </c>
      <c r="D956" s="71">
        <v>0</v>
      </c>
      <c r="E956" s="71">
        <v>0</v>
      </c>
      <c r="F956" s="71">
        <v>0</v>
      </c>
      <c r="G956" s="71">
        <v>0</v>
      </c>
      <c r="H956" s="49"/>
      <c r="I956" s="49"/>
      <c r="J956" s="49"/>
      <c r="K956" s="49"/>
    </row>
    <row r="957" spans="1:11" ht="15" customHeight="1">
      <c r="A957" s="49"/>
      <c r="B957" s="49"/>
      <c r="C957" s="53" t="s">
        <v>375</v>
      </c>
      <c r="D957" s="71">
        <v>1900000</v>
      </c>
      <c r="E957" s="71">
        <v>0</v>
      </c>
      <c r="F957" s="71">
        <v>0</v>
      </c>
      <c r="G957" s="71">
        <v>0</v>
      </c>
      <c r="H957" s="49"/>
      <c r="I957" s="49"/>
      <c r="J957" s="49"/>
      <c r="K957" s="49"/>
    </row>
    <row r="958" spans="1:11" ht="15" customHeight="1">
      <c r="A958" s="49"/>
      <c r="B958" s="49"/>
      <c r="C958" s="53" t="s">
        <v>370</v>
      </c>
      <c r="D958" s="71">
        <v>1900000</v>
      </c>
      <c r="E958" s="71">
        <v>0</v>
      </c>
      <c r="F958" s="71">
        <v>0</v>
      </c>
      <c r="G958" s="71">
        <v>0</v>
      </c>
      <c r="H958" s="49"/>
      <c r="I958" s="49"/>
      <c r="J958" s="49"/>
      <c r="K958" s="49"/>
    </row>
    <row r="959" spans="1:11" ht="15" customHeight="1">
      <c r="A959" s="49"/>
      <c r="B959" s="49"/>
      <c r="C959" s="53" t="s">
        <v>374</v>
      </c>
      <c r="D959" s="71">
        <v>0</v>
      </c>
      <c r="E959" s="71">
        <v>0</v>
      </c>
      <c r="F959" s="71">
        <v>0</v>
      </c>
      <c r="G959" s="71">
        <v>0</v>
      </c>
      <c r="H959" s="49"/>
      <c r="I959" s="49"/>
      <c r="J959" s="49"/>
      <c r="K959" s="49"/>
    </row>
    <row r="960" spans="1:11" ht="15" customHeight="1">
      <c r="A960" s="49"/>
      <c r="B960" s="49"/>
      <c r="C960" s="53" t="s">
        <v>373</v>
      </c>
      <c r="D960" s="71">
        <v>0</v>
      </c>
      <c r="E960" s="71">
        <v>0</v>
      </c>
      <c r="F960" s="71">
        <v>0</v>
      </c>
      <c r="G960" s="71">
        <v>0</v>
      </c>
      <c r="H960" s="49"/>
      <c r="I960" s="49"/>
      <c r="J960" s="49"/>
      <c r="K960" s="49"/>
    </row>
    <row r="961" spans="1:11" ht="15" customHeight="1">
      <c r="A961" s="49"/>
      <c r="B961" s="49"/>
      <c r="C961" s="53" t="s">
        <v>370</v>
      </c>
      <c r="D961" s="71">
        <v>0</v>
      </c>
      <c r="E961" s="71">
        <v>0</v>
      </c>
      <c r="F961" s="71">
        <v>0</v>
      </c>
      <c r="G961" s="71">
        <v>0</v>
      </c>
      <c r="H961" s="49"/>
      <c r="I961" s="49"/>
      <c r="J961" s="49"/>
      <c r="K961" s="49"/>
    </row>
    <row r="962" spans="1:11" ht="15" customHeight="1">
      <c r="A962" s="49"/>
      <c r="B962" s="49"/>
      <c r="C962" s="53" t="s">
        <v>369</v>
      </c>
      <c r="D962" s="71">
        <v>0</v>
      </c>
      <c r="E962" s="71">
        <v>0</v>
      </c>
      <c r="F962" s="71">
        <v>0</v>
      </c>
      <c r="G962" s="71">
        <v>0</v>
      </c>
      <c r="H962" s="49"/>
      <c r="I962" s="49"/>
      <c r="J962" s="49"/>
      <c r="K962" s="49"/>
    </row>
    <row r="963" spans="1:11" ht="15" customHeight="1">
      <c r="A963" s="49"/>
      <c r="B963" s="49"/>
      <c r="C963" s="53" t="s">
        <v>368</v>
      </c>
      <c r="D963" s="71">
        <v>0</v>
      </c>
      <c r="E963" s="71">
        <v>0</v>
      </c>
      <c r="F963" s="71">
        <v>0</v>
      </c>
      <c r="G963" s="71">
        <v>0</v>
      </c>
      <c r="H963" s="49"/>
      <c r="I963" s="49"/>
      <c r="J963" s="49"/>
      <c r="K963" s="49"/>
    </row>
    <row r="964" spans="1:11" ht="15" customHeight="1">
      <c r="A964" s="49"/>
      <c r="B964" s="49"/>
      <c r="C964" s="53" t="s">
        <v>367</v>
      </c>
      <c r="D964" s="71">
        <v>0</v>
      </c>
      <c r="E964" s="71">
        <v>0</v>
      </c>
      <c r="F964" s="71">
        <v>0</v>
      </c>
      <c r="G964" s="71">
        <v>0</v>
      </c>
      <c r="H964" s="49"/>
      <c r="I964" s="49"/>
      <c r="J964" s="49"/>
      <c r="K964" s="49"/>
    </row>
    <row r="965" spans="1:11" ht="15" customHeight="1">
      <c r="A965" s="49"/>
      <c r="B965" s="49"/>
      <c r="C965" s="53" t="s">
        <v>366</v>
      </c>
      <c r="D965" s="71">
        <v>0</v>
      </c>
      <c r="E965" s="71">
        <v>0</v>
      </c>
      <c r="F965" s="71">
        <v>0</v>
      </c>
      <c r="G965" s="71">
        <v>0</v>
      </c>
      <c r="H965" s="49"/>
      <c r="I965" s="49"/>
      <c r="J965" s="49"/>
      <c r="K965" s="49"/>
    </row>
    <row r="966" spans="1:11" ht="15" customHeight="1">
      <c r="A966" s="49"/>
      <c r="B966" s="49"/>
      <c r="C966" s="53" t="s">
        <v>372</v>
      </c>
      <c r="D966" s="71">
        <v>84810000</v>
      </c>
      <c r="E966" s="71">
        <v>283000000</v>
      </c>
      <c r="F966" s="71">
        <v>48000000</v>
      </c>
      <c r="G966" s="71">
        <v>48000000</v>
      </c>
      <c r="H966" s="49"/>
      <c r="I966" s="49"/>
      <c r="J966" s="49"/>
      <c r="K966" s="49"/>
    </row>
    <row r="967" spans="1:11" ht="15" customHeight="1">
      <c r="A967" s="49"/>
      <c r="B967" s="49"/>
      <c r="C967" s="53" t="s">
        <v>370</v>
      </c>
      <c r="D967" s="71">
        <v>75610000</v>
      </c>
      <c r="E967" s="71">
        <v>283000000</v>
      </c>
      <c r="F967" s="71">
        <v>48000000</v>
      </c>
      <c r="G967" s="71">
        <v>48000000</v>
      </c>
      <c r="H967" s="49"/>
      <c r="I967" s="49"/>
      <c r="J967" s="49"/>
      <c r="K967" s="49"/>
    </row>
    <row r="968" spans="1:11" ht="15" customHeight="1">
      <c r="A968" s="49"/>
      <c r="B968" s="49"/>
      <c r="C968" s="53" t="s">
        <v>369</v>
      </c>
      <c r="D968" s="71">
        <v>0</v>
      </c>
      <c r="E968" s="71">
        <v>0</v>
      </c>
      <c r="F968" s="71">
        <v>0</v>
      </c>
      <c r="G968" s="71">
        <v>0</v>
      </c>
      <c r="H968" s="49"/>
      <c r="I968" s="49"/>
      <c r="J968" s="49"/>
      <c r="K968" s="49"/>
    </row>
    <row r="969" spans="1:11" ht="15" customHeight="1">
      <c r="A969" s="49"/>
      <c r="B969" s="49"/>
      <c r="C969" s="53" t="s">
        <v>368</v>
      </c>
      <c r="D969" s="71">
        <v>0</v>
      </c>
      <c r="E969" s="71">
        <v>0</v>
      </c>
      <c r="F969" s="71">
        <v>0</v>
      </c>
      <c r="G969" s="71">
        <v>0</v>
      </c>
      <c r="H969" s="49"/>
      <c r="I969" s="49"/>
      <c r="J969" s="49"/>
      <c r="K969" s="49"/>
    </row>
    <row r="970" spans="1:11" ht="15" customHeight="1">
      <c r="A970" s="49"/>
      <c r="B970" s="49"/>
      <c r="C970" s="53" t="s">
        <v>367</v>
      </c>
      <c r="D970" s="71">
        <v>2200000</v>
      </c>
      <c r="E970" s="71">
        <v>0</v>
      </c>
      <c r="F970" s="71">
        <v>0</v>
      </c>
      <c r="G970" s="71">
        <v>0</v>
      </c>
      <c r="H970" s="49"/>
      <c r="I970" s="49"/>
      <c r="J970" s="49"/>
      <c r="K970" s="49"/>
    </row>
    <row r="971" spans="1:11" ht="15" customHeight="1">
      <c r="A971" s="49"/>
      <c r="B971" s="49"/>
      <c r="C971" s="53" t="s">
        <v>366</v>
      </c>
      <c r="D971" s="71">
        <v>7000000</v>
      </c>
      <c r="E971" s="71">
        <v>0</v>
      </c>
      <c r="F971" s="71">
        <v>0</v>
      </c>
      <c r="G971" s="71">
        <v>0</v>
      </c>
      <c r="H971" s="49"/>
      <c r="I971" s="49"/>
      <c r="J971" s="49"/>
      <c r="K971" s="49"/>
    </row>
    <row r="972" spans="1:11" ht="15" customHeight="1">
      <c r="A972" s="49"/>
      <c r="B972" s="49"/>
      <c r="C972" s="53" t="s">
        <v>371</v>
      </c>
      <c r="D972" s="71">
        <v>0</v>
      </c>
      <c r="E972" s="71">
        <v>0</v>
      </c>
      <c r="F972" s="71">
        <v>0</v>
      </c>
      <c r="G972" s="71">
        <v>0</v>
      </c>
      <c r="H972" s="49"/>
      <c r="I972" s="49"/>
      <c r="J972" s="49"/>
      <c r="K972" s="49"/>
    </row>
    <row r="973" spans="1:11" ht="15" customHeight="1">
      <c r="A973" s="49"/>
      <c r="B973" s="49"/>
      <c r="C973" s="53" t="s">
        <v>370</v>
      </c>
      <c r="D973" s="71">
        <v>0</v>
      </c>
      <c r="E973" s="71">
        <v>0</v>
      </c>
      <c r="F973" s="71">
        <v>0</v>
      </c>
      <c r="G973" s="71">
        <v>0</v>
      </c>
      <c r="H973" s="49"/>
      <c r="I973" s="49"/>
      <c r="J973" s="49"/>
      <c r="K973" s="49"/>
    </row>
    <row r="974" spans="1:11" ht="15" customHeight="1">
      <c r="A974" s="49"/>
      <c r="B974" s="49"/>
      <c r="C974" s="53" t="s">
        <v>369</v>
      </c>
      <c r="D974" s="71">
        <v>0</v>
      </c>
      <c r="E974" s="71">
        <v>0</v>
      </c>
      <c r="F974" s="71">
        <v>0</v>
      </c>
      <c r="G974" s="71">
        <v>0</v>
      </c>
      <c r="H974" s="49"/>
      <c r="I974" s="49"/>
      <c r="J974" s="49"/>
      <c r="K974" s="49"/>
    </row>
    <row r="975" spans="1:11" ht="15" customHeight="1">
      <c r="A975" s="49"/>
      <c r="B975" s="49"/>
      <c r="C975" s="53" t="s">
        <v>368</v>
      </c>
      <c r="D975" s="71">
        <v>0</v>
      </c>
      <c r="E975" s="71">
        <v>0</v>
      </c>
      <c r="F975" s="71">
        <v>0</v>
      </c>
      <c r="G975" s="71">
        <v>0</v>
      </c>
      <c r="H975" s="49"/>
      <c r="I975" s="49"/>
      <c r="J975" s="49"/>
      <c r="K975" s="49"/>
    </row>
    <row r="976" spans="1:11" ht="15" customHeight="1">
      <c r="A976" s="49"/>
      <c r="B976" s="49"/>
      <c r="C976" s="53" t="s">
        <v>367</v>
      </c>
      <c r="D976" s="71">
        <v>0</v>
      </c>
      <c r="E976" s="71">
        <v>0</v>
      </c>
      <c r="F976" s="71">
        <v>0</v>
      </c>
      <c r="G976" s="71">
        <v>0</v>
      </c>
      <c r="H976" s="49"/>
      <c r="I976" s="49"/>
      <c r="J976" s="49"/>
      <c r="K976" s="49"/>
    </row>
    <row r="977" spans="1:11" ht="15" customHeight="1">
      <c r="A977" s="49"/>
      <c r="B977" s="49"/>
      <c r="C977" s="53" t="s">
        <v>366</v>
      </c>
      <c r="D977" s="71">
        <v>0</v>
      </c>
      <c r="E977" s="71">
        <v>0</v>
      </c>
      <c r="F977" s="71">
        <v>0</v>
      </c>
      <c r="G977" s="71">
        <v>0</v>
      </c>
      <c r="H977" s="49"/>
      <c r="I977" s="49"/>
      <c r="J977" s="49"/>
      <c r="K977" s="49"/>
    </row>
    <row r="978" spans="1:11" ht="15" customHeight="1">
      <c r="A978" s="49"/>
      <c r="B978" s="49"/>
      <c r="C978" s="53" t="s">
        <v>365</v>
      </c>
      <c r="D978" s="71">
        <v>0</v>
      </c>
      <c r="E978" s="71">
        <v>0</v>
      </c>
      <c r="F978" s="71">
        <v>0</v>
      </c>
      <c r="G978" s="71">
        <v>0</v>
      </c>
      <c r="H978" s="49"/>
      <c r="I978" s="49"/>
      <c r="J978" s="49"/>
      <c r="K978" s="49"/>
    </row>
    <row r="979" spans="1:11" ht="15" customHeight="1">
      <c r="A979" s="49"/>
      <c r="B979" s="49"/>
      <c r="C979" s="53" t="s">
        <v>364</v>
      </c>
      <c r="D979" s="71">
        <v>0</v>
      </c>
      <c r="E979" s="71">
        <v>0</v>
      </c>
      <c r="F979" s="71">
        <v>0</v>
      </c>
      <c r="G979" s="71">
        <v>0</v>
      </c>
      <c r="H979" s="49"/>
      <c r="I979" s="49"/>
      <c r="J979" s="49"/>
      <c r="K979" s="49"/>
    </row>
    <row r="980" spans="1:11" ht="20.100000000000001" customHeight="1">
      <c r="A980" s="49"/>
      <c r="B980" s="49"/>
      <c r="C980" s="74" t="s">
        <v>361</v>
      </c>
      <c r="D980" s="49"/>
      <c r="E980" s="49"/>
      <c r="F980" s="49"/>
      <c r="G980" s="49"/>
      <c r="H980" s="49"/>
      <c r="I980" s="49"/>
      <c r="J980" s="49"/>
      <c r="K980" s="49"/>
    </row>
    <row r="981" spans="1:11" ht="20.100000000000001" customHeight="1">
      <c r="A981" s="75" t="s">
        <v>429</v>
      </c>
      <c r="B981" s="60" t="s">
        <v>269</v>
      </c>
      <c r="C981" s="60" t="s">
        <v>361</v>
      </c>
      <c r="D981" s="49"/>
      <c r="E981" s="76" t="s">
        <v>361</v>
      </c>
      <c r="F981" s="60" t="s">
        <v>269</v>
      </c>
      <c r="G981" s="60" t="s">
        <v>361</v>
      </c>
      <c r="H981" s="77" t="s">
        <v>361</v>
      </c>
      <c r="I981" s="76" t="s">
        <v>361</v>
      </c>
      <c r="J981" s="60" t="s">
        <v>269</v>
      </c>
      <c r="K981" s="60" t="s">
        <v>361</v>
      </c>
    </row>
    <row r="982" spans="1:11" ht="20.100000000000001" customHeight="1">
      <c r="A982" s="78" t="s">
        <v>428</v>
      </c>
      <c r="B982" s="60" t="s">
        <v>362</v>
      </c>
      <c r="C982" s="60" t="s">
        <v>361</v>
      </c>
      <c r="D982" s="49"/>
      <c r="E982" s="78" t="s">
        <v>427</v>
      </c>
      <c r="F982" s="60" t="s">
        <v>362</v>
      </c>
      <c r="G982" s="60" t="s">
        <v>361</v>
      </c>
      <c r="H982" s="49"/>
      <c r="I982" s="78" t="s">
        <v>363</v>
      </c>
      <c r="J982" s="60" t="s">
        <v>362</v>
      </c>
      <c r="K982" s="60" t="s">
        <v>361</v>
      </c>
    </row>
    <row r="983" spans="1:11" ht="20.100000000000001" customHeight="1">
      <c r="A983" s="79" t="s">
        <v>361</v>
      </c>
      <c r="B983" s="60" t="s">
        <v>267</v>
      </c>
      <c r="C983" s="60" t="s">
        <v>361</v>
      </c>
      <c r="D983" s="49"/>
      <c r="E983" s="79" t="s">
        <v>361</v>
      </c>
      <c r="F983" s="60" t="s">
        <v>267</v>
      </c>
      <c r="G983" s="60" t="s">
        <v>361</v>
      </c>
      <c r="H983" s="49"/>
      <c r="I983" s="79" t="s">
        <v>361</v>
      </c>
      <c r="J983" s="60" t="s">
        <v>267</v>
      </c>
      <c r="K983" s="60" t="s">
        <v>361</v>
      </c>
    </row>
    <row r="986" spans="1:11" customFormat="1" ht="20.100000000000001" customHeight="1">
      <c r="A986" s="4"/>
      <c r="B986" s="4"/>
      <c r="C986" s="1218" t="s">
        <v>426</v>
      </c>
      <c r="D986" s="1219"/>
      <c r="E986" s="1219"/>
      <c r="F986" s="1219"/>
      <c r="G986" s="1219"/>
      <c r="H986" s="4"/>
      <c r="I986" s="4"/>
      <c r="J986" s="4"/>
      <c r="K986" s="4"/>
    </row>
    <row r="987" spans="1:11" customFormat="1" ht="24.95" customHeight="1">
      <c r="A987" s="4"/>
      <c r="B987" s="4"/>
      <c r="C987" s="1220" t="s">
        <v>272</v>
      </c>
      <c r="D987" s="1221"/>
      <c r="E987" s="1221"/>
      <c r="F987" s="1221"/>
      <c r="G987" s="1221"/>
      <c r="H987" s="4"/>
      <c r="I987" s="4"/>
      <c r="J987" s="4"/>
      <c r="K987" s="4"/>
    </row>
    <row r="988" spans="1:11" customFormat="1" ht="14.1" customHeight="1">
      <c r="A988" s="4"/>
      <c r="B988" s="4"/>
      <c r="C988" s="16" t="s">
        <v>425</v>
      </c>
      <c r="D988" s="1216" t="s">
        <v>1086</v>
      </c>
      <c r="E988" s="1217"/>
      <c r="F988" s="1217"/>
      <c r="G988" s="1217"/>
      <c r="H988" s="4"/>
      <c r="I988" s="4"/>
      <c r="J988" s="4"/>
      <c r="K988" s="4"/>
    </row>
    <row r="989" spans="1:11" customFormat="1" ht="14.1" customHeight="1">
      <c r="A989" s="4"/>
      <c r="B989" s="4"/>
      <c r="C989" s="16" t="s">
        <v>424</v>
      </c>
      <c r="D989" s="1216" t="s">
        <v>1085</v>
      </c>
      <c r="E989" s="1217"/>
      <c r="F989" s="1217"/>
      <c r="G989" s="1217"/>
      <c r="H989" s="4"/>
      <c r="I989" s="4"/>
      <c r="J989" s="4"/>
      <c r="K989" s="4"/>
    </row>
    <row r="990" spans="1:11" customFormat="1" ht="14.1" customHeight="1">
      <c r="A990" s="4"/>
      <c r="B990" s="4"/>
      <c r="C990" s="16" t="s">
        <v>0</v>
      </c>
      <c r="D990" s="1216" t="s">
        <v>1084</v>
      </c>
      <c r="E990" s="1217"/>
      <c r="F990" s="1217"/>
      <c r="G990" s="1217"/>
      <c r="H990" s="4"/>
      <c r="I990" s="4"/>
      <c r="J990" s="4"/>
      <c r="K990" s="4"/>
    </row>
    <row r="991" spans="1:11" customFormat="1" ht="14.1" customHeight="1">
      <c r="A991" s="4"/>
      <c r="B991" s="4"/>
      <c r="C991" s="16" t="s">
        <v>1</v>
      </c>
      <c r="D991" s="1216" t="s">
        <v>134</v>
      </c>
      <c r="E991" s="1217"/>
      <c r="F991" s="1217"/>
      <c r="G991" s="1217"/>
      <c r="H991" s="4"/>
      <c r="I991" s="4"/>
      <c r="J991" s="4"/>
      <c r="K991" s="4"/>
    </row>
    <row r="992" spans="1:11" customFormat="1" ht="14.1" customHeight="1">
      <c r="A992" s="4"/>
      <c r="B992" s="4"/>
      <c r="C992" s="16" t="s">
        <v>3</v>
      </c>
      <c r="D992" s="1224" t="s">
        <v>423</v>
      </c>
      <c r="E992" s="1225"/>
      <c r="F992" s="1225"/>
      <c r="G992" s="1225"/>
      <c r="H992" s="4"/>
      <c r="I992" s="4"/>
      <c r="J992" s="4"/>
      <c r="K992" s="4"/>
    </row>
    <row r="993" spans="1:11" customFormat="1" ht="14.1" customHeight="1">
      <c r="A993" s="4"/>
      <c r="B993" s="4"/>
      <c r="C993" s="1226" t="s">
        <v>4</v>
      </c>
      <c r="D993" s="1227"/>
      <c r="E993" s="1227"/>
      <c r="F993" s="1227"/>
      <c r="G993" s="1227"/>
      <c r="H993" s="4"/>
      <c r="I993" s="4"/>
      <c r="J993" s="4"/>
      <c r="K993" s="4"/>
    </row>
    <row r="994" spans="1:11" customFormat="1" ht="114.95" customHeight="1">
      <c r="A994" s="4"/>
      <c r="B994" s="4"/>
      <c r="C994" s="1228" t="s">
        <v>1083</v>
      </c>
      <c r="D994" s="1229"/>
      <c r="E994" s="1229"/>
      <c r="F994" s="1229"/>
      <c r="G994" s="1229"/>
      <c r="H994" s="4"/>
      <c r="I994" s="4"/>
      <c r="J994" s="4"/>
      <c r="K994" s="4"/>
    </row>
    <row r="995" spans="1:11" customFormat="1" ht="91.5" customHeight="1">
      <c r="A995" s="4"/>
      <c r="B995" s="4"/>
      <c r="C995" s="8" t="s">
        <v>5</v>
      </c>
      <c r="D995" s="1230" t="s">
        <v>1082</v>
      </c>
      <c r="E995" s="1231"/>
      <c r="F995" s="1231"/>
      <c r="G995" s="1231"/>
      <c r="H995" s="4"/>
      <c r="I995" s="4"/>
      <c r="J995" s="4"/>
      <c r="K995" s="4"/>
    </row>
    <row r="996" spans="1:11" customFormat="1" ht="22.5">
      <c r="A996" s="4"/>
      <c r="B996" s="4"/>
      <c r="C996" s="7" t="s">
        <v>6</v>
      </c>
      <c r="D996" s="34">
        <v>2021</v>
      </c>
      <c r="E996" s="34">
        <v>2022</v>
      </c>
      <c r="F996" s="34">
        <v>2023</v>
      </c>
      <c r="G996" s="34">
        <v>2024</v>
      </c>
      <c r="H996" s="4"/>
      <c r="I996" s="4"/>
      <c r="J996" s="4"/>
      <c r="K996" s="4"/>
    </row>
    <row r="997" spans="1:11" customFormat="1" ht="14.1" customHeight="1">
      <c r="A997" s="4"/>
      <c r="B997" s="4"/>
      <c r="C997" s="15"/>
      <c r="D997" s="35" t="s">
        <v>7</v>
      </c>
      <c r="E997" s="35" t="s">
        <v>8</v>
      </c>
      <c r="F997" s="35" t="s">
        <v>8</v>
      </c>
      <c r="G997" s="35" t="s">
        <v>8</v>
      </c>
      <c r="H997" s="4"/>
      <c r="I997" s="4"/>
      <c r="J997" s="4"/>
      <c r="K997" s="4"/>
    </row>
    <row r="998" spans="1:11" customFormat="1" ht="41.1" customHeight="1">
      <c r="A998" s="4"/>
      <c r="B998" s="4"/>
      <c r="C998" s="7" t="s">
        <v>1081</v>
      </c>
      <c r="D998" s="33" t="s">
        <v>361</v>
      </c>
      <c r="E998" s="33" t="s">
        <v>411</v>
      </c>
      <c r="F998" s="33" t="s">
        <v>395</v>
      </c>
      <c r="G998" s="33" t="s">
        <v>395</v>
      </c>
      <c r="H998" s="4"/>
      <c r="I998" s="4"/>
      <c r="J998" s="4"/>
      <c r="K998" s="4"/>
    </row>
    <row r="999" spans="1:11" customFormat="1" ht="51.95" customHeight="1">
      <c r="A999" s="4"/>
      <c r="B999" s="4"/>
      <c r="C999" s="7" t="s">
        <v>1080</v>
      </c>
      <c r="D999" s="33" t="s">
        <v>361</v>
      </c>
      <c r="E999" s="33" t="s">
        <v>411</v>
      </c>
      <c r="F999" s="33" t="s">
        <v>411</v>
      </c>
      <c r="G999" s="33" t="s">
        <v>411</v>
      </c>
      <c r="H999" s="4"/>
      <c r="I999" s="4"/>
      <c r="J999" s="4"/>
      <c r="K999" s="4"/>
    </row>
    <row r="1000" spans="1:11" customFormat="1" ht="20.100000000000001" customHeight="1">
      <c r="A1000" s="4"/>
      <c r="B1000" s="4"/>
      <c r="C1000" s="7" t="s">
        <v>1079</v>
      </c>
      <c r="D1000" s="33" t="s">
        <v>361</v>
      </c>
      <c r="E1000" s="33" t="s">
        <v>396</v>
      </c>
      <c r="F1000" s="33" t="s">
        <v>396</v>
      </c>
      <c r="G1000" s="33" t="s">
        <v>396</v>
      </c>
      <c r="H1000" s="4"/>
      <c r="I1000" s="4"/>
      <c r="J1000" s="4"/>
      <c r="K1000" s="4"/>
    </row>
    <row r="1001" spans="1:11" customFormat="1" ht="30.95" customHeight="1">
      <c r="A1001" s="4"/>
      <c r="B1001" s="4"/>
      <c r="C1001" s="7" t="s">
        <v>1078</v>
      </c>
      <c r="D1001" s="33" t="s">
        <v>361</v>
      </c>
      <c r="E1001" s="33" t="s">
        <v>395</v>
      </c>
      <c r="F1001" s="33" t="s">
        <v>396</v>
      </c>
      <c r="G1001" s="33" t="s">
        <v>396</v>
      </c>
      <c r="H1001" s="4"/>
      <c r="I1001" s="4"/>
      <c r="J1001" s="4"/>
      <c r="K1001" s="4"/>
    </row>
    <row r="1002" spans="1:11" customFormat="1" ht="66.75" customHeight="1">
      <c r="A1002" s="4"/>
      <c r="B1002" s="4"/>
      <c r="C1002" s="8" t="s">
        <v>235</v>
      </c>
      <c r="D1002" s="1230" t="s">
        <v>1077</v>
      </c>
      <c r="E1002" s="1231"/>
      <c r="F1002" s="1231"/>
      <c r="G1002" s="1231"/>
      <c r="H1002" s="4"/>
      <c r="I1002" s="4"/>
      <c r="J1002" s="4"/>
      <c r="K1002" s="4"/>
    </row>
    <row r="1003" spans="1:11" customFormat="1">
      <c r="A1003" s="4"/>
      <c r="B1003" s="4"/>
      <c r="C1003" s="7" t="s">
        <v>405</v>
      </c>
      <c r="D1003" s="34">
        <v>2021</v>
      </c>
      <c r="E1003" s="34">
        <v>2022</v>
      </c>
      <c r="F1003" s="34">
        <v>2023</v>
      </c>
      <c r="G1003" s="34">
        <v>2024</v>
      </c>
      <c r="H1003" s="4"/>
      <c r="I1003" s="4"/>
      <c r="J1003" s="4"/>
      <c r="K1003" s="4"/>
    </row>
    <row r="1004" spans="1:11" customFormat="1" ht="14.1" customHeight="1">
      <c r="A1004" s="4"/>
      <c r="B1004" s="4"/>
      <c r="C1004" s="15"/>
      <c r="D1004" s="35" t="s">
        <v>7</v>
      </c>
      <c r="E1004" s="35" t="s">
        <v>8</v>
      </c>
      <c r="F1004" s="35" t="s">
        <v>8</v>
      </c>
      <c r="G1004" s="35" t="s">
        <v>8</v>
      </c>
      <c r="H1004" s="4"/>
      <c r="I1004" s="4"/>
      <c r="J1004" s="4"/>
      <c r="K1004" s="4"/>
    </row>
    <row r="1005" spans="1:11" customFormat="1" ht="62.1" customHeight="1">
      <c r="A1005" s="4"/>
      <c r="B1005" s="4"/>
      <c r="C1005" s="7" t="s">
        <v>1076</v>
      </c>
      <c r="D1005" s="33" t="s">
        <v>361</v>
      </c>
      <c r="E1005" s="33" t="s">
        <v>395</v>
      </c>
      <c r="F1005" s="33" t="s">
        <v>396</v>
      </c>
      <c r="G1005" s="33" t="s">
        <v>396</v>
      </c>
      <c r="H1005" s="4"/>
      <c r="I1005" s="4"/>
      <c r="J1005" s="4"/>
      <c r="K1005" s="4"/>
    </row>
    <row r="1006" spans="1:11" customFormat="1" ht="30.95" customHeight="1">
      <c r="A1006" s="4"/>
      <c r="B1006" s="4"/>
      <c r="C1006" s="7" t="s">
        <v>1075</v>
      </c>
      <c r="D1006" s="33" t="s">
        <v>361</v>
      </c>
      <c r="E1006" s="33" t="s">
        <v>411</v>
      </c>
      <c r="F1006" s="33" t="s">
        <v>411</v>
      </c>
      <c r="G1006" s="33" t="s">
        <v>411</v>
      </c>
      <c r="H1006" s="4"/>
      <c r="I1006" s="4"/>
      <c r="J1006" s="4"/>
      <c r="K1006" s="4"/>
    </row>
    <row r="1007" spans="1:11" customFormat="1" ht="30.95" customHeight="1">
      <c r="A1007" s="4"/>
      <c r="B1007" s="4"/>
      <c r="C1007" s="7" t="s">
        <v>1074</v>
      </c>
      <c r="D1007" s="33" t="s">
        <v>361</v>
      </c>
      <c r="E1007" s="33" t="s">
        <v>396</v>
      </c>
      <c r="F1007" s="33" t="s">
        <v>396</v>
      </c>
      <c r="G1007" s="33" t="s">
        <v>396</v>
      </c>
      <c r="H1007" s="4"/>
      <c r="I1007" s="4"/>
      <c r="J1007" s="4"/>
      <c r="K1007" s="4"/>
    </row>
    <row r="1008" spans="1:11" customFormat="1" ht="20.100000000000001" customHeight="1">
      <c r="A1008" s="4"/>
      <c r="B1008" s="4"/>
      <c r="C1008" s="7" t="s">
        <v>1073</v>
      </c>
      <c r="D1008" s="33" t="s">
        <v>361</v>
      </c>
      <c r="E1008" s="33" t="s">
        <v>411</v>
      </c>
      <c r="F1008" s="33" t="s">
        <v>411</v>
      </c>
      <c r="G1008" s="33" t="s">
        <v>411</v>
      </c>
      <c r="H1008" s="4"/>
      <c r="I1008" s="4"/>
      <c r="J1008" s="4"/>
      <c r="K1008" s="4"/>
    </row>
    <row r="1009" spans="1:11" customFormat="1" ht="14.1" customHeight="1">
      <c r="A1009" s="4"/>
      <c r="B1009" s="4"/>
      <c r="C1009" s="1222" t="s">
        <v>273</v>
      </c>
      <c r="D1009" s="1223"/>
      <c r="E1009" s="1223"/>
      <c r="F1009" s="1223"/>
      <c r="G1009" s="1223"/>
      <c r="H1009" s="4"/>
      <c r="I1009" s="4"/>
      <c r="J1009" s="4"/>
      <c r="K1009" s="4"/>
    </row>
    <row r="1010" spans="1:11" customFormat="1" ht="14.1" customHeight="1">
      <c r="A1010" s="4"/>
      <c r="B1010" s="4"/>
      <c r="C1010" s="24" t="s">
        <v>1064</v>
      </c>
      <c r="D1010" s="1222" t="s">
        <v>1063</v>
      </c>
      <c r="E1010" s="1223"/>
      <c r="F1010" s="1223"/>
      <c r="G1010" s="1223"/>
      <c r="H1010" s="4"/>
      <c r="I1010" s="4"/>
      <c r="J1010" s="4"/>
      <c r="K1010" s="4"/>
    </row>
    <row r="1011" spans="1:11" customFormat="1" ht="18" customHeight="1">
      <c r="A1011" s="4"/>
      <c r="B1011" s="4"/>
      <c r="C1011" s="14" t="s">
        <v>393</v>
      </c>
      <c r="D1011" s="1232" t="s">
        <v>1072</v>
      </c>
      <c r="E1011" s="1233"/>
      <c r="F1011" s="1233"/>
      <c r="G1011" s="1233"/>
      <c r="H1011" s="4"/>
      <c r="I1011" s="4"/>
      <c r="J1011" s="4"/>
      <c r="K1011" s="4"/>
    </row>
    <row r="1012" spans="1:11" customFormat="1" ht="18" customHeight="1">
      <c r="A1012" s="4"/>
      <c r="B1012" s="4"/>
      <c r="C1012" s="25" t="s">
        <v>392</v>
      </c>
      <c r="D1012" s="1234" t="s">
        <v>1685</v>
      </c>
      <c r="E1012" s="1235"/>
      <c r="F1012" s="1235"/>
      <c r="G1012" s="1235"/>
      <c r="H1012" s="4"/>
      <c r="I1012" s="4"/>
      <c r="J1012" s="4"/>
      <c r="K1012" s="4"/>
    </row>
    <row r="1013" spans="1:11" customFormat="1" ht="18" customHeight="1">
      <c r="A1013" s="4"/>
      <c r="B1013" s="4"/>
      <c r="C1013" s="25" t="s">
        <v>15</v>
      </c>
      <c r="D1013" s="1234" t="s">
        <v>1071</v>
      </c>
      <c r="E1013" s="1235"/>
      <c r="F1013" s="1235"/>
      <c r="G1013" s="1235"/>
      <c r="H1013" s="4"/>
      <c r="I1013" s="4"/>
      <c r="J1013" s="4"/>
      <c r="K1013" s="4"/>
    </row>
    <row r="1014" spans="1:11" customFormat="1" ht="15" customHeight="1">
      <c r="A1014" s="4"/>
      <c r="B1014" s="4"/>
      <c r="C1014" s="13"/>
      <c r="D1014" s="31">
        <v>2021</v>
      </c>
      <c r="E1014" s="31">
        <v>2022</v>
      </c>
      <c r="F1014" s="31">
        <v>2023</v>
      </c>
      <c r="G1014" s="31">
        <v>2024</v>
      </c>
      <c r="H1014" s="4"/>
      <c r="I1014" s="4"/>
      <c r="J1014" s="4"/>
      <c r="K1014" s="4"/>
    </row>
    <row r="1015" spans="1:11" customFormat="1" ht="15" customHeight="1">
      <c r="A1015" s="4"/>
      <c r="B1015" s="4"/>
      <c r="C1015" s="12"/>
      <c r="D1015" s="32" t="s">
        <v>7</v>
      </c>
      <c r="E1015" s="32" t="s">
        <v>8</v>
      </c>
      <c r="F1015" s="32" t="s">
        <v>8</v>
      </c>
      <c r="G1015" s="32" t="s">
        <v>8</v>
      </c>
      <c r="H1015" s="4"/>
      <c r="I1015" s="4"/>
      <c r="J1015" s="4"/>
      <c r="K1015" s="4"/>
    </row>
    <row r="1016" spans="1:11" customFormat="1" ht="14.1" customHeight="1">
      <c r="A1016" s="4"/>
      <c r="B1016" s="4"/>
      <c r="C1016" s="7" t="s">
        <v>16</v>
      </c>
      <c r="D1016" s="33" t="s">
        <v>1686</v>
      </c>
      <c r="E1016" s="33" t="s">
        <v>1070</v>
      </c>
      <c r="F1016" s="33" t="s">
        <v>1069</v>
      </c>
      <c r="G1016" s="33" t="s">
        <v>1069</v>
      </c>
      <c r="H1016" s="4"/>
      <c r="I1016" s="4"/>
      <c r="J1016" s="4"/>
      <c r="K1016" s="4"/>
    </row>
    <row r="1017" spans="1:11" customFormat="1" ht="14.1" customHeight="1">
      <c r="A1017" s="4"/>
      <c r="B1017" s="4"/>
      <c r="C1017" s="7" t="s">
        <v>506</v>
      </c>
      <c r="D1017" s="33" t="s">
        <v>1687</v>
      </c>
      <c r="E1017" s="33" t="s">
        <v>1688</v>
      </c>
      <c r="F1017" s="33" t="s">
        <v>1689</v>
      </c>
      <c r="G1017" s="33" t="s">
        <v>1690</v>
      </c>
      <c r="H1017" s="4"/>
      <c r="I1017" s="4"/>
      <c r="J1017" s="4"/>
      <c r="K1017" s="4"/>
    </row>
    <row r="1018" spans="1:11" customFormat="1" ht="14.1" customHeight="1">
      <c r="A1018" s="4"/>
      <c r="B1018" s="4"/>
      <c r="C1018" s="7" t="s">
        <v>504</v>
      </c>
      <c r="D1018" s="33" t="s">
        <v>1691</v>
      </c>
      <c r="E1018" s="33" t="s">
        <v>1692</v>
      </c>
      <c r="F1018" s="33" t="s">
        <v>1693</v>
      </c>
      <c r="G1018" s="33" t="s">
        <v>1694</v>
      </c>
      <c r="H1018" s="4"/>
      <c r="I1018" s="4"/>
      <c r="J1018" s="4"/>
      <c r="K1018" s="4"/>
    </row>
    <row r="1019" spans="1:11" customFormat="1" ht="14.1" customHeight="1">
      <c r="A1019" s="4"/>
      <c r="B1019" s="4"/>
      <c r="C1019" s="7" t="s">
        <v>388</v>
      </c>
      <c r="D1019" s="33" t="s">
        <v>361</v>
      </c>
      <c r="E1019" s="33" t="s">
        <v>1695</v>
      </c>
      <c r="F1019" s="33" t="s">
        <v>1068</v>
      </c>
      <c r="G1019" s="33" t="s">
        <v>385</v>
      </c>
      <c r="H1019" s="4"/>
      <c r="I1019" s="4"/>
      <c r="J1019" s="4"/>
      <c r="K1019" s="4"/>
    </row>
    <row r="1020" spans="1:11" customFormat="1" ht="14.1" customHeight="1">
      <c r="A1020" s="4"/>
      <c r="B1020" s="4"/>
      <c r="C1020" s="7" t="s">
        <v>387</v>
      </c>
      <c r="D1020" s="33" t="s">
        <v>361</v>
      </c>
      <c r="E1020" s="33" t="s">
        <v>1696</v>
      </c>
      <c r="F1020" s="33" t="s">
        <v>1697</v>
      </c>
      <c r="G1020" s="33" t="s">
        <v>1698</v>
      </c>
      <c r="H1020" s="4"/>
      <c r="I1020" s="4"/>
      <c r="J1020" s="4"/>
      <c r="K1020" s="4"/>
    </row>
    <row r="1021" spans="1:11" customFormat="1" ht="14.1" customHeight="1">
      <c r="A1021" s="4"/>
      <c r="B1021" s="4"/>
      <c r="C1021" s="7" t="s">
        <v>22</v>
      </c>
      <c r="D1021" s="33" t="s">
        <v>361</v>
      </c>
      <c r="E1021" s="33" t="s">
        <v>1611</v>
      </c>
      <c r="F1021" s="33" t="s">
        <v>1699</v>
      </c>
      <c r="G1021" s="33" t="s">
        <v>1698</v>
      </c>
      <c r="H1021" s="4"/>
      <c r="I1021" s="4"/>
      <c r="J1021" s="4"/>
      <c r="K1021" s="4"/>
    </row>
    <row r="1022" spans="1:11" customFormat="1" ht="14.1" customHeight="1">
      <c r="A1022" s="4"/>
      <c r="B1022" s="4"/>
      <c r="C1022" s="1236" t="s">
        <v>384</v>
      </c>
      <c r="D1022" s="1237"/>
      <c r="E1022" s="1237"/>
      <c r="F1022" s="1237"/>
      <c r="G1022" s="1237"/>
      <c r="H1022" s="4"/>
      <c r="I1022" s="4"/>
      <c r="J1022" s="4"/>
      <c r="K1022" s="4"/>
    </row>
    <row r="1023" spans="1:11" customFormat="1" ht="14.1" customHeight="1">
      <c r="A1023" s="4"/>
      <c r="B1023" s="4"/>
      <c r="C1023" s="13"/>
      <c r="D1023" s="31">
        <v>2021</v>
      </c>
      <c r="E1023" s="31">
        <v>2022</v>
      </c>
      <c r="F1023" s="31">
        <v>2023</v>
      </c>
      <c r="G1023" s="31">
        <v>2024</v>
      </c>
      <c r="H1023" s="4"/>
      <c r="I1023" s="4"/>
      <c r="J1023" s="4"/>
      <c r="K1023" s="4"/>
    </row>
    <row r="1024" spans="1:11" customFormat="1" ht="14.1" customHeight="1">
      <c r="A1024" s="4"/>
      <c r="B1024" s="4"/>
      <c r="C1024" s="12"/>
      <c r="D1024" s="32" t="s">
        <v>7</v>
      </c>
      <c r="E1024" s="32" t="s">
        <v>8</v>
      </c>
      <c r="F1024" s="32" t="s">
        <v>8</v>
      </c>
      <c r="G1024" s="32" t="s">
        <v>8</v>
      </c>
      <c r="H1024" s="4"/>
      <c r="I1024" s="4"/>
      <c r="J1024" s="4"/>
      <c r="K1024" s="4"/>
    </row>
    <row r="1025" spans="1:11" customFormat="1" ht="14.1" customHeight="1">
      <c r="A1025" s="4"/>
      <c r="B1025" s="4"/>
      <c r="C1025" s="11" t="s">
        <v>381</v>
      </c>
      <c r="D1025" s="28">
        <v>270000000</v>
      </c>
      <c r="E1025" s="28">
        <v>358000000</v>
      </c>
      <c r="F1025" s="28">
        <v>322000000</v>
      </c>
      <c r="G1025" s="28">
        <v>322000000</v>
      </c>
      <c r="H1025" s="4"/>
      <c r="I1025" s="4"/>
      <c r="J1025" s="4"/>
      <c r="K1025" s="4"/>
    </row>
    <row r="1026" spans="1:11" customFormat="1" ht="14.1" customHeight="1">
      <c r="A1026" s="4"/>
      <c r="B1026" s="4"/>
      <c r="C1026" s="11" t="s">
        <v>370</v>
      </c>
      <c r="D1026" s="28">
        <v>270000000</v>
      </c>
      <c r="E1026" s="28">
        <v>358000000</v>
      </c>
      <c r="F1026" s="28">
        <v>322000000</v>
      </c>
      <c r="G1026" s="28">
        <v>322000000</v>
      </c>
      <c r="H1026" s="4"/>
      <c r="I1026" s="4"/>
      <c r="J1026" s="4"/>
      <c r="K1026" s="4"/>
    </row>
    <row r="1027" spans="1:11" customFormat="1" ht="14.1" customHeight="1">
      <c r="A1027" s="4"/>
      <c r="B1027" s="4"/>
      <c r="C1027" s="11" t="s">
        <v>374</v>
      </c>
      <c r="D1027" s="28">
        <v>0</v>
      </c>
      <c r="E1027" s="28">
        <v>0</v>
      </c>
      <c r="F1027" s="28">
        <v>0</v>
      </c>
      <c r="G1027" s="28">
        <v>0</v>
      </c>
      <c r="H1027" s="4"/>
      <c r="I1027" s="4"/>
      <c r="J1027" s="4"/>
      <c r="K1027" s="4"/>
    </row>
    <row r="1028" spans="1:11" customFormat="1" ht="14.1" customHeight="1">
      <c r="A1028" s="4"/>
      <c r="B1028" s="4"/>
      <c r="C1028" s="11" t="s">
        <v>380</v>
      </c>
      <c r="D1028" s="28">
        <v>39000000</v>
      </c>
      <c r="E1028" s="28">
        <v>48000000</v>
      </c>
      <c r="F1028" s="28">
        <v>44000000</v>
      </c>
      <c r="G1028" s="28">
        <v>44000000</v>
      </c>
      <c r="H1028" s="4"/>
      <c r="I1028" s="4"/>
      <c r="J1028" s="4"/>
      <c r="K1028" s="4"/>
    </row>
    <row r="1029" spans="1:11" customFormat="1" ht="14.1" customHeight="1">
      <c r="A1029" s="4"/>
      <c r="B1029" s="4"/>
      <c r="C1029" s="11" t="s">
        <v>370</v>
      </c>
      <c r="D1029" s="28">
        <v>39000000</v>
      </c>
      <c r="E1029" s="28">
        <v>48000000</v>
      </c>
      <c r="F1029" s="28">
        <v>44000000</v>
      </c>
      <c r="G1029" s="28">
        <v>44000000</v>
      </c>
      <c r="H1029" s="4"/>
      <c r="I1029" s="4"/>
      <c r="J1029" s="4"/>
      <c r="K1029" s="4"/>
    </row>
    <row r="1030" spans="1:11" customFormat="1" ht="14.1" customHeight="1">
      <c r="A1030" s="4"/>
      <c r="B1030" s="4"/>
      <c r="C1030" s="11" t="s">
        <v>374</v>
      </c>
      <c r="D1030" s="28">
        <v>0</v>
      </c>
      <c r="E1030" s="28">
        <v>0</v>
      </c>
      <c r="F1030" s="28">
        <v>0</v>
      </c>
      <c r="G1030" s="28">
        <v>0</v>
      </c>
      <c r="H1030" s="4"/>
      <c r="I1030" s="4"/>
      <c r="J1030" s="4"/>
      <c r="K1030" s="4"/>
    </row>
    <row r="1031" spans="1:11" customFormat="1" ht="14.1" customHeight="1">
      <c r="A1031" s="4"/>
      <c r="B1031" s="4"/>
      <c r="C1031" s="11" t="s">
        <v>379</v>
      </c>
      <c r="D1031" s="28">
        <v>162160000</v>
      </c>
      <c r="E1031" s="28">
        <v>214926000</v>
      </c>
      <c r="F1031" s="28">
        <v>183160000</v>
      </c>
      <c r="G1031" s="28">
        <v>189000000</v>
      </c>
      <c r="H1031" s="4"/>
      <c r="I1031" s="4"/>
      <c r="J1031" s="4"/>
      <c r="K1031" s="4"/>
    </row>
    <row r="1032" spans="1:11" customFormat="1" ht="14.1" customHeight="1">
      <c r="A1032" s="4"/>
      <c r="B1032" s="4"/>
      <c r="C1032" s="11" t="s">
        <v>370</v>
      </c>
      <c r="D1032" s="28">
        <v>162160000</v>
      </c>
      <c r="E1032" s="28">
        <v>214926000</v>
      </c>
      <c r="F1032" s="28">
        <v>183160000</v>
      </c>
      <c r="G1032" s="28">
        <v>189000000</v>
      </c>
      <c r="H1032" s="4"/>
      <c r="I1032" s="4"/>
      <c r="J1032" s="4"/>
      <c r="K1032" s="4"/>
    </row>
    <row r="1033" spans="1:11" customFormat="1" ht="14.1" customHeight="1">
      <c r="A1033" s="4"/>
      <c r="B1033" s="4"/>
      <c r="C1033" s="11" t="s">
        <v>374</v>
      </c>
      <c r="D1033" s="28">
        <v>0</v>
      </c>
      <c r="E1033" s="28">
        <v>0</v>
      </c>
      <c r="F1033" s="28">
        <v>0</v>
      </c>
      <c r="G1033" s="28">
        <v>0</v>
      </c>
      <c r="H1033" s="4"/>
      <c r="I1033" s="4"/>
      <c r="J1033" s="4"/>
      <c r="K1033" s="4"/>
    </row>
    <row r="1034" spans="1:11" customFormat="1" ht="14.1" customHeight="1">
      <c r="A1034" s="4"/>
      <c r="B1034" s="4"/>
      <c r="C1034" s="11" t="s">
        <v>378</v>
      </c>
      <c r="D1034" s="28">
        <v>0</v>
      </c>
      <c r="E1034" s="28">
        <v>0</v>
      </c>
      <c r="F1034" s="28">
        <v>0</v>
      </c>
      <c r="G1034" s="28">
        <v>0</v>
      </c>
      <c r="H1034" s="4"/>
      <c r="I1034" s="4"/>
      <c r="J1034" s="4"/>
      <c r="K1034" s="4"/>
    </row>
    <row r="1035" spans="1:11" customFormat="1" ht="14.1" customHeight="1">
      <c r="A1035" s="4"/>
      <c r="B1035" s="4"/>
      <c r="C1035" s="11" t="s">
        <v>370</v>
      </c>
      <c r="D1035" s="28">
        <v>0</v>
      </c>
      <c r="E1035" s="28">
        <v>0</v>
      </c>
      <c r="F1035" s="28">
        <v>0</v>
      </c>
      <c r="G1035" s="28">
        <v>0</v>
      </c>
      <c r="H1035" s="4"/>
      <c r="I1035" s="4"/>
      <c r="J1035" s="4"/>
      <c r="K1035" s="4"/>
    </row>
    <row r="1036" spans="1:11" customFormat="1" ht="14.1" customHeight="1">
      <c r="A1036" s="4"/>
      <c r="B1036" s="4"/>
      <c r="C1036" s="11" t="s">
        <v>374</v>
      </c>
      <c r="D1036" s="28">
        <v>0</v>
      </c>
      <c r="E1036" s="28">
        <v>0</v>
      </c>
      <c r="F1036" s="28">
        <v>0</v>
      </c>
      <c r="G1036" s="28">
        <v>0</v>
      </c>
      <c r="H1036" s="4"/>
      <c r="I1036" s="4"/>
      <c r="J1036" s="4"/>
      <c r="K1036" s="4"/>
    </row>
    <row r="1037" spans="1:11" customFormat="1" ht="14.1" customHeight="1">
      <c r="A1037" s="4"/>
      <c r="B1037" s="4"/>
      <c r="C1037" s="11" t="s">
        <v>383</v>
      </c>
      <c r="D1037" s="28">
        <v>0</v>
      </c>
      <c r="E1037" s="28">
        <v>0</v>
      </c>
      <c r="F1037" s="28">
        <v>0</v>
      </c>
      <c r="G1037" s="28">
        <v>0</v>
      </c>
      <c r="H1037" s="4"/>
      <c r="I1037" s="4"/>
      <c r="J1037" s="4"/>
      <c r="K1037" s="4"/>
    </row>
    <row r="1038" spans="1:11" customFormat="1" ht="14.1" customHeight="1">
      <c r="A1038" s="4"/>
      <c r="B1038" s="4"/>
      <c r="C1038" s="11" t="s">
        <v>370</v>
      </c>
      <c r="D1038" s="28">
        <v>0</v>
      </c>
      <c r="E1038" s="28">
        <v>0</v>
      </c>
      <c r="F1038" s="28">
        <v>0</v>
      </c>
      <c r="G1038" s="28">
        <v>0</v>
      </c>
      <c r="H1038" s="4"/>
      <c r="I1038" s="4"/>
      <c r="J1038" s="4"/>
      <c r="K1038" s="4"/>
    </row>
    <row r="1039" spans="1:11" customFormat="1" ht="14.1" customHeight="1">
      <c r="A1039" s="4"/>
      <c r="B1039" s="4"/>
      <c r="C1039" s="11" t="s">
        <v>374</v>
      </c>
      <c r="D1039" s="28">
        <v>0</v>
      </c>
      <c r="E1039" s="28">
        <v>0</v>
      </c>
      <c r="F1039" s="28">
        <v>0</v>
      </c>
      <c r="G1039" s="28">
        <v>0</v>
      </c>
      <c r="H1039" s="4"/>
      <c r="I1039" s="4"/>
      <c r="J1039" s="4"/>
      <c r="K1039" s="4"/>
    </row>
    <row r="1040" spans="1:11" customFormat="1" ht="14.1" customHeight="1">
      <c r="A1040" s="4"/>
      <c r="B1040" s="4"/>
      <c r="C1040" s="11" t="s">
        <v>376</v>
      </c>
      <c r="D1040" s="28">
        <v>0</v>
      </c>
      <c r="E1040" s="28">
        <v>0</v>
      </c>
      <c r="F1040" s="28">
        <v>0</v>
      </c>
      <c r="G1040" s="28">
        <v>0</v>
      </c>
      <c r="H1040" s="4"/>
      <c r="I1040" s="4"/>
      <c r="J1040" s="4"/>
      <c r="K1040" s="4"/>
    </row>
    <row r="1041" spans="1:11" customFormat="1" ht="14.1" customHeight="1">
      <c r="A1041" s="4"/>
      <c r="B1041" s="4"/>
      <c r="C1041" s="11" t="s">
        <v>370</v>
      </c>
      <c r="D1041" s="28">
        <v>0</v>
      </c>
      <c r="E1041" s="28">
        <v>0</v>
      </c>
      <c r="F1041" s="28">
        <v>0</v>
      </c>
      <c r="G1041" s="28">
        <v>0</v>
      </c>
      <c r="H1041" s="4"/>
      <c r="I1041" s="4"/>
      <c r="J1041" s="4"/>
      <c r="K1041" s="4"/>
    </row>
    <row r="1042" spans="1:11" customFormat="1" ht="14.1" customHeight="1">
      <c r="A1042" s="4"/>
      <c r="B1042" s="4"/>
      <c r="C1042" s="11" t="s">
        <v>374</v>
      </c>
      <c r="D1042" s="28">
        <v>0</v>
      </c>
      <c r="E1042" s="28">
        <v>0</v>
      </c>
      <c r="F1042" s="28">
        <v>0</v>
      </c>
      <c r="G1042" s="28">
        <v>0</v>
      </c>
      <c r="H1042" s="4"/>
      <c r="I1042" s="4"/>
      <c r="J1042" s="4"/>
      <c r="K1042" s="4"/>
    </row>
    <row r="1043" spans="1:11" customFormat="1" ht="14.1" customHeight="1">
      <c r="A1043" s="4"/>
      <c r="B1043" s="4"/>
      <c r="C1043" s="11" t="s">
        <v>375</v>
      </c>
      <c r="D1043" s="28">
        <v>28653440</v>
      </c>
      <c r="E1043" s="28">
        <v>0</v>
      </c>
      <c r="F1043" s="28">
        <v>0</v>
      </c>
      <c r="G1043" s="28">
        <v>0</v>
      </c>
      <c r="H1043" s="4"/>
      <c r="I1043" s="4"/>
      <c r="J1043" s="4"/>
      <c r="K1043" s="4"/>
    </row>
    <row r="1044" spans="1:11" customFormat="1" ht="14.1" customHeight="1">
      <c r="A1044" s="4"/>
      <c r="B1044" s="4"/>
      <c r="C1044" s="11" t="s">
        <v>370</v>
      </c>
      <c r="D1044" s="28">
        <v>28653440</v>
      </c>
      <c r="E1044" s="28">
        <v>0</v>
      </c>
      <c r="F1044" s="28">
        <v>0</v>
      </c>
      <c r="G1044" s="28">
        <v>0</v>
      </c>
      <c r="H1044" s="4"/>
      <c r="I1044" s="4"/>
      <c r="J1044" s="4"/>
      <c r="K1044" s="4"/>
    </row>
    <row r="1045" spans="1:11" customFormat="1" ht="14.1" customHeight="1">
      <c r="A1045" s="4"/>
      <c r="B1045" s="4"/>
      <c r="C1045" s="11" t="s">
        <v>374</v>
      </c>
      <c r="D1045" s="28">
        <v>0</v>
      </c>
      <c r="E1045" s="28">
        <v>0</v>
      </c>
      <c r="F1045" s="28">
        <v>0</v>
      </c>
      <c r="G1045" s="28">
        <v>0</v>
      </c>
      <c r="H1045" s="4"/>
      <c r="I1045" s="4"/>
      <c r="J1045" s="4"/>
      <c r="K1045" s="4"/>
    </row>
    <row r="1046" spans="1:11" customFormat="1" ht="14.1" customHeight="1">
      <c r="A1046" s="4"/>
      <c r="B1046" s="4"/>
      <c r="C1046" s="11" t="s">
        <v>373</v>
      </c>
      <c r="D1046" s="28">
        <v>0</v>
      </c>
      <c r="E1046" s="28">
        <v>0</v>
      </c>
      <c r="F1046" s="28">
        <v>0</v>
      </c>
      <c r="G1046" s="28">
        <v>0</v>
      </c>
      <c r="H1046" s="4"/>
      <c r="I1046" s="4"/>
      <c r="J1046" s="4"/>
      <c r="K1046" s="4"/>
    </row>
    <row r="1047" spans="1:11" customFormat="1" ht="14.1" customHeight="1">
      <c r="A1047" s="4"/>
      <c r="B1047" s="4"/>
      <c r="C1047" s="11" t="s">
        <v>370</v>
      </c>
      <c r="D1047" s="28">
        <v>0</v>
      </c>
      <c r="E1047" s="28">
        <v>0</v>
      </c>
      <c r="F1047" s="28">
        <v>0</v>
      </c>
      <c r="G1047" s="28">
        <v>0</v>
      </c>
      <c r="H1047" s="4"/>
      <c r="I1047" s="4"/>
      <c r="J1047" s="4"/>
      <c r="K1047" s="4"/>
    </row>
    <row r="1048" spans="1:11" customFormat="1" ht="14.1" customHeight="1">
      <c r="A1048" s="4"/>
      <c r="B1048" s="4"/>
      <c r="C1048" s="11" t="s">
        <v>369</v>
      </c>
      <c r="D1048" s="28">
        <v>0</v>
      </c>
      <c r="E1048" s="28">
        <v>0</v>
      </c>
      <c r="F1048" s="28">
        <v>0</v>
      </c>
      <c r="G1048" s="28">
        <v>0</v>
      </c>
      <c r="H1048" s="4"/>
      <c r="I1048" s="4"/>
      <c r="J1048" s="4"/>
      <c r="K1048" s="4"/>
    </row>
    <row r="1049" spans="1:11" customFormat="1" ht="14.1" customHeight="1">
      <c r="A1049" s="4"/>
      <c r="B1049" s="4"/>
      <c r="C1049" s="11" t="s">
        <v>368</v>
      </c>
      <c r="D1049" s="28">
        <v>0</v>
      </c>
      <c r="E1049" s="28">
        <v>0</v>
      </c>
      <c r="F1049" s="28">
        <v>0</v>
      </c>
      <c r="G1049" s="28">
        <v>0</v>
      </c>
      <c r="H1049" s="4"/>
      <c r="I1049" s="4"/>
      <c r="J1049" s="4"/>
      <c r="K1049" s="4"/>
    </row>
    <row r="1050" spans="1:11" customFormat="1" ht="14.1" customHeight="1">
      <c r="A1050" s="4"/>
      <c r="B1050" s="4"/>
      <c r="C1050" s="11" t="s">
        <v>367</v>
      </c>
      <c r="D1050" s="28">
        <v>0</v>
      </c>
      <c r="E1050" s="28">
        <v>0</v>
      </c>
      <c r="F1050" s="28">
        <v>0</v>
      </c>
      <c r="G1050" s="28">
        <v>0</v>
      </c>
      <c r="H1050" s="4"/>
      <c r="I1050" s="4"/>
      <c r="J1050" s="4"/>
      <c r="K1050" s="4"/>
    </row>
    <row r="1051" spans="1:11" customFormat="1" ht="14.1" customHeight="1">
      <c r="A1051" s="4"/>
      <c r="B1051" s="4"/>
      <c r="C1051" s="11" t="s">
        <v>366</v>
      </c>
      <c r="D1051" s="28">
        <v>0</v>
      </c>
      <c r="E1051" s="28">
        <v>0</v>
      </c>
      <c r="F1051" s="28">
        <v>0</v>
      </c>
      <c r="G1051" s="28">
        <v>0</v>
      </c>
      <c r="H1051" s="4"/>
      <c r="I1051" s="4"/>
      <c r="J1051" s="4"/>
      <c r="K1051" s="4"/>
    </row>
    <row r="1052" spans="1:11" customFormat="1" ht="14.1" customHeight="1">
      <c r="A1052" s="4"/>
      <c r="B1052" s="4"/>
      <c r="C1052" s="11" t="s">
        <v>372</v>
      </c>
      <c r="D1052" s="28">
        <v>0</v>
      </c>
      <c r="E1052" s="28">
        <v>0</v>
      </c>
      <c r="F1052" s="28">
        <v>0</v>
      </c>
      <c r="G1052" s="28">
        <v>0</v>
      </c>
      <c r="H1052" s="4"/>
      <c r="I1052" s="4"/>
      <c r="J1052" s="4"/>
      <c r="K1052" s="4"/>
    </row>
    <row r="1053" spans="1:11" customFormat="1" ht="14.1" customHeight="1">
      <c r="A1053" s="4"/>
      <c r="B1053" s="4"/>
      <c r="C1053" s="11" t="s">
        <v>370</v>
      </c>
      <c r="D1053" s="28">
        <v>0</v>
      </c>
      <c r="E1053" s="28">
        <v>0</v>
      </c>
      <c r="F1053" s="28">
        <v>0</v>
      </c>
      <c r="G1053" s="28">
        <v>0</v>
      </c>
      <c r="H1053" s="4"/>
      <c r="I1053" s="4"/>
      <c r="J1053" s="4"/>
      <c r="K1053" s="4"/>
    </row>
    <row r="1054" spans="1:11" customFormat="1" ht="14.1" customHeight="1">
      <c r="A1054" s="4"/>
      <c r="B1054" s="4"/>
      <c r="C1054" s="11" t="s">
        <v>369</v>
      </c>
      <c r="D1054" s="28">
        <v>0</v>
      </c>
      <c r="E1054" s="28">
        <v>0</v>
      </c>
      <c r="F1054" s="28">
        <v>0</v>
      </c>
      <c r="G1054" s="28">
        <v>0</v>
      </c>
      <c r="H1054" s="4"/>
      <c r="I1054" s="4"/>
      <c r="J1054" s="4"/>
      <c r="K1054" s="4"/>
    </row>
    <row r="1055" spans="1:11" customFormat="1" ht="14.1" customHeight="1">
      <c r="A1055" s="4"/>
      <c r="B1055" s="4"/>
      <c r="C1055" s="11" t="s">
        <v>368</v>
      </c>
      <c r="D1055" s="28">
        <v>0</v>
      </c>
      <c r="E1055" s="28">
        <v>0</v>
      </c>
      <c r="F1055" s="28">
        <v>0</v>
      </c>
      <c r="G1055" s="28">
        <v>0</v>
      </c>
      <c r="H1055" s="4"/>
      <c r="I1055" s="4"/>
      <c r="J1055" s="4"/>
      <c r="K1055" s="4"/>
    </row>
    <row r="1056" spans="1:11" customFormat="1" ht="14.1" customHeight="1">
      <c r="A1056" s="4"/>
      <c r="B1056" s="4"/>
      <c r="C1056" s="11" t="s">
        <v>367</v>
      </c>
      <c r="D1056" s="28">
        <v>0</v>
      </c>
      <c r="E1056" s="28">
        <v>0</v>
      </c>
      <c r="F1056" s="28">
        <v>0</v>
      </c>
      <c r="G1056" s="28">
        <v>0</v>
      </c>
      <c r="H1056" s="4"/>
      <c r="I1056" s="4"/>
      <c r="J1056" s="4"/>
      <c r="K1056" s="4"/>
    </row>
    <row r="1057" spans="1:11" customFormat="1" ht="14.1" customHeight="1">
      <c r="A1057" s="4"/>
      <c r="B1057" s="4"/>
      <c r="C1057" s="11" t="s">
        <v>366</v>
      </c>
      <c r="D1057" s="28">
        <v>0</v>
      </c>
      <c r="E1057" s="28">
        <v>0</v>
      </c>
      <c r="F1057" s="28">
        <v>0</v>
      </c>
      <c r="G1057" s="28">
        <v>0</v>
      </c>
      <c r="H1057" s="4"/>
      <c r="I1057" s="4"/>
      <c r="J1057" s="4"/>
      <c r="K1057" s="4"/>
    </row>
    <row r="1058" spans="1:11" customFormat="1" ht="14.1" customHeight="1">
      <c r="A1058" s="4"/>
      <c r="B1058" s="4"/>
      <c r="C1058" s="11" t="s">
        <v>371</v>
      </c>
      <c r="D1058" s="28">
        <v>0</v>
      </c>
      <c r="E1058" s="28">
        <v>0</v>
      </c>
      <c r="F1058" s="28">
        <v>0</v>
      </c>
      <c r="G1058" s="28">
        <v>0</v>
      </c>
      <c r="H1058" s="4"/>
      <c r="I1058" s="4"/>
      <c r="J1058" s="4"/>
      <c r="K1058" s="4"/>
    </row>
    <row r="1059" spans="1:11" customFormat="1" ht="14.1" customHeight="1">
      <c r="A1059" s="4"/>
      <c r="B1059" s="4"/>
      <c r="C1059" s="11" t="s">
        <v>370</v>
      </c>
      <c r="D1059" s="28">
        <v>0</v>
      </c>
      <c r="E1059" s="28">
        <v>0</v>
      </c>
      <c r="F1059" s="28">
        <v>0</v>
      </c>
      <c r="G1059" s="28">
        <v>0</v>
      </c>
      <c r="H1059" s="4"/>
      <c r="I1059" s="4"/>
      <c r="J1059" s="4"/>
      <c r="K1059" s="4"/>
    </row>
    <row r="1060" spans="1:11" customFormat="1" ht="14.1" customHeight="1">
      <c r="A1060" s="4"/>
      <c r="B1060" s="4"/>
      <c r="C1060" s="11" t="s">
        <v>369</v>
      </c>
      <c r="D1060" s="28">
        <v>0</v>
      </c>
      <c r="E1060" s="28">
        <v>0</v>
      </c>
      <c r="F1060" s="28">
        <v>0</v>
      </c>
      <c r="G1060" s="28">
        <v>0</v>
      </c>
      <c r="H1060" s="4"/>
      <c r="I1060" s="4"/>
      <c r="J1060" s="4"/>
      <c r="K1060" s="4"/>
    </row>
    <row r="1061" spans="1:11" customFormat="1" ht="14.1" customHeight="1">
      <c r="A1061" s="4"/>
      <c r="B1061" s="4"/>
      <c r="C1061" s="11" t="s">
        <v>368</v>
      </c>
      <c r="D1061" s="28">
        <v>0</v>
      </c>
      <c r="E1061" s="28">
        <v>0</v>
      </c>
      <c r="F1061" s="28">
        <v>0</v>
      </c>
      <c r="G1061" s="28">
        <v>0</v>
      </c>
      <c r="H1061" s="4"/>
      <c r="I1061" s="4"/>
      <c r="J1061" s="4"/>
      <c r="K1061" s="4"/>
    </row>
    <row r="1062" spans="1:11" customFormat="1" ht="14.1" customHeight="1">
      <c r="A1062" s="4"/>
      <c r="B1062" s="4"/>
      <c r="C1062" s="11" t="s">
        <v>367</v>
      </c>
      <c r="D1062" s="28">
        <v>0</v>
      </c>
      <c r="E1062" s="28">
        <v>0</v>
      </c>
      <c r="F1062" s="28">
        <v>0</v>
      </c>
      <c r="G1062" s="28">
        <v>0</v>
      </c>
      <c r="H1062" s="4"/>
      <c r="I1062" s="4"/>
      <c r="J1062" s="4"/>
      <c r="K1062" s="4"/>
    </row>
    <row r="1063" spans="1:11" customFormat="1" ht="14.1" customHeight="1">
      <c r="A1063" s="4"/>
      <c r="B1063" s="4"/>
      <c r="C1063" s="11" t="s">
        <v>366</v>
      </c>
      <c r="D1063" s="28">
        <v>0</v>
      </c>
      <c r="E1063" s="28">
        <v>0</v>
      </c>
      <c r="F1063" s="28">
        <v>0</v>
      </c>
      <c r="G1063" s="28">
        <v>0</v>
      </c>
      <c r="H1063" s="4"/>
      <c r="I1063" s="4"/>
      <c r="J1063" s="4"/>
      <c r="K1063" s="4"/>
    </row>
    <row r="1064" spans="1:11" customFormat="1" ht="14.1" customHeight="1">
      <c r="A1064" s="4"/>
      <c r="B1064" s="4"/>
      <c r="C1064" s="11" t="s">
        <v>365</v>
      </c>
      <c r="D1064" s="28">
        <v>0</v>
      </c>
      <c r="E1064" s="28">
        <v>0</v>
      </c>
      <c r="F1064" s="28">
        <v>0</v>
      </c>
      <c r="G1064" s="28">
        <v>0</v>
      </c>
      <c r="H1064" s="4"/>
      <c r="I1064" s="4"/>
      <c r="J1064" s="4"/>
      <c r="K1064" s="4"/>
    </row>
    <row r="1065" spans="1:11" customFormat="1" ht="14.1" customHeight="1">
      <c r="A1065" s="4"/>
      <c r="B1065" s="4"/>
      <c r="C1065" s="11" t="s">
        <v>364</v>
      </c>
      <c r="D1065" s="28">
        <v>0</v>
      </c>
      <c r="E1065" s="28">
        <v>0</v>
      </c>
      <c r="F1065" s="28">
        <v>0</v>
      </c>
      <c r="G1065" s="28">
        <v>0</v>
      </c>
      <c r="H1065" s="4"/>
      <c r="I1065" s="4"/>
      <c r="J1065" s="4"/>
      <c r="K1065" s="4"/>
    </row>
    <row r="1066" spans="1:11" customFormat="1" ht="14.1" customHeight="1">
      <c r="A1066" s="4"/>
      <c r="B1066" s="4"/>
      <c r="C1066" s="10" t="s">
        <v>147</v>
      </c>
      <c r="D1066" s="28">
        <v>499813440</v>
      </c>
      <c r="E1066" s="28">
        <v>620926000</v>
      </c>
      <c r="F1066" s="28">
        <v>549160000</v>
      </c>
      <c r="G1066" s="28">
        <v>555000000</v>
      </c>
      <c r="H1066" s="4"/>
      <c r="I1066" s="4"/>
      <c r="J1066" s="4"/>
      <c r="K1066" s="4"/>
    </row>
    <row r="1067" spans="1:11" customFormat="1" ht="18" customHeight="1">
      <c r="A1067" s="4"/>
      <c r="B1067" s="4"/>
      <c r="C1067" s="14" t="s">
        <v>393</v>
      </c>
      <c r="D1067" s="1232" t="s">
        <v>1062</v>
      </c>
      <c r="E1067" s="1233"/>
      <c r="F1067" s="1233"/>
      <c r="G1067" s="1233"/>
      <c r="H1067" s="4"/>
      <c r="I1067" s="4"/>
      <c r="J1067" s="4"/>
      <c r="K1067" s="4"/>
    </row>
    <row r="1068" spans="1:11" customFormat="1" ht="18" customHeight="1">
      <c r="A1068" s="4"/>
      <c r="B1068" s="4"/>
      <c r="C1068" s="25" t="s">
        <v>392</v>
      </c>
      <c r="D1068" s="1234" t="s">
        <v>1061</v>
      </c>
      <c r="E1068" s="1235"/>
      <c r="F1068" s="1235"/>
      <c r="G1068" s="1235"/>
      <c r="H1068" s="4"/>
      <c r="I1068" s="4"/>
      <c r="J1068" s="4"/>
      <c r="K1068" s="4"/>
    </row>
    <row r="1069" spans="1:11" customFormat="1" ht="18" customHeight="1">
      <c r="A1069" s="4"/>
      <c r="B1069" s="4"/>
      <c r="C1069" s="25" t="s">
        <v>15</v>
      </c>
      <c r="D1069" s="1234" t="s">
        <v>1060</v>
      </c>
      <c r="E1069" s="1235"/>
      <c r="F1069" s="1235"/>
      <c r="G1069" s="1235"/>
      <c r="H1069" s="4"/>
      <c r="I1069" s="4"/>
      <c r="J1069" s="4"/>
      <c r="K1069" s="4"/>
    </row>
    <row r="1070" spans="1:11" customFormat="1" ht="15" customHeight="1">
      <c r="A1070" s="4"/>
      <c r="B1070" s="4"/>
      <c r="C1070" s="13"/>
      <c r="D1070" s="31">
        <v>2021</v>
      </c>
      <c r="E1070" s="31">
        <v>2022</v>
      </c>
      <c r="F1070" s="31">
        <v>2023</v>
      </c>
      <c r="G1070" s="31">
        <v>2024</v>
      </c>
      <c r="H1070" s="4"/>
      <c r="I1070" s="4"/>
      <c r="J1070" s="4"/>
      <c r="K1070" s="4"/>
    </row>
    <row r="1071" spans="1:11" customFormat="1" ht="15" customHeight="1">
      <c r="A1071" s="4"/>
      <c r="B1071" s="4"/>
      <c r="C1071" s="12"/>
      <c r="D1071" s="32" t="s">
        <v>7</v>
      </c>
      <c r="E1071" s="32" t="s">
        <v>8</v>
      </c>
      <c r="F1071" s="32" t="s">
        <v>8</v>
      </c>
      <c r="G1071" s="32" t="s">
        <v>8</v>
      </c>
      <c r="H1071" s="4"/>
      <c r="I1071" s="4"/>
      <c r="J1071" s="4"/>
      <c r="K1071" s="4"/>
    </row>
    <row r="1072" spans="1:11" customFormat="1" ht="14.1" customHeight="1">
      <c r="A1072" s="4"/>
      <c r="B1072" s="4"/>
      <c r="C1072" s="7" t="s">
        <v>16</v>
      </c>
      <c r="D1072" s="33" t="s">
        <v>1059</v>
      </c>
      <c r="E1072" s="33" t="s">
        <v>417</v>
      </c>
      <c r="F1072" s="33" t="s">
        <v>417</v>
      </c>
      <c r="G1072" s="33" t="s">
        <v>417</v>
      </c>
      <c r="H1072" s="4"/>
      <c r="I1072" s="4"/>
      <c r="J1072" s="4"/>
      <c r="K1072" s="4"/>
    </row>
    <row r="1073" spans="1:11" customFormat="1" ht="14.1" customHeight="1">
      <c r="A1073" s="4"/>
      <c r="B1073" s="4"/>
      <c r="C1073" s="7" t="s">
        <v>506</v>
      </c>
      <c r="D1073" s="33" t="s">
        <v>670</v>
      </c>
      <c r="E1073" s="33" t="s">
        <v>1216</v>
      </c>
      <c r="F1073" s="33" t="s">
        <v>1216</v>
      </c>
      <c r="G1073" s="33" t="s">
        <v>1216</v>
      </c>
      <c r="H1073" s="4"/>
      <c r="I1073" s="4"/>
      <c r="J1073" s="4"/>
      <c r="K1073" s="4"/>
    </row>
    <row r="1074" spans="1:11" customFormat="1" ht="14.1" customHeight="1">
      <c r="A1074" s="4"/>
      <c r="B1074" s="4"/>
      <c r="C1074" s="7" t="s">
        <v>504</v>
      </c>
      <c r="D1074" s="33" t="s">
        <v>1700</v>
      </c>
      <c r="E1074" s="33" t="s">
        <v>1056</v>
      </c>
      <c r="F1074" s="33" t="s">
        <v>1056</v>
      </c>
      <c r="G1074" s="33" t="s">
        <v>1056</v>
      </c>
      <c r="H1074" s="4"/>
      <c r="I1074" s="4"/>
      <c r="J1074" s="4"/>
      <c r="K1074" s="4"/>
    </row>
    <row r="1075" spans="1:11" customFormat="1" ht="14.1" customHeight="1">
      <c r="A1075" s="4"/>
      <c r="B1075" s="4"/>
      <c r="C1075" s="7" t="s">
        <v>388</v>
      </c>
      <c r="D1075" s="33" t="s">
        <v>361</v>
      </c>
      <c r="E1075" s="33" t="s">
        <v>1701</v>
      </c>
      <c r="F1075" s="33" t="s">
        <v>385</v>
      </c>
      <c r="G1075" s="33" t="s">
        <v>385</v>
      </c>
      <c r="H1075" s="4"/>
      <c r="I1075" s="4"/>
      <c r="J1075" s="4"/>
      <c r="K1075" s="4"/>
    </row>
    <row r="1076" spans="1:11" customFormat="1" ht="14.1" customHeight="1">
      <c r="A1076" s="4"/>
      <c r="B1076" s="4"/>
      <c r="C1076" s="7" t="s">
        <v>387</v>
      </c>
      <c r="D1076" s="33" t="s">
        <v>361</v>
      </c>
      <c r="E1076" s="33" t="s">
        <v>1702</v>
      </c>
      <c r="F1076" s="33" t="s">
        <v>385</v>
      </c>
      <c r="G1076" s="33" t="s">
        <v>385</v>
      </c>
      <c r="H1076" s="4"/>
      <c r="I1076" s="4"/>
      <c r="J1076" s="4"/>
      <c r="K1076" s="4"/>
    </row>
    <row r="1077" spans="1:11" customFormat="1" ht="14.1" customHeight="1">
      <c r="A1077" s="4"/>
      <c r="B1077" s="4"/>
      <c r="C1077" s="7" t="s">
        <v>22</v>
      </c>
      <c r="D1077" s="33" t="s">
        <v>361</v>
      </c>
      <c r="E1077" s="33" t="s">
        <v>1703</v>
      </c>
      <c r="F1077" s="33" t="s">
        <v>385</v>
      </c>
      <c r="G1077" s="33" t="s">
        <v>385</v>
      </c>
      <c r="H1077" s="4"/>
      <c r="I1077" s="4"/>
      <c r="J1077" s="4"/>
      <c r="K1077" s="4"/>
    </row>
    <row r="1078" spans="1:11" customFormat="1" ht="14.1" customHeight="1">
      <c r="A1078" s="4"/>
      <c r="B1078" s="4"/>
      <c r="C1078" s="1236" t="s">
        <v>384</v>
      </c>
      <c r="D1078" s="1237"/>
      <c r="E1078" s="1237"/>
      <c r="F1078" s="1237"/>
      <c r="G1078" s="1237"/>
      <c r="H1078" s="4"/>
      <c r="I1078" s="4"/>
      <c r="J1078" s="4"/>
      <c r="K1078" s="4"/>
    </row>
    <row r="1079" spans="1:11" customFormat="1" ht="14.1" customHeight="1">
      <c r="A1079" s="4"/>
      <c r="B1079" s="4"/>
      <c r="C1079" s="13"/>
      <c r="D1079" s="31">
        <v>2021</v>
      </c>
      <c r="E1079" s="31">
        <v>2022</v>
      </c>
      <c r="F1079" s="31">
        <v>2023</v>
      </c>
      <c r="G1079" s="31">
        <v>2024</v>
      </c>
      <c r="H1079" s="4"/>
      <c r="I1079" s="4"/>
      <c r="J1079" s="4"/>
      <c r="K1079" s="4"/>
    </row>
    <row r="1080" spans="1:11" customFormat="1" ht="14.1" customHeight="1">
      <c r="A1080" s="4"/>
      <c r="B1080" s="4"/>
      <c r="C1080" s="12"/>
      <c r="D1080" s="32" t="s">
        <v>7</v>
      </c>
      <c r="E1080" s="32" t="s">
        <v>8</v>
      </c>
      <c r="F1080" s="32" t="s">
        <v>8</v>
      </c>
      <c r="G1080" s="32" t="s">
        <v>8</v>
      </c>
      <c r="H1080" s="4"/>
      <c r="I1080" s="4"/>
      <c r="J1080" s="4"/>
      <c r="K1080" s="4"/>
    </row>
    <row r="1081" spans="1:11" customFormat="1" ht="14.1" customHeight="1">
      <c r="A1081" s="4"/>
      <c r="B1081" s="4"/>
      <c r="C1081" s="11" t="s">
        <v>381</v>
      </c>
      <c r="D1081" s="28">
        <v>0</v>
      </c>
      <c r="E1081" s="28">
        <v>0</v>
      </c>
      <c r="F1081" s="28">
        <v>0</v>
      </c>
      <c r="G1081" s="28">
        <v>0</v>
      </c>
      <c r="H1081" s="4"/>
      <c r="I1081" s="4"/>
      <c r="J1081" s="4"/>
      <c r="K1081" s="4"/>
    </row>
    <row r="1082" spans="1:11" customFormat="1" ht="14.1" customHeight="1">
      <c r="A1082" s="4"/>
      <c r="B1082" s="4"/>
      <c r="C1082" s="11" t="s">
        <v>370</v>
      </c>
      <c r="D1082" s="28">
        <v>0</v>
      </c>
      <c r="E1082" s="28">
        <v>0</v>
      </c>
      <c r="F1082" s="28">
        <v>0</v>
      </c>
      <c r="G1082" s="28">
        <v>0</v>
      </c>
      <c r="H1082" s="4"/>
      <c r="I1082" s="4"/>
      <c r="J1082" s="4"/>
      <c r="K1082" s="4"/>
    </row>
    <row r="1083" spans="1:11" customFormat="1" ht="14.1" customHeight="1">
      <c r="A1083" s="4"/>
      <c r="B1083" s="4"/>
      <c r="C1083" s="11" t="s">
        <v>374</v>
      </c>
      <c r="D1083" s="28">
        <v>0</v>
      </c>
      <c r="E1083" s="28">
        <v>0</v>
      </c>
      <c r="F1083" s="28">
        <v>0</v>
      </c>
      <c r="G1083" s="28">
        <v>0</v>
      </c>
      <c r="H1083" s="4"/>
      <c r="I1083" s="4"/>
      <c r="J1083" s="4"/>
      <c r="K1083" s="4"/>
    </row>
    <row r="1084" spans="1:11" customFormat="1" ht="14.1" customHeight="1">
      <c r="A1084" s="4"/>
      <c r="B1084" s="4"/>
      <c r="C1084" s="11" t="s">
        <v>380</v>
      </c>
      <c r="D1084" s="28">
        <v>0</v>
      </c>
      <c r="E1084" s="28">
        <v>0</v>
      </c>
      <c r="F1084" s="28">
        <v>0</v>
      </c>
      <c r="G1084" s="28">
        <v>0</v>
      </c>
      <c r="H1084" s="4"/>
      <c r="I1084" s="4"/>
      <c r="J1084" s="4"/>
      <c r="K1084" s="4"/>
    </row>
    <row r="1085" spans="1:11" customFormat="1" ht="14.1" customHeight="1">
      <c r="A1085" s="4"/>
      <c r="B1085" s="4"/>
      <c r="C1085" s="11" t="s">
        <v>370</v>
      </c>
      <c r="D1085" s="28">
        <v>0</v>
      </c>
      <c r="E1085" s="28">
        <v>0</v>
      </c>
      <c r="F1085" s="28">
        <v>0</v>
      </c>
      <c r="G1085" s="28">
        <v>0</v>
      </c>
      <c r="H1085" s="4"/>
      <c r="I1085" s="4"/>
      <c r="J1085" s="4"/>
      <c r="K1085" s="4"/>
    </row>
    <row r="1086" spans="1:11" customFormat="1" ht="14.1" customHeight="1">
      <c r="A1086" s="4"/>
      <c r="B1086" s="4"/>
      <c r="C1086" s="11" t="s">
        <v>374</v>
      </c>
      <c r="D1086" s="28">
        <v>0</v>
      </c>
      <c r="E1086" s="28">
        <v>0</v>
      </c>
      <c r="F1086" s="28">
        <v>0</v>
      </c>
      <c r="G1086" s="28">
        <v>0</v>
      </c>
      <c r="H1086" s="4"/>
      <c r="I1086" s="4"/>
      <c r="J1086" s="4"/>
      <c r="K1086" s="4"/>
    </row>
    <row r="1087" spans="1:11" customFormat="1" ht="14.1" customHeight="1">
      <c r="A1087" s="4"/>
      <c r="B1087" s="4"/>
      <c r="C1087" s="11" t="s">
        <v>379</v>
      </c>
      <c r="D1087" s="28">
        <v>42700000</v>
      </c>
      <c r="E1087" s="28">
        <v>80000000</v>
      </c>
      <c r="F1087" s="28">
        <v>80000000</v>
      </c>
      <c r="G1087" s="28">
        <v>80000000</v>
      </c>
      <c r="H1087" s="4"/>
      <c r="I1087" s="4"/>
      <c r="J1087" s="4"/>
      <c r="K1087" s="4"/>
    </row>
    <row r="1088" spans="1:11" customFormat="1" ht="14.1" customHeight="1">
      <c r="A1088" s="4"/>
      <c r="B1088" s="4"/>
      <c r="C1088" s="11" t="s">
        <v>370</v>
      </c>
      <c r="D1088" s="28">
        <v>42700000</v>
      </c>
      <c r="E1088" s="28">
        <v>80000000</v>
      </c>
      <c r="F1088" s="28">
        <v>80000000</v>
      </c>
      <c r="G1088" s="28">
        <v>80000000</v>
      </c>
      <c r="H1088" s="4"/>
      <c r="I1088" s="4"/>
      <c r="J1088" s="4"/>
      <c r="K1088" s="4"/>
    </row>
    <row r="1089" spans="1:11" customFormat="1" ht="14.1" customHeight="1">
      <c r="A1089" s="4"/>
      <c r="B1089" s="4"/>
      <c r="C1089" s="11" t="s">
        <v>374</v>
      </c>
      <c r="D1089" s="28">
        <v>0</v>
      </c>
      <c r="E1089" s="28">
        <v>0</v>
      </c>
      <c r="F1089" s="28">
        <v>0</v>
      </c>
      <c r="G1089" s="28">
        <v>0</v>
      </c>
      <c r="H1089" s="4"/>
      <c r="I1089" s="4"/>
      <c r="J1089" s="4"/>
      <c r="K1089" s="4"/>
    </row>
    <row r="1090" spans="1:11" customFormat="1" ht="14.1" customHeight="1">
      <c r="A1090" s="4"/>
      <c r="B1090" s="4"/>
      <c r="C1090" s="11" t="s">
        <v>378</v>
      </c>
      <c r="D1090" s="28">
        <v>0</v>
      </c>
      <c r="E1090" s="28">
        <v>0</v>
      </c>
      <c r="F1090" s="28">
        <v>0</v>
      </c>
      <c r="G1090" s="28">
        <v>0</v>
      </c>
      <c r="H1090" s="4"/>
      <c r="I1090" s="4"/>
      <c r="J1090" s="4"/>
      <c r="K1090" s="4"/>
    </row>
    <row r="1091" spans="1:11" customFormat="1" ht="14.1" customHeight="1">
      <c r="A1091" s="4"/>
      <c r="B1091" s="4"/>
      <c r="C1091" s="11" t="s">
        <v>370</v>
      </c>
      <c r="D1091" s="28">
        <v>0</v>
      </c>
      <c r="E1091" s="28">
        <v>0</v>
      </c>
      <c r="F1091" s="28">
        <v>0</v>
      </c>
      <c r="G1091" s="28">
        <v>0</v>
      </c>
      <c r="H1091" s="4"/>
      <c r="I1091" s="4"/>
      <c r="J1091" s="4"/>
      <c r="K1091" s="4"/>
    </row>
    <row r="1092" spans="1:11" customFormat="1" ht="14.1" customHeight="1">
      <c r="A1092" s="4"/>
      <c r="B1092" s="4"/>
      <c r="C1092" s="11" t="s">
        <v>374</v>
      </c>
      <c r="D1092" s="28">
        <v>0</v>
      </c>
      <c r="E1092" s="28">
        <v>0</v>
      </c>
      <c r="F1092" s="28">
        <v>0</v>
      </c>
      <c r="G1092" s="28">
        <v>0</v>
      </c>
      <c r="H1092" s="4"/>
      <c r="I1092" s="4"/>
      <c r="J1092" s="4"/>
      <c r="K1092" s="4"/>
    </row>
    <row r="1093" spans="1:11" customFormat="1" ht="14.1" customHeight="1">
      <c r="A1093" s="4"/>
      <c r="B1093" s="4"/>
      <c r="C1093" s="11" t="s">
        <v>383</v>
      </c>
      <c r="D1093" s="28">
        <v>0</v>
      </c>
      <c r="E1093" s="28">
        <v>0</v>
      </c>
      <c r="F1093" s="28">
        <v>0</v>
      </c>
      <c r="G1093" s="28">
        <v>0</v>
      </c>
      <c r="H1093" s="4"/>
      <c r="I1093" s="4"/>
      <c r="J1093" s="4"/>
      <c r="K1093" s="4"/>
    </row>
    <row r="1094" spans="1:11" customFormat="1" ht="14.1" customHeight="1">
      <c r="A1094" s="4"/>
      <c r="B1094" s="4"/>
      <c r="C1094" s="11" t="s">
        <v>370</v>
      </c>
      <c r="D1094" s="28">
        <v>0</v>
      </c>
      <c r="E1094" s="28">
        <v>0</v>
      </c>
      <c r="F1094" s="28">
        <v>0</v>
      </c>
      <c r="G1094" s="28">
        <v>0</v>
      </c>
      <c r="H1094" s="4"/>
      <c r="I1094" s="4"/>
      <c r="J1094" s="4"/>
      <c r="K1094" s="4"/>
    </row>
    <row r="1095" spans="1:11" customFormat="1" ht="14.1" customHeight="1">
      <c r="A1095" s="4"/>
      <c r="B1095" s="4"/>
      <c r="C1095" s="11" t="s">
        <v>374</v>
      </c>
      <c r="D1095" s="28">
        <v>0</v>
      </c>
      <c r="E1095" s="28">
        <v>0</v>
      </c>
      <c r="F1095" s="28">
        <v>0</v>
      </c>
      <c r="G1095" s="28">
        <v>0</v>
      </c>
      <c r="H1095" s="4"/>
      <c r="I1095" s="4"/>
      <c r="J1095" s="4"/>
      <c r="K1095" s="4"/>
    </row>
    <row r="1096" spans="1:11" customFormat="1" ht="14.1" customHeight="1">
      <c r="A1096" s="4"/>
      <c r="B1096" s="4"/>
      <c r="C1096" s="11" t="s">
        <v>376</v>
      </c>
      <c r="D1096" s="28">
        <v>0</v>
      </c>
      <c r="E1096" s="28">
        <v>0</v>
      </c>
      <c r="F1096" s="28">
        <v>0</v>
      </c>
      <c r="G1096" s="28">
        <v>0</v>
      </c>
      <c r="H1096" s="4"/>
      <c r="I1096" s="4"/>
      <c r="J1096" s="4"/>
      <c r="K1096" s="4"/>
    </row>
    <row r="1097" spans="1:11" customFormat="1" ht="14.1" customHeight="1">
      <c r="A1097" s="4"/>
      <c r="B1097" s="4"/>
      <c r="C1097" s="11" t="s">
        <v>370</v>
      </c>
      <c r="D1097" s="28">
        <v>0</v>
      </c>
      <c r="E1097" s="28">
        <v>0</v>
      </c>
      <c r="F1097" s="28">
        <v>0</v>
      </c>
      <c r="G1097" s="28">
        <v>0</v>
      </c>
      <c r="H1097" s="4"/>
      <c r="I1097" s="4"/>
      <c r="J1097" s="4"/>
      <c r="K1097" s="4"/>
    </row>
    <row r="1098" spans="1:11" customFormat="1" ht="14.1" customHeight="1">
      <c r="A1098" s="4"/>
      <c r="B1098" s="4"/>
      <c r="C1098" s="11" t="s">
        <v>374</v>
      </c>
      <c r="D1098" s="28">
        <v>0</v>
      </c>
      <c r="E1098" s="28">
        <v>0</v>
      </c>
      <c r="F1098" s="28">
        <v>0</v>
      </c>
      <c r="G1098" s="28">
        <v>0</v>
      </c>
      <c r="H1098" s="4"/>
      <c r="I1098" s="4"/>
      <c r="J1098" s="4"/>
      <c r="K1098" s="4"/>
    </row>
    <row r="1099" spans="1:11" customFormat="1" ht="14.1" customHeight="1">
      <c r="A1099" s="4"/>
      <c r="B1099" s="4"/>
      <c r="C1099" s="11" t="s">
        <v>375</v>
      </c>
      <c r="D1099" s="28">
        <v>0</v>
      </c>
      <c r="E1099" s="28">
        <v>0</v>
      </c>
      <c r="F1099" s="28">
        <v>0</v>
      </c>
      <c r="G1099" s="28">
        <v>0</v>
      </c>
      <c r="H1099" s="4"/>
      <c r="I1099" s="4"/>
      <c r="J1099" s="4"/>
      <c r="K1099" s="4"/>
    </row>
    <row r="1100" spans="1:11" customFormat="1" ht="14.1" customHeight="1">
      <c r="A1100" s="4"/>
      <c r="B1100" s="4"/>
      <c r="C1100" s="11" t="s">
        <v>370</v>
      </c>
      <c r="D1100" s="28">
        <v>0</v>
      </c>
      <c r="E1100" s="28">
        <v>0</v>
      </c>
      <c r="F1100" s="28">
        <v>0</v>
      </c>
      <c r="G1100" s="28">
        <v>0</v>
      </c>
      <c r="H1100" s="4"/>
      <c r="I1100" s="4"/>
      <c r="J1100" s="4"/>
      <c r="K1100" s="4"/>
    </row>
    <row r="1101" spans="1:11" customFormat="1" ht="14.1" customHeight="1">
      <c r="A1101" s="4"/>
      <c r="B1101" s="4"/>
      <c r="C1101" s="11" t="s">
        <v>374</v>
      </c>
      <c r="D1101" s="28">
        <v>0</v>
      </c>
      <c r="E1101" s="28">
        <v>0</v>
      </c>
      <c r="F1101" s="28">
        <v>0</v>
      </c>
      <c r="G1101" s="28">
        <v>0</v>
      </c>
      <c r="H1101" s="4"/>
      <c r="I1101" s="4"/>
      <c r="J1101" s="4"/>
      <c r="K1101" s="4"/>
    </row>
    <row r="1102" spans="1:11" customFormat="1" ht="14.1" customHeight="1">
      <c r="A1102" s="4"/>
      <c r="B1102" s="4"/>
      <c r="C1102" s="11" t="s">
        <v>373</v>
      </c>
      <c r="D1102" s="28">
        <v>0</v>
      </c>
      <c r="E1102" s="28">
        <v>0</v>
      </c>
      <c r="F1102" s="28">
        <v>0</v>
      </c>
      <c r="G1102" s="28">
        <v>0</v>
      </c>
      <c r="H1102" s="4"/>
      <c r="I1102" s="4"/>
      <c r="J1102" s="4"/>
      <c r="K1102" s="4"/>
    </row>
    <row r="1103" spans="1:11" customFormat="1" ht="14.1" customHeight="1">
      <c r="A1103" s="4"/>
      <c r="B1103" s="4"/>
      <c r="C1103" s="11" t="s">
        <v>370</v>
      </c>
      <c r="D1103" s="28">
        <v>0</v>
      </c>
      <c r="E1103" s="28">
        <v>0</v>
      </c>
      <c r="F1103" s="28">
        <v>0</v>
      </c>
      <c r="G1103" s="28">
        <v>0</v>
      </c>
      <c r="H1103" s="4"/>
      <c r="I1103" s="4"/>
      <c r="J1103" s="4"/>
      <c r="K1103" s="4"/>
    </row>
    <row r="1104" spans="1:11" customFormat="1" ht="14.1" customHeight="1">
      <c r="A1104" s="4"/>
      <c r="B1104" s="4"/>
      <c r="C1104" s="11" t="s">
        <v>369</v>
      </c>
      <c r="D1104" s="28">
        <v>0</v>
      </c>
      <c r="E1104" s="28">
        <v>0</v>
      </c>
      <c r="F1104" s="28">
        <v>0</v>
      </c>
      <c r="G1104" s="28">
        <v>0</v>
      </c>
      <c r="H1104" s="4"/>
      <c r="I1104" s="4"/>
      <c r="J1104" s="4"/>
      <c r="K1104" s="4"/>
    </row>
    <row r="1105" spans="1:11" customFormat="1" ht="14.1" customHeight="1">
      <c r="A1105" s="4"/>
      <c r="B1105" s="4"/>
      <c r="C1105" s="11" t="s">
        <v>368</v>
      </c>
      <c r="D1105" s="28">
        <v>0</v>
      </c>
      <c r="E1105" s="28">
        <v>0</v>
      </c>
      <c r="F1105" s="28">
        <v>0</v>
      </c>
      <c r="G1105" s="28">
        <v>0</v>
      </c>
      <c r="H1105" s="4"/>
      <c r="I1105" s="4"/>
      <c r="J1105" s="4"/>
      <c r="K1105" s="4"/>
    </row>
    <row r="1106" spans="1:11" customFormat="1" ht="14.1" customHeight="1">
      <c r="A1106" s="4"/>
      <c r="B1106" s="4"/>
      <c r="C1106" s="11" t="s">
        <v>367</v>
      </c>
      <c r="D1106" s="28">
        <v>0</v>
      </c>
      <c r="E1106" s="28">
        <v>0</v>
      </c>
      <c r="F1106" s="28">
        <v>0</v>
      </c>
      <c r="G1106" s="28">
        <v>0</v>
      </c>
      <c r="H1106" s="4"/>
      <c r="I1106" s="4"/>
      <c r="J1106" s="4"/>
      <c r="K1106" s="4"/>
    </row>
    <row r="1107" spans="1:11" customFormat="1" ht="14.1" customHeight="1">
      <c r="A1107" s="4"/>
      <c r="B1107" s="4"/>
      <c r="C1107" s="11" t="s">
        <v>366</v>
      </c>
      <c r="D1107" s="28">
        <v>0</v>
      </c>
      <c r="E1107" s="28">
        <v>0</v>
      </c>
      <c r="F1107" s="28">
        <v>0</v>
      </c>
      <c r="G1107" s="28">
        <v>0</v>
      </c>
      <c r="H1107" s="4"/>
      <c r="I1107" s="4"/>
      <c r="J1107" s="4"/>
      <c r="K1107" s="4"/>
    </row>
    <row r="1108" spans="1:11" customFormat="1" ht="14.1" customHeight="1">
      <c r="A1108" s="4"/>
      <c r="B1108" s="4"/>
      <c r="C1108" s="11" t="s">
        <v>372</v>
      </c>
      <c r="D1108" s="28">
        <v>0</v>
      </c>
      <c r="E1108" s="28">
        <v>0</v>
      </c>
      <c r="F1108" s="28">
        <v>0</v>
      </c>
      <c r="G1108" s="28">
        <v>0</v>
      </c>
      <c r="H1108" s="4"/>
      <c r="I1108" s="4"/>
      <c r="J1108" s="4"/>
      <c r="K1108" s="4"/>
    </row>
    <row r="1109" spans="1:11" customFormat="1" ht="14.1" customHeight="1">
      <c r="A1109" s="4"/>
      <c r="B1109" s="4"/>
      <c r="C1109" s="11" t="s">
        <v>370</v>
      </c>
      <c r="D1109" s="28">
        <v>0</v>
      </c>
      <c r="E1109" s="28">
        <v>0</v>
      </c>
      <c r="F1109" s="28">
        <v>0</v>
      </c>
      <c r="G1109" s="28">
        <v>0</v>
      </c>
      <c r="H1109" s="4"/>
      <c r="I1109" s="4"/>
      <c r="J1109" s="4"/>
      <c r="K1109" s="4"/>
    </row>
    <row r="1110" spans="1:11" customFormat="1" ht="14.1" customHeight="1">
      <c r="A1110" s="4"/>
      <c r="B1110" s="4"/>
      <c r="C1110" s="11" t="s">
        <v>369</v>
      </c>
      <c r="D1110" s="28">
        <v>0</v>
      </c>
      <c r="E1110" s="28">
        <v>0</v>
      </c>
      <c r="F1110" s="28">
        <v>0</v>
      </c>
      <c r="G1110" s="28">
        <v>0</v>
      </c>
      <c r="H1110" s="4"/>
      <c r="I1110" s="4"/>
      <c r="J1110" s="4"/>
      <c r="K1110" s="4"/>
    </row>
    <row r="1111" spans="1:11" customFormat="1" ht="14.1" customHeight="1">
      <c r="A1111" s="4"/>
      <c r="B1111" s="4"/>
      <c r="C1111" s="11" t="s">
        <v>368</v>
      </c>
      <c r="D1111" s="28">
        <v>0</v>
      </c>
      <c r="E1111" s="28">
        <v>0</v>
      </c>
      <c r="F1111" s="28">
        <v>0</v>
      </c>
      <c r="G1111" s="28">
        <v>0</v>
      </c>
      <c r="H1111" s="4"/>
      <c r="I1111" s="4"/>
      <c r="J1111" s="4"/>
      <c r="K1111" s="4"/>
    </row>
    <row r="1112" spans="1:11" customFormat="1" ht="14.1" customHeight="1">
      <c r="A1112" s="4"/>
      <c r="B1112" s="4"/>
      <c r="C1112" s="11" t="s">
        <v>367</v>
      </c>
      <c r="D1112" s="28">
        <v>0</v>
      </c>
      <c r="E1112" s="28">
        <v>0</v>
      </c>
      <c r="F1112" s="28">
        <v>0</v>
      </c>
      <c r="G1112" s="28">
        <v>0</v>
      </c>
      <c r="H1112" s="4"/>
      <c r="I1112" s="4"/>
      <c r="J1112" s="4"/>
      <c r="K1112" s="4"/>
    </row>
    <row r="1113" spans="1:11" customFormat="1" ht="14.1" customHeight="1">
      <c r="A1113" s="4"/>
      <c r="B1113" s="4"/>
      <c r="C1113" s="11" t="s">
        <v>366</v>
      </c>
      <c r="D1113" s="28">
        <v>0</v>
      </c>
      <c r="E1113" s="28">
        <v>0</v>
      </c>
      <c r="F1113" s="28">
        <v>0</v>
      </c>
      <c r="G1113" s="28">
        <v>0</v>
      </c>
      <c r="H1113" s="4"/>
      <c r="I1113" s="4"/>
      <c r="J1113" s="4"/>
      <c r="K1113" s="4"/>
    </row>
    <row r="1114" spans="1:11" customFormat="1" ht="14.1" customHeight="1">
      <c r="A1114" s="4"/>
      <c r="B1114" s="4"/>
      <c r="C1114" s="11" t="s">
        <v>371</v>
      </c>
      <c r="D1114" s="28">
        <v>0</v>
      </c>
      <c r="E1114" s="28">
        <v>0</v>
      </c>
      <c r="F1114" s="28">
        <v>0</v>
      </c>
      <c r="G1114" s="28">
        <v>0</v>
      </c>
      <c r="H1114" s="4"/>
      <c r="I1114" s="4"/>
      <c r="J1114" s="4"/>
      <c r="K1114" s="4"/>
    </row>
    <row r="1115" spans="1:11" customFormat="1" ht="14.1" customHeight="1">
      <c r="A1115" s="4"/>
      <c r="B1115" s="4"/>
      <c r="C1115" s="11" t="s">
        <v>370</v>
      </c>
      <c r="D1115" s="28">
        <v>0</v>
      </c>
      <c r="E1115" s="28">
        <v>0</v>
      </c>
      <c r="F1115" s="28">
        <v>0</v>
      </c>
      <c r="G1115" s="28">
        <v>0</v>
      </c>
      <c r="H1115" s="4"/>
      <c r="I1115" s="4"/>
      <c r="J1115" s="4"/>
      <c r="K1115" s="4"/>
    </row>
    <row r="1116" spans="1:11" customFormat="1" ht="14.1" customHeight="1">
      <c r="A1116" s="4"/>
      <c r="B1116" s="4"/>
      <c r="C1116" s="11" t="s">
        <v>369</v>
      </c>
      <c r="D1116" s="28">
        <v>0</v>
      </c>
      <c r="E1116" s="28">
        <v>0</v>
      </c>
      <c r="F1116" s="28">
        <v>0</v>
      </c>
      <c r="G1116" s="28">
        <v>0</v>
      </c>
      <c r="H1116" s="4"/>
      <c r="I1116" s="4"/>
      <c r="J1116" s="4"/>
      <c r="K1116" s="4"/>
    </row>
    <row r="1117" spans="1:11" customFormat="1" ht="14.1" customHeight="1">
      <c r="A1117" s="4"/>
      <c r="B1117" s="4"/>
      <c r="C1117" s="11" t="s">
        <v>368</v>
      </c>
      <c r="D1117" s="28">
        <v>0</v>
      </c>
      <c r="E1117" s="28">
        <v>0</v>
      </c>
      <c r="F1117" s="28">
        <v>0</v>
      </c>
      <c r="G1117" s="28">
        <v>0</v>
      </c>
      <c r="H1117" s="4"/>
      <c r="I1117" s="4"/>
      <c r="J1117" s="4"/>
      <c r="K1117" s="4"/>
    </row>
    <row r="1118" spans="1:11" customFormat="1" ht="14.1" customHeight="1">
      <c r="A1118" s="4"/>
      <c r="B1118" s="4"/>
      <c r="C1118" s="11" t="s">
        <v>367</v>
      </c>
      <c r="D1118" s="28">
        <v>0</v>
      </c>
      <c r="E1118" s="28">
        <v>0</v>
      </c>
      <c r="F1118" s="28">
        <v>0</v>
      </c>
      <c r="G1118" s="28">
        <v>0</v>
      </c>
      <c r="H1118" s="4"/>
      <c r="I1118" s="4"/>
      <c r="J1118" s="4"/>
      <c r="K1118" s="4"/>
    </row>
    <row r="1119" spans="1:11" customFormat="1" ht="14.1" customHeight="1">
      <c r="A1119" s="4"/>
      <c r="B1119" s="4"/>
      <c r="C1119" s="11" t="s">
        <v>366</v>
      </c>
      <c r="D1119" s="28">
        <v>0</v>
      </c>
      <c r="E1119" s="28">
        <v>0</v>
      </c>
      <c r="F1119" s="28">
        <v>0</v>
      </c>
      <c r="G1119" s="28">
        <v>0</v>
      </c>
      <c r="H1119" s="4"/>
      <c r="I1119" s="4"/>
      <c r="J1119" s="4"/>
      <c r="K1119" s="4"/>
    </row>
    <row r="1120" spans="1:11" customFormat="1" ht="14.1" customHeight="1">
      <c r="A1120" s="4"/>
      <c r="B1120" s="4"/>
      <c r="C1120" s="11" t="s">
        <v>365</v>
      </c>
      <c r="D1120" s="28">
        <v>0</v>
      </c>
      <c r="E1120" s="28">
        <v>0</v>
      </c>
      <c r="F1120" s="28">
        <v>0</v>
      </c>
      <c r="G1120" s="28">
        <v>0</v>
      </c>
      <c r="H1120" s="4"/>
      <c r="I1120" s="4"/>
      <c r="J1120" s="4"/>
      <c r="K1120" s="4"/>
    </row>
    <row r="1121" spans="1:11" customFormat="1" ht="14.1" customHeight="1">
      <c r="A1121" s="4"/>
      <c r="B1121" s="4"/>
      <c r="C1121" s="11" t="s">
        <v>364</v>
      </c>
      <c r="D1121" s="28">
        <v>0</v>
      </c>
      <c r="E1121" s="28">
        <v>0</v>
      </c>
      <c r="F1121" s="28">
        <v>0</v>
      </c>
      <c r="G1121" s="28">
        <v>0</v>
      </c>
      <c r="H1121" s="4"/>
      <c r="I1121" s="4"/>
      <c r="J1121" s="4"/>
      <c r="K1121" s="4"/>
    </row>
    <row r="1122" spans="1:11" customFormat="1" ht="14.1" customHeight="1">
      <c r="A1122" s="4"/>
      <c r="B1122" s="4"/>
      <c r="C1122" s="10" t="s">
        <v>147</v>
      </c>
      <c r="D1122" s="28">
        <v>42700000</v>
      </c>
      <c r="E1122" s="28">
        <v>80000000</v>
      </c>
      <c r="F1122" s="28">
        <v>80000000</v>
      </c>
      <c r="G1122" s="28">
        <v>80000000</v>
      </c>
      <c r="H1122" s="4"/>
      <c r="I1122" s="4"/>
      <c r="J1122" s="4"/>
      <c r="K1122" s="4"/>
    </row>
    <row r="1123" spans="1:11" customFormat="1" ht="31.5" customHeight="1">
      <c r="A1123" s="4"/>
      <c r="B1123" s="4"/>
      <c r="C1123" s="8" t="s">
        <v>235</v>
      </c>
      <c r="D1123" s="1230" t="s">
        <v>1067</v>
      </c>
      <c r="E1123" s="1231"/>
      <c r="F1123" s="1231"/>
      <c r="G1123" s="1231"/>
      <c r="H1123" s="4"/>
      <c r="I1123" s="4"/>
      <c r="J1123" s="4"/>
      <c r="K1123" s="4"/>
    </row>
    <row r="1124" spans="1:11" customFormat="1">
      <c r="A1124" s="4"/>
      <c r="B1124" s="4"/>
      <c r="C1124" s="7" t="s">
        <v>405</v>
      </c>
      <c r="D1124" s="34">
        <v>2021</v>
      </c>
      <c r="E1124" s="34">
        <v>2022</v>
      </c>
      <c r="F1124" s="34">
        <v>2023</v>
      </c>
      <c r="G1124" s="34">
        <v>2024</v>
      </c>
      <c r="H1124" s="4"/>
      <c r="I1124" s="4"/>
      <c r="J1124" s="4"/>
      <c r="K1124" s="4"/>
    </row>
    <row r="1125" spans="1:11" customFormat="1" ht="14.1" customHeight="1">
      <c r="A1125" s="4"/>
      <c r="B1125" s="4"/>
      <c r="C1125" s="15"/>
      <c r="D1125" s="35" t="s">
        <v>7</v>
      </c>
      <c r="E1125" s="35" t="s">
        <v>8</v>
      </c>
      <c r="F1125" s="35" t="s">
        <v>8</v>
      </c>
      <c r="G1125" s="35" t="s">
        <v>8</v>
      </c>
      <c r="H1125" s="4"/>
      <c r="I1125" s="4"/>
      <c r="J1125" s="4"/>
      <c r="K1125" s="4"/>
    </row>
    <row r="1126" spans="1:11" customFormat="1" ht="30.95" customHeight="1">
      <c r="A1126" s="4"/>
      <c r="B1126" s="4"/>
      <c r="C1126" s="7" t="s">
        <v>1066</v>
      </c>
      <c r="D1126" s="33" t="s">
        <v>361</v>
      </c>
      <c r="E1126" s="33" t="s">
        <v>411</v>
      </c>
      <c r="F1126" s="33" t="s">
        <v>395</v>
      </c>
      <c r="G1126" s="33" t="s">
        <v>396</v>
      </c>
      <c r="H1126" s="4"/>
      <c r="I1126" s="4"/>
      <c r="J1126" s="4"/>
      <c r="K1126" s="4"/>
    </row>
    <row r="1127" spans="1:11" customFormat="1" ht="30.95" customHeight="1">
      <c r="A1127" s="4"/>
      <c r="B1127" s="4"/>
      <c r="C1127" s="7" t="s">
        <v>1065</v>
      </c>
      <c r="D1127" s="33" t="s">
        <v>361</v>
      </c>
      <c r="E1127" s="33" t="s">
        <v>1053</v>
      </c>
      <c r="F1127" s="33" t="s">
        <v>1053</v>
      </c>
      <c r="G1127" s="33" t="s">
        <v>1053</v>
      </c>
      <c r="H1127" s="4"/>
      <c r="I1127" s="4"/>
      <c r="J1127" s="4"/>
      <c r="K1127" s="4"/>
    </row>
    <row r="1128" spans="1:11" customFormat="1" ht="14.1" customHeight="1">
      <c r="A1128" s="4"/>
      <c r="B1128" s="4"/>
      <c r="C1128" s="1222" t="s">
        <v>273</v>
      </c>
      <c r="D1128" s="1223"/>
      <c r="E1128" s="1223"/>
      <c r="F1128" s="1223"/>
      <c r="G1128" s="1223"/>
      <c r="H1128" s="4"/>
      <c r="I1128" s="4"/>
      <c r="J1128" s="4"/>
      <c r="K1128" s="4"/>
    </row>
    <row r="1129" spans="1:11" customFormat="1" ht="14.1" customHeight="1">
      <c r="A1129" s="4"/>
      <c r="B1129" s="4"/>
      <c r="C1129" s="24" t="s">
        <v>1064</v>
      </c>
      <c r="D1129" s="1222" t="s">
        <v>1063</v>
      </c>
      <c r="E1129" s="1223"/>
      <c r="F1129" s="1223"/>
      <c r="G1129" s="1223"/>
      <c r="H1129" s="4"/>
      <c r="I1129" s="4"/>
      <c r="J1129" s="4"/>
      <c r="K1129" s="4"/>
    </row>
    <row r="1130" spans="1:11" customFormat="1" ht="18" customHeight="1">
      <c r="A1130" s="4"/>
      <c r="B1130" s="4"/>
      <c r="C1130" s="14" t="s">
        <v>393</v>
      </c>
      <c r="D1130" s="1232" t="s">
        <v>1062</v>
      </c>
      <c r="E1130" s="1233"/>
      <c r="F1130" s="1233"/>
      <c r="G1130" s="1233"/>
      <c r="H1130" s="4"/>
      <c r="I1130" s="4"/>
      <c r="J1130" s="4"/>
      <c r="K1130" s="4"/>
    </row>
    <row r="1131" spans="1:11" customFormat="1" ht="18" customHeight="1">
      <c r="A1131" s="4"/>
      <c r="B1131" s="4"/>
      <c r="C1131" s="25" t="s">
        <v>392</v>
      </c>
      <c r="D1131" s="1234" t="s">
        <v>1061</v>
      </c>
      <c r="E1131" s="1235"/>
      <c r="F1131" s="1235"/>
      <c r="G1131" s="1235"/>
      <c r="H1131" s="4"/>
      <c r="I1131" s="4"/>
      <c r="J1131" s="4"/>
      <c r="K1131" s="4"/>
    </row>
    <row r="1132" spans="1:11" customFormat="1" ht="18" customHeight="1">
      <c r="A1132" s="4"/>
      <c r="B1132" s="4"/>
      <c r="C1132" s="25" t="s">
        <v>15</v>
      </c>
      <c r="D1132" s="1234" t="s">
        <v>1060</v>
      </c>
      <c r="E1132" s="1235"/>
      <c r="F1132" s="1235"/>
      <c r="G1132" s="1235"/>
      <c r="H1132" s="4"/>
      <c r="I1132" s="4"/>
      <c r="J1132" s="4"/>
      <c r="K1132" s="4"/>
    </row>
    <row r="1133" spans="1:11" customFormat="1" ht="15" customHeight="1">
      <c r="A1133" s="4"/>
      <c r="B1133" s="4"/>
      <c r="C1133" s="13"/>
      <c r="D1133" s="31">
        <v>2021</v>
      </c>
      <c r="E1133" s="31">
        <v>2022</v>
      </c>
      <c r="F1133" s="31">
        <v>2023</v>
      </c>
      <c r="G1133" s="31">
        <v>2024</v>
      </c>
      <c r="H1133" s="4"/>
      <c r="I1133" s="4"/>
      <c r="J1133" s="4"/>
      <c r="K1133" s="4"/>
    </row>
    <row r="1134" spans="1:11" customFormat="1" ht="15" customHeight="1">
      <c r="A1134" s="4"/>
      <c r="B1134" s="4"/>
      <c r="C1134" s="12"/>
      <c r="D1134" s="32" t="s">
        <v>7</v>
      </c>
      <c r="E1134" s="32" t="s">
        <v>8</v>
      </c>
      <c r="F1134" s="32" t="s">
        <v>8</v>
      </c>
      <c r="G1134" s="32" t="s">
        <v>8</v>
      </c>
      <c r="H1134" s="4"/>
      <c r="I1134" s="4"/>
      <c r="J1134" s="4"/>
      <c r="K1134" s="4"/>
    </row>
    <row r="1135" spans="1:11" customFormat="1" ht="14.1" customHeight="1">
      <c r="A1135" s="4"/>
      <c r="B1135" s="4"/>
      <c r="C1135" s="7" t="s">
        <v>16</v>
      </c>
      <c r="D1135" s="33" t="s">
        <v>1059</v>
      </c>
      <c r="E1135" s="33" t="s">
        <v>417</v>
      </c>
      <c r="F1135" s="33" t="s">
        <v>417</v>
      </c>
      <c r="G1135" s="33" t="s">
        <v>417</v>
      </c>
      <c r="H1135" s="4"/>
      <c r="I1135" s="4"/>
      <c r="J1135" s="4"/>
      <c r="K1135" s="4"/>
    </row>
    <row r="1136" spans="1:11" customFormat="1" ht="14.1" customHeight="1">
      <c r="A1136" s="4"/>
      <c r="B1136" s="4"/>
      <c r="C1136" s="7" t="s">
        <v>506</v>
      </c>
      <c r="D1136" s="33" t="s">
        <v>670</v>
      </c>
      <c r="E1136" s="33" t="s">
        <v>1216</v>
      </c>
      <c r="F1136" s="33" t="s">
        <v>1216</v>
      </c>
      <c r="G1136" s="33" t="s">
        <v>1216</v>
      </c>
      <c r="H1136" s="4"/>
      <c r="I1136" s="4"/>
      <c r="J1136" s="4"/>
      <c r="K1136" s="4"/>
    </row>
    <row r="1137" spans="1:11" customFormat="1" ht="14.1" customHeight="1">
      <c r="A1137" s="4"/>
      <c r="B1137" s="4"/>
      <c r="C1137" s="7" t="s">
        <v>504</v>
      </c>
      <c r="D1137" s="33" t="s">
        <v>1700</v>
      </c>
      <c r="E1137" s="33" t="s">
        <v>1056</v>
      </c>
      <c r="F1137" s="33" t="s">
        <v>1056</v>
      </c>
      <c r="G1137" s="33" t="s">
        <v>1056</v>
      </c>
      <c r="H1137" s="4"/>
      <c r="I1137" s="4"/>
      <c r="J1137" s="4"/>
      <c r="K1137" s="4"/>
    </row>
    <row r="1138" spans="1:11" customFormat="1" ht="14.1" customHeight="1">
      <c r="A1138" s="4"/>
      <c r="B1138" s="4"/>
      <c r="C1138" s="7" t="s">
        <v>388</v>
      </c>
      <c r="D1138" s="33" t="s">
        <v>361</v>
      </c>
      <c r="E1138" s="33" t="s">
        <v>1701</v>
      </c>
      <c r="F1138" s="33" t="s">
        <v>385</v>
      </c>
      <c r="G1138" s="33" t="s">
        <v>385</v>
      </c>
      <c r="H1138" s="4"/>
      <c r="I1138" s="4"/>
      <c r="J1138" s="4"/>
      <c r="K1138" s="4"/>
    </row>
    <row r="1139" spans="1:11" customFormat="1" ht="14.1" customHeight="1">
      <c r="A1139" s="4"/>
      <c r="B1139" s="4"/>
      <c r="C1139" s="7" t="s">
        <v>387</v>
      </c>
      <c r="D1139" s="33" t="s">
        <v>361</v>
      </c>
      <c r="E1139" s="33" t="s">
        <v>1702</v>
      </c>
      <c r="F1139" s="33" t="s">
        <v>385</v>
      </c>
      <c r="G1139" s="33" t="s">
        <v>385</v>
      </c>
      <c r="H1139" s="4"/>
      <c r="I1139" s="4"/>
      <c r="J1139" s="4"/>
      <c r="K1139" s="4"/>
    </row>
    <row r="1140" spans="1:11" customFormat="1" ht="14.1" customHeight="1">
      <c r="A1140" s="4"/>
      <c r="B1140" s="4"/>
      <c r="C1140" s="7" t="s">
        <v>22</v>
      </c>
      <c r="D1140" s="33" t="s">
        <v>361</v>
      </c>
      <c r="E1140" s="33" t="s">
        <v>1703</v>
      </c>
      <c r="F1140" s="33" t="s">
        <v>385</v>
      </c>
      <c r="G1140" s="33" t="s">
        <v>385</v>
      </c>
      <c r="H1140" s="4"/>
      <c r="I1140" s="4"/>
      <c r="J1140" s="4"/>
      <c r="K1140" s="4"/>
    </row>
    <row r="1141" spans="1:11" customFormat="1" ht="14.1" customHeight="1">
      <c r="A1141" s="4"/>
      <c r="B1141" s="4"/>
      <c r="C1141" s="1236" t="s">
        <v>384</v>
      </c>
      <c r="D1141" s="1237"/>
      <c r="E1141" s="1237"/>
      <c r="F1141" s="1237"/>
      <c r="G1141" s="1237"/>
      <c r="H1141" s="4"/>
      <c r="I1141" s="4"/>
      <c r="J1141" s="4"/>
      <c r="K1141" s="4"/>
    </row>
    <row r="1142" spans="1:11" customFormat="1" ht="14.1" customHeight="1">
      <c r="A1142" s="4"/>
      <c r="B1142" s="4"/>
      <c r="C1142" s="13"/>
      <c r="D1142" s="31">
        <v>2021</v>
      </c>
      <c r="E1142" s="31">
        <v>2022</v>
      </c>
      <c r="F1142" s="31">
        <v>2023</v>
      </c>
      <c r="G1142" s="31">
        <v>2024</v>
      </c>
      <c r="H1142" s="4"/>
      <c r="I1142" s="4"/>
      <c r="J1142" s="4"/>
      <c r="K1142" s="4"/>
    </row>
    <row r="1143" spans="1:11" customFormat="1" ht="14.1" customHeight="1">
      <c r="A1143" s="4"/>
      <c r="B1143" s="4"/>
      <c r="C1143" s="12"/>
      <c r="D1143" s="32" t="s">
        <v>7</v>
      </c>
      <c r="E1143" s="32" t="s">
        <v>8</v>
      </c>
      <c r="F1143" s="32" t="s">
        <v>8</v>
      </c>
      <c r="G1143" s="32" t="s">
        <v>8</v>
      </c>
      <c r="H1143" s="4"/>
      <c r="I1143" s="4"/>
      <c r="J1143" s="4"/>
      <c r="K1143" s="4"/>
    </row>
    <row r="1144" spans="1:11" customFormat="1" ht="14.1" customHeight="1">
      <c r="A1144" s="4"/>
      <c r="B1144" s="4"/>
      <c r="C1144" s="11" t="s">
        <v>381</v>
      </c>
      <c r="D1144" s="28">
        <v>0</v>
      </c>
      <c r="E1144" s="28">
        <v>0</v>
      </c>
      <c r="F1144" s="28">
        <v>0</v>
      </c>
      <c r="G1144" s="28">
        <v>0</v>
      </c>
      <c r="H1144" s="4"/>
      <c r="I1144" s="4"/>
      <c r="J1144" s="4"/>
      <c r="K1144" s="4"/>
    </row>
    <row r="1145" spans="1:11" customFormat="1" ht="14.1" customHeight="1">
      <c r="A1145" s="4"/>
      <c r="B1145" s="4"/>
      <c r="C1145" s="11" t="s">
        <v>370</v>
      </c>
      <c r="D1145" s="28">
        <v>0</v>
      </c>
      <c r="E1145" s="28">
        <v>0</v>
      </c>
      <c r="F1145" s="28">
        <v>0</v>
      </c>
      <c r="G1145" s="28">
        <v>0</v>
      </c>
      <c r="H1145" s="4"/>
      <c r="I1145" s="4"/>
      <c r="J1145" s="4"/>
      <c r="K1145" s="4"/>
    </row>
    <row r="1146" spans="1:11" customFormat="1" ht="14.1" customHeight="1">
      <c r="A1146" s="4"/>
      <c r="B1146" s="4"/>
      <c r="C1146" s="11" t="s">
        <v>374</v>
      </c>
      <c r="D1146" s="28">
        <v>0</v>
      </c>
      <c r="E1146" s="28">
        <v>0</v>
      </c>
      <c r="F1146" s="28">
        <v>0</v>
      </c>
      <c r="G1146" s="28">
        <v>0</v>
      </c>
      <c r="H1146" s="4"/>
      <c r="I1146" s="4"/>
      <c r="J1146" s="4"/>
      <c r="K1146" s="4"/>
    </row>
    <row r="1147" spans="1:11" customFormat="1" ht="14.1" customHeight="1">
      <c r="A1147" s="4"/>
      <c r="B1147" s="4"/>
      <c r="C1147" s="11" t="s">
        <v>380</v>
      </c>
      <c r="D1147" s="28">
        <v>0</v>
      </c>
      <c r="E1147" s="28">
        <v>0</v>
      </c>
      <c r="F1147" s="28">
        <v>0</v>
      </c>
      <c r="G1147" s="28">
        <v>0</v>
      </c>
      <c r="H1147" s="4"/>
      <c r="I1147" s="4"/>
      <c r="J1147" s="4"/>
      <c r="K1147" s="4"/>
    </row>
    <row r="1148" spans="1:11" customFormat="1" ht="14.1" customHeight="1">
      <c r="A1148" s="4"/>
      <c r="B1148" s="4"/>
      <c r="C1148" s="11" t="s">
        <v>370</v>
      </c>
      <c r="D1148" s="28">
        <v>0</v>
      </c>
      <c r="E1148" s="28">
        <v>0</v>
      </c>
      <c r="F1148" s="28">
        <v>0</v>
      </c>
      <c r="G1148" s="28">
        <v>0</v>
      </c>
      <c r="H1148" s="4"/>
      <c r="I1148" s="4"/>
      <c r="J1148" s="4"/>
      <c r="K1148" s="4"/>
    </row>
    <row r="1149" spans="1:11" customFormat="1" ht="14.1" customHeight="1">
      <c r="A1149" s="4"/>
      <c r="B1149" s="4"/>
      <c r="C1149" s="11" t="s">
        <v>374</v>
      </c>
      <c r="D1149" s="28">
        <v>0</v>
      </c>
      <c r="E1149" s="28">
        <v>0</v>
      </c>
      <c r="F1149" s="28">
        <v>0</v>
      </c>
      <c r="G1149" s="28">
        <v>0</v>
      </c>
      <c r="H1149" s="4"/>
      <c r="I1149" s="4"/>
      <c r="J1149" s="4"/>
      <c r="K1149" s="4"/>
    </row>
    <row r="1150" spans="1:11" customFormat="1" ht="14.1" customHeight="1">
      <c r="A1150" s="4"/>
      <c r="B1150" s="4"/>
      <c r="C1150" s="11" t="s">
        <v>379</v>
      </c>
      <c r="D1150" s="28">
        <v>42700000</v>
      </c>
      <c r="E1150" s="28">
        <v>80000000</v>
      </c>
      <c r="F1150" s="28">
        <v>80000000</v>
      </c>
      <c r="G1150" s="28">
        <v>80000000</v>
      </c>
      <c r="H1150" s="4"/>
      <c r="I1150" s="4"/>
      <c r="J1150" s="4"/>
      <c r="K1150" s="4"/>
    </row>
    <row r="1151" spans="1:11" customFormat="1" ht="14.1" customHeight="1">
      <c r="A1151" s="4"/>
      <c r="B1151" s="4"/>
      <c r="C1151" s="11" t="s">
        <v>370</v>
      </c>
      <c r="D1151" s="28">
        <v>42700000</v>
      </c>
      <c r="E1151" s="28">
        <v>80000000</v>
      </c>
      <c r="F1151" s="28">
        <v>80000000</v>
      </c>
      <c r="G1151" s="28">
        <v>80000000</v>
      </c>
      <c r="H1151" s="4"/>
      <c r="I1151" s="4"/>
      <c r="J1151" s="4"/>
      <c r="K1151" s="4"/>
    </row>
    <row r="1152" spans="1:11" customFormat="1" ht="14.1" customHeight="1">
      <c r="A1152" s="4"/>
      <c r="B1152" s="4"/>
      <c r="C1152" s="11" t="s">
        <v>374</v>
      </c>
      <c r="D1152" s="28">
        <v>0</v>
      </c>
      <c r="E1152" s="28">
        <v>0</v>
      </c>
      <c r="F1152" s="28">
        <v>0</v>
      </c>
      <c r="G1152" s="28">
        <v>0</v>
      </c>
      <c r="H1152" s="4"/>
      <c r="I1152" s="4"/>
      <c r="J1152" s="4"/>
      <c r="K1152" s="4"/>
    </row>
    <row r="1153" spans="1:11" customFormat="1" ht="14.1" customHeight="1">
      <c r="A1153" s="4"/>
      <c r="B1153" s="4"/>
      <c r="C1153" s="11" t="s">
        <v>378</v>
      </c>
      <c r="D1153" s="28">
        <v>0</v>
      </c>
      <c r="E1153" s="28">
        <v>0</v>
      </c>
      <c r="F1153" s="28">
        <v>0</v>
      </c>
      <c r="G1153" s="28">
        <v>0</v>
      </c>
      <c r="H1153" s="4"/>
      <c r="I1153" s="4"/>
      <c r="J1153" s="4"/>
      <c r="K1153" s="4"/>
    </row>
    <row r="1154" spans="1:11" customFormat="1" ht="14.1" customHeight="1">
      <c r="A1154" s="4"/>
      <c r="B1154" s="4"/>
      <c r="C1154" s="11" t="s">
        <v>370</v>
      </c>
      <c r="D1154" s="28">
        <v>0</v>
      </c>
      <c r="E1154" s="28">
        <v>0</v>
      </c>
      <c r="F1154" s="28">
        <v>0</v>
      </c>
      <c r="G1154" s="28">
        <v>0</v>
      </c>
      <c r="H1154" s="4"/>
      <c r="I1154" s="4"/>
      <c r="J1154" s="4"/>
      <c r="K1154" s="4"/>
    </row>
    <row r="1155" spans="1:11" customFormat="1" ht="14.1" customHeight="1">
      <c r="A1155" s="4"/>
      <c r="B1155" s="4"/>
      <c r="C1155" s="11" t="s">
        <v>374</v>
      </c>
      <c r="D1155" s="28">
        <v>0</v>
      </c>
      <c r="E1155" s="28">
        <v>0</v>
      </c>
      <c r="F1155" s="28">
        <v>0</v>
      </c>
      <c r="G1155" s="28">
        <v>0</v>
      </c>
      <c r="H1155" s="4"/>
      <c r="I1155" s="4"/>
      <c r="J1155" s="4"/>
      <c r="K1155" s="4"/>
    </row>
    <row r="1156" spans="1:11" customFormat="1" ht="14.1" customHeight="1">
      <c r="A1156" s="4"/>
      <c r="B1156" s="4"/>
      <c r="C1156" s="11" t="s">
        <v>383</v>
      </c>
      <c r="D1156" s="28">
        <v>0</v>
      </c>
      <c r="E1156" s="28">
        <v>0</v>
      </c>
      <c r="F1156" s="28">
        <v>0</v>
      </c>
      <c r="G1156" s="28">
        <v>0</v>
      </c>
      <c r="H1156" s="4"/>
      <c r="I1156" s="4"/>
      <c r="J1156" s="4"/>
      <c r="K1156" s="4"/>
    </row>
    <row r="1157" spans="1:11" customFormat="1" ht="14.1" customHeight="1">
      <c r="A1157" s="4"/>
      <c r="B1157" s="4"/>
      <c r="C1157" s="11" t="s">
        <v>370</v>
      </c>
      <c r="D1157" s="28">
        <v>0</v>
      </c>
      <c r="E1157" s="28">
        <v>0</v>
      </c>
      <c r="F1157" s="28">
        <v>0</v>
      </c>
      <c r="G1157" s="28">
        <v>0</v>
      </c>
      <c r="H1157" s="4"/>
      <c r="I1157" s="4"/>
      <c r="J1157" s="4"/>
      <c r="K1157" s="4"/>
    </row>
    <row r="1158" spans="1:11" customFormat="1" ht="14.1" customHeight="1">
      <c r="A1158" s="4"/>
      <c r="B1158" s="4"/>
      <c r="C1158" s="11" t="s">
        <v>374</v>
      </c>
      <c r="D1158" s="28">
        <v>0</v>
      </c>
      <c r="E1158" s="28">
        <v>0</v>
      </c>
      <c r="F1158" s="28">
        <v>0</v>
      </c>
      <c r="G1158" s="28">
        <v>0</v>
      </c>
      <c r="H1158" s="4"/>
      <c r="I1158" s="4"/>
      <c r="J1158" s="4"/>
      <c r="K1158" s="4"/>
    </row>
    <row r="1159" spans="1:11" customFormat="1" ht="14.1" customHeight="1">
      <c r="A1159" s="4"/>
      <c r="B1159" s="4"/>
      <c r="C1159" s="11" t="s">
        <v>376</v>
      </c>
      <c r="D1159" s="28">
        <v>0</v>
      </c>
      <c r="E1159" s="28">
        <v>0</v>
      </c>
      <c r="F1159" s="28">
        <v>0</v>
      </c>
      <c r="G1159" s="28">
        <v>0</v>
      </c>
      <c r="H1159" s="4"/>
      <c r="I1159" s="4"/>
      <c r="J1159" s="4"/>
      <c r="K1159" s="4"/>
    </row>
    <row r="1160" spans="1:11" customFormat="1" ht="14.1" customHeight="1">
      <c r="A1160" s="4"/>
      <c r="B1160" s="4"/>
      <c r="C1160" s="11" t="s">
        <v>370</v>
      </c>
      <c r="D1160" s="28">
        <v>0</v>
      </c>
      <c r="E1160" s="28">
        <v>0</v>
      </c>
      <c r="F1160" s="28">
        <v>0</v>
      </c>
      <c r="G1160" s="28">
        <v>0</v>
      </c>
      <c r="H1160" s="4"/>
      <c r="I1160" s="4"/>
      <c r="J1160" s="4"/>
      <c r="K1160" s="4"/>
    </row>
    <row r="1161" spans="1:11" customFormat="1" ht="14.1" customHeight="1">
      <c r="A1161" s="4"/>
      <c r="B1161" s="4"/>
      <c r="C1161" s="11" t="s">
        <v>374</v>
      </c>
      <c r="D1161" s="28">
        <v>0</v>
      </c>
      <c r="E1161" s="28">
        <v>0</v>
      </c>
      <c r="F1161" s="28">
        <v>0</v>
      </c>
      <c r="G1161" s="28">
        <v>0</v>
      </c>
      <c r="H1161" s="4"/>
      <c r="I1161" s="4"/>
      <c r="J1161" s="4"/>
      <c r="K1161" s="4"/>
    </row>
    <row r="1162" spans="1:11" customFormat="1" ht="14.1" customHeight="1">
      <c r="A1162" s="4"/>
      <c r="B1162" s="4"/>
      <c r="C1162" s="11" t="s">
        <v>375</v>
      </c>
      <c r="D1162" s="28">
        <v>0</v>
      </c>
      <c r="E1162" s="28">
        <v>0</v>
      </c>
      <c r="F1162" s="28">
        <v>0</v>
      </c>
      <c r="G1162" s="28">
        <v>0</v>
      </c>
      <c r="H1162" s="4"/>
      <c r="I1162" s="4"/>
      <c r="J1162" s="4"/>
      <c r="K1162" s="4"/>
    </row>
    <row r="1163" spans="1:11" customFormat="1" ht="14.1" customHeight="1">
      <c r="A1163" s="4"/>
      <c r="B1163" s="4"/>
      <c r="C1163" s="11" t="s">
        <v>370</v>
      </c>
      <c r="D1163" s="28">
        <v>0</v>
      </c>
      <c r="E1163" s="28">
        <v>0</v>
      </c>
      <c r="F1163" s="28">
        <v>0</v>
      </c>
      <c r="G1163" s="28">
        <v>0</v>
      </c>
      <c r="H1163" s="4"/>
      <c r="I1163" s="4"/>
      <c r="J1163" s="4"/>
      <c r="K1163" s="4"/>
    </row>
    <row r="1164" spans="1:11" customFormat="1" ht="14.1" customHeight="1">
      <c r="A1164" s="4"/>
      <c r="B1164" s="4"/>
      <c r="C1164" s="11" t="s">
        <v>374</v>
      </c>
      <c r="D1164" s="28">
        <v>0</v>
      </c>
      <c r="E1164" s="28">
        <v>0</v>
      </c>
      <c r="F1164" s="28">
        <v>0</v>
      </c>
      <c r="G1164" s="28">
        <v>0</v>
      </c>
      <c r="H1164" s="4"/>
      <c r="I1164" s="4"/>
      <c r="J1164" s="4"/>
      <c r="K1164" s="4"/>
    </row>
    <row r="1165" spans="1:11" customFormat="1" ht="14.1" customHeight="1">
      <c r="A1165" s="4"/>
      <c r="B1165" s="4"/>
      <c r="C1165" s="11" t="s">
        <v>373</v>
      </c>
      <c r="D1165" s="28">
        <v>0</v>
      </c>
      <c r="E1165" s="28">
        <v>0</v>
      </c>
      <c r="F1165" s="28">
        <v>0</v>
      </c>
      <c r="G1165" s="28">
        <v>0</v>
      </c>
      <c r="H1165" s="4"/>
      <c r="I1165" s="4"/>
      <c r="J1165" s="4"/>
      <c r="K1165" s="4"/>
    </row>
    <row r="1166" spans="1:11" customFormat="1" ht="14.1" customHeight="1">
      <c r="A1166" s="4"/>
      <c r="B1166" s="4"/>
      <c r="C1166" s="11" t="s">
        <v>370</v>
      </c>
      <c r="D1166" s="28">
        <v>0</v>
      </c>
      <c r="E1166" s="28">
        <v>0</v>
      </c>
      <c r="F1166" s="28">
        <v>0</v>
      </c>
      <c r="G1166" s="28">
        <v>0</v>
      </c>
      <c r="H1166" s="4"/>
      <c r="I1166" s="4"/>
      <c r="J1166" s="4"/>
      <c r="K1166" s="4"/>
    </row>
    <row r="1167" spans="1:11" customFormat="1" ht="14.1" customHeight="1">
      <c r="A1167" s="4"/>
      <c r="B1167" s="4"/>
      <c r="C1167" s="11" t="s">
        <v>369</v>
      </c>
      <c r="D1167" s="28">
        <v>0</v>
      </c>
      <c r="E1167" s="28">
        <v>0</v>
      </c>
      <c r="F1167" s="28">
        <v>0</v>
      </c>
      <c r="G1167" s="28">
        <v>0</v>
      </c>
      <c r="H1167" s="4"/>
      <c r="I1167" s="4"/>
      <c r="J1167" s="4"/>
      <c r="K1167" s="4"/>
    </row>
    <row r="1168" spans="1:11" customFormat="1" ht="14.1" customHeight="1">
      <c r="A1168" s="4"/>
      <c r="B1168" s="4"/>
      <c r="C1168" s="11" t="s">
        <v>368</v>
      </c>
      <c r="D1168" s="28">
        <v>0</v>
      </c>
      <c r="E1168" s="28">
        <v>0</v>
      </c>
      <c r="F1168" s="28">
        <v>0</v>
      </c>
      <c r="G1168" s="28">
        <v>0</v>
      </c>
      <c r="H1168" s="4"/>
      <c r="I1168" s="4"/>
      <c r="J1168" s="4"/>
      <c r="K1168" s="4"/>
    </row>
    <row r="1169" spans="1:11" customFormat="1" ht="14.1" customHeight="1">
      <c r="A1169" s="4"/>
      <c r="B1169" s="4"/>
      <c r="C1169" s="11" t="s">
        <v>367</v>
      </c>
      <c r="D1169" s="28">
        <v>0</v>
      </c>
      <c r="E1169" s="28">
        <v>0</v>
      </c>
      <c r="F1169" s="28">
        <v>0</v>
      </c>
      <c r="G1169" s="28">
        <v>0</v>
      </c>
      <c r="H1169" s="4"/>
      <c r="I1169" s="4"/>
      <c r="J1169" s="4"/>
      <c r="K1169" s="4"/>
    </row>
    <row r="1170" spans="1:11" customFormat="1" ht="14.1" customHeight="1">
      <c r="A1170" s="4"/>
      <c r="B1170" s="4"/>
      <c r="C1170" s="11" t="s">
        <v>366</v>
      </c>
      <c r="D1170" s="28">
        <v>0</v>
      </c>
      <c r="E1170" s="28">
        <v>0</v>
      </c>
      <c r="F1170" s="28">
        <v>0</v>
      </c>
      <c r="G1170" s="28">
        <v>0</v>
      </c>
      <c r="H1170" s="4"/>
      <c r="I1170" s="4"/>
      <c r="J1170" s="4"/>
      <c r="K1170" s="4"/>
    </row>
    <row r="1171" spans="1:11" customFormat="1" ht="14.1" customHeight="1">
      <c r="A1171" s="4"/>
      <c r="B1171" s="4"/>
      <c r="C1171" s="11" t="s">
        <v>372</v>
      </c>
      <c r="D1171" s="28">
        <v>0</v>
      </c>
      <c r="E1171" s="28">
        <v>0</v>
      </c>
      <c r="F1171" s="28">
        <v>0</v>
      </c>
      <c r="G1171" s="28">
        <v>0</v>
      </c>
      <c r="H1171" s="4"/>
      <c r="I1171" s="4"/>
      <c r="J1171" s="4"/>
      <c r="K1171" s="4"/>
    </row>
    <row r="1172" spans="1:11" customFormat="1" ht="14.1" customHeight="1">
      <c r="A1172" s="4"/>
      <c r="B1172" s="4"/>
      <c r="C1172" s="11" t="s">
        <v>370</v>
      </c>
      <c r="D1172" s="28">
        <v>0</v>
      </c>
      <c r="E1172" s="28">
        <v>0</v>
      </c>
      <c r="F1172" s="28">
        <v>0</v>
      </c>
      <c r="G1172" s="28">
        <v>0</v>
      </c>
      <c r="H1172" s="4"/>
      <c r="I1172" s="4"/>
      <c r="J1172" s="4"/>
      <c r="K1172" s="4"/>
    </row>
    <row r="1173" spans="1:11" customFormat="1" ht="14.1" customHeight="1">
      <c r="A1173" s="4"/>
      <c r="B1173" s="4"/>
      <c r="C1173" s="11" t="s">
        <v>369</v>
      </c>
      <c r="D1173" s="28">
        <v>0</v>
      </c>
      <c r="E1173" s="28">
        <v>0</v>
      </c>
      <c r="F1173" s="28">
        <v>0</v>
      </c>
      <c r="G1173" s="28">
        <v>0</v>
      </c>
      <c r="H1173" s="4"/>
      <c r="I1173" s="4"/>
      <c r="J1173" s="4"/>
      <c r="K1173" s="4"/>
    </row>
    <row r="1174" spans="1:11" customFormat="1" ht="14.1" customHeight="1">
      <c r="A1174" s="4"/>
      <c r="B1174" s="4"/>
      <c r="C1174" s="11" t="s">
        <v>368</v>
      </c>
      <c r="D1174" s="28">
        <v>0</v>
      </c>
      <c r="E1174" s="28">
        <v>0</v>
      </c>
      <c r="F1174" s="28">
        <v>0</v>
      </c>
      <c r="G1174" s="28">
        <v>0</v>
      </c>
      <c r="H1174" s="4"/>
      <c r="I1174" s="4"/>
      <c r="J1174" s="4"/>
      <c r="K1174" s="4"/>
    </row>
    <row r="1175" spans="1:11" customFormat="1" ht="14.1" customHeight="1">
      <c r="A1175" s="4"/>
      <c r="B1175" s="4"/>
      <c r="C1175" s="11" t="s">
        <v>367</v>
      </c>
      <c r="D1175" s="28">
        <v>0</v>
      </c>
      <c r="E1175" s="28">
        <v>0</v>
      </c>
      <c r="F1175" s="28">
        <v>0</v>
      </c>
      <c r="G1175" s="28">
        <v>0</v>
      </c>
      <c r="H1175" s="4"/>
      <c r="I1175" s="4"/>
      <c r="J1175" s="4"/>
      <c r="K1175" s="4"/>
    </row>
    <row r="1176" spans="1:11" customFormat="1" ht="14.1" customHeight="1">
      <c r="A1176" s="4"/>
      <c r="B1176" s="4"/>
      <c r="C1176" s="11" t="s">
        <v>366</v>
      </c>
      <c r="D1176" s="28">
        <v>0</v>
      </c>
      <c r="E1176" s="28">
        <v>0</v>
      </c>
      <c r="F1176" s="28">
        <v>0</v>
      </c>
      <c r="G1176" s="28">
        <v>0</v>
      </c>
      <c r="H1176" s="4"/>
      <c r="I1176" s="4"/>
      <c r="J1176" s="4"/>
      <c r="K1176" s="4"/>
    </row>
    <row r="1177" spans="1:11" customFormat="1" ht="14.1" customHeight="1">
      <c r="A1177" s="4"/>
      <c r="B1177" s="4"/>
      <c r="C1177" s="11" t="s">
        <v>371</v>
      </c>
      <c r="D1177" s="28">
        <v>0</v>
      </c>
      <c r="E1177" s="28">
        <v>0</v>
      </c>
      <c r="F1177" s="28">
        <v>0</v>
      </c>
      <c r="G1177" s="28">
        <v>0</v>
      </c>
      <c r="H1177" s="4"/>
      <c r="I1177" s="4"/>
      <c r="J1177" s="4"/>
      <c r="K1177" s="4"/>
    </row>
    <row r="1178" spans="1:11" customFormat="1" ht="14.1" customHeight="1">
      <c r="A1178" s="4"/>
      <c r="B1178" s="4"/>
      <c r="C1178" s="11" t="s">
        <v>370</v>
      </c>
      <c r="D1178" s="28">
        <v>0</v>
      </c>
      <c r="E1178" s="28">
        <v>0</v>
      </c>
      <c r="F1178" s="28">
        <v>0</v>
      </c>
      <c r="G1178" s="28">
        <v>0</v>
      </c>
      <c r="H1178" s="4"/>
      <c r="I1178" s="4"/>
      <c r="J1178" s="4"/>
      <c r="K1178" s="4"/>
    </row>
    <row r="1179" spans="1:11" customFormat="1" ht="14.1" customHeight="1">
      <c r="A1179" s="4"/>
      <c r="B1179" s="4"/>
      <c r="C1179" s="11" t="s">
        <v>369</v>
      </c>
      <c r="D1179" s="28">
        <v>0</v>
      </c>
      <c r="E1179" s="28">
        <v>0</v>
      </c>
      <c r="F1179" s="28">
        <v>0</v>
      </c>
      <c r="G1179" s="28">
        <v>0</v>
      </c>
      <c r="H1179" s="4"/>
      <c r="I1179" s="4"/>
      <c r="J1179" s="4"/>
      <c r="K1179" s="4"/>
    </row>
    <row r="1180" spans="1:11" customFormat="1" ht="14.1" customHeight="1">
      <c r="A1180" s="4"/>
      <c r="B1180" s="4"/>
      <c r="C1180" s="11" t="s">
        <v>368</v>
      </c>
      <c r="D1180" s="28">
        <v>0</v>
      </c>
      <c r="E1180" s="28">
        <v>0</v>
      </c>
      <c r="F1180" s="28">
        <v>0</v>
      </c>
      <c r="G1180" s="28">
        <v>0</v>
      </c>
      <c r="H1180" s="4"/>
      <c r="I1180" s="4"/>
      <c r="J1180" s="4"/>
      <c r="K1180" s="4"/>
    </row>
    <row r="1181" spans="1:11" customFormat="1" ht="14.1" customHeight="1">
      <c r="A1181" s="4"/>
      <c r="B1181" s="4"/>
      <c r="C1181" s="11" t="s">
        <v>367</v>
      </c>
      <c r="D1181" s="28">
        <v>0</v>
      </c>
      <c r="E1181" s="28">
        <v>0</v>
      </c>
      <c r="F1181" s="28">
        <v>0</v>
      </c>
      <c r="G1181" s="28">
        <v>0</v>
      </c>
      <c r="H1181" s="4"/>
      <c r="I1181" s="4"/>
      <c r="J1181" s="4"/>
      <c r="K1181" s="4"/>
    </row>
    <row r="1182" spans="1:11" customFormat="1" ht="14.1" customHeight="1">
      <c r="A1182" s="4"/>
      <c r="B1182" s="4"/>
      <c r="C1182" s="11" t="s">
        <v>366</v>
      </c>
      <c r="D1182" s="28">
        <v>0</v>
      </c>
      <c r="E1182" s="28">
        <v>0</v>
      </c>
      <c r="F1182" s="28">
        <v>0</v>
      </c>
      <c r="G1182" s="28">
        <v>0</v>
      </c>
      <c r="H1182" s="4"/>
      <c r="I1182" s="4"/>
      <c r="J1182" s="4"/>
      <c r="K1182" s="4"/>
    </row>
    <row r="1183" spans="1:11" customFormat="1" ht="14.1" customHeight="1">
      <c r="A1183" s="4"/>
      <c r="B1183" s="4"/>
      <c r="C1183" s="11" t="s">
        <v>365</v>
      </c>
      <c r="D1183" s="28">
        <v>0</v>
      </c>
      <c r="E1183" s="28">
        <v>0</v>
      </c>
      <c r="F1183" s="28">
        <v>0</v>
      </c>
      <c r="G1183" s="28">
        <v>0</v>
      </c>
      <c r="H1183" s="4"/>
      <c r="I1183" s="4"/>
      <c r="J1183" s="4"/>
      <c r="K1183" s="4"/>
    </row>
    <row r="1184" spans="1:11" customFormat="1" ht="14.1" customHeight="1">
      <c r="A1184" s="4"/>
      <c r="B1184" s="4"/>
      <c r="C1184" s="11" t="s">
        <v>364</v>
      </c>
      <c r="D1184" s="28">
        <v>0</v>
      </c>
      <c r="E1184" s="28">
        <v>0</v>
      </c>
      <c r="F1184" s="28">
        <v>0</v>
      </c>
      <c r="G1184" s="28">
        <v>0</v>
      </c>
      <c r="H1184" s="4"/>
      <c r="I1184" s="4"/>
      <c r="J1184" s="4"/>
      <c r="K1184" s="4"/>
    </row>
    <row r="1185" spans="1:11" customFormat="1" ht="14.1" customHeight="1">
      <c r="A1185" s="4"/>
      <c r="B1185" s="4"/>
      <c r="C1185" s="10" t="s">
        <v>147</v>
      </c>
      <c r="D1185" s="28">
        <v>42700000</v>
      </c>
      <c r="E1185" s="28">
        <v>80000000</v>
      </c>
      <c r="F1185" s="28">
        <v>80000000</v>
      </c>
      <c r="G1185" s="28">
        <v>80000000</v>
      </c>
      <c r="H1185" s="4"/>
      <c r="I1185" s="4"/>
      <c r="J1185" s="4"/>
      <c r="K1185" s="4"/>
    </row>
    <row r="1186" spans="1:11" customFormat="1" ht="18" customHeight="1">
      <c r="A1186" s="4"/>
      <c r="B1186" s="4"/>
      <c r="C1186" s="14" t="s">
        <v>393</v>
      </c>
      <c r="D1186" s="1232" t="s">
        <v>1054</v>
      </c>
      <c r="E1186" s="1233"/>
      <c r="F1186" s="1233"/>
      <c r="G1186" s="1233"/>
      <c r="H1186" s="4"/>
      <c r="I1186" s="4"/>
      <c r="J1186" s="4"/>
      <c r="K1186" s="4"/>
    </row>
    <row r="1187" spans="1:11" customFormat="1" ht="18" customHeight="1">
      <c r="A1187" s="4"/>
      <c r="B1187" s="4"/>
      <c r="C1187" s="25" t="s">
        <v>392</v>
      </c>
      <c r="D1187" s="1234" t="s">
        <v>187</v>
      </c>
      <c r="E1187" s="1235"/>
      <c r="F1187" s="1235"/>
      <c r="G1187" s="1235"/>
      <c r="H1187" s="4"/>
      <c r="I1187" s="4"/>
      <c r="J1187" s="4"/>
      <c r="K1187" s="4"/>
    </row>
    <row r="1188" spans="1:11" customFormat="1" ht="18" customHeight="1">
      <c r="A1188" s="4"/>
      <c r="B1188" s="4"/>
      <c r="C1188" s="25" t="s">
        <v>15</v>
      </c>
      <c r="D1188" s="1234" t="s">
        <v>188</v>
      </c>
      <c r="E1188" s="1235"/>
      <c r="F1188" s="1235"/>
      <c r="G1188" s="1235"/>
      <c r="H1188" s="4"/>
      <c r="I1188" s="4"/>
      <c r="J1188" s="4"/>
      <c r="K1188" s="4"/>
    </row>
    <row r="1189" spans="1:11" customFormat="1" ht="15" customHeight="1">
      <c r="A1189" s="4"/>
      <c r="B1189" s="4"/>
      <c r="C1189" s="13"/>
      <c r="D1189" s="31">
        <v>2021</v>
      </c>
      <c r="E1189" s="31">
        <v>2022</v>
      </c>
      <c r="F1189" s="31">
        <v>2023</v>
      </c>
      <c r="G1189" s="31">
        <v>2024</v>
      </c>
      <c r="H1189" s="4"/>
      <c r="I1189" s="4"/>
      <c r="J1189" s="4"/>
      <c r="K1189" s="4"/>
    </row>
    <row r="1190" spans="1:11" customFormat="1" ht="15" customHeight="1">
      <c r="A1190" s="4"/>
      <c r="B1190" s="4"/>
      <c r="C1190" s="12"/>
      <c r="D1190" s="32" t="s">
        <v>7</v>
      </c>
      <c r="E1190" s="32" t="s">
        <v>8</v>
      </c>
      <c r="F1190" s="32" t="s">
        <v>8</v>
      </c>
      <c r="G1190" s="32" t="s">
        <v>8</v>
      </c>
      <c r="H1190" s="4"/>
      <c r="I1190" s="4"/>
      <c r="J1190" s="4"/>
      <c r="K1190" s="4"/>
    </row>
    <row r="1191" spans="1:11" customFormat="1" ht="14.1" customHeight="1">
      <c r="A1191" s="4"/>
      <c r="B1191" s="4"/>
      <c r="C1191" s="7" t="s">
        <v>16</v>
      </c>
      <c r="D1191" s="33" t="s">
        <v>399</v>
      </c>
      <c r="E1191" s="33" t="s">
        <v>1053</v>
      </c>
      <c r="F1191" s="33" t="s">
        <v>1053</v>
      </c>
      <c r="G1191" s="33" t="s">
        <v>1053</v>
      </c>
      <c r="H1191" s="4"/>
      <c r="I1191" s="4"/>
      <c r="J1191" s="4"/>
      <c r="K1191" s="4"/>
    </row>
    <row r="1192" spans="1:11" customFormat="1" ht="14.1" customHeight="1">
      <c r="A1192" s="4"/>
      <c r="B1192" s="4"/>
      <c r="C1192" s="7" t="s">
        <v>506</v>
      </c>
      <c r="D1192" s="33" t="s">
        <v>1234</v>
      </c>
      <c r="E1192" s="33" t="s">
        <v>1001</v>
      </c>
      <c r="F1192" s="33" t="s">
        <v>1001</v>
      </c>
      <c r="G1192" s="33" t="s">
        <v>1001</v>
      </c>
      <c r="H1192" s="4"/>
      <c r="I1192" s="4"/>
      <c r="J1192" s="4"/>
      <c r="K1192" s="4"/>
    </row>
    <row r="1193" spans="1:11" customFormat="1" ht="14.1" customHeight="1">
      <c r="A1193" s="4"/>
      <c r="B1193" s="4"/>
      <c r="C1193" s="7" t="s">
        <v>504</v>
      </c>
      <c r="D1193" s="33" t="s">
        <v>1235</v>
      </c>
      <c r="E1193" s="33" t="s">
        <v>1052</v>
      </c>
      <c r="F1193" s="33" t="s">
        <v>1052</v>
      </c>
      <c r="G1193" s="33" t="s">
        <v>1052</v>
      </c>
      <c r="H1193" s="4"/>
      <c r="I1193" s="4"/>
      <c r="J1193" s="4"/>
      <c r="K1193" s="4"/>
    </row>
    <row r="1194" spans="1:11" customFormat="1" ht="14.1" customHeight="1">
      <c r="A1194" s="4"/>
      <c r="B1194" s="4"/>
      <c r="C1194" s="7" t="s">
        <v>388</v>
      </c>
      <c r="D1194" s="33" t="s">
        <v>361</v>
      </c>
      <c r="E1194" s="33" t="s">
        <v>1051</v>
      </c>
      <c r="F1194" s="33" t="s">
        <v>385</v>
      </c>
      <c r="G1194" s="33" t="s">
        <v>385</v>
      </c>
      <c r="H1194" s="4"/>
      <c r="I1194" s="4"/>
      <c r="J1194" s="4"/>
      <c r="K1194" s="4"/>
    </row>
    <row r="1195" spans="1:11" customFormat="1" ht="14.1" customHeight="1">
      <c r="A1195" s="4"/>
      <c r="B1195" s="4"/>
      <c r="C1195" s="7" t="s">
        <v>387</v>
      </c>
      <c r="D1195" s="33" t="s">
        <v>361</v>
      </c>
      <c r="E1195" s="33" t="s">
        <v>1236</v>
      </c>
      <c r="F1195" s="33" t="s">
        <v>385</v>
      </c>
      <c r="G1195" s="33" t="s">
        <v>385</v>
      </c>
      <c r="H1195" s="4"/>
      <c r="I1195" s="4"/>
      <c r="J1195" s="4"/>
      <c r="K1195" s="4"/>
    </row>
    <row r="1196" spans="1:11" customFormat="1" ht="14.1" customHeight="1">
      <c r="A1196" s="4"/>
      <c r="B1196" s="4"/>
      <c r="C1196" s="7" t="s">
        <v>22</v>
      </c>
      <c r="D1196" s="33" t="s">
        <v>361</v>
      </c>
      <c r="E1196" s="33" t="s">
        <v>1237</v>
      </c>
      <c r="F1196" s="33" t="s">
        <v>385</v>
      </c>
      <c r="G1196" s="33" t="s">
        <v>385</v>
      </c>
      <c r="H1196" s="4"/>
      <c r="I1196" s="4"/>
      <c r="J1196" s="4"/>
      <c r="K1196" s="4"/>
    </row>
    <row r="1197" spans="1:11" customFormat="1" ht="14.1" customHeight="1">
      <c r="A1197" s="4"/>
      <c r="B1197" s="4"/>
      <c r="C1197" s="1236" t="s">
        <v>384</v>
      </c>
      <c r="D1197" s="1237"/>
      <c r="E1197" s="1237"/>
      <c r="F1197" s="1237"/>
      <c r="G1197" s="1237"/>
      <c r="H1197" s="4"/>
      <c r="I1197" s="4"/>
      <c r="J1197" s="4"/>
      <c r="K1197" s="4"/>
    </row>
    <row r="1198" spans="1:11" customFormat="1" ht="14.1" customHeight="1">
      <c r="A1198" s="4"/>
      <c r="B1198" s="4"/>
      <c r="C1198" s="13"/>
      <c r="D1198" s="31">
        <v>2021</v>
      </c>
      <c r="E1198" s="31">
        <v>2022</v>
      </c>
      <c r="F1198" s="31">
        <v>2023</v>
      </c>
      <c r="G1198" s="31">
        <v>2024</v>
      </c>
      <c r="H1198" s="4"/>
      <c r="I1198" s="4"/>
      <c r="J1198" s="4"/>
      <c r="K1198" s="4"/>
    </row>
    <row r="1199" spans="1:11" customFormat="1" ht="14.1" customHeight="1">
      <c r="A1199" s="4"/>
      <c r="B1199" s="4"/>
      <c r="C1199" s="12"/>
      <c r="D1199" s="32" t="s">
        <v>7</v>
      </c>
      <c r="E1199" s="32" t="s">
        <v>8</v>
      </c>
      <c r="F1199" s="32" t="s">
        <v>8</v>
      </c>
      <c r="G1199" s="32" t="s">
        <v>8</v>
      </c>
      <c r="H1199" s="4"/>
      <c r="I1199" s="4"/>
      <c r="J1199" s="4"/>
      <c r="K1199" s="4"/>
    </row>
    <row r="1200" spans="1:11" customFormat="1" ht="14.1" customHeight="1">
      <c r="A1200" s="4"/>
      <c r="B1200" s="4"/>
      <c r="C1200" s="11" t="s">
        <v>381</v>
      </c>
      <c r="D1200" s="28">
        <v>0</v>
      </c>
      <c r="E1200" s="28">
        <v>0</v>
      </c>
      <c r="F1200" s="28">
        <v>0</v>
      </c>
      <c r="G1200" s="28">
        <v>0</v>
      </c>
      <c r="H1200" s="4"/>
      <c r="I1200" s="4"/>
      <c r="J1200" s="4"/>
      <c r="K1200" s="4"/>
    </row>
    <row r="1201" spans="1:11" customFormat="1" ht="14.1" customHeight="1">
      <c r="A1201" s="4"/>
      <c r="B1201" s="4"/>
      <c r="C1201" s="11" t="s">
        <v>370</v>
      </c>
      <c r="D1201" s="28">
        <v>0</v>
      </c>
      <c r="E1201" s="28">
        <v>0</v>
      </c>
      <c r="F1201" s="28">
        <v>0</v>
      </c>
      <c r="G1201" s="28">
        <v>0</v>
      </c>
      <c r="H1201" s="4"/>
      <c r="I1201" s="4"/>
      <c r="J1201" s="4"/>
      <c r="K1201" s="4"/>
    </row>
    <row r="1202" spans="1:11" customFormat="1" ht="14.1" customHeight="1">
      <c r="A1202" s="4"/>
      <c r="B1202" s="4"/>
      <c r="C1202" s="11" t="s">
        <v>374</v>
      </c>
      <c r="D1202" s="28">
        <v>0</v>
      </c>
      <c r="E1202" s="28">
        <v>0</v>
      </c>
      <c r="F1202" s="28">
        <v>0</v>
      </c>
      <c r="G1202" s="28">
        <v>0</v>
      </c>
      <c r="H1202" s="4"/>
      <c r="I1202" s="4"/>
      <c r="J1202" s="4"/>
      <c r="K1202" s="4"/>
    </row>
    <row r="1203" spans="1:11" customFormat="1" ht="14.1" customHeight="1">
      <c r="A1203" s="4"/>
      <c r="B1203" s="4"/>
      <c r="C1203" s="11" t="s">
        <v>380</v>
      </c>
      <c r="D1203" s="28">
        <v>0</v>
      </c>
      <c r="E1203" s="28">
        <v>0</v>
      </c>
      <c r="F1203" s="28">
        <v>0</v>
      </c>
      <c r="G1203" s="28">
        <v>0</v>
      </c>
      <c r="H1203" s="4"/>
      <c r="I1203" s="4"/>
      <c r="J1203" s="4"/>
      <c r="K1203" s="4"/>
    </row>
    <row r="1204" spans="1:11" customFormat="1" ht="14.1" customHeight="1">
      <c r="A1204" s="4"/>
      <c r="B1204" s="4"/>
      <c r="C1204" s="11" t="s">
        <v>370</v>
      </c>
      <c r="D1204" s="28">
        <v>0</v>
      </c>
      <c r="E1204" s="28">
        <v>0</v>
      </c>
      <c r="F1204" s="28">
        <v>0</v>
      </c>
      <c r="G1204" s="28">
        <v>0</v>
      </c>
      <c r="H1204" s="4"/>
      <c r="I1204" s="4"/>
      <c r="J1204" s="4"/>
      <c r="K1204" s="4"/>
    </row>
    <row r="1205" spans="1:11" customFormat="1" ht="14.1" customHeight="1">
      <c r="A1205" s="4"/>
      <c r="B1205" s="4"/>
      <c r="C1205" s="11" t="s">
        <v>374</v>
      </c>
      <c r="D1205" s="28">
        <v>0</v>
      </c>
      <c r="E1205" s="28">
        <v>0</v>
      </c>
      <c r="F1205" s="28">
        <v>0</v>
      </c>
      <c r="G1205" s="28">
        <v>0</v>
      </c>
      <c r="H1205" s="4"/>
      <c r="I1205" s="4"/>
      <c r="J1205" s="4"/>
      <c r="K1205" s="4"/>
    </row>
    <row r="1206" spans="1:11" customFormat="1" ht="14.1" customHeight="1">
      <c r="A1206" s="4"/>
      <c r="B1206" s="4"/>
      <c r="C1206" s="11" t="s">
        <v>379</v>
      </c>
      <c r="D1206" s="28">
        <v>0</v>
      </c>
      <c r="E1206" s="28">
        <v>0</v>
      </c>
      <c r="F1206" s="28">
        <v>0</v>
      </c>
      <c r="G1206" s="28">
        <v>0</v>
      </c>
      <c r="H1206" s="4"/>
      <c r="I1206" s="4"/>
      <c r="J1206" s="4"/>
      <c r="K1206" s="4"/>
    </row>
    <row r="1207" spans="1:11" customFormat="1" ht="14.1" customHeight="1">
      <c r="A1207" s="4"/>
      <c r="B1207" s="4"/>
      <c r="C1207" s="11" t="s">
        <v>370</v>
      </c>
      <c r="D1207" s="28">
        <v>0</v>
      </c>
      <c r="E1207" s="28">
        <v>0</v>
      </c>
      <c r="F1207" s="28">
        <v>0</v>
      </c>
      <c r="G1207" s="28">
        <v>0</v>
      </c>
      <c r="H1207" s="4"/>
      <c r="I1207" s="4"/>
      <c r="J1207" s="4"/>
      <c r="K1207" s="4"/>
    </row>
    <row r="1208" spans="1:11" customFormat="1" ht="14.1" customHeight="1">
      <c r="A1208" s="4"/>
      <c r="B1208" s="4"/>
      <c r="C1208" s="11" t="s">
        <v>374</v>
      </c>
      <c r="D1208" s="28">
        <v>0</v>
      </c>
      <c r="E1208" s="28">
        <v>0</v>
      </c>
      <c r="F1208" s="28">
        <v>0</v>
      </c>
      <c r="G1208" s="28">
        <v>0</v>
      </c>
      <c r="H1208" s="4"/>
      <c r="I1208" s="4"/>
      <c r="J1208" s="4"/>
      <c r="K1208" s="4"/>
    </row>
    <row r="1209" spans="1:11" customFormat="1" ht="14.1" customHeight="1">
      <c r="A1209" s="4"/>
      <c r="B1209" s="4"/>
      <c r="C1209" s="11" t="s">
        <v>378</v>
      </c>
      <c r="D1209" s="28">
        <v>0</v>
      </c>
      <c r="E1209" s="28">
        <v>0</v>
      </c>
      <c r="F1209" s="28">
        <v>0</v>
      </c>
      <c r="G1209" s="28">
        <v>0</v>
      </c>
      <c r="H1209" s="4"/>
      <c r="I1209" s="4"/>
      <c r="J1209" s="4"/>
      <c r="K1209" s="4"/>
    </row>
    <row r="1210" spans="1:11" customFormat="1" ht="14.1" customHeight="1">
      <c r="A1210" s="4"/>
      <c r="B1210" s="4"/>
      <c r="C1210" s="11" t="s">
        <v>370</v>
      </c>
      <c r="D1210" s="28">
        <v>0</v>
      </c>
      <c r="E1210" s="28">
        <v>0</v>
      </c>
      <c r="F1210" s="28">
        <v>0</v>
      </c>
      <c r="G1210" s="28">
        <v>0</v>
      </c>
      <c r="H1210" s="4"/>
      <c r="I1210" s="4"/>
      <c r="J1210" s="4"/>
      <c r="K1210" s="4"/>
    </row>
    <row r="1211" spans="1:11" customFormat="1" ht="14.1" customHeight="1">
      <c r="A1211" s="4"/>
      <c r="B1211" s="4"/>
      <c r="C1211" s="11" t="s">
        <v>374</v>
      </c>
      <c r="D1211" s="28">
        <v>0</v>
      </c>
      <c r="E1211" s="28">
        <v>0</v>
      </c>
      <c r="F1211" s="28">
        <v>0</v>
      </c>
      <c r="G1211" s="28">
        <v>0</v>
      </c>
      <c r="H1211" s="4"/>
      <c r="I1211" s="4"/>
      <c r="J1211" s="4"/>
      <c r="K1211" s="4"/>
    </row>
    <row r="1212" spans="1:11" customFormat="1" ht="14.1" customHeight="1">
      <c r="A1212" s="4"/>
      <c r="B1212" s="4"/>
      <c r="C1212" s="11" t="s">
        <v>383</v>
      </c>
      <c r="D1212" s="28">
        <v>0</v>
      </c>
      <c r="E1212" s="28">
        <v>0</v>
      </c>
      <c r="F1212" s="28">
        <v>0</v>
      </c>
      <c r="G1212" s="28">
        <v>0</v>
      </c>
      <c r="H1212" s="4"/>
      <c r="I1212" s="4"/>
      <c r="J1212" s="4"/>
      <c r="K1212" s="4"/>
    </row>
    <row r="1213" spans="1:11" customFormat="1" ht="14.1" customHeight="1">
      <c r="A1213" s="4"/>
      <c r="B1213" s="4"/>
      <c r="C1213" s="11" t="s">
        <v>370</v>
      </c>
      <c r="D1213" s="28">
        <v>0</v>
      </c>
      <c r="E1213" s="28">
        <v>0</v>
      </c>
      <c r="F1213" s="28">
        <v>0</v>
      </c>
      <c r="G1213" s="28">
        <v>0</v>
      </c>
      <c r="H1213" s="4"/>
      <c r="I1213" s="4"/>
      <c r="J1213" s="4"/>
      <c r="K1213" s="4"/>
    </row>
    <row r="1214" spans="1:11" customFormat="1" ht="14.1" customHeight="1">
      <c r="A1214" s="4"/>
      <c r="B1214" s="4"/>
      <c r="C1214" s="11" t="s">
        <v>374</v>
      </c>
      <c r="D1214" s="28">
        <v>0</v>
      </c>
      <c r="E1214" s="28">
        <v>0</v>
      </c>
      <c r="F1214" s="28">
        <v>0</v>
      </c>
      <c r="G1214" s="28">
        <v>0</v>
      </c>
      <c r="H1214" s="4"/>
      <c r="I1214" s="4"/>
      <c r="J1214" s="4"/>
      <c r="K1214" s="4"/>
    </row>
    <row r="1215" spans="1:11" customFormat="1" ht="14.1" customHeight="1">
      <c r="A1215" s="4"/>
      <c r="B1215" s="4"/>
      <c r="C1215" s="11" t="s">
        <v>376</v>
      </c>
      <c r="D1215" s="28">
        <v>18300000</v>
      </c>
      <c r="E1215" s="28">
        <v>15000000</v>
      </c>
      <c r="F1215" s="28">
        <v>15000000</v>
      </c>
      <c r="G1215" s="28">
        <v>15000000</v>
      </c>
      <c r="H1215" s="4"/>
      <c r="I1215" s="4"/>
      <c r="J1215" s="4"/>
      <c r="K1215" s="4"/>
    </row>
    <row r="1216" spans="1:11" customFormat="1" ht="14.1" customHeight="1">
      <c r="A1216" s="4"/>
      <c r="B1216" s="4"/>
      <c r="C1216" s="11" t="s">
        <v>370</v>
      </c>
      <c r="D1216" s="28">
        <v>18300000</v>
      </c>
      <c r="E1216" s="28">
        <v>15000000</v>
      </c>
      <c r="F1216" s="28">
        <v>15000000</v>
      </c>
      <c r="G1216" s="28">
        <v>15000000</v>
      </c>
      <c r="H1216" s="4"/>
      <c r="I1216" s="4"/>
      <c r="J1216" s="4"/>
      <c r="K1216" s="4"/>
    </row>
    <row r="1217" spans="1:11" customFormat="1" ht="14.1" customHeight="1">
      <c r="A1217" s="4"/>
      <c r="B1217" s="4"/>
      <c r="C1217" s="11" t="s">
        <v>374</v>
      </c>
      <c r="D1217" s="28">
        <v>0</v>
      </c>
      <c r="E1217" s="28">
        <v>0</v>
      </c>
      <c r="F1217" s="28">
        <v>0</v>
      </c>
      <c r="G1217" s="28">
        <v>0</v>
      </c>
      <c r="H1217" s="4"/>
      <c r="I1217" s="4"/>
      <c r="J1217" s="4"/>
      <c r="K1217" s="4"/>
    </row>
    <row r="1218" spans="1:11" customFormat="1" ht="14.1" customHeight="1">
      <c r="A1218" s="4"/>
      <c r="B1218" s="4"/>
      <c r="C1218" s="11" t="s">
        <v>375</v>
      </c>
      <c r="D1218" s="28">
        <v>0</v>
      </c>
      <c r="E1218" s="28">
        <v>0</v>
      </c>
      <c r="F1218" s="28">
        <v>0</v>
      </c>
      <c r="G1218" s="28">
        <v>0</v>
      </c>
      <c r="H1218" s="4"/>
      <c r="I1218" s="4"/>
      <c r="J1218" s="4"/>
      <c r="K1218" s="4"/>
    </row>
    <row r="1219" spans="1:11" customFormat="1" ht="14.1" customHeight="1">
      <c r="A1219" s="4"/>
      <c r="B1219" s="4"/>
      <c r="C1219" s="11" t="s">
        <v>370</v>
      </c>
      <c r="D1219" s="28">
        <v>0</v>
      </c>
      <c r="E1219" s="28">
        <v>0</v>
      </c>
      <c r="F1219" s="28">
        <v>0</v>
      </c>
      <c r="G1219" s="28">
        <v>0</v>
      </c>
      <c r="H1219" s="4"/>
      <c r="I1219" s="4"/>
      <c r="J1219" s="4"/>
      <c r="K1219" s="4"/>
    </row>
    <row r="1220" spans="1:11" customFormat="1" ht="14.1" customHeight="1">
      <c r="A1220" s="4"/>
      <c r="B1220" s="4"/>
      <c r="C1220" s="11" t="s">
        <v>374</v>
      </c>
      <c r="D1220" s="28">
        <v>0</v>
      </c>
      <c r="E1220" s="28">
        <v>0</v>
      </c>
      <c r="F1220" s="28">
        <v>0</v>
      </c>
      <c r="G1220" s="28">
        <v>0</v>
      </c>
      <c r="H1220" s="4"/>
      <c r="I1220" s="4"/>
      <c r="J1220" s="4"/>
      <c r="K1220" s="4"/>
    </row>
    <row r="1221" spans="1:11" customFormat="1" ht="14.1" customHeight="1">
      <c r="A1221" s="4"/>
      <c r="B1221" s="4"/>
      <c r="C1221" s="11" t="s">
        <v>373</v>
      </c>
      <c r="D1221" s="28">
        <v>0</v>
      </c>
      <c r="E1221" s="28">
        <v>0</v>
      </c>
      <c r="F1221" s="28">
        <v>0</v>
      </c>
      <c r="G1221" s="28">
        <v>0</v>
      </c>
      <c r="H1221" s="4"/>
      <c r="I1221" s="4"/>
      <c r="J1221" s="4"/>
      <c r="K1221" s="4"/>
    </row>
    <row r="1222" spans="1:11" customFormat="1" ht="14.1" customHeight="1">
      <c r="A1222" s="4"/>
      <c r="B1222" s="4"/>
      <c r="C1222" s="11" t="s">
        <v>370</v>
      </c>
      <c r="D1222" s="28">
        <v>0</v>
      </c>
      <c r="E1222" s="28">
        <v>0</v>
      </c>
      <c r="F1222" s="28">
        <v>0</v>
      </c>
      <c r="G1222" s="28">
        <v>0</v>
      </c>
      <c r="H1222" s="4"/>
      <c r="I1222" s="4"/>
      <c r="J1222" s="4"/>
      <c r="K1222" s="4"/>
    </row>
    <row r="1223" spans="1:11" customFormat="1" ht="14.1" customHeight="1">
      <c r="A1223" s="4"/>
      <c r="B1223" s="4"/>
      <c r="C1223" s="11" t="s">
        <v>369</v>
      </c>
      <c r="D1223" s="28">
        <v>0</v>
      </c>
      <c r="E1223" s="28">
        <v>0</v>
      </c>
      <c r="F1223" s="28">
        <v>0</v>
      </c>
      <c r="G1223" s="28">
        <v>0</v>
      </c>
      <c r="H1223" s="4"/>
      <c r="I1223" s="4"/>
      <c r="J1223" s="4"/>
      <c r="K1223" s="4"/>
    </row>
    <row r="1224" spans="1:11" customFormat="1" ht="14.1" customHeight="1">
      <c r="A1224" s="4"/>
      <c r="B1224" s="4"/>
      <c r="C1224" s="11" t="s">
        <v>368</v>
      </c>
      <c r="D1224" s="28">
        <v>0</v>
      </c>
      <c r="E1224" s="28">
        <v>0</v>
      </c>
      <c r="F1224" s="28">
        <v>0</v>
      </c>
      <c r="G1224" s="28">
        <v>0</v>
      </c>
      <c r="H1224" s="4"/>
      <c r="I1224" s="4"/>
      <c r="J1224" s="4"/>
      <c r="K1224" s="4"/>
    </row>
    <row r="1225" spans="1:11" customFormat="1" ht="14.1" customHeight="1">
      <c r="A1225" s="4"/>
      <c r="B1225" s="4"/>
      <c r="C1225" s="11" t="s">
        <v>367</v>
      </c>
      <c r="D1225" s="28">
        <v>0</v>
      </c>
      <c r="E1225" s="28">
        <v>0</v>
      </c>
      <c r="F1225" s="28">
        <v>0</v>
      </c>
      <c r="G1225" s="28">
        <v>0</v>
      </c>
      <c r="H1225" s="4"/>
      <c r="I1225" s="4"/>
      <c r="J1225" s="4"/>
      <c r="K1225" s="4"/>
    </row>
    <row r="1226" spans="1:11" customFormat="1" ht="14.1" customHeight="1">
      <c r="A1226" s="4"/>
      <c r="B1226" s="4"/>
      <c r="C1226" s="11" t="s">
        <v>366</v>
      </c>
      <c r="D1226" s="28">
        <v>0</v>
      </c>
      <c r="E1226" s="28">
        <v>0</v>
      </c>
      <c r="F1226" s="28">
        <v>0</v>
      </c>
      <c r="G1226" s="28">
        <v>0</v>
      </c>
      <c r="H1226" s="4"/>
      <c r="I1226" s="4"/>
      <c r="J1226" s="4"/>
      <c r="K1226" s="4"/>
    </row>
    <row r="1227" spans="1:11" customFormat="1" ht="14.1" customHeight="1">
      <c r="A1227" s="4"/>
      <c r="B1227" s="4"/>
      <c r="C1227" s="11" t="s">
        <v>372</v>
      </c>
      <c r="D1227" s="28">
        <v>0</v>
      </c>
      <c r="E1227" s="28">
        <v>0</v>
      </c>
      <c r="F1227" s="28">
        <v>0</v>
      </c>
      <c r="G1227" s="28">
        <v>0</v>
      </c>
      <c r="H1227" s="4"/>
      <c r="I1227" s="4"/>
      <c r="J1227" s="4"/>
      <c r="K1227" s="4"/>
    </row>
    <row r="1228" spans="1:11" customFormat="1" ht="14.1" customHeight="1">
      <c r="A1228" s="4"/>
      <c r="B1228" s="4"/>
      <c r="C1228" s="11" t="s">
        <v>370</v>
      </c>
      <c r="D1228" s="28">
        <v>0</v>
      </c>
      <c r="E1228" s="28">
        <v>0</v>
      </c>
      <c r="F1228" s="28">
        <v>0</v>
      </c>
      <c r="G1228" s="28">
        <v>0</v>
      </c>
      <c r="H1228" s="4"/>
      <c r="I1228" s="4"/>
      <c r="J1228" s="4"/>
      <c r="K1228" s="4"/>
    </row>
    <row r="1229" spans="1:11" customFormat="1" ht="14.1" customHeight="1">
      <c r="A1229" s="4"/>
      <c r="B1229" s="4"/>
      <c r="C1229" s="11" t="s">
        <v>369</v>
      </c>
      <c r="D1229" s="28">
        <v>0</v>
      </c>
      <c r="E1229" s="28">
        <v>0</v>
      </c>
      <c r="F1229" s="28">
        <v>0</v>
      </c>
      <c r="G1229" s="28">
        <v>0</v>
      </c>
      <c r="H1229" s="4"/>
      <c r="I1229" s="4"/>
      <c r="J1229" s="4"/>
      <c r="K1229" s="4"/>
    </row>
    <row r="1230" spans="1:11" customFormat="1" ht="14.1" customHeight="1">
      <c r="A1230" s="4"/>
      <c r="B1230" s="4"/>
      <c r="C1230" s="11" t="s">
        <v>368</v>
      </c>
      <c r="D1230" s="28">
        <v>0</v>
      </c>
      <c r="E1230" s="28">
        <v>0</v>
      </c>
      <c r="F1230" s="28">
        <v>0</v>
      </c>
      <c r="G1230" s="28">
        <v>0</v>
      </c>
      <c r="H1230" s="4"/>
      <c r="I1230" s="4"/>
      <c r="J1230" s="4"/>
      <c r="K1230" s="4"/>
    </row>
    <row r="1231" spans="1:11" customFormat="1" ht="14.1" customHeight="1">
      <c r="A1231" s="4"/>
      <c r="B1231" s="4"/>
      <c r="C1231" s="11" t="s">
        <v>367</v>
      </c>
      <c r="D1231" s="28">
        <v>0</v>
      </c>
      <c r="E1231" s="28">
        <v>0</v>
      </c>
      <c r="F1231" s="28">
        <v>0</v>
      </c>
      <c r="G1231" s="28">
        <v>0</v>
      </c>
      <c r="H1231" s="4"/>
      <c r="I1231" s="4"/>
      <c r="J1231" s="4"/>
      <c r="K1231" s="4"/>
    </row>
    <row r="1232" spans="1:11" customFormat="1" ht="14.1" customHeight="1">
      <c r="A1232" s="4"/>
      <c r="B1232" s="4"/>
      <c r="C1232" s="11" t="s">
        <v>366</v>
      </c>
      <c r="D1232" s="28">
        <v>0</v>
      </c>
      <c r="E1232" s="28">
        <v>0</v>
      </c>
      <c r="F1232" s="28">
        <v>0</v>
      </c>
      <c r="G1232" s="28">
        <v>0</v>
      </c>
      <c r="H1232" s="4"/>
      <c r="I1232" s="4"/>
      <c r="J1232" s="4"/>
      <c r="K1232" s="4"/>
    </row>
    <row r="1233" spans="1:11" customFormat="1" ht="14.1" customHeight="1">
      <c r="A1233" s="4"/>
      <c r="B1233" s="4"/>
      <c r="C1233" s="11" t="s">
        <v>371</v>
      </c>
      <c r="D1233" s="28">
        <v>0</v>
      </c>
      <c r="E1233" s="28">
        <v>0</v>
      </c>
      <c r="F1233" s="28">
        <v>0</v>
      </c>
      <c r="G1233" s="28">
        <v>0</v>
      </c>
      <c r="H1233" s="4"/>
      <c r="I1233" s="4"/>
      <c r="J1233" s="4"/>
      <c r="K1233" s="4"/>
    </row>
    <row r="1234" spans="1:11" customFormat="1" ht="14.1" customHeight="1">
      <c r="A1234" s="4"/>
      <c r="B1234" s="4"/>
      <c r="C1234" s="11" t="s">
        <v>370</v>
      </c>
      <c r="D1234" s="28">
        <v>0</v>
      </c>
      <c r="E1234" s="28">
        <v>0</v>
      </c>
      <c r="F1234" s="28">
        <v>0</v>
      </c>
      <c r="G1234" s="28">
        <v>0</v>
      </c>
      <c r="H1234" s="4"/>
      <c r="I1234" s="4"/>
      <c r="J1234" s="4"/>
      <c r="K1234" s="4"/>
    </row>
    <row r="1235" spans="1:11" customFormat="1" ht="14.1" customHeight="1">
      <c r="A1235" s="4"/>
      <c r="B1235" s="4"/>
      <c r="C1235" s="11" t="s">
        <v>369</v>
      </c>
      <c r="D1235" s="28">
        <v>0</v>
      </c>
      <c r="E1235" s="28">
        <v>0</v>
      </c>
      <c r="F1235" s="28">
        <v>0</v>
      </c>
      <c r="G1235" s="28">
        <v>0</v>
      </c>
      <c r="H1235" s="4"/>
      <c r="I1235" s="4"/>
      <c r="J1235" s="4"/>
      <c r="K1235" s="4"/>
    </row>
    <row r="1236" spans="1:11" customFormat="1" ht="14.1" customHeight="1">
      <c r="A1236" s="4"/>
      <c r="B1236" s="4"/>
      <c r="C1236" s="11" t="s">
        <v>368</v>
      </c>
      <c r="D1236" s="28">
        <v>0</v>
      </c>
      <c r="E1236" s="28">
        <v>0</v>
      </c>
      <c r="F1236" s="28">
        <v>0</v>
      </c>
      <c r="G1236" s="28">
        <v>0</v>
      </c>
      <c r="H1236" s="4"/>
      <c r="I1236" s="4"/>
      <c r="J1236" s="4"/>
      <c r="K1236" s="4"/>
    </row>
    <row r="1237" spans="1:11" customFormat="1" ht="14.1" customHeight="1">
      <c r="A1237" s="4"/>
      <c r="B1237" s="4"/>
      <c r="C1237" s="11" t="s">
        <v>367</v>
      </c>
      <c r="D1237" s="28">
        <v>0</v>
      </c>
      <c r="E1237" s="28">
        <v>0</v>
      </c>
      <c r="F1237" s="28">
        <v>0</v>
      </c>
      <c r="G1237" s="28">
        <v>0</v>
      </c>
      <c r="H1237" s="4"/>
      <c r="I1237" s="4"/>
      <c r="J1237" s="4"/>
      <c r="K1237" s="4"/>
    </row>
    <row r="1238" spans="1:11" customFormat="1" ht="14.1" customHeight="1">
      <c r="A1238" s="4"/>
      <c r="B1238" s="4"/>
      <c r="C1238" s="11" t="s">
        <v>366</v>
      </c>
      <c r="D1238" s="28">
        <v>0</v>
      </c>
      <c r="E1238" s="28">
        <v>0</v>
      </c>
      <c r="F1238" s="28">
        <v>0</v>
      </c>
      <c r="G1238" s="28">
        <v>0</v>
      </c>
      <c r="H1238" s="4"/>
      <c r="I1238" s="4"/>
      <c r="J1238" s="4"/>
      <c r="K1238" s="4"/>
    </row>
    <row r="1239" spans="1:11" customFormat="1" ht="14.1" customHeight="1">
      <c r="A1239" s="4"/>
      <c r="B1239" s="4"/>
      <c r="C1239" s="11" t="s">
        <v>365</v>
      </c>
      <c r="D1239" s="28">
        <v>0</v>
      </c>
      <c r="E1239" s="28">
        <v>0</v>
      </c>
      <c r="F1239" s="28">
        <v>0</v>
      </c>
      <c r="G1239" s="28">
        <v>0</v>
      </c>
      <c r="H1239" s="4"/>
      <c r="I1239" s="4"/>
      <c r="J1239" s="4"/>
      <c r="K1239" s="4"/>
    </row>
    <row r="1240" spans="1:11" customFormat="1" ht="14.1" customHeight="1">
      <c r="A1240" s="4"/>
      <c r="B1240" s="4"/>
      <c r="C1240" s="11" t="s">
        <v>364</v>
      </c>
      <c r="D1240" s="28">
        <v>0</v>
      </c>
      <c r="E1240" s="28">
        <v>0</v>
      </c>
      <c r="F1240" s="28">
        <v>0</v>
      </c>
      <c r="G1240" s="28">
        <v>0</v>
      </c>
      <c r="H1240" s="4"/>
      <c r="I1240" s="4"/>
      <c r="J1240" s="4"/>
      <c r="K1240" s="4"/>
    </row>
    <row r="1241" spans="1:11" customFormat="1" ht="14.1" customHeight="1">
      <c r="A1241" s="4"/>
      <c r="B1241" s="4"/>
      <c r="C1241" s="10" t="s">
        <v>147</v>
      </c>
      <c r="D1241" s="28">
        <v>18300000</v>
      </c>
      <c r="E1241" s="28">
        <v>15000000</v>
      </c>
      <c r="F1241" s="28">
        <v>15000000</v>
      </c>
      <c r="G1241" s="28">
        <v>15000000</v>
      </c>
      <c r="H1241" s="4"/>
      <c r="I1241" s="4"/>
      <c r="J1241" s="4"/>
      <c r="K1241" s="4"/>
    </row>
    <row r="1242" spans="1:11" customFormat="1" ht="15" customHeight="1">
      <c r="A1242" s="4"/>
      <c r="B1242" s="4"/>
      <c r="C1242" s="9" t="s">
        <v>361</v>
      </c>
      <c r="D1242" s="29" t="s">
        <v>361</v>
      </c>
      <c r="E1242" s="29" t="s">
        <v>361</v>
      </c>
      <c r="F1242" s="29" t="s">
        <v>361</v>
      </c>
      <c r="G1242" s="29" t="s">
        <v>361</v>
      </c>
      <c r="H1242" s="4"/>
      <c r="I1242" s="4"/>
      <c r="J1242" s="4"/>
      <c r="K1242" s="4"/>
    </row>
    <row r="1243" spans="1:11" customFormat="1" ht="15" customHeight="1">
      <c r="A1243" s="4"/>
      <c r="B1243" s="4"/>
      <c r="C1243" s="8" t="s">
        <v>382</v>
      </c>
      <c r="D1243" s="30">
        <v>560813440</v>
      </c>
      <c r="E1243" s="30">
        <v>715926000</v>
      </c>
      <c r="F1243" s="30">
        <v>644160000</v>
      </c>
      <c r="G1243" s="30">
        <v>650000000</v>
      </c>
      <c r="H1243" s="4"/>
      <c r="I1243" s="4"/>
      <c r="J1243" s="4"/>
      <c r="K1243" s="4"/>
    </row>
    <row r="1244" spans="1:11" customFormat="1" ht="15" customHeight="1">
      <c r="A1244" s="4"/>
      <c r="B1244" s="4"/>
      <c r="C1244" s="7" t="s">
        <v>381</v>
      </c>
      <c r="D1244" s="26">
        <v>270000000</v>
      </c>
      <c r="E1244" s="26">
        <v>358000000</v>
      </c>
      <c r="F1244" s="26">
        <v>322000000</v>
      </c>
      <c r="G1244" s="26">
        <v>322000000</v>
      </c>
      <c r="H1244" s="4"/>
      <c r="I1244" s="4"/>
      <c r="J1244" s="4"/>
      <c r="K1244" s="4"/>
    </row>
    <row r="1245" spans="1:11" customFormat="1" ht="15" customHeight="1">
      <c r="A1245" s="4"/>
      <c r="B1245" s="4"/>
      <c r="C1245" s="7" t="s">
        <v>370</v>
      </c>
      <c r="D1245" s="26">
        <v>270000000</v>
      </c>
      <c r="E1245" s="26">
        <v>358000000</v>
      </c>
      <c r="F1245" s="26">
        <v>322000000</v>
      </c>
      <c r="G1245" s="26">
        <v>322000000</v>
      </c>
      <c r="H1245" s="4"/>
      <c r="I1245" s="4"/>
      <c r="J1245" s="48"/>
      <c r="K1245" s="4"/>
    </row>
    <row r="1246" spans="1:11" customFormat="1" ht="15" customHeight="1">
      <c r="A1246" s="4"/>
      <c r="B1246" s="4"/>
      <c r="C1246" s="7" t="s">
        <v>374</v>
      </c>
      <c r="D1246" s="26">
        <v>0</v>
      </c>
      <c r="E1246" s="26">
        <v>0</v>
      </c>
      <c r="F1246" s="26">
        <v>0</v>
      </c>
      <c r="G1246" s="26">
        <v>0</v>
      </c>
      <c r="H1246" s="4"/>
      <c r="I1246" s="4"/>
      <c r="J1246" s="4"/>
      <c r="K1246" s="4"/>
    </row>
    <row r="1247" spans="1:11" customFormat="1" ht="15" customHeight="1">
      <c r="A1247" s="4"/>
      <c r="B1247" s="4"/>
      <c r="C1247" s="7" t="s">
        <v>380</v>
      </c>
      <c r="D1247" s="26">
        <v>39000000</v>
      </c>
      <c r="E1247" s="26">
        <v>48000000</v>
      </c>
      <c r="F1247" s="26">
        <v>44000000</v>
      </c>
      <c r="G1247" s="26">
        <v>44000000</v>
      </c>
      <c r="H1247" s="4"/>
      <c r="I1247" s="4"/>
      <c r="J1247" s="4"/>
      <c r="K1247" s="4"/>
    </row>
    <row r="1248" spans="1:11" customFormat="1" ht="15" customHeight="1">
      <c r="A1248" s="4"/>
      <c r="B1248" s="4"/>
      <c r="C1248" s="7" t="s">
        <v>370</v>
      </c>
      <c r="D1248" s="26">
        <v>39000000</v>
      </c>
      <c r="E1248" s="26">
        <v>48000000</v>
      </c>
      <c r="F1248" s="26">
        <v>44000000</v>
      </c>
      <c r="G1248" s="26">
        <v>44000000</v>
      </c>
      <c r="H1248" s="4"/>
      <c r="I1248" s="4"/>
      <c r="J1248" s="4"/>
      <c r="K1248" s="4"/>
    </row>
    <row r="1249" spans="1:11" customFormat="1" ht="15" customHeight="1">
      <c r="A1249" s="4"/>
      <c r="B1249" s="4"/>
      <c r="C1249" s="7" t="s">
        <v>374</v>
      </c>
      <c r="D1249" s="26">
        <v>0</v>
      </c>
      <c r="E1249" s="26">
        <v>0</v>
      </c>
      <c r="F1249" s="26">
        <v>0</v>
      </c>
      <c r="G1249" s="26">
        <v>0</v>
      </c>
      <c r="H1249" s="4"/>
      <c r="I1249" s="4"/>
      <c r="J1249" s="4"/>
      <c r="K1249" s="4"/>
    </row>
    <row r="1250" spans="1:11" customFormat="1" ht="15" customHeight="1">
      <c r="A1250" s="4"/>
      <c r="B1250" s="4"/>
      <c r="C1250" s="7" t="s">
        <v>379</v>
      </c>
      <c r="D1250" s="26">
        <v>204860000</v>
      </c>
      <c r="E1250" s="26">
        <v>294926000</v>
      </c>
      <c r="F1250" s="26">
        <v>263160000</v>
      </c>
      <c r="G1250" s="26">
        <v>269000000</v>
      </c>
      <c r="H1250" s="4"/>
      <c r="I1250" s="4"/>
      <c r="J1250" s="4"/>
      <c r="K1250" s="4"/>
    </row>
    <row r="1251" spans="1:11" customFormat="1" ht="15" customHeight="1">
      <c r="A1251" s="4"/>
      <c r="B1251" s="4"/>
      <c r="C1251" s="7" t="s">
        <v>370</v>
      </c>
      <c r="D1251" s="26">
        <v>204860000</v>
      </c>
      <c r="E1251" s="26">
        <v>294926000</v>
      </c>
      <c r="F1251" s="26">
        <v>263160000</v>
      </c>
      <c r="G1251" s="26">
        <v>269000000</v>
      </c>
      <c r="H1251" s="4"/>
      <c r="I1251" s="4"/>
      <c r="J1251" s="4"/>
      <c r="K1251" s="4"/>
    </row>
    <row r="1252" spans="1:11" customFormat="1" ht="15" customHeight="1">
      <c r="A1252" s="4"/>
      <c r="B1252" s="4"/>
      <c r="C1252" s="7" t="s">
        <v>374</v>
      </c>
      <c r="D1252" s="26">
        <v>0</v>
      </c>
      <c r="E1252" s="26">
        <v>0</v>
      </c>
      <c r="F1252" s="26">
        <v>0</v>
      </c>
      <c r="G1252" s="26">
        <v>0</v>
      </c>
      <c r="H1252" s="4"/>
      <c r="I1252" s="4"/>
      <c r="J1252" s="4"/>
      <c r="K1252" s="4"/>
    </row>
    <row r="1253" spans="1:11" customFormat="1" ht="15" customHeight="1">
      <c r="A1253" s="4"/>
      <c r="B1253" s="4"/>
      <c r="C1253" s="7" t="s">
        <v>378</v>
      </c>
      <c r="D1253" s="26">
        <v>0</v>
      </c>
      <c r="E1253" s="26">
        <v>0</v>
      </c>
      <c r="F1253" s="26">
        <v>0</v>
      </c>
      <c r="G1253" s="26">
        <v>0</v>
      </c>
      <c r="H1253" s="4"/>
      <c r="I1253" s="4"/>
      <c r="J1253" s="4"/>
      <c r="K1253" s="4"/>
    </row>
    <row r="1254" spans="1:11" customFormat="1" ht="15" customHeight="1">
      <c r="A1254" s="4"/>
      <c r="B1254" s="4"/>
      <c r="C1254" s="7" t="s">
        <v>370</v>
      </c>
      <c r="D1254" s="26">
        <v>0</v>
      </c>
      <c r="E1254" s="26">
        <v>0</v>
      </c>
      <c r="F1254" s="26">
        <v>0</v>
      </c>
      <c r="G1254" s="26">
        <v>0</v>
      </c>
      <c r="H1254" s="4"/>
      <c r="I1254" s="4"/>
      <c r="J1254" s="4"/>
      <c r="K1254" s="4"/>
    </row>
    <row r="1255" spans="1:11" customFormat="1" ht="15" customHeight="1">
      <c r="A1255" s="4"/>
      <c r="B1255" s="4"/>
      <c r="C1255" s="7" t="s">
        <v>374</v>
      </c>
      <c r="D1255" s="26">
        <v>0</v>
      </c>
      <c r="E1255" s="26">
        <v>0</v>
      </c>
      <c r="F1255" s="26">
        <v>0</v>
      </c>
      <c r="G1255" s="26">
        <v>0</v>
      </c>
      <c r="H1255" s="4"/>
      <c r="I1255" s="4"/>
      <c r="J1255" s="4"/>
      <c r="K1255" s="4"/>
    </row>
    <row r="1256" spans="1:11" customFormat="1" ht="20.100000000000001" customHeight="1">
      <c r="A1256" s="4"/>
      <c r="B1256" s="4"/>
      <c r="C1256" s="7" t="s">
        <v>377</v>
      </c>
      <c r="D1256" s="27">
        <v>0</v>
      </c>
      <c r="E1256" s="27">
        <v>0</v>
      </c>
      <c r="F1256" s="27">
        <v>0</v>
      </c>
      <c r="G1256" s="27">
        <v>0</v>
      </c>
      <c r="H1256" s="4"/>
      <c r="I1256" s="4"/>
      <c r="J1256" s="4"/>
      <c r="K1256" s="4"/>
    </row>
    <row r="1257" spans="1:11" customFormat="1" ht="15" customHeight="1">
      <c r="A1257" s="4"/>
      <c r="B1257" s="4"/>
      <c r="C1257" s="7" t="s">
        <v>370</v>
      </c>
      <c r="D1257" s="26">
        <v>0</v>
      </c>
      <c r="E1257" s="26">
        <v>0</v>
      </c>
      <c r="F1257" s="26">
        <v>0</v>
      </c>
      <c r="G1257" s="26">
        <v>0</v>
      </c>
      <c r="H1257" s="4"/>
      <c r="I1257" s="4"/>
      <c r="J1257" s="4"/>
      <c r="K1257" s="4"/>
    </row>
    <row r="1258" spans="1:11" customFormat="1" ht="15" customHeight="1">
      <c r="A1258" s="4"/>
      <c r="B1258" s="4"/>
      <c r="C1258" s="7" t="s">
        <v>374</v>
      </c>
      <c r="D1258" s="26">
        <v>0</v>
      </c>
      <c r="E1258" s="26">
        <v>0</v>
      </c>
      <c r="F1258" s="26">
        <v>0</v>
      </c>
      <c r="G1258" s="26">
        <v>0</v>
      </c>
      <c r="H1258" s="4"/>
      <c r="I1258" s="4"/>
      <c r="J1258" s="4"/>
      <c r="K1258" s="4"/>
    </row>
    <row r="1259" spans="1:11" customFormat="1" ht="15" customHeight="1">
      <c r="A1259" s="4"/>
      <c r="B1259" s="4"/>
      <c r="C1259" s="7" t="s">
        <v>376</v>
      </c>
      <c r="D1259" s="26">
        <v>18300000</v>
      </c>
      <c r="E1259" s="26">
        <v>15000000</v>
      </c>
      <c r="F1259" s="26">
        <v>15000000</v>
      </c>
      <c r="G1259" s="26">
        <v>15000000</v>
      </c>
      <c r="H1259" s="4"/>
      <c r="I1259" s="4"/>
      <c r="J1259" s="4"/>
      <c r="K1259" s="4"/>
    </row>
    <row r="1260" spans="1:11" customFormat="1" ht="15" customHeight="1">
      <c r="A1260" s="4"/>
      <c r="B1260" s="4"/>
      <c r="C1260" s="7" t="s">
        <v>370</v>
      </c>
      <c r="D1260" s="26">
        <v>18300000</v>
      </c>
      <c r="E1260" s="26">
        <v>15000000</v>
      </c>
      <c r="F1260" s="26">
        <v>15000000</v>
      </c>
      <c r="G1260" s="26">
        <v>15000000</v>
      </c>
      <c r="H1260" s="4"/>
      <c r="I1260" s="4"/>
      <c r="J1260" s="4"/>
      <c r="K1260" s="4"/>
    </row>
    <row r="1261" spans="1:11" customFormat="1" ht="15" customHeight="1">
      <c r="A1261" s="4"/>
      <c r="B1261" s="4"/>
      <c r="C1261" s="7" t="s">
        <v>374</v>
      </c>
      <c r="D1261" s="26">
        <v>0</v>
      </c>
      <c r="E1261" s="26">
        <v>0</v>
      </c>
      <c r="F1261" s="26">
        <v>0</v>
      </c>
      <c r="G1261" s="26">
        <v>0</v>
      </c>
      <c r="H1261" s="4"/>
      <c r="I1261" s="4"/>
      <c r="J1261" s="4"/>
      <c r="K1261" s="4"/>
    </row>
    <row r="1262" spans="1:11" customFormat="1" ht="15" customHeight="1">
      <c r="A1262" s="4"/>
      <c r="B1262" s="4"/>
      <c r="C1262" s="7" t="s">
        <v>375</v>
      </c>
      <c r="D1262" s="26">
        <v>28653440</v>
      </c>
      <c r="E1262" s="26">
        <v>0</v>
      </c>
      <c r="F1262" s="26">
        <v>0</v>
      </c>
      <c r="G1262" s="26">
        <v>0</v>
      </c>
      <c r="H1262" s="4"/>
      <c r="I1262" s="4"/>
      <c r="J1262" s="4"/>
      <c r="K1262" s="4"/>
    </row>
    <row r="1263" spans="1:11" customFormat="1" ht="15" customHeight="1">
      <c r="A1263" s="4"/>
      <c r="B1263" s="4"/>
      <c r="C1263" s="7" t="s">
        <v>370</v>
      </c>
      <c r="D1263" s="26">
        <v>28653440</v>
      </c>
      <c r="E1263" s="26">
        <v>0</v>
      </c>
      <c r="F1263" s="26">
        <v>0</v>
      </c>
      <c r="G1263" s="26">
        <v>0</v>
      </c>
      <c r="H1263" s="4"/>
      <c r="I1263" s="4"/>
      <c r="J1263" s="4"/>
      <c r="K1263" s="4"/>
    </row>
    <row r="1264" spans="1:11" customFormat="1" ht="15" customHeight="1">
      <c r="A1264" s="4"/>
      <c r="B1264" s="4"/>
      <c r="C1264" s="7" t="s">
        <v>374</v>
      </c>
      <c r="D1264" s="26">
        <v>0</v>
      </c>
      <c r="E1264" s="26">
        <v>0</v>
      </c>
      <c r="F1264" s="26">
        <v>0</v>
      </c>
      <c r="G1264" s="26">
        <v>0</v>
      </c>
      <c r="H1264" s="4"/>
      <c r="I1264" s="4"/>
      <c r="J1264" s="4"/>
      <c r="K1264" s="4"/>
    </row>
    <row r="1265" spans="1:11" customFormat="1" ht="15" customHeight="1">
      <c r="A1265" s="4"/>
      <c r="B1265" s="4"/>
      <c r="C1265" s="7" t="s">
        <v>373</v>
      </c>
      <c r="D1265" s="26">
        <v>0</v>
      </c>
      <c r="E1265" s="26">
        <v>0</v>
      </c>
      <c r="F1265" s="26">
        <v>0</v>
      </c>
      <c r="G1265" s="26">
        <v>0</v>
      </c>
      <c r="H1265" s="4"/>
      <c r="I1265" s="4"/>
      <c r="J1265" s="4"/>
      <c r="K1265" s="4"/>
    </row>
    <row r="1266" spans="1:11" customFormat="1" ht="15" customHeight="1">
      <c r="A1266" s="4"/>
      <c r="B1266" s="4"/>
      <c r="C1266" s="7" t="s">
        <v>370</v>
      </c>
      <c r="D1266" s="26">
        <v>0</v>
      </c>
      <c r="E1266" s="26">
        <v>0</v>
      </c>
      <c r="F1266" s="26">
        <v>0</v>
      </c>
      <c r="G1266" s="26">
        <v>0</v>
      </c>
      <c r="H1266" s="4"/>
      <c r="I1266" s="4"/>
      <c r="J1266" s="4"/>
      <c r="K1266" s="4"/>
    </row>
    <row r="1267" spans="1:11" customFormat="1" ht="15" customHeight="1">
      <c r="A1267" s="4"/>
      <c r="B1267" s="4"/>
      <c r="C1267" s="7" t="s">
        <v>369</v>
      </c>
      <c r="D1267" s="26">
        <v>0</v>
      </c>
      <c r="E1267" s="26">
        <v>0</v>
      </c>
      <c r="F1267" s="26">
        <v>0</v>
      </c>
      <c r="G1267" s="26">
        <v>0</v>
      </c>
      <c r="H1267" s="4"/>
      <c r="I1267" s="4"/>
      <c r="J1267" s="4"/>
      <c r="K1267" s="4"/>
    </row>
    <row r="1268" spans="1:11" customFormat="1" ht="15" customHeight="1">
      <c r="A1268" s="4"/>
      <c r="B1268" s="4"/>
      <c r="C1268" s="7" t="s">
        <v>368</v>
      </c>
      <c r="D1268" s="26">
        <v>0</v>
      </c>
      <c r="E1268" s="26">
        <v>0</v>
      </c>
      <c r="F1268" s="26">
        <v>0</v>
      </c>
      <c r="G1268" s="26">
        <v>0</v>
      </c>
      <c r="H1268" s="4"/>
      <c r="I1268" s="4"/>
      <c r="J1268" s="4"/>
      <c r="K1268" s="4"/>
    </row>
    <row r="1269" spans="1:11" customFormat="1" ht="15" customHeight="1">
      <c r="A1269" s="4"/>
      <c r="B1269" s="4"/>
      <c r="C1269" s="7" t="s">
        <v>367</v>
      </c>
      <c r="D1269" s="26">
        <v>0</v>
      </c>
      <c r="E1269" s="26">
        <v>0</v>
      </c>
      <c r="F1269" s="26">
        <v>0</v>
      </c>
      <c r="G1269" s="26">
        <v>0</v>
      </c>
      <c r="H1269" s="4"/>
      <c r="I1269" s="4"/>
      <c r="J1269" s="4"/>
      <c r="K1269" s="4"/>
    </row>
    <row r="1270" spans="1:11" customFormat="1" ht="15" customHeight="1">
      <c r="A1270" s="4"/>
      <c r="B1270" s="4"/>
      <c r="C1270" s="7" t="s">
        <v>366</v>
      </c>
      <c r="D1270" s="26">
        <v>0</v>
      </c>
      <c r="E1270" s="26">
        <v>0</v>
      </c>
      <c r="F1270" s="26">
        <v>0</v>
      </c>
      <c r="G1270" s="26">
        <v>0</v>
      </c>
      <c r="H1270" s="4"/>
      <c r="I1270" s="4"/>
      <c r="J1270" s="4"/>
      <c r="K1270" s="4"/>
    </row>
    <row r="1271" spans="1:11" customFormat="1" ht="15" customHeight="1">
      <c r="A1271" s="4"/>
      <c r="B1271" s="4"/>
      <c r="C1271" s="7" t="s">
        <v>372</v>
      </c>
      <c r="D1271" s="26">
        <v>0</v>
      </c>
      <c r="E1271" s="26">
        <v>0</v>
      </c>
      <c r="F1271" s="26">
        <v>0</v>
      </c>
      <c r="G1271" s="26">
        <v>0</v>
      </c>
      <c r="H1271" s="4"/>
      <c r="I1271" s="4"/>
      <c r="J1271" s="4"/>
      <c r="K1271" s="4"/>
    </row>
    <row r="1272" spans="1:11" customFormat="1" ht="15" customHeight="1">
      <c r="A1272" s="4"/>
      <c r="B1272" s="4"/>
      <c r="C1272" s="7" t="s">
        <v>370</v>
      </c>
      <c r="D1272" s="26">
        <v>0</v>
      </c>
      <c r="E1272" s="26">
        <v>0</v>
      </c>
      <c r="F1272" s="26">
        <v>0</v>
      </c>
      <c r="G1272" s="26">
        <v>0</v>
      </c>
      <c r="H1272" s="4"/>
      <c r="I1272" s="4"/>
      <c r="J1272" s="4"/>
      <c r="K1272" s="4"/>
    </row>
    <row r="1273" spans="1:11" customFormat="1" ht="15" customHeight="1">
      <c r="A1273" s="4"/>
      <c r="B1273" s="4"/>
      <c r="C1273" s="7" t="s">
        <v>369</v>
      </c>
      <c r="D1273" s="26">
        <v>0</v>
      </c>
      <c r="E1273" s="26">
        <v>0</v>
      </c>
      <c r="F1273" s="26">
        <v>0</v>
      </c>
      <c r="G1273" s="26">
        <v>0</v>
      </c>
      <c r="H1273" s="4"/>
      <c r="I1273" s="4"/>
      <c r="J1273" s="4"/>
      <c r="K1273" s="4"/>
    </row>
    <row r="1274" spans="1:11" customFormat="1" ht="15" customHeight="1">
      <c r="A1274" s="4"/>
      <c r="B1274" s="4"/>
      <c r="C1274" s="7" t="s">
        <v>368</v>
      </c>
      <c r="D1274" s="26">
        <v>0</v>
      </c>
      <c r="E1274" s="26">
        <v>0</v>
      </c>
      <c r="F1274" s="26">
        <v>0</v>
      </c>
      <c r="G1274" s="26">
        <v>0</v>
      </c>
      <c r="H1274" s="4"/>
      <c r="I1274" s="4"/>
      <c r="J1274" s="4"/>
      <c r="K1274" s="4"/>
    </row>
    <row r="1275" spans="1:11" customFormat="1" ht="15" customHeight="1">
      <c r="A1275" s="4"/>
      <c r="B1275" s="4"/>
      <c r="C1275" s="7" t="s">
        <v>367</v>
      </c>
      <c r="D1275" s="26">
        <v>0</v>
      </c>
      <c r="E1275" s="26">
        <v>0</v>
      </c>
      <c r="F1275" s="26">
        <v>0</v>
      </c>
      <c r="G1275" s="26">
        <v>0</v>
      </c>
      <c r="H1275" s="4"/>
      <c r="I1275" s="4"/>
      <c r="J1275" s="4"/>
      <c r="K1275" s="4"/>
    </row>
    <row r="1276" spans="1:11" customFormat="1" ht="15" customHeight="1">
      <c r="A1276" s="4"/>
      <c r="B1276" s="4"/>
      <c r="C1276" s="7" t="s">
        <v>366</v>
      </c>
      <c r="D1276" s="26">
        <v>0</v>
      </c>
      <c r="E1276" s="26">
        <v>0</v>
      </c>
      <c r="F1276" s="26">
        <v>0</v>
      </c>
      <c r="G1276" s="26">
        <v>0</v>
      </c>
      <c r="H1276" s="4"/>
      <c r="I1276" s="4"/>
      <c r="J1276" s="4"/>
      <c r="K1276" s="4"/>
    </row>
    <row r="1277" spans="1:11" customFormat="1" ht="15" customHeight="1">
      <c r="A1277" s="4"/>
      <c r="B1277" s="4"/>
      <c r="C1277" s="7" t="s">
        <v>371</v>
      </c>
      <c r="D1277" s="26">
        <v>0</v>
      </c>
      <c r="E1277" s="26">
        <v>0</v>
      </c>
      <c r="F1277" s="26">
        <v>0</v>
      </c>
      <c r="G1277" s="26">
        <v>0</v>
      </c>
      <c r="H1277" s="4"/>
      <c r="I1277" s="4"/>
      <c r="J1277" s="4"/>
      <c r="K1277" s="4"/>
    </row>
    <row r="1278" spans="1:11" customFormat="1" ht="15" customHeight="1">
      <c r="A1278" s="4"/>
      <c r="B1278" s="4"/>
      <c r="C1278" s="7" t="s">
        <v>370</v>
      </c>
      <c r="D1278" s="26">
        <v>0</v>
      </c>
      <c r="E1278" s="26">
        <v>0</v>
      </c>
      <c r="F1278" s="26">
        <v>0</v>
      </c>
      <c r="G1278" s="26">
        <v>0</v>
      </c>
      <c r="H1278" s="4"/>
      <c r="I1278" s="4"/>
      <c r="J1278" s="4"/>
      <c r="K1278" s="4"/>
    </row>
    <row r="1279" spans="1:11" customFormat="1" ht="15" customHeight="1">
      <c r="A1279" s="4"/>
      <c r="B1279" s="4"/>
      <c r="C1279" s="7" t="s">
        <v>369</v>
      </c>
      <c r="D1279" s="26">
        <v>0</v>
      </c>
      <c r="E1279" s="26">
        <v>0</v>
      </c>
      <c r="F1279" s="26">
        <v>0</v>
      </c>
      <c r="G1279" s="26">
        <v>0</v>
      </c>
      <c r="H1279" s="4"/>
      <c r="I1279" s="4"/>
      <c r="J1279" s="4"/>
      <c r="K1279" s="4"/>
    </row>
    <row r="1280" spans="1:11" customFormat="1" ht="15" customHeight="1">
      <c r="A1280" s="4"/>
      <c r="B1280" s="4"/>
      <c r="C1280" s="7" t="s">
        <v>368</v>
      </c>
      <c r="D1280" s="26">
        <v>0</v>
      </c>
      <c r="E1280" s="26">
        <v>0</v>
      </c>
      <c r="F1280" s="26">
        <v>0</v>
      </c>
      <c r="G1280" s="26">
        <v>0</v>
      </c>
      <c r="H1280" s="4"/>
      <c r="I1280" s="4"/>
      <c r="J1280" s="4"/>
      <c r="K1280" s="4"/>
    </row>
    <row r="1281" spans="1:11" customFormat="1" ht="15" customHeight="1">
      <c r="A1281" s="4"/>
      <c r="B1281" s="4"/>
      <c r="C1281" s="7" t="s">
        <v>367</v>
      </c>
      <c r="D1281" s="26">
        <v>0</v>
      </c>
      <c r="E1281" s="26">
        <v>0</v>
      </c>
      <c r="F1281" s="26">
        <v>0</v>
      </c>
      <c r="G1281" s="26">
        <v>0</v>
      </c>
      <c r="H1281" s="4"/>
      <c r="I1281" s="4"/>
      <c r="J1281" s="4"/>
      <c r="K1281" s="4"/>
    </row>
    <row r="1282" spans="1:11" customFormat="1" ht="15" customHeight="1">
      <c r="A1282" s="4"/>
      <c r="B1282" s="4"/>
      <c r="C1282" s="7" t="s">
        <v>366</v>
      </c>
      <c r="D1282" s="26">
        <v>0</v>
      </c>
      <c r="E1282" s="26">
        <v>0</v>
      </c>
      <c r="F1282" s="26">
        <v>0</v>
      </c>
      <c r="G1282" s="26">
        <v>0</v>
      </c>
      <c r="H1282" s="4"/>
      <c r="I1282" s="4"/>
      <c r="J1282" s="4"/>
      <c r="K1282" s="4"/>
    </row>
    <row r="1283" spans="1:11" customFormat="1" ht="15" customHeight="1">
      <c r="A1283" s="4"/>
      <c r="B1283" s="4"/>
      <c r="C1283" s="7" t="s">
        <v>365</v>
      </c>
      <c r="D1283" s="26">
        <v>0</v>
      </c>
      <c r="E1283" s="26">
        <v>0</v>
      </c>
      <c r="F1283" s="26">
        <v>0</v>
      </c>
      <c r="G1283" s="26">
        <v>0</v>
      </c>
      <c r="H1283" s="4"/>
      <c r="I1283" s="4"/>
      <c r="J1283" s="4"/>
      <c r="K1283" s="4"/>
    </row>
    <row r="1284" spans="1:11" customFormat="1" ht="15" customHeight="1">
      <c r="A1284" s="4"/>
      <c r="B1284" s="4"/>
      <c r="C1284" s="7" t="s">
        <v>364</v>
      </c>
      <c r="D1284" s="26">
        <v>0</v>
      </c>
      <c r="E1284" s="26">
        <v>0</v>
      </c>
      <c r="F1284" s="26">
        <v>0</v>
      </c>
      <c r="G1284" s="26">
        <v>0</v>
      </c>
      <c r="H1284" s="4"/>
      <c r="I1284" s="4"/>
      <c r="J1284" s="4"/>
      <c r="K1284" s="4"/>
    </row>
    <row r="1285" spans="1:11" customFormat="1" ht="20.100000000000001" customHeight="1">
      <c r="A1285" s="4"/>
      <c r="B1285" s="4"/>
      <c r="C1285" s="6" t="s">
        <v>361</v>
      </c>
      <c r="D1285" s="4"/>
      <c r="E1285" s="4"/>
      <c r="F1285" s="4"/>
      <c r="G1285" s="4"/>
      <c r="H1285" s="4"/>
      <c r="I1285" s="4"/>
      <c r="J1285" s="4"/>
      <c r="K1285" s="4"/>
    </row>
    <row r="1286" spans="1:11" customFormat="1" ht="20.100000000000001" customHeight="1">
      <c r="A1286" s="17" t="s">
        <v>429</v>
      </c>
      <c r="B1286" s="25" t="s">
        <v>269</v>
      </c>
      <c r="C1286" s="25" t="s">
        <v>361</v>
      </c>
      <c r="D1286" s="4"/>
      <c r="E1286" s="3" t="s">
        <v>361</v>
      </c>
      <c r="F1286" s="25" t="s">
        <v>269</v>
      </c>
      <c r="G1286" s="25" t="s">
        <v>361</v>
      </c>
      <c r="H1286" s="5" t="s">
        <v>361</v>
      </c>
      <c r="I1286" s="3" t="s">
        <v>361</v>
      </c>
      <c r="J1286" s="25" t="s">
        <v>269</v>
      </c>
      <c r="K1286" s="25" t="s">
        <v>361</v>
      </c>
    </row>
    <row r="1287" spans="1:11" customFormat="1" ht="20.100000000000001" customHeight="1">
      <c r="A1287" s="2" t="s">
        <v>428</v>
      </c>
      <c r="B1287" s="25" t="s">
        <v>362</v>
      </c>
      <c r="C1287" s="25" t="s">
        <v>361</v>
      </c>
      <c r="D1287" s="4"/>
      <c r="E1287" s="2" t="s">
        <v>427</v>
      </c>
      <c r="F1287" s="25" t="s">
        <v>362</v>
      </c>
      <c r="G1287" s="25" t="s">
        <v>361</v>
      </c>
      <c r="H1287" s="4"/>
      <c r="I1287" s="2" t="s">
        <v>363</v>
      </c>
      <c r="J1287" s="25" t="s">
        <v>362</v>
      </c>
      <c r="K1287" s="25" t="s">
        <v>361</v>
      </c>
    </row>
    <row r="1288" spans="1:11" customFormat="1" ht="20.100000000000001" customHeight="1">
      <c r="A1288" s="1" t="s">
        <v>361</v>
      </c>
      <c r="B1288" s="25" t="s">
        <v>267</v>
      </c>
      <c r="C1288" s="25" t="s">
        <v>361</v>
      </c>
      <c r="D1288" s="4"/>
      <c r="E1288" s="1" t="s">
        <v>361</v>
      </c>
      <c r="F1288" s="25" t="s">
        <v>267</v>
      </c>
      <c r="G1288" s="25" t="s">
        <v>361</v>
      </c>
      <c r="H1288" s="4"/>
      <c r="I1288" s="1" t="s">
        <v>361</v>
      </c>
      <c r="J1288" s="25" t="s">
        <v>267</v>
      </c>
      <c r="K1288" s="25" t="s">
        <v>361</v>
      </c>
    </row>
    <row r="1289" spans="1:11" customFormat="1"/>
  </sheetData>
  <mergeCells count="120">
    <mergeCell ref="D1132:G1132"/>
    <mergeCell ref="C1141:G1141"/>
    <mergeCell ref="D1186:G1186"/>
    <mergeCell ref="D1187:G1187"/>
    <mergeCell ref="D1188:G1188"/>
    <mergeCell ref="C1197:G1197"/>
    <mergeCell ref="C1078:G1078"/>
    <mergeCell ref="D1123:G1123"/>
    <mergeCell ref="C1128:G1128"/>
    <mergeCell ref="D1129:G1129"/>
    <mergeCell ref="D1130:G1130"/>
    <mergeCell ref="D1131:G1131"/>
    <mergeCell ref="D1012:G1012"/>
    <mergeCell ref="D1013:G1013"/>
    <mergeCell ref="C1022:G1022"/>
    <mergeCell ref="D1067:G1067"/>
    <mergeCell ref="D1068:G1068"/>
    <mergeCell ref="D1069:G1069"/>
    <mergeCell ref="C994:G994"/>
    <mergeCell ref="D995:G995"/>
    <mergeCell ref="D1002:G1002"/>
    <mergeCell ref="C1009:G1009"/>
    <mergeCell ref="D1010:G1010"/>
    <mergeCell ref="D1011:G1011"/>
    <mergeCell ref="D988:G988"/>
    <mergeCell ref="D989:G989"/>
    <mergeCell ref="D990:G990"/>
    <mergeCell ref="D991:G991"/>
    <mergeCell ref="D992:G992"/>
    <mergeCell ref="C993:G993"/>
    <mergeCell ref="D881:G881"/>
    <mergeCell ref="D882:G882"/>
    <mergeCell ref="D883:G883"/>
    <mergeCell ref="C892:G892"/>
    <mergeCell ref="C986:G986"/>
    <mergeCell ref="C987:G987"/>
    <mergeCell ref="D771:G771"/>
    <mergeCell ref="C780:G780"/>
    <mergeCell ref="D825:G825"/>
    <mergeCell ref="D826:G826"/>
    <mergeCell ref="D827:G827"/>
    <mergeCell ref="C836:G836"/>
    <mergeCell ref="D713:G713"/>
    <mergeCell ref="D714:G714"/>
    <mergeCell ref="D715:G715"/>
    <mergeCell ref="C724:G724"/>
    <mergeCell ref="D769:G769"/>
    <mergeCell ref="D770:G770"/>
    <mergeCell ref="C611:G611"/>
    <mergeCell ref="D656:G656"/>
    <mergeCell ref="D657:G657"/>
    <mergeCell ref="D658:G658"/>
    <mergeCell ref="D659:G659"/>
    <mergeCell ref="C668:G668"/>
    <mergeCell ref="D545:G545"/>
    <mergeCell ref="D546:G546"/>
    <mergeCell ref="C555:G555"/>
    <mergeCell ref="D600:G600"/>
    <mergeCell ref="D601:G601"/>
    <mergeCell ref="D602:G602"/>
    <mergeCell ref="D487:G487"/>
    <mergeCell ref="D488:G488"/>
    <mergeCell ref="D489:G489"/>
    <mergeCell ref="D490:G490"/>
    <mergeCell ref="C499:G499"/>
    <mergeCell ref="D544:G544"/>
    <mergeCell ref="D377:G377"/>
    <mergeCell ref="C386:G386"/>
    <mergeCell ref="D431:G431"/>
    <mergeCell ref="D432:G432"/>
    <mergeCell ref="D433:G433"/>
    <mergeCell ref="C442:G442"/>
    <mergeCell ref="D319:G319"/>
    <mergeCell ref="C328:G328"/>
    <mergeCell ref="C373:G373"/>
    <mergeCell ref="D374:G374"/>
    <mergeCell ref="D375:G375"/>
    <mergeCell ref="D376:G376"/>
    <mergeCell ref="C264:G264"/>
    <mergeCell ref="D309:G309"/>
    <mergeCell ref="C315:G315"/>
    <mergeCell ref="D316:G316"/>
    <mergeCell ref="D317:G317"/>
    <mergeCell ref="D318:G318"/>
    <mergeCell ref="D198:G198"/>
    <mergeCell ref="C207:G207"/>
    <mergeCell ref="D252:G252"/>
    <mergeCell ref="D253:G253"/>
    <mergeCell ref="D254:G254"/>
    <mergeCell ref="D255:G255"/>
    <mergeCell ref="D140:G140"/>
    <mergeCell ref="D141:G141"/>
    <mergeCell ref="C150:G150"/>
    <mergeCell ref="D195:G195"/>
    <mergeCell ref="D196:G196"/>
    <mergeCell ref="D197:G197"/>
    <mergeCell ref="D82:G82"/>
    <mergeCell ref="D83:G83"/>
    <mergeCell ref="C92:G92"/>
    <mergeCell ref="C137:G137"/>
    <mergeCell ref="D138:G138"/>
    <mergeCell ref="D139:G139"/>
    <mergeCell ref="D24:G24"/>
    <mergeCell ref="D25:G25"/>
    <mergeCell ref="D26:G26"/>
    <mergeCell ref="D27:G27"/>
    <mergeCell ref="C36:G36"/>
    <mergeCell ref="D81:G81"/>
    <mergeCell ref="D7:G7"/>
    <mergeCell ref="C8:G8"/>
    <mergeCell ref="C9:G9"/>
    <mergeCell ref="D10:G10"/>
    <mergeCell ref="D17:G17"/>
    <mergeCell ref="C23:G23"/>
    <mergeCell ref="C1:G1"/>
    <mergeCell ref="C2:G2"/>
    <mergeCell ref="D3:G3"/>
    <mergeCell ref="D4:G4"/>
    <mergeCell ref="D5:G5"/>
    <mergeCell ref="D6:G6"/>
  </mergeCells>
  <pageMargins left="0" right="0" top="0" bottom="0"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3"/>
  <sheetViews>
    <sheetView workbookViewId="0">
      <selection activeCell="K14" sqref="K14"/>
    </sheetView>
  </sheetViews>
  <sheetFormatPr defaultRowHeight="15"/>
  <cols>
    <col min="1" max="1" width="13.28515625" style="153" customWidth="1"/>
    <col min="2" max="2" width="9.7109375" style="153" customWidth="1"/>
    <col min="3" max="3" width="28.28515625" style="153" customWidth="1"/>
    <col min="4" max="6" width="15.85546875" style="153" customWidth="1"/>
    <col min="7" max="7" width="16.140625" style="153" customWidth="1"/>
    <col min="8" max="8" width="6.7109375" style="153" customWidth="1"/>
    <col min="9" max="9" width="18.28515625" style="153" customWidth="1"/>
    <col min="10" max="10" width="10.7109375" style="153" customWidth="1"/>
    <col min="11" max="11" width="17.42578125" style="153" customWidth="1"/>
    <col min="12" max="16384" width="9.140625" style="153"/>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766</v>
      </c>
      <c r="E3" s="1253"/>
      <c r="F3" s="1253"/>
      <c r="G3" s="1253"/>
      <c r="H3" s="49"/>
      <c r="I3" s="49"/>
      <c r="J3" s="49"/>
      <c r="K3" s="49"/>
    </row>
    <row r="4" spans="1:11" ht="14.1" customHeight="1">
      <c r="A4" s="49"/>
      <c r="B4" s="49"/>
      <c r="C4" s="51" t="s">
        <v>424</v>
      </c>
      <c r="D4" s="1252" t="s">
        <v>723</v>
      </c>
      <c r="E4" s="1253"/>
      <c r="F4" s="1253"/>
      <c r="G4" s="1253"/>
      <c r="H4" s="49"/>
      <c r="I4" s="49"/>
      <c r="J4" s="49"/>
      <c r="K4" s="49"/>
    </row>
    <row r="5" spans="1:11" ht="14.1" customHeight="1">
      <c r="A5" s="49"/>
      <c r="B5" s="49"/>
      <c r="C5" s="51" t="s">
        <v>0</v>
      </c>
      <c r="D5" s="1252" t="s">
        <v>100</v>
      </c>
      <c r="E5" s="1253"/>
      <c r="F5" s="1253"/>
      <c r="G5" s="1253"/>
      <c r="H5" s="49"/>
      <c r="I5" s="49"/>
      <c r="J5" s="49"/>
      <c r="K5" s="49"/>
    </row>
    <row r="6" spans="1:11" ht="14.1" customHeight="1">
      <c r="A6" s="49"/>
      <c r="B6" s="49"/>
      <c r="C6" s="51" t="s">
        <v>1</v>
      </c>
      <c r="D6" s="1252" t="s">
        <v>69</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51.95" customHeight="1">
      <c r="A9" s="49"/>
      <c r="B9" s="49"/>
      <c r="C9" s="1242" t="s">
        <v>101</v>
      </c>
      <c r="D9" s="1243"/>
      <c r="E9" s="1243"/>
      <c r="F9" s="1243"/>
      <c r="G9" s="1243"/>
      <c r="H9" s="49"/>
      <c r="I9" s="49"/>
      <c r="J9" s="49"/>
      <c r="K9" s="49"/>
    </row>
    <row r="10" spans="1:11" ht="57.95" customHeight="1">
      <c r="A10" s="49"/>
      <c r="B10" s="49"/>
      <c r="C10" s="52" t="s">
        <v>5</v>
      </c>
      <c r="D10" s="1244" t="s">
        <v>765</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41.1" customHeight="1">
      <c r="A13" s="49"/>
      <c r="B13" s="49"/>
      <c r="C13" s="53" t="s">
        <v>764</v>
      </c>
      <c r="D13" s="57" t="s">
        <v>763</v>
      </c>
      <c r="E13" s="57" t="s">
        <v>746</v>
      </c>
      <c r="F13" s="57" t="s">
        <v>745</v>
      </c>
      <c r="G13" s="57" t="s">
        <v>744</v>
      </c>
      <c r="H13" s="49"/>
      <c r="I13" s="49"/>
      <c r="J13" s="49"/>
      <c r="K13" s="49"/>
    </row>
    <row r="14" spans="1:11" ht="149.1" customHeight="1">
      <c r="A14" s="49"/>
      <c r="B14" s="49"/>
      <c r="C14" s="52" t="s">
        <v>235</v>
      </c>
      <c r="D14" s="1244" t="s">
        <v>762</v>
      </c>
      <c r="E14" s="1245"/>
      <c r="F14" s="1245"/>
      <c r="G14" s="1245"/>
      <c r="H14" s="49"/>
      <c r="I14" s="49"/>
      <c r="J14" s="49"/>
      <c r="K14" s="49"/>
    </row>
    <row r="15" spans="1:11" ht="27.95" customHeight="1">
      <c r="A15" s="49"/>
      <c r="B15" s="49"/>
      <c r="C15" s="53" t="s">
        <v>405</v>
      </c>
      <c r="D15" s="54">
        <v>2021</v>
      </c>
      <c r="E15" s="54">
        <v>2022</v>
      </c>
      <c r="F15" s="54">
        <v>2023</v>
      </c>
      <c r="G15" s="54">
        <v>2024</v>
      </c>
      <c r="H15" s="49"/>
      <c r="I15" s="49"/>
      <c r="J15" s="49"/>
      <c r="K15" s="49"/>
    </row>
    <row r="16" spans="1:11" ht="14.1" customHeight="1">
      <c r="A16" s="49"/>
      <c r="B16" s="49"/>
      <c r="C16" s="55"/>
      <c r="D16" s="56" t="s">
        <v>7</v>
      </c>
      <c r="E16" s="56" t="s">
        <v>8</v>
      </c>
      <c r="F16" s="56" t="s">
        <v>8</v>
      </c>
      <c r="G16" s="56" t="s">
        <v>8</v>
      </c>
      <c r="H16" s="49"/>
      <c r="I16" s="49"/>
      <c r="J16" s="49"/>
      <c r="K16" s="49"/>
    </row>
    <row r="17" spans="1:11" ht="41.1" customHeight="1">
      <c r="A17" s="49"/>
      <c r="B17" s="49"/>
      <c r="C17" s="53" t="s">
        <v>761</v>
      </c>
      <c r="D17" s="57" t="s">
        <v>760</v>
      </c>
      <c r="E17" s="57" t="s">
        <v>404</v>
      </c>
      <c r="F17" s="57" t="s">
        <v>403</v>
      </c>
      <c r="G17" s="57" t="s">
        <v>402</v>
      </c>
      <c r="H17" s="49"/>
      <c r="I17" s="49"/>
      <c r="J17" s="49"/>
      <c r="K17" s="49"/>
    </row>
    <row r="18" spans="1:11" ht="20.100000000000001" customHeight="1">
      <c r="A18" s="49"/>
      <c r="B18" s="49"/>
      <c r="C18" s="53" t="s">
        <v>759</v>
      </c>
      <c r="D18" s="57" t="s">
        <v>758</v>
      </c>
      <c r="E18" s="57" t="s">
        <v>422</v>
      </c>
      <c r="F18" s="57" t="s">
        <v>408</v>
      </c>
      <c r="G18" s="57" t="s">
        <v>418</v>
      </c>
      <c r="H18" s="49"/>
      <c r="I18" s="49"/>
      <c r="J18" s="49"/>
      <c r="K18" s="49"/>
    </row>
    <row r="19" spans="1:11" ht="20.100000000000001" customHeight="1">
      <c r="A19" s="49"/>
      <c r="B19" s="49"/>
      <c r="C19" s="53" t="s">
        <v>757</v>
      </c>
      <c r="D19" s="57" t="s">
        <v>756</v>
      </c>
      <c r="E19" s="57" t="s">
        <v>755</v>
      </c>
      <c r="F19" s="57" t="s">
        <v>406</v>
      </c>
      <c r="G19" s="57" t="s">
        <v>754</v>
      </c>
      <c r="H19" s="49"/>
      <c r="I19" s="49"/>
      <c r="J19" s="49"/>
      <c r="K19" s="49"/>
    </row>
    <row r="20" spans="1:11" ht="41.1" customHeight="1">
      <c r="A20" s="49"/>
      <c r="B20" s="49"/>
      <c r="C20" s="53" t="s">
        <v>753</v>
      </c>
      <c r="D20" s="57" t="s">
        <v>752</v>
      </c>
      <c r="E20" s="57" t="s">
        <v>422</v>
      </c>
      <c r="F20" s="57" t="s">
        <v>409</v>
      </c>
      <c r="G20" s="57" t="s">
        <v>408</v>
      </c>
      <c r="H20" s="49"/>
      <c r="I20" s="49"/>
      <c r="J20" s="49"/>
      <c r="K20" s="49"/>
    </row>
    <row r="21" spans="1:11" ht="14.1" customHeight="1">
      <c r="A21" s="49"/>
      <c r="B21" s="49"/>
      <c r="C21" s="1246" t="s">
        <v>273</v>
      </c>
      <c r="D21" s="1247"/>
      <c r="E21" s="1247"/>
      <c r="F21" s="1247"/>
      <c r="G21" s="1247"/>
      <c r="H21" s="49"/>
      <c r="I21" s="49"/>
      <c r="J21" s="49"/>
      <c r="K21" s="49"/>
    </row>
    <row r="22" spans="1:11" ht="14.1" customHeight="1">
      <c r="A22" s="49"/>
      <c r="B22" s="49"/>
      <c r="C22" s="141" t="s">
        <v>751</v>
      </c>
      <c r="D22" s="1246" t="s">
        <v>750</v>
      </c>
      <c r="E22" s="1247"/>
      <c r="F22" s="1247"/>
      <c r="G22" s="1247"/>
      <c r="H22" s="49"/>
      <c r="I22" s="49"/>
      <c r="J22" s="49"/>
      <c r="K22" s="49"/>
    </row>
    <row r="23" spans="1:11" ht="18" customHeight="1">
      <c r="A23" s="49"/>
      <c r="B23" s="49"/>
      <c r="C23" s="59" t="s">
        <v>393</v>
      </c>
      <c r="D23" s="1258" t="s">
        <v>749</v>
      </c>
      <c r="E23" s="1259"/>
      <c r="F23" s="1259"/>
      <c r="G23" s="1259"/>
      <c r="H23" s="49"/>
      <c r="I23" s="49"/>
      <c r="J23" s="49"/>
      <c r="K23" s="49"/>
    </row>
    <row r="24" spans="1:11" ht="18" customHeight="1">
      <c r="A24" s="49"/>
      <c r="B24" s="49"/>
      <c r="C24" s="60" t="s">
        <v>392</v>
      </c>
      <c r="D24" s="1254" t="s">
        <v>102</v>
      </c>
      <c r="E24" s="1255"/>
      <c r="F24" s="1255"/>
      <c r="G24" s="1255"/>
      <c r="H24" s="49"/>
      <c r="I24" s="49"/>
      <c r="J24" s="49"/>
      <c r="K24" s="49"/>
    </row>
    <row r="25" spans="1:11" ht="18" customHeight="1">
      <c r="A25" s="49"/>
      <c r="B25" s="49"/>
      <c r="C25" s="60" t="s">
        <v>15</v>
      </c>
      <c r="D25" s="1254" t="s">
        <v>748</v>
      </c>
      <c r="E25" s="1255"/>
      <c r="F25" s="1255"/>
      <c r="G25" s="1255"/>
      <c r="H25" s="49"/>
      <c r="I25" s="49"/>
      <c r="J25" s="49"/>
      <c r="K25" s="49"/>
    </row>
    <row r="26" spans="1:11" ht="15" customHeight="1">
      <c r="A26" s="49"/>
      <c r="B26" s="49"/>
      <c r="C26" s="61"/>
      <c r="D26" s="62">
        <v>2021</v>
      </c>
      <c r="E26" s="62">
        <v>2022</v>
      </c>
      <c r="F26" s="62">
        <v>2023</v>
      </c>
      <c r="G26" s="62">
        <v>2024</v>
      </c>
      <c r="H26" s="49"/>
      <c r="I26" s="49"/>
      <c r="J26" s="49"/>
      <c r="K26" s="49"/>
    </row>
    <row r="27" spans="1:11" ht="15" customHeight="1">
      <c r="A27" s="49"/>
      <c r="B27" s="49"/>
      <c r="C27" s="63"/>
      <c r="D27" s="64" t="s">
        <v>7</v>
      </c>
      <c r="E27" s="64" t="s">
        <v>8</v>
      </c>
      <c r="F27" s="64" t="s">
        <v>8</v>
      </c>
      <c r="G27" s="64" t="s">
        <v>8</v>
      </c>
      <c r="H27" s="49"/>
      <c r="I27" s="49"/>
      <c r="J27" s="49"/>
      <c r="K27" s="49"/>
    </row>
    <row r="28" spans="1:11" ht="14.1" customHeight="1">
      <c r="A28" s="49"/>
      <c r="B28" s="49"/>
      <c r="C28" s="53" t="s">
        <v>16</v>
      </c>
      <c r="D28" s="57" t="s">
        <v>1238</v>
      </c>
      <c r="E28" s="57" t="s">
        <v>746</v>
      </c>
      <c r="F28" s="57" t="s">
        <v>745</v>
      </c>
      <c r="G28" s="57" t="s">
        <v>744</v>
      </c>
      <c r="H28" s="49"/>
      <c r="I28" s="49"/>
      <c r="J28" s="49"/>
      <c r="K28" s="49"/>
    </row>
    <row r="29" spans="1:11" ht="14.1" customHeight="1">
      <c r="A29" s="49"/>
      <c r="B29" s="49"/>
      <c r="C29" s="53" t="s">
        <v>506</v>
      </c>
      <c r="D29" s="57" t="s">
        <v>743</v>
      </c>
      <c r="E29" s="57" t="s">
        <v>2313</v>
      </c>
      <c r="F29" s="57" t="s">
        <v>2314</v>
      </c>
      <c r="G29" s="57" t="s">
        <v>2315</v>
      </c>
      <c r="H29" s="49"/>
      <c r="I29" s="49"/>
      <c r="J29" s="49"/>
      <c r="K29" s="49"/>
    </row>
    <row r="30" spans="1:11" ht="14.1" customHeight="1">
      <c r="A30" s="49"/>
      <c r="B30" s="49"/>
      <c r="C30" s="53" t="s">
        <v>504</v>
      </c>
      <c r="D30" s="57" t="s">
        <v>1239</v>
      </c>
      <c r="E30" s="57" t="s">
        <v>2316</v>
      </c>
      <c r="F30" s="57" t="s">
        <v>2317</v>
      </c>
      <c r="G30" s="57" t="s">
        <v>2318</v>
      </c>
      <c r="H30" s="49"/>
      <c r="I30" s="49"/>
      <c r="J30" s="49"/>
      <c r="K30" s="49"/>
    </row>
    <row r="31" spans="1:11" ht="14.1" customHeight="1">
      <c r="A31" s="49"/>
      <c r="B31" s="49"/>
      <c r="C31" s="53" t="s">
        <v>388</v>
      </c>
      <c r="D31" s="57" t="s">
        <v>361</v>
      </c>
      <c r="E31" s="57" t="s">
        <v>1240</v>
      </c>
      <c r="F31" s="57" t="s">
        <v>742</v>
      </c>
      <c r="G31" s="57" t="s">
        <v>741</v>
      </c>
      <c r="H31" s="49"/>
      <c r="I31" s="49"/>
      <c r="J31" s="49"/>
      <c r="K31" s="49"/>
    </row>
    <row r="32" spans="1:11" ht="14.1" customHeight="1">
      <c r="A32" s="49"/>
      <c r="B32" s="49"/>
      <c r="C32" s="53" t="s">
        <v>387</v>
      </c>
      <c r="D32" s="57" t="s">
        <v>361</v>
      </c>
      <c r="E32" s="57" t="s">
        <v>2319</v>
      </c>
      <c r="F32" s="57" t="s">
        <v>2320</v>
      </c>
      <c r="G32" s="57" t="s">
        <v>1773</v>
      </c>
      <c r="H32" s="49"/>
      <c r="I32" s="49"/>
      <c r="J32" s="49"/>
      <c r="K32" s="49"/>
    </row>
    <row r="33" spans="1:11" ht="14.1" customHeight="1">
      <c r="A33" s="49"/>
      <c r="B33" s="49"/>
      <c r="C33" s="53" t="s">
        <v>22</v>
      </c>
      <c r="D33" s="57" t="s">
        <v>361</v>
      </c>
      <c r="E33" s="57" t="s">
        <v>2321</v>
      </c>
      <c r="F33" s="57" t="s">
        <v>2322</v>
      </c>
      <c r="G33" s="57" t="s">
        <v>2323</v>
      </c>
      <c r="H33" s="49"/>
      <c r="I33" s="49"/>
      <c r="J33" s="49"/>
      <c r="K33" s="49"/>
    </row>
    <row r="34" spans="1:11" ht="14.1" customHeight="1">
      <c r="A34" s="49"/>
      <c r="B34" s="49"/>
      <c r="C34" s="1256" t="s">
        <v>384</v>
      </c>
      <c r="D34" s="1257"/>
      <c r="E34" s="1257"/>
      <c r="F34" s="1257"/>
      <c r="G34" s="1257"/>
      <c r="H34" s="49"/>
      <c r="I34" s="49"/>
      <c r="J34" s="49"/>
      <c r="K34" s="49"/>
    </row>
    <row r="35" spans="1:11" ht="14.1" customHeight="1">
      <c r="A35" s="49"/>
      <c r="B35" s="49"/>
      <c r="C35" s="61"/>
      <c r="D35" s="62">
        <v>2021</v>
      </c>
      <c r="E35" s="62">
        <v>2022</v>
      </c>
      <c r="F35" s="62">
        <v>2023</v>
      </c>
      <c r="G35" s="62">
        <v>2024</v>
      </c>
      <c r="H35" s="49"/>
      <c r="I35" s="49"/>
      <c r="J35" s="49"/>
      <c r="K35" s="49"/>
    </row>
    <row r="36" spans="1:11" ht="14.1" customHeight="1">
      <c r="A36" s="49"/>
      <c r="B36" s="49"/>
      <c r="C36" s="63"/>
      <c r="D36" s="64" t="s">
        <v>7</v>
      </c>
      <c r="E36" s="64" t="s">
        <v>8</v>
      </c>
      <c r="F36" s="64" t="s">
        <v>8</v>
      </c>
      <c r="G36" s="64" t="s">
        <v>8</v>
      </c>
      <c r="H36" s="49"/>
      <c r="I36" s="49"/>
      <c r="J36" s="49"/>
      <c r="K36" s="49"/>
    </row>
    <row r="37" spans="1:11" ht="14.1" customHeight="1">
      <c r="A37" s="49"/>
      <c r="B37" s="49"/>
      <c r="C37" s="65" t="s">
        <v>381</v>
      </c>
      <c r="D37" s="66">
        <v>86000000</v>
      </c>
      <c r="E37" s="66">
        <v>89000000</v>
      </c>
      <c r="F37" s="66">
        <v>89000000</v>
      </c>
      <c r="G37" s="66">
        <v>89000000</v>
      </c>
      <c r="H37" s="49"/>
      <c r="I37" s="49"/>
      <c r="J37" s="49"/>
      <c r="K37" s="49"/>
    </row>
    <row r="38" spans="1:11" ht="14.1" customHeight="1">
      <c r="A38" s="49"/>
      <c r="B38" s="49"/>
      <c r="C38" s="65" t="s">
        <v>370</v>
      </c>
      <c r="D38" s="66">
        <v>86000000</v>
      </c>
      <c r="E38" s="66">
        <v>89000000</v>
      </c>
      <c r="F38" s="66">
        <v>89000000</v>
      </c>
      <c r="G38" s="66">
        <v>89000000</v>
      </c>
      <c r="H38" s="49"/>
      <c r="I38" s="49"/>
      <c r="J38" s="49"/>
      <c r="K38" s="49"/>
    </row>
    <row r="39" spans="1:11" ht="14.1" customHeight="1">
      <c r="A39" s="49"/>
      <c r="B39" s="49"/>
      <c r="C39" s="65" t="s">
        <v>374</v>
      </c>
      <c r="D39" s="66">
        <v>0</v>
      </c>
      <c r="E39" s="66">
        <v>0</v>
      </c>
      <c r="F39" s="66">
        <v>0</v>
      </c>
      <c r="G39" s="66">
        <v>0</v>
      </c>
      <c r="H39" s="49"/>
      <c r="I39" s="49"/>
      <c r="J39" s="49"/>
      <c r="K39" s="49"/>
    </row>
    <row r="40" spans="1:11" ht="14.1" customHeight="1">
      <c r="A40" s="49"/>
      <c r="B40" s="49"/>
      <c r="C40" s="65" t="s">
        <v>380</v>
      </c>
      <c r="D40" s="66">
        <v>12500000</v>
      </c>
      <c r="E40" s="66">
        <v>13500000</v>
      </c>
      <c r="F40" s="66">
        <v>13500000</v>
      </c>
      <c r="G40" s="66">
        <v>13500000</v>
      </c>
      <c r="H40" s="49"/>
      <c r="I40" s="49"/>
      <c r="J40" s="49"/>
      <c r="K40" s="49"/>
    </row>
    <row r="41" spans="1:11" ht="14.1" customHeight="1">
      <c r="A41" s="49"/>
      <c r="B41" s="49"/>
      <c r="C41" s="65" t="s">
        <v>370</v>
      </c>
      <c r="D41" s="66">
        <v>12500000</v>
      </c>
      <c r="E41" s="66">
        <v>13500000</v>
      </c>
      <c r="F41" s="66">
        <v>13500000</v>
      </c>
      <c r="G41" s="66">
        <v>13500000</v>
      </c>
      <c r="H41" s="49"/>
      <c r="I41" s="49"/>
      <c r="J41" s="49"/>
      <c r="K41" s="49"/>
    </row>
    <row r="42" spans="1:11" ht="14.1" customHeight="1">
      <c r="A42" s="49"/>
      <c r="B42" s="49"/>
      <c r="C42" s="65" t="s">
        <v>374</v>
      </c>
      <c r="D42" s="66">
        <v>0</v>
      </c>
      <c r="E42" s="66">
        <v>0</v>
      </c>
      <c r="F42" s="66">
        <v>0</v>
      </c>
      <c r="G42" s="66">
        <v>0</v>
      </c>
      <c r="H42" s="49"/>
      <c r="I42" s="49"/>
      <c r="J42" s="49"/>
      <c r="K42" s="49"/>
    </row>
    <row r="43" spans="1:11" ht="14.1" customHeight="1">
      <c r="A43" s="49"/>
      <c r="B43" s="49"/>
      <c r="C43" s="65" t="s">
        <v>379</v>
      </c>
      <c r="D43" s="66">
        <v>15400000</v>
      </c>
      <c r="E43" s="66">
        <v>18000000</v>
      </c>
      <c r="F43" s="66">
        <v>19500000</v>
      </c>
      <c r="G43" s="66">
        <v>19000000</v>
      </c>
      <c r="H43" s="49"/>
      <c r="I43" s="49"/>
      <c r="J43" s="49"/>
      <c r="K43" s="49"/>
    </row>
    <row r="44" spans="1:11" ht="14.1" customHeight="1">
      <c r="A44" s="49"/>
      <c r="B44" s="49"/>
      <c r="C44" s="65" t="s">
        <v>370</v>
      </c>
      <c r="D44" s="66">
        <v>15400000</v>
      </c>
      <c r="E44" s="66">
        <v>18000000</v>
      </c>
      <c r="F44" s="66">
        <v>19500000</v>
      </c>
      <c r="G44" s="66">
        <v>19000000</v>
      </c>
      <c r="H44" s="49"/>
      <c r="I44" s="49"/>
      <c r="J44" s="49"/>
      <c r="K44" s="49"/>
    </row>
    <row r="45" spans="1:11" ht="14.1" customHeight="1">
      <c r="A45" s="49"/>
      <c r="B45" s="49"/>
      <c r="C45" s="65" t="s">
        <v>374</v>
      </c>
      <c r="D45" s="66">
        <v>0</v>
      </c>
      <c r="E45" s="66">
        <v>0</v>
      </c>
      <c r="F45" s="66">
        <v>0</v>
      </c>
      <c r="G45" s="66">
        <v>0</v>
      </c>
      <c r="H45" s="49"/>
      <c r="I45" s="49"/>
      <c r="J45" s="49"/>
      <c r="K45" s="49"/>
    </row>
    <row r="46" spans="1:11" ht="14.1" customHeight="1">
      <c r="A46" s="49"/>
      <c r="B46" s="49"/>
      <c r="C46" s="65" t="s">
        <v>378</v>
      </c>
      <c r="D46" s="66">
        <v>0</v>
      </c>
      <c r="E46" s="66">
        <v>0</v>
      </c>
      <c r="F46" s="66">
        <v>0</v>
      </c>
      <c r="G46" s="66">
        <v>0</v>
      </c>
      <c r="H46" s="49"/>
      <c r="I46" s="49"/>
      <c r="J46" s="49"/>
      <c r="K46" s="49"/>
    </row>
    <row r="47" spans="1:11" ht="14.1" customHeight="1">
      <c r="A47" s="49"/>
      <c r="B47" s="49"/>
      <c r="C47" s="65" t="s">
        <v>370</v>
      </c>
      <c r="D47" s="66">
        <v>0</v>
      </c>
      <c r="E47" s="66">
        <v>0</v>
      </c>
      <c r="F47" s="66">
        <v>0</v>
      </c>
      <c r="G47" s="66">
        <v>0</v>
      </c>
      <c r="H47" s="49"/>
      <c r="I47" s="49"/>
      <c r="J47" s="49"/>
      <c r="K47" s="49"/>
    </row>
    <row r="48" spans="1:11" ht="14.1" customHeight="1">
      <c r="A48" s="49"/>
      <c r="B48" s="49"/>
      <c r="C48" s="65" t="s">
        <v>374</v>
      </c>
      <c r="D48" s="66">
        <v>0</v>
      </c>
      <c r="E48" s="66">
        <v>0</v>
      </c>
      <c r="F48" s="66">
        <v>0</v>
      </c>
      <c r="G48" s="66">
        <v>0</v>
      </c>
      <c r="H48" s="49"/>
      <c r="I48" s="49"/>
      <c r="J48" s="49"/>
      <c r="K48" s="49"/>
    </row>
    <row r="49" spans="1:11" ht="14.1" customHeight="1">
      <c r="A49" s="49"/>
      <c r="B49" s="49"/>
      <c r="C49" s="65" t="s">
        <v>383</v>
      </c>
      <c r="D49" s="66">
        <v>0</v>
      </c>
      <c r="E49" s="66">
        <v>0</v>
      </c>
      <c r="F49" s="66">
        <v>0</v>
      </c>
      <c r="G49" s="66">
        <v>0</v>
      </c>
      <c r="H49" s="49"/>
      <c r="I49" s="49"/>
      <c r="J49" s="49"/>
      <c r="K49" s="49"/>
    </row>
    <row r="50" spans="1:11" ht="14.1" customHeight="1">
      <c r="A50" s="49"/>
      <c r="B50" s="49"/>
      <c r="C50" s="65" t="s">
        <v>370</v>
      </c>
      <c r="D50" s="66">
        <v>0</v>
      </c>
      <c r="E50" s="66">
        <v>0</v>
      </c>
      <c r="F50" s="66">
        <v>0</v>
      </c>
      <c r="G50" s="66">
        <v>0</v>
      </c>
      <c r="H50" s="49"/>
      <c r="I50" s="49"/>
      <c r="J50" s="49"/>
      <c r="K50" s="49"/>
    </row>
    <row r="51" spans="1:11" ht="14.1" customHeight="1">
      <c r="A51" s="49"/>
      <c r="B51" s="49"/>
      <c r="C51" s="65" t="s">
        <v>374</v>
      </c>
      <c r="D51" s="66">
        <v>0</v>
      </c>
      <c r="E51" s="66">
        <v>0</v>
      </c>
      <c r="F51" s="66">
        <v>0</v>
      </c>
      <c r="G51" s="66">
        <v>0</v>
      </c>
      <c r="H51" s="49"/>
      <c r="I51" s="49"/>
      <c r="J51" s="49"/>
      <c r="K51" s="49"/>
    </row>
    <row r="52" spans="1:11" ht="14.1" customHeight="1">
      <c r="A52" s="49"/>
      <c r="B52" s="49"/>
      <c r="C52" s="65" t="s">
        <v>376</v>
      </c>
      <c r="D52" s="66">
        <v>1610000</v>
      </c>
      <c r="E52" s="66">
        <v>1700000</v>
      </c>
      <c r="F52" s="66">
        <v>1700000</v>
      </c>
      <c r="G52" s="66">
        <v>1700000</v>
      </c>
      <c r="H52" s="49"/>
      <c r="I52" s="49"/>
      <c r="J52" s="49"/>
      <c r="K52" s="49"/>
    </row>
    <row r="53" spans="1:11" ht="14.1" customHeight="1">
      <c r="A53" s="49"/>
      <c r="B53" s="49"/>
      <c r="C53" s="65" t="s">
        <v>370</v>
      </c>
      <c r="D53" s="66">
        <v>1610000</v>
      </c>
      <c r="E53" s="66">
        <v>1700000</v>
      </c>
      <c r="F53" s="66">
        <v>1700000</v>
      </c>
      <c r="G53" s="66">
        <v>1700000</v>
      </c>
      <c r="H53" s="49"/>
      <c r="I53" s="49"/>
      <c r="J53" s="49"/>
      <c r="K53" s="49"/>
    </row>
    <row r="54" spans="1:11" ht="14.1" customHeight="1">
      <c r="A54" s="49"/>
      <c r="B54" s="49"/>
      <c r="C54" s="65" t="s">
        <v>374</v>
      </c>
      <c r="D54" s="66">
        <v>0</v>
      </c>
      <c r="E54" s="66">
        <v>0</v>
      </c>
      <c r="F54" s="66">
        <v>0</v>
      </c>
      <c r="G54" s="66">
        <v>0</v>
      </c>
      <c r="H54" s="49"/>
      <c r="I54" s="49"/>
      <c r="J54" s="49"/>
      <c r="K54" s="49"/>
    </row>
    <row r="55" spans="1:11" ht="14.1" customHeight="1">
      <c r="A55" s="49"/>
      <c r="B55" s="49"/>
      <c r="C55" s="65" t="s">
        <v>375</v>
      </c>
      <c r="D55" s="66">
        <v>640000</v>
      </c>
      <c r="E55" s="66">
        <v>3000000</v>
      </c>
      <c r="F55" s="66">
        <v>800000</v>
      </c>
      <c r="G55" s="66">
        <v>300000</v>
      </c>
      <c r="H55" s="49"/>
      <c r="I55" s="49"/>
      <c r="J55" s="49"/>
      <c r="K55" s="49"/>
    </row>
    <row r="56" spans="1:11" ht="14.1" customHeight="1">
      <c r="A56" s="49"/>
      <c r="B56" s="49"/>
      <c r="C56" s="65" t="s">
        <v>370</v>
      </c>
      <c r="D56" s="66">
        <v>640000</v>
      </c>
      <c r="E56" s="66">
        <v>3000000</v>
      </c>
      <c r="F56" s="66">
        <v>800000</v>
      </c>
      <c r="G56" s="66">
        <v>300000</v>
      </c>
      <c r="H56" s="49"/>
      <c r="I56" s="49"/>
      <c r="J56" s="49"/>
      <c r="K56" s="49"/>
    </row>
    <row r="57" spans="1:11" ht="14.1" customHeight="1">
      <c r="A57" s="49"/>
      <c r="B57" s="49"/>
      <c r="C57" s="65" t="s">
        <v>374</v>
      </c>
      <c r="D57" s="66">
        <v>0</v>
      </c>
      <c r="E57" s="66">
        <v>0</v>
      </c>
      <c r="F57" s="66">
        <v>0</v>
      </c>
      <c r="G57" s="66">
        <v>0</v>
      </c>
      <c r="H57" s="49"/>
      <c r="I57" s="49"/>
      <c r="J57" s="49"/>
      <c r="K57" s="49"/>
    </row>
    <row r="58" spans="1:11" ht="14.1" customHeight="1">
      <c r="A58" s="49"/>
      <c r="B58" s="49"/>
      <c r="C58" s="65" t="s">
        <v>373</v>
      </c>
      <c r="D58" s="66">
        <v>0</v>
      </c>
      <c r="E58" s="66">
        <v>0</v>
      </c>
      <c r="F58" s="66">
        <v>0</v>
      </c>
      <c r="G58" s="66">
        <v>0</v>
      </c>
      <c r="H58" s="49"/>
      <c r="I58" s="49"/>
      <c r="J58" s="49"/>
      <c r="K58" s="49"/>
    </row>
    <row r="59" spans="1:11" ht="14.1" customHeight="1">
      <c r="A59" s="49"/>
      <c r="B59" s="49"/>
      <c r="C59" s="65" t="s">
        <v>370</v>
      </c>
      <c r="D59" s="66">
        <v>0</v>
      </c>
      <c r="E59" s="66">
        <v>0</v>
      </c>
      <c r="F59" s="66">
        <v>0</v>
      </c>
      <c r="G59" s="66">
        <v>0</v>
      </c>
      <c r="H59" s="49"/>
      <c r="I59" s="49"/>
      <c r="J59" s="49"/>
      <c r="K59" s="49"/>
    </row>
    <row r="60" spans="1:11" ht="14.1" customHeight="1">
      <c r="A60" s="49"/>
      <c r="B60" s="49"/>
      <c r="C60" s="65" t="s">
        <v>369</v>
      </c>
      <c r="D60" s="66">
        <v>0</v>
      </c>
      <c r="E60" s="66">
        <v>0</v>
      </c>
      <c r="F60" s="66">
        <v>0</v>
      </c>
      <c r="G60" s="66">
        <v>0</v>
      </c>
      <c r="H60" s="49"/>
      <c r="I60" s="49"/>
      <c r="J60" s="49"/>
      <c r="K60" s="49"/>
    </row>
    <row r="61" spans="1:11" ht="14.1" customHeight="1">
      <c r="A61" s="49"/>
      <c r="B61" s="49"/>
      <c r="C61" s="65" t="s">
        <v>368</v>
      </c>
      <c r="D61" s="66">
        <v>0</v>
      </c>
      <c r="E61" s="66">
        <v>0</v>
      </c>
      <c r="F61" s="66">
        <v>0</v>
      </c>
      <c r="G61" s="66">
        <v>0</v>
      </c>
      <c r="H61" s="49"/>
      <c r="I61" s="49"/>
      <c r="J61" s="49"/>
      <c r="K61" s="49"/>
    </row>
    <row r="62" spans="1:11" ht="14.1" customHeight="1">
      <c r="A62" s="49"/>
      <c r="B62" s="49"/>
      <c r="C62" s="65" t="s">
        <v>367</v>
      </c>
      <c r="D62" s="66">
        <v>0</v>
      </c>
      <c r="E62" s="66">
        <v>0</v>
      </c>
      <c r="F62" s="66">
        <v>0</v>
      </c>
      <c r="G62" s="66">
        <v>0</v>
      </c>
      <c r="H62" s="49"/>
      <c r="I62" s="49"/>
      <c r="J62" s="49"/>
      <c r="K62" s="49"/>
    </row>
    <row r="63" spans="1:11" ht="14.1" customHeight="1">
      <c r="A63" s="49"/>
      <c r="B63" s="49"/>
      <c r="C63" s="65" t="s">
        <v>366</v>
      </c>
      <c r="D63" s="66">
        <v>0</v>
      </c>
      <c r="E63" s="66">
        <v>0</v>
      </c>
      <c r="F63" s="66">
        <v>0</v>
      </c>
      <c r="G63" s="66">
        <v>0</v>
      </c>
      <c r="H63" s="49"/>
      <c r="I63" s="49"/>
      <c r="J63" s="49"/>
      <c r="K63" s="49"/>
    </row>
    <row r="64" spans="1:11" ht="14.1" customHeight="1">
      <c r="A64" s="49"/>
      <c r="B64" s="49"/>
      <c r="C64" s="65" t="s">
        <v>372</v>
      </c>
      <c r="D64" s="66">
        <v>0</v>
      </c>
      <c r="E64" s="66">
        <v>0</v>
      </c>
      <c r="F64" s="66">
        <v>0</v>
      </c>
      <c r="G64" s="66">
        <v>0</v>
      </c>
      <c r="H64" s="49"/>
      <c r="I64" s="49"/>
      <c r="J64" s="49"/>
      <c r="K64" s="49"/>
    </row>
    <row r="65" spans="1:11" ht="14.1" customHeight="1">
      <c r="A65" s="49"/>
      <c r="B65" s="49"/>
      <c r="C65" s="65" t="s">
        <v>370</v>
      </c>
      <c r="D65" s="66">
        <v>0</v>
      </c>
      <c r="E65" s="66">
        <v>0</v>
      </c>
      <c r="F65" s="66">
        <v>0</v>
      </c>
      <c r="G65" s="66">
        <v>0</v>
      </c>
      <c r="H65" s="49"/>
      <c r="I65" s="49"/>
      <c r="J65" s="49"/>
      <c r="K65" s="49"/>
    </row>
    <row r="66" spans="1:11" ht="14.1" customHeight="1">
      <c r="A66" s="49"/>
      <c r="B66" s="49"/>
      <c r="C66" s="65" t="s">
        <v>369</v>
      </c>
      <c r="D66" s="66">
        <v>0</v>
      </c>
      <c r="E66" s="66">
        <v>0</v>
      </c>
      <c r="F66" s="66">
        <v>0</v>
      </c>
      <c r="G66" s="66">
        <v>0</v>
      </c>
      <c r="H66" s="49"/>
      <c r="I66" s="49"/>
      <c r="J66" s="49"/>
      <c r="K66" s="49"/>
    </row>
    <row r="67" spans="1:11" ht="14.1" customHeight="1">
      <c r="A67" s="49"/>
      <c r="B67" s="49"/>
      <c r="C67" s="65" t="s">
        <v>368</v>
      </c>
      <c r="D67" s="66">
        <v>0</v>
      </c>
      <c r="E67" s="66">
        <v>0</v>
      </c>
      <c r="F67" s="66">
        <v>0</v>
      </c>
      <c r="G67" s="66">
        <v>0</v>
      </c>
      <c r="H67" s="49"/>
      <c r="I67" s="49"/>
      <c r="J67" s="49"/>
      <c r="K67" s="49"/>
    </row>
    <row r="68" spans="1:11" ht="14.1" customHeight="1">
      <c r="A68" s="49"/>
      <c r="B68" s="49"/>
      <c r="C68" s="65" t="s">
        <v>367</v>
      </c>
      <c r="D68" s="66">
        <v>0</v>
      </c>
      <c r="E68" s="66">
        <v>0</v>
      </c>
      <c r="F68" s="66">
        <v>0</v>
      </c>
      <c r="G68" s="66">
        <v>0</v>
      </c>
      <c r="H68" s="49"/>
      <c r="I68" s="49"/>
      <c r="J68" s="49"/>
      <c r="K68" s="49"/>
    </row>
    <row r="69" spans="1:11" ht="14.1" customHeight="1">
      <c r="A69" s="49"/>
      <c r="B69" s="49"/>
      <c r="C69" s="65" t="s">
        <v>366</v>
      </c>
      <c r="D69" s="66">
        <v>0</v>
      </c>
      <c r="E69" s="66">
        <v>0</v>
      </c>
      <c r="F69" s="66">
        <v>0</v>
      </c>
      <c r="G69" s="66">
        <v>0</v>
      </c>
      <c r="H69" s="49"/>
      <c r="I69" s="49"/>
      <c r="J69" s="49"/>
      <c r="K69" s="49"/>
    </row>
    <row r="70" spans="1:11" ht="14.1" customHeight="1">
      <c r="A70" s="49"/>
      <c r="B70" s="49"/>
      <c r="C70" s="65" t="s">
        <v>371</v>
      </c>
      <c r="D70" s="66">
        <v>0</v>
      </c>
      <c r="E70" s="66">
        <v>0</v>
      </c>
      <c r="F70" s="66">
        <v>0</v>
      </c>
      <c r="G70" s="66">
        <v>0</v>
      </c>
      <c r="H70" s="49"/>
      <c r="I70" s="49"/>
      <c r="J70" s="49"/>
      <c r="K70" s="49"/>
    </row>
    <row r="71" spans="1:11" ht="14.1" customHeight="1">
      <c r="A71" s="49"/>
      <c r="B71" s="49"/>
      <c r="C71" s="65" t="s">
        <v>370</v>
      </c>
      <c r="D71" s="66">
        <v>0</v>
      </c>
      <c r="E71" s="66">
        <v>0</v>
      </c>
      <c r="F71" s="66">
        <v>0</v>
      </c>
      <c r="G71" s="66">
        <v>0</v>
      </c>
      <c r="H71" s="49"/>
      <c r="I71" s="49"/>
      <c r="J71" s="49"/>
      <c r="K71" s="49"/>
    </row>
    <row r="72" spans="1:11" ht="14.1" customHeight="1">
      <c r="A72" s="49"/>
      <c r="B72" s="49"/>
      <c r="C72" s="65" t="s">
        <v>369</v>
      </c>
      <c r="D72" s="66">
        <v>0</v>
      </c>
      <c r="E72" s="66">
        <v>0</v>
      </c>
      <c r="F72" s="66">
        <v>0</v>
      </c>
      <c r="G72" s="66">
        <v>0</v>
      </c>
      <c r="H72" s="49"/>
      <c r="I72" s="49"/>
      <c r="J72" s="49"/>
      <c r="K72" s="49"/>
    </row>
    <row r="73" spans="1:11" ht="14.1" customHeight="1">
      <c r="A73" s="49"/>
      <c r="B73" s="49"/>
      <c r="C73" s="65" t="s">
        <v>368</v>
      </c>
      <c r="D73" s="66">
        <v>0</v>
      </c>
      <c r="E73" s="66">
        <v>0</v>
      </c>
      <c r="F73" s="66">
        <v>0</v>
      </c>
      <c r="G73" s="66">
        <v>0</v>
      </c>
      <c r="H73" s="49"/>
      <c r="I73" s="49"/>
      <c r="J73" s="49"/>
      <c r="K73" s="49"/>
    </row>
    <row r="74" spans="1:11" ht="14.1" customHeight="1">
      <c r="A74" s="49"/>
      <c r="B74" s="49"/>
      <c r="C74" s="65" t="s">
        <v>367</v>
      </c>
      <c r="D74" s="66">
        <v>0</v>
      </c>
      <c r="E74" s="66">
        <v>0</v>
      </c>
      <c r="F74" s="66">
        <v>0</v>
      </c>
      <c r="G74" s="66">
        <v>0</v>
      </c>
      <c r="H74" s="49"/>
      <c r="I74" s="49"/>
      <c r="J74" s="49"/>
      <c r="K74" s="49"/>
    </row>
    <row r="75" spans="1:11" ht="14.1" customHeight="1">
      <c r="A75" s="49"/>
      <c r="B75" s="49"/>
      <c r="C75" s="65" t="s">
        <v>366</v>
      </c>
      <c r="D75" s="66">
        <v>0</v>
      </c>
      <c r="E75" s="66">
        <v>0</v>
      </c>
      <c r="F75" s="66">
        <v>0</v>
      </c>
      <c r="G75" s="66">
        <v>0</v>
      </c>
      <c r="H75" s="49"/>
      <c r="I75" s="49"/>
      <c r="J75" s="49"/>
      <c r="K75" s="49"/>
    </row>
    <row r="76" spans="1:11" ht="14.1" customHeight="1">
      <c r="A76" s="49"/>
      <c r="B76" s="49"/>
      <c r="C76" s="65" t="s">
        <v>365</v>
      </c>
      <c r="D76" s="66">
        <v>0</v>
      </c>
      <c r="E76" s="66">
        <v>0</v>
      </c>
      <c r="F76" s="66">
        <v>0</v>
      </c>
      <c r="G76" s="66">
        <v>0</v>
      </c>
      <c r="H76" s="49"/>
      <c r="I76" s="49"/>
      <c r="J76" s="49"/>
      <c r="K76" s="49"/>
    </row>
    <row r="77" spans="1:11" ht="14.1" customHeight="1">
      <c r="A77" s="49"/>
      <c r="B77" s="49"/>
      <c r="C77" s="65" t="s">
        <v>364</v>
      </c>
      <c r="D77" s="66">
        <v>0</v>
      </c>
      <c r="E77" s="66">
        <v>0</v>
      </c>
      <c r="F77" s="66">
        <v>0</v>
      </c>
      <c r="G77" s="66">
        <v>0</v>
      </c>
      <c r="H77" s="49"/>
      <c r="I77" s="49"/>
      <c r="J77" s="49"/>
      <c r="K77" s="49"/>
    </row>
    <row r="78" spans="1:11" ht="14.1" customHeight="1">
      <c r="A78" s="49"/>
      <c r="B78" s="49"/>
      <c r="C78" s="67" t="s">
        <v>147</v>
      </c>
      <c r="D78" s="66">
        <v>116150000</v>
      </c>
      <c r="E78" s="66">
        <v>125200000</v>
      </c>
      <c r="F78" s="66">
        <v>124500000</v>
      </c>
      <c r="G78" s="66">
        <v>123500000</v>
      </c>
      <c r="H78" s="49"/>
      <c r="I78" s="49"/>
      <c r="J78" s="49"/>
      <c r="K78" s="49"/>
    </row>
    <row r="79" spans="1:11" ht="14.1" customHeight="1">
      <c r="A79" s="49"/>
      <c r="B79" s="49"/>
      <c r="C79" s="1246" t="s">
        <v>44</v>
      </c>
      <c r="D79" s="1247"/>
      <c r="E79" s="1247"/>
      <c r="F79" s="1247"/>
      <c r="G79" s="1247"/>
      <c r="H79" s="49"/>
      <c r="I79" s="49"/>
      <c r="J79" s="49"/>
      <c r="K79" s="49"/>
    </row>
    <row r="80" spans="1:11" ht="14.1" customHeight="1">
      <c r="A80" s="49"/>
      <c r="B80" s="49"/>
      <c r="C80" s="141" t="s">
        <v>740</v>
      </c>
      <c r="D80" s="1246" t="s">
        <v>200</v>
      </c>
      <c r="E80" s="1247"/>
      <c r="F80" s="1247"/>
      <c r="G80" s="1247"/>
      <c r="H80" s="49"/>
      <c r="I80" s="49"/>
      <c r="J80" s="49"/>
      <c r="K80" s="49"/>
    </row>
    <row r="81" spans="1:11" ht="14.1" customHeight="1">
      <c r="A81" s="49"/>
      <c r="B81" s="49"/>
      <c r="C81" s="59" t="s">
        <v>393</v>
      </c>
      <c r="D81" s="1258" t="s">
        <v>739</v>
      </c>
      <c r="E81" s="1259"/>
      <c r="F81" s="1259"/>
      <c r="G81" s="1259"/>
      <c r="H81" s="49"/>
      <c r="I81" s="49"/>
      <c r="J81" s="49"/>
      <c r="K81" s="49"/>
    </row>
    <row r="82" spans="1:11" ht="14.1" customHeight="1">
      <c r="A82" s="49"/>
      <c r="B82" s="49"/>
      <c r="C82" s="60" t="s">
        <v>392</v>
      </c>
      <c r="D82" s="1254" t="s">
        <v>738</v>
      </c>
      <c r="E82" s="1255"/>
      <c r="F82" s="1255"/>
      <c r="G82" s="1255"/>
      <c r="H82" s="49"/>
      <c r="I82" s="49"/>
      <c r="J82" s="49"/>
      <c r="K82" s="49"/>
    </row>
    <row r="83" spans="1:11" ht="14.1" customHeight="1">
      <c r="A83" s="49"/>
      <c r="B83" s="49"/>
      <c r="C83" s="60" t="s">
        <v>15</v>
      </c>
      <c r="D83" s="1254" t="s">
        <v>199</v>
      </c>
      <c r="E83" s="1255"/>
      <c r="F83" s="1255"/>
      <c r="G83" s="1255"/>
      <c r="H83" s="49"/>
      <c r="I83" s="49"/>
      <c r="J83" s="49"/>
      <c r="K83" s="49"/>
    </row>
    <row r="84" spans="1:11" ht="15" customHeight="1">
      <c r="A84" s="49"/>
      <c r="B84" s="49"/>
      <c r="C84" s="61"/>
      <c r="D84" s="62">
        <v>2021</v>
      </c>
      <c r="E84" s="62">
        <v>2022</v>
      </c>
      <c r="F84" s="62">
        <v>2023</v>
      </c>
      <c r="G84" s="62">
        <v>2024</v>
      </c>
      <c r="H84" s="49"/>
      <c r="I84" s="49"/>
      <c r="J84" s="49"/>
      <c r="K84" s="49"/>
    </row>
    <row r="85" spans="1:11" ht="15" customHeight="1">
      <c r="A85" s="49"/>
      <c r="B85" s="49"/>
      <c r="C85" s="63"/>
      <c r="D85" s="64" t="s">
        <v>7</v>
      </c>
      <c r="E85" s="64" t="s">
        <v>8</v>
      </c>
      <c r="F85" s="64" t="s">
        <v>8</v>
      </c>
      <c r="G85" s="64" t="s">
        <v>8</v>
      </c>
      <c r="H85" s="49"/>
      <c r="I85" s="49"/>
      <c r="J85" s="49"/>
      <c r="K85" s="49"/>
    </row>
    <row r="86" spans="1:11" ht="14.1" customHeight="1">
      <c r="A86" s="49"/>
      <c r="B86" s="49"/>
      <c r="C86" s="53" t="s">
        <v>16</v>
      </c>
      <c r="D86" s="57" t="s">
        <v>346</v>
      </c>
      <c r="E86" s="57" t="s">
        <v>346</v>
      </c>
      <c r="F86" s="57" t="s">
        <v>346</v>
      </c>
      <c r="G86" s="57" t="s">
        <v>346</v>
      </c>
      <c r="H86" s="49"/>
      <c r="I86" s="49"/>
      <c r="J86" s="49"/>
      <c r="K86" s="49"/>
    </row>
    <row r="87" spans="1:11" ht="14.1" customHeight="1">
      <c r="A87" s="49"/>
      <c r="B87" s="49"/>
      <c r="C87" s="53" t="s">
        <v>506</v>
      </c>
      <c r="D87" s="57" t="s">
        <v>737</v>
      </c>
      <c r="E87" s="57" t="s">
        <v>1008</v>
      </c>
      <c r="F87" s="57" t="s">
        <v>640</v>
      </c>
      <c r="G87" s="57" t="s">
        <v>640</v>
      </c>
      <c r="H87" s="49"/>
      <c r="I87" s="49"/>
      <c r="J87" s="49"/>
      <c r="K87" s="49"/>
    </row>
    <row r="88" spans="1:11" ht="14.1" customHeight="1">
      <c r="A88" s="49"/>
      <c r="B88" s="49"/>
      <c r="C88" s="53" t="s">
        <v>504</v>
      </c>
      <c r="D88" s="57" t="s">
        <v>457</v>
      </c>
      <c r="E88" s="57" t="s">
        <v>444</v>
      </c>
      <c r="F88" s="57" t="s">
        <v>735</v>
      </c>
      <c r="G88" s="57" t="s">
        <v>735</v>
      </c>
      <c r="H88" s="49"/>
      <c r="I88" s="49"/>
      <c r="J88" s="49"/>
      <c r="K88" s="49"/>
    </row>
    <row r="89" spans="1:11" ht="14.1" customHeight="1">
      <c r="A89" s="49"/>
      <c r="B89" s="49"/>
      <c r="C89" s="53" t="s">
        <v>388</v>
      </c>
      <c r="D89" s="57" t="s">
        <v>361</v>
      </c>
      <c r="E89" s="57" t="s">
        <v>385</v>
      </c>
      <c r="F89" s="57" t="s">
        <v>385</v>
      </c>
      <c r="G89" s="57" t="s">
        <v>385</v>
      </c>
      <c r="H89" s="49"/>
      <c r="I89" s="49"/>
      <c r="J89" s="49"/>
      <c r="K89" s="49"/>
    </row>
    <row r="90" spans="1:11" ht="14.1" customHeight="1">
      <c r="A90" s="49"/>
      <c r="B90" s="49"/>
      <c r="C90" s="53" t="s">
        <v>387</v>
      </c>
      <c r="D90" s="57" t="s">
        <v>361</v>
      </c>
      <c r="E90" s="57" t="s">
        <v>887</v>
      </c>
      <c r="F90" s="57" t="s">
        <v>1007</v>
      </c>
      <c r="G90" s="57" t="s">
        <v>385</v>
      </c>
      <c r="H90" s="49"/>
      <c r="I90" s="49"/>
      <c r="J90" s="49"/>
      <c r="K90" s="49"/>
    </row>
    <row r="91" spans="1:11" ht="14.1" customHeight="1">
      <c r="A91" s="49"/>
      <c r="B91" s="49"/>
      <c r="C91" s="53" t="s">
        <v>22</v>
      </c>
      <c r="D91" s="57" t="s">
        <v>361</v>
      </c>
      <c r="E91" s="57" t="s">
        <v>887</v>
      </c>
      <c r="F91" s="57" t="s">
        <v>1007</v>
      </c>
      <c r="G91" s="57" t="s">
        <v>385</v>
      </c>
      <c r="H91" s="49"/>
      <c r="I91" s="49"/>
      <c r="J91" s="49"/>
      <c r="K91" s="49"/>
    </row>
    <row r="92" spans="1:11" ht="14.1" customHeight="1">
      <c r="A92" s="49"/>
      <c r="B92" s="49"/>
      <c r="C92" s="1256" t="s">
        <v>384</v>
      </c>
      <c r="D92" s="1257"/>
      <c r="E92" s="1257"/>
      <c r="F92" s="1257"/>
      <c r="G92" s="1257"/>
      <c r="H92" s="49"/>
      <c r="I92" s="49"/>
      <c r="J92" s="49"/>
      <c r="K92" s="49"/>
    </row>
    <row r="93" spans="1:11" ht="14.1" customHeight="1">
      <c r="A93" s="49"/>
      <c r="B93" s="49"/>
      <c r="C93" s="61"/>
      <c r="D93" s="62">
        <v>2021</v>
      </c>
      <c r="E93" s="62">
        <v>2022</v>
      </c>
      <c r="F93" s="62">
        <v>2023</v>
      </c>
      <c r="G93" s="62">
        <v>2024</v>
      </c>
      <c r="H93" s="49"/>
      <c r="I93" s="49"/>
      <c r="J93" s="49"/>
      <c r="K93" s="49"/>
    </row>
    <row r="94" spans="1:11" ht="14.1" customHeight="1">
      <c r="A94" s="49"/>
      <c r="B94" s="49"/>
      <c r="C94" s="63"/>
      <c r="D94" s="64" t="s">
        <v>7</v>
      </c>
      <c r="E94" s="64" t="s">
        <v>8</v>
      </c>
      <c r="F94" s="64" t="s">
        <v>8</v>
      </c>
      <c r="G94" s="64" t="s">
        <v>8</v>
      </c>
      <c r="H94" s="49"/>
      <c r="I94" s="49"/>
      <c r="J94" s="49"/>
      <c r="K94" s="49"/>
    </row>
    <row r="95" spans="1:11" ht="14.1" customHeight="1">
      <c r="A95" s="49"/>
      <c r="B95" s="49"/>
      <c r="C95" s="65" t="s">
        <v>381</v>
      </c>
      <c r="D95" s="66">
        <v>0</v>
      </c>
      <c r="E95" s="66">
        <v>0</v>
      </c>
      <c r="F95" s="66">
        <v>0</v>
      </c>
      <c r="G95" s="66">
        <v>0</v>
      </c>
      <c r="H95" s="49"/>
      <c r="I95" s="49"/>
      <c r="J95" s="49"/>
      <c r="K95" s="49"/>
    </row>
    <row r="96" spans="1:11" ht="14.1" customHeight="1">
      <c r="A96" s="49"/>
      <c r="B96" s="49"/>
      <c r="C96" s="65" t="s">
        <v>370</v>
      </c>
      <c r="D96" s="66">
        <v>0</v>
      </c>
      <c r="E96" s="66">
        <v>0</v>
      </c>
      <c r="F96" s="66">
        <v>0</v>
      </c>
      <c r="G96" s="66">
        <v>0</v>
      </c>
      <c r="H96" s="49"/>
      <c r="I96" s="49"/>
      <c r="J96" s="49"/>
      <c r="K96" s="49"/>
    </row>
    <row r="97" spans="1:11" ht="14.1" customHeight="1">
      <c r="A97" s="49"/>
      <c r="B97" s="49"/>
      <c r="C97" s="65" t="s">
        <v>374</v>
      </c>
      <c r="D97" s="66">
        <v>0</v>
      </c>
      <c r="E97" s="66">
        <v>0</v>
      </c>
      <c r="F97" s="66">
        <v>0</v>
      </c>
      <c r="G97" s="66">
        <v>0</v>
      </c>
      <c r="H97" s="49"/>
      <c r="I97" s="49"/>
      <c r="J97" s="49"/>
      <c r="K97" s="49"/>
    </row>
    <row r="98" spans="1:11" ht="14.1" customHeight="1">
      <c r="A98" s="49"/>
      <c r="B98" s="49"/>
      <c r="C98" s="65" t="s">
        <v>380</v>
      </c>
      <c r="D98" s="66">
        <v>0</v>
      </c>
      <c r="E98" s="66">
        <v>0</v>
      </c>
      <c r="F98" s="66">
        <v>0</v>
      </c>
      <c r="G98" s="66">
        <v>0</v>
      </c>
      <c r="H98" s="49"/>
      <c r="I98" s="49"/>
      <c r="J98" s="49"/>
      <c r="K98" s="49"/>
    </row>
    <row r="99" spans="1:11" ht="14.1" customHeight="1">
      <c r="A99" s="49"/>
      <c r="B99" s="49"/>
      <c r="C99" s="65" t="s">
        <v>370</v>
      </c>
      <c r="D99" s="66">
        <v>0</v>
      </c>
      <c r="E99" s="66">
        <v>0</v>
      </c>
      <c r="F99" s="66">
        <v>0</v>
      </c>
      <c r="G99" s="66">
        <v>0</v>
      </c>
      <c r="H99" s="49"/>
      <c r="I99" s="49"/>
      <c r="J99" s="49"/>
      <c r="K99" s="49"/>
    </row>
    <row r="100" spans="1:11" ht="14.1" customHeight="1">
      <c r="A100" s="49"/>
      <c r="B100" s="49"/>
      <c r="C100" s="65" t="s">
        <v>374</v>
      </c>
      <c r="D100" s="66">
        <v>0</v>
      </c>
      <c r="E100" s="66">
        <v>0</v>
      </c>
      <c r="F100" s="66">
        <v>0</v>
      </c>
      <c r="G100" s="66">
        <v>0</v>
      </c>
      <c r="H100" s="49"/>
      <c r="I100" s="49"/>
      <c r="J100" s="49"/>
      <c r="K100" s="49"/>
    </row>
    <row r="101" spans="1:11" ht="14.1" customHeight="1">
      <c r="A101" s="49"/>
      <c r="B101" s="49"/>
      <c r="C101" s="65" t="s">
        <v>379</v>
      </c>
      <c r="D101" s="66">
        <v>0</v>
      </c>
      <c r="E101" s="66">
        <v>0</v>
      </c>
      <c r="F101" s="66">
        <v>0</v>
      </c>
      <c r="G101" s="66">
        <v>0</v>
      </c>
      <c r="H101" s="49"/>
      <c r="I101" s="49"/>
      <c r="J101" s="49"/>
      <c r="K101" s="49"/>
    </row>
    <row r="102" spans="1:11" ht="14.1" customHeight="1">
      <c r="A102" s="49"/>
      <c r="B102" s="49"/>
      <c r="C102" s="65" t="s">
        <v>370</v>
      </c>
      <c r="D102" s="66">
        <v>0</v>
      </c>
      <c r="E102" s="66">
        <v>0</v>
      </c>
      <c r="F102" s="66">
        <v>0</v>
      </c>
      <c r="G102" s="66">
        <v>0</v>
      </c>
      <c r="H102" s="49"/>
      <c r="I102" s="49"/>
      <c r="J102" s="49"/>
      <c r="K102" s="49"/>
    </row>
    <row r="103" spans="1:11" ht="14.1" customHeight="1">
      <c r="A103" s="49"/>
      <c r="B103" s="49"/>
      <c r="C103" s="65" t="s">
        <v>374</v>
      </c>
      <c r="D103" s="66">
        <v>0</v>
      </c>
      <c r="E103" s="66">
        <v>0</v>
      </c>
      <c r="F103" s="66">
        <v>0</v>
      </c>
      <c r="G103" s="66">
        <v>0</v>
      </c>
      <c r="H103" s="49"/>
      <c r="I103" s="49"/>
      <c r="J103" s="49"/>
      <c r="K103" s="49"/>
    </row>
    <row r="104" spans="1:11" ht="14.1" customHeight="1">
      <c r="A104" s="49"/>
      <c r="B104" s="49"/>
      <c r="C104" s="65" t="s">
        <v>378</v>
      </c>
      <c r="D104" s="66">
        <v>0</v>
      </c>
      <c r="E104" s="66">
        <v>0</v>
      </c>
      <c r="F104" s="66">
        <v>0</v>
      </c>
      <c r="G104" s="66">
        <v>0</v>
      </c>
      <c r="H104" s="49"/>
      <c r="I104" s="49"/>
      <c r="J104" s="49"/>
      <c r="K104" s="49"/>
    </row>
    <row r="105" spans="1:11" ht="14.1" customHeight="1">
      <c r="A105" s="49"/>
      <c r="B105" s="49"/>
      <c r="C105" s="65" t="s">
        <v>370</v>
      </c>
      <c r="D105" s="66">
        <v>0</v>
      </c>
      <c r="E105" s="66">
        <v>0</v>
      </c>
      <c r="F105" s="66">
        <v>0</v>
      </c>
      <c r="G105" s="66">
        <v>0</v>
      </c>
      <c r="H105" s="49"/>
      <c r="I105" s="49"/>
      <c r="J105" s="49"/>
      <c r="K105" s="49"/>
    </row>
    <row r="106" spans="1:11" ht="14.1" customHeight="1">
      <c r="A106" s="49"/>
      <c r="B106" s="49"/>
      <c r="C106" s="65" t="s">
        <v>374</v>
      </c>
      <c r="D106" s="66">
        <v>0</v>
      </c>
      <c r="E106" s="66">
        <v>0</v>
      </c>
      <c r="F106" s="66">
        <v>0</v>
      </c>
      <c r="G106" s="66">
        <v>0</v>
      </c>
      <c r="H106" s="49"/>
      <c r="I106" s="49"/>
      <c r="J106" s="49"/>
      <c r="K106" s="49"/>
    </row>
    <row r="107" spans="1:11" ht="14.1" customHeight="1">
      <c r="A107" s="49"/>
      <c r="B107" s="49"/>
      <c r="C107" s="65" t="s">
        <v>383</v>
      </c>
      <c r="D107" s="66">
        <v>0</v>
      </c>
      <c r="E107" s="66">
        <v>0</v>
      </c>
      <c r="F107" s="66">
        <v>0</v>
      </c>
      <c r="G107" s="66">
        <v>0</v>
      </c>
      <c r="H107" s="49"/>
      <c r="I107" s="49"/>
      <c r="J107" s="49"/>
      <c r="K107" s="49"/>
    </row>
    <row r="108" spans="1:11" ht="14.1" customHeight="1">
      <c r="A108" s="49"/>
      <c r="B108" s="49"/>
      <c r="C108" s="65" t="s">
        <v>370</v>
      </c>
      <c r="D108" s="66">
        <v>0</v>
      </c>
      <c r="E108" s="66">
        <v>0</v>
      </c>
      <c r="F108" s="66">
        <v>0</v>
      </c>
      <c r="G108" s="66">
        <v>0</v>
      </c>
      <c r="H108" s="49"/>
      <c r="I108" s="49"/>
      <c r="J108" s="49"/>
      <c r="K108" s="49"/>
    </row>
    <row r="109" spans="1:11" ht="14.1" customHeight="1">
      <c r="A109" s="49"/>
      <c r="B109" s="49"/>
      <c r="C109" s="65" t="s">
        <v>374</v>
      </c>
      <c r="D109" s="66">
        <v>0</v>
      </c>
      <c r="E109" s="66">
        <v>0</v>
      </c>
      <c r="F109" s="66">
        <v>0</v>
      </c>
      <c r="G109" s="66">
        <v>0</v>
      </c>
      <c r="H109" s="49"/>
      <c r="I109" s="49"/>
      <c r="J109" s="49"/>
      <c r="K109" s="49"/>
    </row>
    <row r="110" spans="1:11" ht="14.1" customHeight="1">
      <c r="A110" s="49"/>
      <c r="B110" s="49"/>
      <c r="C110" s="65" t="s">
        <v>376</v>
      </c>
      <c r="D110" s="66">
        <v>0</v>
      </c>
      <c r="E110" s="66">
        <v>0</v>
      </c>
      <c r="F110" s="66">
        <v>0</v>
      </c>
      <c r="G110" s="66">
        <v>0</v>
      </c>
      <c r="H110" s="49"/>
      <c r="I110" s="49"/>
      <c r="J110" s="49"/>
      <c r="K110" s="49"/>
    </row>
    <row r="111" spans="1:11" ht="14.1" customHeight="1">
      <c r="A111" s="49"/>
      <c r="B111" s="49"/>
      <c r="C111" s="65" t="s">
        <v>370</v>
      </c>
      <c r="D111" s="66">
        <v>0</v>
      </c>
      <c r="E111" s="66">
        <v>0</v>
      </c>
      <c r="F111" s="66">
        <v>0</v>
      </c>
      <c r="G111" s="66">
        <v>0</v>
      </c>
      <c r="H111" s="49"/>
      <c r="I111" s="49"/>
      <c r="J111" s="49"/>
      <c r="K111" s="49"/>
    </row>
    <row r="112" spans="1:11" ht="14.1" customHeight="1">
      <c r="A112" s="49"/>
      <c r="B112" s="49"/>
      <c r="C112" s="65" t="s">
        <v>374</v>
      </c>
      <c r="D112" s="66">
        <v>0</v>
      </c>
      <c r="E112" s="66">
        <v>0</v>
      </c>
      <c r="F112" s="66">
        <v>0</v>
      </c>
      <c r="G112" s="66">
        <v>0</v>
      </c>
      <c r="H112" s="49"/>
      <c r="I112" s="49"/>
      <c r="J112" s="49"/>
      <c r="K112" s="49"/>
    </row>
    <row r="113" spans="1:11" ht="14.1" customHeight="1">
      <c r="A113" s="49"/>
      <c r="B113" s="49"/>
      <c r="C113" s="65" t="s">
        <v>375</v>
      </c>
      <c r="D113" s="66">
        <v>0</v>
      </c>
      <c r="E113" s="66">
        <v>0</v>
      </c>
      <c r="F113" s="66">
        <v>0</v>
      </c>
      <c r="G113" s="66">
        <v>0</v>
      </c>
      <c r="H113" s="49"/>
      <c r="I113" s="49"/>
      <c r="J113" s="49"/>
      <c r="K113" s="49"/>
    </row>
    <row r="114" spans="1:11" ht="14.1" customHeight="1">
      <c r="A114" s="49"/>
      <c r="B114" s="49"/>
      <c r="C114" s="65" t="s">
        <v>370</v>
      </c>
      <c r="D114" s="66">
        <v>0</v>
      </c>
      <c r="E114" s="66">
        <v>0</v>
      </c>
      <c r="F114" s="66">
        <v>0</v>
      </c>
      <c r="G114" s="66">
        <v>0</v>
      </c>
      <c r="H114" s="49"/>
      <c r="I114" s="49"/>
      <c r="J114" s="49"/>
      <c r="K114" s="49"/>
    </row>
    <row r="115" spans="1:11" ht="14.1" customHeight="1">
      <c r="A115" s="49"/>
      <c r="B115" s="49"/>
      <c r="C115" s="65" t="s">
        <v>374</v>
      </c>
      <c r="D115" s="66">
        <v>0</v>
      </c>
      <c r="E115" s="66">
        <v>0</v>
      </c>
      <c r="F115" s="66">
        <v>0</v>
      </c>
      <c r="G115" s="66">
        <v>0</v>
      </c>
      <c r="H115" s="49"/>
      <c r="I115" s="49"/>
      <c r="J115" s="49"/>
      <c r="K115" s="49"/>
    </row>
    <row r="116" spans="1:11" ht="14.1" customHeight="1">
      <c r="A116" s="49"/>
      <c r="B116" s="49"/>
      <c r="C116" s="65" t="s">
        <v>373</v>
      </c>
      <c r="D116" s="66">
        <v>0</v>
      </c>
      <c r="E116" s="66">
        <v>0</v>
      </c>
      <c r="F116" s="66">
        <v>0</v>
      </c>
      <c r="G116" s="66">
        <v>0</v>
      </c>
      <c r="H116" s="49"/>
      <c r="I116" s="49"/>
      <c r="J116" s="49"/>
      <c r="K116" s="49"/>
    </row>
    <row r="117" spans="1:11" ht="14.1" customHeight="1">
      <c r="A117" s="49"/>
      <c r="B117" s="49"/>
      <c r="C117" s="65" t="s">
        <v>370</v>
      </c>
      <c r="D117" s="66">
        <v>0</v>
      </c>
      <c r="E117" s="66">
        <v>0</v>
      </c>
      <c r="F117" s="66">
        <v>0</v>
      </c>
      <c r="G117" s="66">
        <v>0</v>
      </c>
      <c r="H117" s="49"/>
      <c r="I117" s="49"/>
      <c r="J117" s="49"/>
      <c r="K117" s="49"/>
    </row>
    <row r="118" spans="1:11" ht="14.1" customHeight="1">
      <c r="A118" s="49"/>
      <c r="B118" s="49"/>
      <c r="C118" s="65" t="s">
        <v>369</v>
      </c>
      <c r="D118" s="66">
        <v>0</v>
      </c>
      <c r="E118" s="66">
        <v>0</v>
      </c>
      <c r="F118" s="66">
        <v>0</v>
      </c>
      <c r="G118" s="66">
        <v>0</v>
      </c>
      <c r="H118" s="49"/>
      <c r="I118" s="49"/>
      <c r="J118" s="49"/>
      <c r="K118" s="49"/>
    </row>
    <row r="119" spans="1:11" ht="14.1" customHeight="1">
      <c r="A119" s="49"/>
      <c r="B119" s="49"/>
      <c r="C119" s="65" t="s">
        <v>368</v>
      </c>
      <c r="D119" s="66">
        <v>0</v>
      </c>
      <c r="E119" s="66">
        <v>0</v>
      </c>
      <c r="F119" s="66">
        <v>0</v>
      </c>
      <c r="G119" s="66">
        <v>0</v>
      </c>
      <c r="H119" s="49"/>
      <c r="I119" s="49"/>
      <c r="J119" s="49"/>
      <c r="K119" s="49"/>
    </row>
    <row r="120" spans="1:11" ht="14.1" customHeight="1">
      <c r="A120" s="49"/>
      <c r="B120" s="49"/>
      <c r="C120" s="65" t="s">
        <v>367</v>
      </c>
      <c r="D120" s="66">
        <v>0</v>
      </c>
      <c r="E120" s="66">
        <v>0</v>
      </c>
      <c r="F120" s="66">
        <v>0</v>
      </c>
      <c r="G120" s="66">
        <v>0</v>
      </c>
      <c r="H120" s="49"/>
      <c r="I120" s="49"/>
      <c r="J120" s="49"/>
      <c r="K120" s="49"/>
    </row>
    <row r="121" spans="1:11" ht="14.1" customHeight="1">
      <c r="A121" s="49"/>
      <c r="B121" s="49"/>
      <c r="C121" s="65" t="s">
        <v>366</v>
      </c>
      <c r="D121" s="66">
        <v>0</v>
      </c>
      <c r="E121" s="66">
        <v>0</v>
      </c>
      <c r="F121" s="66">
        <v>0</v>
      </c>
      <c r="G121" s="66">
        <v>0</v>
      </c>
      <c r="H121" s="49"/>
      <c r="I121" s="49"/>
      <c r="J121" s="49"/>
      <c r="K121" s="49"/>
    </row>
    <row r="122" spans="1:11" ht="14.1" customHeight="1">
      <c r="A122" s="49"/>
      <c r="B122" s="49"/>
      <c r="C122" s="65" t="s">
        <v>372</v>
      </c>
      <c r="D122" s="66">
        <v>3000000</v>
      </c>
      <c r="E122" s="66">
        <v>4000000</v>
      </c>
      <c r="F122" s="66">
        <v>2000000</v>
      </c>
      <c r="G122" s="66">
        <v>2000000</v>
      </c>
      <c r="H122" s="49"/>
      <c r="I122" s="49"/>
      <c r="J122" s="49"/>
      <c r="K122" s="49"/>
    </row>
    <row r="123" spans="1:11" ht="14.1" customHeight="1">
      <c r="A123" s="49"/>
      <c r="B123" s="49"/>
      <c r="C123" s="65" t="s">
        <v>370</v>
      </c>
      <c r="D123" s="66">
        <v>3000000</v>
      </c>
      <c r="E123" s="66">
        <v>4000000</v>
      </c>
      <c r="F123" s="66">
        <v>2000000</v>
      </c>
      <c r="G123" s="66">
        <v>2000000</v>
      </c>
      <c r="H123" s="49"/>
      <c r="I123" s="49"/>
      <c r="J123" s="49"/>
      <c r="K123" s="49"/>
    </row>
    <row r="124" spans="1:11" ht="14.1" customHeight="1">
      <c r="A124" s="49"/>
      <c r="B124" s="49"/>
      <c r="C124" s="65" t="s">
        <v>369</v>
      </c>
      <c r="D124" s="66">
        <v>0</v>
      </c>
      <c r="E124" s="66">
        <v>0</v>
      </c>
      <c r="F124" s="66">
        <v>0</v>
      </c>
      <c r="G124" s="66">
        <v>0</v>
      </c>
      <c r="H124" s="49"/>
      <c r="I124" s="49"/>
      <c r="J124" s="49"/>
      <c r="K124" s="49"/>
    </row>
    <row r="125" spans="1:11" ht="14.1" customHeight="1">
      <c r="A125" s="49"/>
      <c r="B125" s="49"/>
      <c r="C125" s="65" t="s">
        <v>368</v>
      </c>
      <c r="D125" s="66">
        <v>0</v>
      </c>
      <c r="E125" s="66">
        <v>0</v>
      </c>
      <c r="F125" s="66">
        <v>0</v>
      </c>
      <c r="G125" s="66">
        <v>0</v>
      </c>
      <c r="H125" s="49"/>
      <c r="I125" s="49"/>
      <c r="J125" s="49"/>
      <c r="K125" s="49"/>
    </row>
    <row r="126" spans="1:11" ht="14.1" customHeight="1">
      <c r="A126" s="49"/>
      <c r="B126" s="49"/>
      <c r="C126" s="65" t="s">
        <v>367</v>
      </c>
      <c r="D126" s="66">
        <v>0</v>
      </c>
      <c r="E126" s="66">
        <v>0</v>
      </c>
      <c r="F126" s="66">
        <v>0</v>
      </c>
      <c r="G126" s="66">
        <v>0</v>
      </c>
      <c r="H126" s="49"/>
      <c r="I126" s="49"/>
      <c r="J126" s="49"/>
      <c r="K126" s="49"/>
    </row>
    <row r="127" spans="1:11" ht="14.1" customHeight="1">
      <c r="A127" s="49"/>
      <c r="B127" s="49"/>
      <c r="C127" s="65" t="s">
        <v>366</v>
      </c>
      <c r="D127" s="66">
        <v>0</v>
      </c>
      <c r="E127" s="66">
        <v>0</v>
      </c>
      <c r="F127" s="66">
        <v>0</v>
      </c>
      <c r="G127" s="66">
        <v>0</v>
      </c>
      <c r="H127" s="49"/>
      <c r="I127" s="49"/>
      <c r="J127" s="49"/>
      <c r="K127" s="49"/>
    </row>
    <row r="128" spans="1:11" ht="14.1" customHeight="1">
      <c r="A128" s="49"/>
      <c r="B128" s="49"/>
      <c r="C128" s="65" t="s">
        <v>371</v>
      </c>
      <c r="D128" s="66">
        <v>0</v>
      </c>
      <c r="E128" s="66">
        <v>0</v>
      </c>
      <c r="F128" s="66">
        <v>0</v>
      </c>
      <c r="G128" s="66">
        <v>0</v>
      </c>
      <c r="H128" s="49"/>
      <c r="I128" s="49"/>
      <c r="J128" s="49"/>
      <c r="K128" s="49"/>
    </row>
    <row r="129" spans="1:11" ht="14.1" customHeight="1">
      <c r="A129" s="49"/>
      <c r="B129" s="49"/>
      <c r="C129" s="65" t="s">
        <v>370</v>
      </c>
      <c r="D129" s="66">
        <v>0</v>
      </c>
      <c r="E129" s="66">
        <v>0</v>
      </c>
      <c r="F129" s="66">
        <v>0</v>
      </c>
      <c r="G129" s="66">
        <v>0</v>
      </c>
      <c r="H129" s="49"/>
      <c r="I129" s="49"/>
      <c r="J129" s="49"/>
      <c r="K129" s="49"/>
    </row>
    <row r="130" spans="1:11" ht="14.1" customHeight="1">
      <c r="A130" s="49"/>
      <c r="B130" s="49"/>
      <c r="C130" s="65" t="s">
        <v>369</v>
      </c>
      <c r="D130" s="66">
        <v>0</v>
      </c>
      <c r="E130" s="66">
        <v>0</v>
      </c>
      <c r="F130" s="66">
        <v>0</v>
      </c>
      <c r="G130" s="66">
        <v>0</v>
      </c>
      <c r="H130" s="49"/>
      <c r="I130" s="49"/>
      <c r="J130" s="49"/>
      <c r="K130" s="49"/>
    </row>
    <row r="131" spans="1:11" ht="14.1" customHeight="1">
      <c r="A131" s="49"/>
      <c r="B131" s="49"/>
      <c r="C131" s="65" t="s">
        <v>368</v>
      </c>
      <c r="D131" s="66">
        <v>0</v>
      </c>
      <c r="E131" s="66">
        <v>0</v>
      </c>
      <c r="F131" s="66">
        <v>0</v>
      </c>
      <c r="G131" s="66">
        <v>0</v>
      </c>
      <c r="H131" s="49"/>
      <c r="I131" s="49"/>
      <c r="J131" s="49"/>
      <c r="K131" s="49"/>
    </row>
    <row r="132" spans="1:11" ht="14.1" customHeight="1">
      <c r="A132" s="49"/>
      <c r="B132" s="49"/>
      <c r="C132" s="65" t="s">
        <v>367</v>
      </c>
      <c r="D132" s="66">
        <v>0</v>
      </c>
      <c r="E132" s="66">
        <v>0</v>
      </c>
      <c r="F132" s="66">
        <v>0</v>
      </c>
      <c r="G132" s="66">
        <v>0</v>
      </c>
      <c r="H132" s="49"/>
      <c r="I132" s="49"/>
      <c r="J132" s="49"/>
      <c r="K132" s="49"/>
    </row>
    <row r="133" spans="1:11" ht="14.1" customHeight="1">
      <c r="A133" s="49"/>
      <c r="B133" s="49"/>
      <c r="C133" s="65" t="s">
        <v>366</v>
      </c>
      <c r="D133" s="66">
        <v>0</v>
      </c>
      <c r="E133" s="66">
        <v>0</v>
      </c>
      <c r="F133" s="66">
        <v>0</v>
      </c>
      <c r="G133" s="66">
        <v>0</v>
      </c>
      <c r="H133" s="49"/>
      <c r="I133" s="49"/>
      <c r="J133" s="49"/>
      <c r="K133" s="49"/>
    </row>
    <row r="134" spans="1:11" ht="14.1" customHeight="1">
      <c r="A134" s="49"/>
      <c r="B134" s="49"/>
      <c r="C134" s="65" t="s">
        <v>365</v>
      </c>
      <c r="D134" s="66">
        <v>0</v>
      </c>
      <c r="E134" s="66">
        <v>0</v>
      </c>
      <c r="F134" s="66">
        <v>0</v>
      </c>
      <c r="G134" s="66">
        <v>0</v>
      </c>
      <c r="H134" s="49"/>
      <c r="I134" s="49"/>
      <c r="J134" s="49"/>
      <c r="K134" s="49"/>
    </row>
    <row r="135" spans="1:11" ht="14.1" customHeight="1">
      <c r="A135" s="49"/>
      <c r="B135" s="49"/>
      <c r="C135" s="65" t="s">
        <v>364</v>
      </c>
      <c r="D135" s="66">
        <v>0</v>
      </c>
      <c r="E135" s="66">
        <v>0</v>
      </c>
      <c r="F135" s="66">
        <v>0</v>
      </c>
      <c r="G135" s="66">
        <v>0</v>
      </c>
      <c r="H135" s="49"/>
      <c r="I135" s="49"/>
      <c r="J135" s="49"/>
      <c r="K135" s="49"/>
    </row>
    <row r="136" spans="1:11" ht="14.1" customHeight="1">
      <c r="A136" s="49"/>
      <c r="B136" s="49"/>
      <c r="C136" s="67" t="s">
        <v>147</v>
      </c>
      <c r="D136" s="66">
        <v>3000000</v>
      </c>
      <c r="E136" s="66">
        <v>4000000</v>
      </c>
      <c r="F136" s="66">
        <v>2000000</v>
      </c>
      <c r="G136" s="66">
        <v>2000000</v>
      </c>
      <c r="H136" s="49"/>
      <c r="I136" s="49"/>
      <c r="J136" s="49"/>
      <c r="K136" s="49"/>
    </row>
    <row r="137" spans="1:11" ht="15" customHeight="1">
      <c r="A137" s="49"/>
      <c r="B137" s="49"/>
      <c r="C137" s="68" t="s">
        <v>361</v>
      </c>
      <c r="D137" s="69" t="s">
        <v>361</v>
      </c>
      <c r="E137" s="69" t="s">
        <v>361</v>
      </c>
      <c r="F137" s="69" t="s">
        <v>361</v>
      </c>
      <c r="G137" s="69" t="s">
        <v>361</v>
      </c>
      <c r="H137" s="49"/>
      <c r="I137" s="49"/>
      <c r="J137" s="49"/>
      <c r="K137" s="49"/>
    </row>
    <row r="138" spans="1:11" ht="15" customHeight="1">
      <c r="A138" s="49"/>
      <c r="B138" s="49"/>
      <c r="C138" s="52" t="s">
        <v>382</v>
      </c>
      <c r="D138" s="70">
        <v>119150000</v>
      </c>
      <c r="E138" s="70">
        <v>129200000</v>
      </c>
      <c r="F138" s="70">
        <v>126500000</v>
      </c>
      <c r="G138" s="70">
        <v>125500000</v>
      </c>
      <c r="H138" s="49"/>
      <c r="I138" s="49"/>
      <c r="J138" s="49"/>
      <c r="K138" s="49"/>
    </row>
    <row r="139" spans="1:11" ht="15" customHeight="1">
      <c r="A139" s="49"/>
      <c r="B139" s="49"/>
      <c r="C139" s="53" t="s">
        <v>381</v>
      </c>
      <c r="D139" s="71">
        <v>86000000</v>
      </c>
      <c r="E139" s="71">
        <v>89000000</v>
      </c>
      <c r="F139" s="71">
        <v>89000000</v>
      </c>
      <c r="G139" s="71">
        <v>89000000</v>
      </c>
      <c r="H139" s="49"/>
      <c r="I139" s="49"/>
      <c r="J139" s="49"/>
      <c r="K139" s="49"/>
    </row>
    <row r="140" spans="1:11" ht="15" customHeight="1">
      <c r="A140" s="49"/>
      <c r="B140" s="49"/>
      <c r="C140" s="53" t="s">
        <v>370</v>
      </c>
      <c r="D140" s="71">
        <v>86000000</v>
      </c>
      <c r="E140" s="71">
        <v>89000000</v>
      </c>
      <c r="F140" s="71">
        <v>89000000</v>
      </c>
      <c r="G140" s="71">
        <v>89000000</v>
      </c>
      <c r="H140" s="49"/>
      <c r="I140" s="49"/>
      <c r="J140" s="49"/>
      <c r="K140" s="49"/>
    </row>
    <row r="141" spans="1:11" ht="15" customHeight="1">
      <c r="A141" s="49"/>
      <c r="B141" s="49"/>
      <c r="C141" s="53" t="s">
        <v>374</v>
      </c>
      <c r="D141" s="71">
        <v>0</v>
      </c>
      <c r="E141" s="71">
        <v>0</v>
      </c>
      <c r="F141" s="71">
        <v>0</v>
      </c>
      <c r="G141" s="71">
        <v>0</v>
      </c>
      <c r="H141" s="49"/>
      <c r="I141" s="49"/>
      <c r="J141" s="49"/>
      <c r="K141" s="49"/>
    </row>
    <row r="142" spans="1:11" ht="15" customHeight="1">
      <c r="A142" s="49"/>
      <c r="B142" s="49"/>
      <c r="C142" s="53" t="s">
        <v>380</v>
      </c>
      <c r="D142" s="71">
        <v>12500000</v>
      </c>
      <c r="E142" s="71">
        <v>13500000</v>
      </c>
      <c r="F142" s="71">
        <v>13500000</v>
      </c>
      <c r="G142" s="71">
        <v>13500000</v>
      </c>
      <c r="H142" s="49"/>
      <c r="I142" s="49"/>
      <c r="J142" s="49"/>
      <c r="K142" s="49"/>
    </row>
    <row r="143" spans="1:11" ht="15" customHeight="1">
      <c r="A143" s="49"/>
      <c r="B143" s="49"/>
      <c r="C143" s="53" t="s">
        <v>370</v>
      </c>
      <c r="D143" s="71">
        <v>12500000</v>
      </c>
      <c r="E143" s="71">
        <v>13500000</v>
      </c>
      <c r="F143" s="71">
        <v>13500000</v>
      </c>
      <c r="G143" s="71">
        <v>13500000</v>
      </c>
      <c r="H143" s="49"/>
      <c r="I143" s="49"/>
      <c r="J143" s="49"/>
      <c r="K143" s="49"/>
    </row>
    <row r="144" spans="1:11" ht="15" customHeight="1">
      <c r="A144" s="49"/>
      <c r="B144" s="49"/>
      <c r="C144" s="53" t="s">
        <v>374</v>
      </c>
      <c r="D144" s="71">
        <v>0</v>
      </c>
      <c r="E144" s="71">
        <v>0</v>
      </c>
      <c r="F144" s="71">
        <v>0</v>
      </c>
      <c r="G144" s="71">
        <v>0</v>
      </c>
      <c r="H144" s="49"/>
      <c r="I144" s="49"/>
      <c r="J144" s="49"/>
      <c r="K144" s="49"/>
    </row>
    <row r="145" spans="1:11" ht="15" customHeight="1">
      <c r="A145" s="49"/>
      <c r="B145" s="49"/>
      <c r="C145" s="53" t="s">
        <v>379</v>
      </c>
      <c r="D145" s="71">
        <v>15400000</v>
      </c>
      <c r="E145" s="71">
        <v>18000000</v>
      </c>
      <c r="F145" s="71">
        <v>19500000</v>
      </c>
      <c r="G145" s="71">
        <v>19000000</v>
      </c>
      <c r="H145" s="49"/>
      <c r="I145" s="49"/>
      <c r="J145" s="49"/>
      <c r="K145" s="49"/>
    </row>
    <row r="146" spans="1:11" ht="15" customHeight="1">
      <c r="A146" s="49"/>
      <c r="B146" s="49"/>
      <c r="C146" s="53" t="s">
        <v>370</v>
      </c>
      <c r="D146" s="71">
        <v>15400000</v>
      </c>
      <c r="E146" s="71">
        <v>18000000</v>
      </c>
      <c r="F146" s="71">
        <v>19500000</v>
      </c>
      <c r="G146" s="71">
        <v>19000000</v>
      </c>
      <c r="H146" s="49"/>
      <c r="I146" s="49"/>
      <c r="J146" s="49"/>
      <c r="K146" s="49"/>
    </row>
    <row r="147" spans="1:11" ht="15" customHeight="1">
      <c r="A147" s="49"/>
      <c r="B147" s="49"/>
      <c r="C147" s="53" t="s">
        <v>374</v>
      </c>
      <c r="D147" s="71">
        <v>0</v>
      </c>
      <c r="E147" s="71">
        <v>0</v>
      </c>
      <c r="F147" s="71">
        <v>0</v>
      </c>
      <c r="G147" s="71">
        <v>0</v>
      </c>
      <c r="H147" s="49"/>
      <c r="I147" s="49"/>
      <c r="J147" s="49"/>
      <c r="K147" s="49"/>
    </row>
    <row r="148" spans="1:11" ht="15" customHeight="1">
      <c r="A148" s="49"/>
      <c r="B148" s="49"/>
      <c r="C148" s="53" t="s">
        <v>378</v>
      </c>
      <c r="D148" s="71">
        <v>0</v>
      </c>
      <c r="E148" s="71">
        <v>0</v>
      </c>
      <c r="F148" s="71">
        <v>0</v>
      </c>
      <c r="G148" s="71">
        <v>0</v>
      </c>
      <c r="H148" s="49"/>
      <c r="I148" s="49"/>
      <c r="J148" s="49"/>
      <c r="K148" s="49"/>
    </row>
    <row r="149" spans="1:11" ht="15" customHeight="1">
      <c r="A149" s="49"/>
      <c r="B149" s="49"/>
      <c r="C149" s="53" t="s">
        <v>370</v>
      </c>
      <c r="D149" s="71">
        <v>0</v>
      </c>
      <c r="E149" s="71">
        <v>0</v>
      </c>
      <c r="F149" s="71">
        <v>0</v>
      </c>
      <c r="G149" s="71">
        <v>0</v>
      </c>
      <c r="H149" s="49"/>
      <c r="I149" s="49"/>
      <c r="J149" s="49"/>
      <c r="K149" s="49"/>
    </row>
    <row r="150" spans="1:11" ht="15" customHeight="1">
      <c r="A150" s="49"/>
      <c r="B150" s="49"/>
      <c r="C150" s="53" t="s">
        <v>374</v>
      </c>
      <c r="D150" s="71">
        <v>0</v>
      </c>
      <c r="E150" s="71">
        <v>0</v>
      </c>
      <c r="F150" s="71">
        <v>0</v>
      </c>
      <c r="G150" s="71">
        <v>0</v>
      </c>
      <c r="H150" s="49"/>
      <c r="I150" s="49"/>
      <c r="J150" s="49"/>
      <c r="K150" s="49"/>
    </row>
    <row r="151" spans="1:11" ht="20.100000000000001" customHeight="1">
      <c r="A151" s="49"/>
      <c r="B151" s="49"/>
      <c r="C151" s="53" t="s">
        <v>377</v>
      </c>
      <c r="D151" s="73">
        <v>0</v>
      </c>
      <c r="E151" s="73">
        <v>0</v>
      </c>
      <c r="F151" s="73">
        <v>0</v>
      </c>
      <c r="G151" s="73">
        <v>0</v>
      </c>
      <c r="H151" s="49"/>
      <c r="I151" s="49"/>
      <c r="J151" s="49"/>
      <c r="K151" s="49"/>
    </row>
    <row r="152" spans="1:11" ht="15" customHeight="1">
      <c r="A152" s="49"/>
      <c r="B152" s="49"/>
      <c r="C152" s="53" t="s">
        <v>370</v>
      </c>
      <c r="D152" s="71">
        <v>0</v>
      </c>
      <c r="E152" s="71">
        <v>0</v>
      </c>
      <c r="F152" s="71">
        <v>0</v>
      </c>
      <c r="G152" s="71">
        <v>0</v>
      </c>
      <c r="H152" s="49"/>
      <c r="I152" s="49"/>
      <c r="J152" s="49"/>
      <c r="K152" s="49"/>
    </row>
    <row r="153" spans="1:11" ht="15" customHeight="1">
      <c r="A153" s="49"/>
      <c r="B153" s="49"/>
      <c r="C153" s="53" t="s">
        <v>374</v>
      </c>
      <c r="D153" s="71">
        <v>0</v>
      </c>
      <c r="E153" s="71">
        <v>0</v>
      </c>
      <c r="F153" s="71">
        <v>0</v>
      </c>
      <c r="G153" s="71">
        <v>0</v>
      </c>
      <c r="H153" s="49"/>
      <c r="I153" s="49"/>
      <c r="J153" s="49"/>
      <c r="K153" s="49"/>
    </row>
    <row r="154" spans="1:11" ht="15" customHeight="1">
      <c r="A154" s="49"/>
      <c r="B154" s="49"/>
      <c r="C154" s="53" t="s">
        <v>376</v>
      </c>
      <c r="D154" s="71">
        <v>1610000</v>
      </c>
      <c r="E154" s="71">
        <v>1700000</v>
      </c>
      <c r="F154" s="71">
        <v>1700000</v>
      </c>
      <c r="G154" s="71">
        <v>1700000</v>
      </c>
      <c r="H154" s="49"/>
      <c r="I154" s="49"/>
      <c r="J154" s="49"/>
      <c r="K154" s="49"/>
    </row>
    <row r="155" spans="1:11" ht="15" customHeight="1">
      <c r="A155" s="49"/>
      <c r="B155" s="49"/>
      <c r="C155" s="53" t="s">
        <v>370</v>
      </c>
      <c r="D155" s="71">
        <v>1610000</v>
      </c>
      <c r="E155" s="71">
        <v>1700000</v>
      </c>
      <c r="F155" s="71">
        <v>1700000</v>
      </c>
      <c r="G155" s="71">
        <v>1700000</v>
      </c>
      <c r="H155" s="49"/>
      <c r="I155" s="49"/>
      <c r="J155" s="49"/>
      <c r="K155" s="49"/>
    </row>
    <row r="156" spans="1:11" ht="15" customHeight="1">
      <c r="A156" s="49"/>
      <c r="B156" s="49"/>
      <c r="C156" s="53" t="s">
        <v>374</v>
      </c>
      <c r="D156" s="71">
        <v>0</v>
      </c>
      <c r="E156" s="71">
        <v>0</v>
      </c>
      <c r="F156" s="71">
        <v>0</v>
      </c>
      <c r="G156" s="71">
        <v>0</v>
      </c>
      <c r="H156" s="49"/>
      <c r="I156" s="49"/>
      <c r="J156" s="49"/>
      <c r="K156" s="49"/>
    </row>
    <row r="157" spans="1:11" ht="15" customHeight="1">
      <c r="A157" s="49"/>
      <c r="B157" s="49"/>
      <c r="C157" s="53" t="s">
        <v>375</v>
      </c>
      <c r="D157" s="71">
        <v>640000</v>
      </c>
      <c r="E157" s="71">
        <v>3000000</v>
      </c>
      <c r="F157" s="71">
        <v>800000</v>
      </c>
      <c r="G157" s="71">
        <v>300000</v>
      </c>
      <c r="H157" s="49"/>
      <c r="I157" s="49"/>
      <c r="J157" s="49"/>
      <c r="K157" s="49"/>
    </row>
    <row r="158" spans="1:11" ht="15" customHeight="1">
      <c r="A158" s="49"/>
      <c r="B158" s="49"/>
      <c r="C158" s="53" t="s">
        <v>370</v>
      </c>
      <c r="D158" s="71">
        <v>640000</v>
      </c>
      <c r="E158" s="71">
        <v>3000000</v>
      </c>
      <c r="F158" s="71">
        <v>800000</v>
      </c>
      <c r="G158" s="71">
        <v>300000</v>
      </c>
      <c r="H158" s="49"/>
      <c r="I158" s="49"/>
      <c r="J158" s="49"/>
      <c r="K158" s="49"/>
    </row>
    <row r="159" spans="1:11" ht="15" customHeight="1">
      <c r="A159" s="49"/>
      <c r="B159" s="49"/>
      <c r="C159" s="53" t="s">
        <v>374</v>
      </c>
      <c r="D159" s="71">
        <v>0</v>
      </c>
      <c r="E159" s="71">
        <v>0</v>
      </c>
      <c r="F159" s="71">
        <v>0</v>
      </c>
      <c r="G159" s="71">
        <v>0</v>
      </c>
      <c r="H159" s="49"/>
      <c r="I159" s="49"/>
      <c r="J159" s="49"/>
      <c r="K159" s="49"/>
    </row>
    <row r="160" spans="1:11" ht="15" customHeight="1">
      <c r="A160" s="49"/>
      <c r="B160" s="49"/>
      <c r="C160" s="53" t="s">
        <v>373</v>
      </c>
      <c r="D160" s="71">
        <v>0</v>
      </c>
      <c r="E160" s="71">
        <v>0</v>
      </c>
      <c r="F160" s="71">
        <v>0</v>
      </c>
      <c r="G160" s="71">
        <v>0</v>
      </c>
      <c r="H160" s="49"/>
      <c r="I160" s="49"/>
      <c r="J160" s="49"/>
      <c r="K160" s="49"/>
    </row>
    <row r="161" spans="1:11" ht="15" customHeight="1">
      <c r="A161" s="49"/>
      <c r="B161" s="49"/>
      <c r="C161" s="53" t="s">
        <v>370</v>
      </c>
      <c r="D161" s="71">
        <v>0</v>
      </c>
      <c r="E161" s="71">
        <v>0</v>
      </c>
      <c r="F161" s="71">
        <v>0</v>
      </c>
      <c r="G161" s="71">
        <v>0</v>
      </c>
      <c r="H161" s="49"/>
      <c r="I161" s="49"/>
      <c r="J161" s="49"/>
      <c r="K161" s="49"/>
    </row>
    <row r="162" spans="1:11" ht="15" customHeight="1">
      <c r="A162" s="49"/>
      <c r="B162" s="49"/>
      <c r="C162" s="53" t="s">
        <v>369</v>
      </c>
      <c r="D162" s="71">
        <v>0</v>
      </c>
      <c r="E162" s="71">
        <v>0</v>
      </c>
      <c r="F162" s="71">
        <v>0</v>
      </c>
      <c r="G162" s="71">
        <v>0</v>
      </c>
      <c r="H162" s="49"/>
      <c r="I162" s="49"/>
      <c r="J162" s="49"/>
      <c r="K162" s="49"/>
    </row>
    <row r="163" spans="1:11" ht="15" customHeight="1">
      <c r="A163" s="49"/>
      <c r="B163" s="49"/>
      <c r="C163" s="53" t="s">
        <v>368</v>
      </c>
      <c r="D163" s="71">
        <v>0</v>
      </c>
      <c r="E163" s="71">
        <v>0</v>
      </c>
      <c r="F163" s="71">
        <v>0</v>
      </c>
      <c r="G163" s="71">
        <v>0</v>
      </c>
      <c r="H163" s="49"/>
      <c r="I163" s="49"/>
      <c r="J163" s="49"/>
      <c r="K163" s="49"/>
    </row>
    <row r="164" spans="1:11" ht="15" customHeight="1">
      <c r="A164" s="49"/>
      <c r="B164" s="49"/>
      <c r="C164" s="53" t="s">
        <v>367</v>
      </c>
      <c r="D164" s="71">
        <v>0</v>
      </c>
      <c r="E164" s="71">
        <v>0</v>
      </c>
      <c r="F164" s="71">
        <v>0</v>
      </c>
      <c r="G164" s="71">
        <v>0</v>
      </c>
      <c r="H164" s="49"/>
      <c r="I164" s="49"/>
      <c r="J164" s="49"/>
      <c r="K164" s="49"/>
    </row>
    <row r="165" spans="1:11" ht="15" customHeight="1">
      <c r="A165" s="49"/>
      <c r="B165" s="49"/>
      <c r="C165" s="53" t="s">
        <v>366</v>
      </c>
      <c r="D165" s="71">
        <v>0</v>
      </c>
      <c r="E165" s="71">
        <v>0</v>
      </c>
      <c r="F165" s="71">
        <v>0</v>
      </c>
      <c r="G165" s="71">
        <v>0</v>
      </c>
      <c r="H165" s="49"/>
      <c r="I165" s="49"/>
      <c r="J165" s="49"/>
      <c r="K165" s="49"/>
    </row>
    <row r="166" spans="1:11" ht="15" customHeight="1">
      <c r="A166" s="49"/>
      <c r="B166" s="49"/>
      <c r="C166" s="53" t="s">
        <v>372</v>
      </c>
      <c r="D166" s="71">
        <v>3000000</v>
      </c>
      <c r="E166" s="71">
        <v>4000000</v>
      </c>
      <c r="F166" s="71">
        <v>2000000</v>
      </c>
      <c r="G166" s="71">
        <v>2000000</v>
      </c>
      <c r="H166" s="49"/>
      <c r="I166" s="49"/>
      <c r="J166" s="49"/>
      <c r="K166" s="49"/>
    </row>
    <row r="167" spans="1:11" ht="15" customHeight="1">
      <c r="A167" s="49"/>
      <c r="B167" s="49"/>
      <c r="C167" s="53" t="s">
        <v>370</v>
      </c>
      <c r="D167" s="71">
        <v>3000000</v>
      </c>
      <c r="E167" s="71">
        <v>4000000</v>
      </c>
      <c r="F167" s="71">
        <v>2000000</v>
      </c>
      <c r="G167" s="71">
        <v>2000000</v>
      </c>
      <c r="H167" s="49"/>
      <c r="I167" s="49"/>
      <c r="J167" s="49"/>
      <c r="K167" s="49"/>
    </row>
    <row r="168" spans="1:11" ht="15" customHeight="1">
      <c r="A168" s="49"/>
      <c r="B168" s="49"/>
      <c r="C168" s="53" t="s">
        <v>369</v>
      </c>
      <c r="D168" s="71">
        <v>0</v>
      </c>
      <c r="E168" s="71">
        <v>0</v>
      </c>
      <c r="F168" s="71">
        <v>0</v>
      </c>
      <c r="G168" s="71">
        <v>0</v>
      </c>
      <c r="H168" s="49"/>
      <c r="I168" s="49"/>
      <c r="J168" s="49"/>
      <c r="K168" s="49"/>
    </row>
    <row r="169" spans="1:11" ht="15" customHeight="1">
      <c r="A169" s="49"/>
      <c r="B169" s="49"/>
      <c r="C169" s="53" t="s">
        <v>368</v>
      </c>
      <c r="D169" s="71">
        <v>0</v>
      </c>
      <c r="E169" s="71">
        <v>0</v>
      </c>
      <c r="F169" s="71">
        <v>0</v>
      </c>
      <c r="G169" s="71">
        <v>0</v>
      </c>
      <c r="H169" s="49"/>
      <c r="I169" s="49"/>
      <c r="J169" s="49"/>
      <c r="K169" s="49"/>
    </row>
    <row r="170" spans="1:11" ht="15" customHeight="1">
      <c r="A170" s="49"/>
      <c r="B170" s="49"/>
      <c r="C170" s="53" t="s">
        <v>367</v>
      </c>
      <c r="D170" s="71">
        <v>0</v>
      </c>
      <c r="E170" s="71">
        <v>0</v>
      </c>
      <c r="F170" s="71">
        <v>0</v>
      </c>
      <c r="G170" s="71">
        <v>0</v>
      </c>
      <c r="H170" s="49"/>
      <c r="I170" s="49"/>
      <c r="J170" s="49"/>
      <c r="K170" s="49"/>
    </row>
    <row r="171" spans="1:11" ht="15" customHeight="1">
      <c r="A171" s="49"/>
      <c r="B171" s="49"/>
      <c r="C171" s="53" t="s">
        <v>366</v>
      </c>
      <c r="D171" s="71">
        <v>0</v>
      </c>
      <c r="E171" s="71">
        <v>0</v>
      </c>
      <c r="F171" s="71">
        <v>0</v>
      </c>
      <c r="G171" s="71">
        <v>0</v>
      </c>
      <c r="H171" s="49"/>
      <c r="I171" s="49"/>
      <c r="J171" s="49"/>
      <c r="K171" s="49"/>
    </row>
    <row r="172" spans="1:11" ht="15" customHeight="1">
      <c r="A172" s="49"/>
      <c r="B172" s="49"/>
      <c r="C172" s="53" t="s">
        <v>371</v>
      </c>
      <c r="D172" s="71">
        <v>0</v>
      </c>
      <c r="E172" s="71">
        <v>0</v>
      </c>
      <c r="F172" s="71">
        <v>0</v>
      </c>
      <c r="G172" s="71">
        <v>0</v>
      </c>
      <c r="H172" s="49"/>
      <c r="I172" s="49"/>
      <c r="J172" s="49"/>
      <c r="K172" s="49"/>
    </row>
    <row r="173" spans="1:11" ht="15" customHeight="1">
      <c r="A173" s="49"/>
      <c r="B173" s="49"/>
      <c r="C173" s="53" t="s">
        <v>370</v>
      </c>
      <c r="D173" s="71">
        <v>0</v>
      </c>
      <c r="E173" s="71">
        <v>0</v>
      </c>
      <c r="F173" s="71">
        <v>0</v>
      </c>
      <c r="G173" s="71">
        <v>0</v>
      </c>
      <c r="H173" s="49"/>
      <c r="I173" s="49"/>
      <c r="J173" s="49"/>
      <c r="K173" s="49"/>
    </row>
    <row r="174" spans="1:11" ht="15" customHeight="1">
      <c r="A174" s="49"/>
      <c r="B174" s="49"/>
      <c r="C174" s="53" t="s">
        <v>369</v>
      </c>
      <c r="D174" s="71">
        <v>0</v>
      </c>
      <c r="E174" s="71">
        <v>0</v>
      </c>
      <c r="F174" s="71">
        <v>0</v>
      </c>
      <c r="G174" s="71">
        <v>0</v>
      </c>
      <c r="H174" s="49"/>
      <c r="I174" s="49"/>
      <c r="J174" s="49"/>
      <c r="K174" s="49"/>
    </row>
    <row r="175" spans="1:11" ht="15" customHeight="1">
      <c r="A175" s="49"/>
      <c r="B175" s="49"/>
      <c r="C175" s="53" t="s">
        <v>368</v>
      </c>
      <c r="D175" s="71">
        <v>0</v>
      </c>
      <c r="E175" s="71">
        <v>0</v>
      </c>
      <c r="F175" s="71">
        <v>0</v>
      </c>
      <c r="G175" s="71">
        <v>0</v>
      </c>
      <c r="H175" s="49"/>
      <c r="I175" s="49"/>
      <c r="J175" s="49"/>
      <c r="K175" s="49"/>
    </row>
    <row r="176" spans="1:11" ht="15" customHeight="1">
      <c r="A176" s="49"/>
      <c r="B176" s="49"/>
      <c r="C176" s="53" t="s">
        <v>367</v>
      </c>
      <c r="D176" s="71">
        <v>0</v>
      </c>
      <c r="E176" s="71">
        <v>0</v>
      </c>
      <c r="F176" s="71">
        <v>0</v>
      </c>
      <c r="G176" s="71">
        <v>0</v>
      </c>
      <c r="H176" s="49"/>
      <c r="I176" s="49"/>
      <c r="J176" s="49"/>
      <c r="K176" s="49"/>
    </row>
    <row r="177" spans="1:11" ht="15" customHeight="1">
      <c r="A177" s="49"/>
      <c r="B177" s="49"/>
      <c r="C177" s="53" t="s">
        <v>366</v>
      </c>
      <c r="D177" s="71">
        <v>0</v>
      </c>
      <c r="E177" s="71">
        <v>0</v>
      </c>
      <c r="F177" s="71">
        <v>0</v>
      </c>
      <c r="G177" s="71">
        <v>0</v>
      </c>
      <c r="H177" s="49"/>
      <c r="I177" s="49"/>
      <c r="J177" s="49"/>
      <c r="K177" s="49"/>
    </row>
    <row r="178" spans="1:11" ht="15" customHeight="1">
      <c r="A178" s="49"/>
      <c r="B178" s="49"/>
      <c r="C178" s="53" t="s">
        <v>365</v>
      </c>
      <c r="D178" s="71">
        <v>0</v>
      </c>
      <c r="E178" s="71">
        <v>0</v>
      </c>
      <c r="F178" s="71">
        <v>0</v>
      </c>
      <c r="G178" s="71">
        <v>0</v>
      </c>
      <c r="H178" s="49"/>
      <c r="I178" s="49"/>
      <c r="J178" s="49"/>
      <c r="K178" s="49"/>
    </row>
    <row r="179" spans="1:11" ht="15" customHeight="1">
      <c r="A179" s="49"/>
      <c r="B179" s="49"/>
      <c r="C179" s="53" t="s">
        <v>364</v>
      </c>
      <c r="D179" s="71">
        <v>0</v>
      </c>
      <c r="E179" s="71">
        <v>0</v>
      </c>
      <c r="F179" s="71">
        <v>0</v>
      </c>
      <c r="G179" s="71">
        <v>0</v>
      </c>
      <c r="H179" s="49"/>
      <c r="I179" s="49"/>
      <c r="J179" s="49"/>
      <c r="K179" s="49"/>
    </row>
    <row r="180" spans="1:11" ht="20.100000000000001" customHeight="1">
      <c r="A180" s="49"/>
      <c r="B180" s="49"/>
      <c r="C180" s="74" t="s">
        <v>361</v>
      </c>
      <c r="D180" s="49"/>
      <c r="E180" s="49"/>
      <c r="F180" s="49"/>
      <c r="G180" s="49"/>
      <c r="H180" s="49"/>
      <c r="I180" s="49"/>
      <c r="J180" s="49"/>
      <c r="K180" s="49"/>
    </row>
    <row r="181" spans="1:11" ht="20.100000000000001" customHeight="1">
      <c r="A181" s="75" t="s">
        <v>429</v>
      </c>
      <c r="B181" s="60" t="s">
        <v>269</v>
      </c>
      <c r="C181" s="60" t="s">
        <v>361</v>
      </c>
      <c r="D181" s="49"/>
      <c r="E181" s="76" t="s">
        <v>361</v>
      </c>
      <c r="F181" s="60" t="s">
        <v>269</v>
      </c>
      <c r="G181" s="60" t="s">
        <v>361</v>
      </c>
      <c r="H181" s="77" t="s">
        <v>361</v>
      </c>
      <c r="I181" s="76" t="s">
        <v>361</v>
      </c>
      <c r="J181" s="60" t="s">
        <v>269</v>
      </c>
      <c r="K181" s="60" t="s">
        <v>361</v>
      </c>
    </row>
    <row r="182" spans="1:11" ht="20.100000000000001" customHeight="1">
      <c r="A182" s="78" t="s">
        <v>428</v>
      </c>
      <c r="B182" s="60" t="s">
        <v>362</v>
      </c>
      <c r="C182" s="60" t="s">
        <v>361</v>
      </c>
      <c r="D182" s="49"/>
      <c r="E182" s="78" t="s">
        <v>427</v>
      </c>
      <c r="F182" s="60" t="s">
        <v>362</v>
      </c>
      <c r="G182" s="60" t="s">
        <v>361</v>
      </c>
      <c r="H182" s="49"/>
      <c r="I182" s="78" t="s">
        <v>363</v>
      </c>
      <c r="J182" s="60" t="s">
        <v>362</v>
      </c>
      <c r="K182" s="60" t="s">
        <v>361</v>
      </c>
    </row>
    <row r="183" spans="1:11" ht="20.100000000000001" customHeight="1">
      <c r="A183" s="79" t="s">
        <v>361</v>
      </c>
      <c r="B183" s="60" t="s">
        <v>267</v>
      </c>
      <c r="C183" s="60" t="s">
        <v>361</v>
      </c>
      <c r="D183" s="49"/>
      <c r="E183" s="79" t="s">
        <v>361</v>
      </c>
      <c r="F183" s="60" t="s">
        <v>267</v>
      </c>
      <c r="G183" s="60" t="s">
        <v>361</v>
      </c>
      <c r="H183" s="49"/>
      <c r="I183" s="79" t="s">
        <v>361</v>
      </c>
      <c r="J183" s="60" t="s">
        <v>267</v>
      </c>
      <c r="K183" s="60" t="s">
        <v>361</v>
      </c>
    </row>
  </sheetData>
  <mergeCells count="23">
    <mergeCell ref="D6:G6"/>
    <mergeCell ref="C1:G1"/>
    <mergeCell ref="C2:G2"/>
    <mergeCell ref="D3:G3"/>
    <mergeCell ref="D4:G4"/>
    <mergeCell ref="D5:G5"/>
    <mergeCell ref="C79:G79"/>
    <mergeCell ref="D7:G7"/>
    <mergeCell ref="C8:G8"/>
    <mergeCell ref="C9:G9"/>
    <mergeCell ref="D10:G10"/>
    <mergeCell ref="D14:G14"/>
    <mergeCell ref="C21:G21"/>
    <mergeCell ref="D22:G22"/>
    <mergeCell ref="D23:G23"/>
    <mergeCell ref="D24:G24"/>
    <mergeCell ref="D25:G25"/>
    <mergeCell ref="C34:G34"/>
    <mergeCell ref="D80:G80"/>
    <mergeCell ref="D81:G81"/>
    <mergeCell ref="D82:G82"/>
    <mergeCell ref="D83:G83"/>
    <mergeCell ref="C92:G92"/>
  </mergeCells>
  <pageMargins left="0" right="0" top="0" bottom="0"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1"/>
  <sheetViews>
    <sheetView workbookViewId="0">
      <selection activeCell="D23" sqref="D23:G23"/>
    </sheetView>
  </sheetViews>
  <sheetFormatPr defaultRowHeight="15"/>
  <cols>
    <col min="1" max="1" width="13.28515625" style="153" customWidth="1"/>
    <col min="2" max="2" width="9.7109375" style="153" customWidth="1"/>
    <col min="3" max="3" width="28.28515625" style="153" customWidth="1"/>
    <col min="4" max="6" width="15.85546875" style="153" customWidth="1"/>
    <col min="7" max="7" width="16.140625" style="153" customWidth="1"/>
    <col min="8" max="8" width="6.7109375" style="153" customWidth="1"/>
    <col min="9" max="9" width="18.28515625" style="153" customWidth="1"/>
    <col min="10" max="10" width="10.7109375" style="153" customWidth="1"/>
    <col min="11" max="11" width="17.42578125" style="153" customWidth="1"/>
    <col min="12" max="16384" width="9.140625" style="153"/>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663</v>
      </c>
      <c r="E3" s="1253"/>
      <c r="F3" s="1253"/>
      <c r="G3" s="1253"/>
      <c r="H3" s="49"/>
      <c r="I3" s="49"/>
      <c r="J3" s="49"/>
      <c r="K3" s="49"/>
    </row>
    <row r="4" spans="1:11" ht="14.1" customHeight="1">
      <c r="A4" s="49"/>
      <c r="B4" s="49"/>
      <c r="C4" s="51" t="s">
        <v>424</v>
      </c>
      <c r="D4" s="1252" t="s">
        <v>288</v>
      </c>
      <c r="E4" s="1253"/>
      <c r="F4" s="1253"/>
      <c r="G4" s="1253"/>
      <c r="H4" s="49"/>
      <c r="I4" s="49"/>
      <c r="J4" s="49"/>
      <c r="K4" s="49"/>
    </row>
    <row r="5" spans="1:11" ht="14.1" customHeight="1">
      <c r="A5" s="49"/>
      <c r="B5" s="49"/>
      <c r="C5" s="51" t="s">
        <v>0</v>
      </c>
      <c r="D5" s="1252" t="s">
        <v>65</v>
      </c>
      <c r="E5" s="1253"/>
      <c r="F5" s="1253"/>
      <c r="G5" s="1253"/>
      <c r="H5" s="49"/>
      <c r="I5" s="49"/>
      <c r="J5" s="49"/>
      <c r="K5" s="49"/>
    </row>
    <row r="6" spans="1:11" ht="14.1" customHeight="1">
      <c r="A6" s="49"/>
      <c r="B6" s="49"/>
      <c r="C6" s="51" t="s">
        <v>1</v>
      </c>
      <c r="D6" s="1252" t="s">
        <v>2</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41.1" customHeight="1">
      <c r="A9" s="49"/>
      <c r="B9" s="49"/>
      <c r="C9" s="1242" t="s">
        <v>201</v>
      </c>
      <c r="D9" s="1243"/>
      <c r="E9" s="1243"/>
      <c r="F9" s="1243"/>
      <c r="G9" s="1243"/>
      <c r="H9" s="49"/>
      <c r="I9" s="49"/>
      <c r="J9" s="49"/>
      <c r="K9" s="49"/>
    </row>
    <row r="10" spans="1:11" ht="33" customHeight="1">
      <c r="A10" s="49"/>
      <c r="B10" s="49"/>
      <c r="C10" s="52" t="s">
        <v>5</v>
      </c>
      <c r="D10" s="1244" t="s">
        <v>662</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20.100000000000001" customHeight="1">
      <c r="A13" s="49"/>
      <c r="B13" s="49"/>
      <c r="C13" s="53" t="s">
        <v>661</v>
      </c>
      <c r="D13" s="57" t="s">
        <v>660</v>
      </c>
      <c r="E13" s="57" t="s">
        <v>659</v>
      </c>
      <c r="F13" s="57" t="s">
        <v>658</v>
      </c>
      <c r="G13" s="57" t="s">
        <v>657</v>
      </c>
      <c r="H13" s="49"/>
      <c r="I13" s="49"/>
      <c r="J13" s="49"/>
      <c r="K13" s="49"/>
    </row>
    <row r="14" spans="1:11" ht="63" customHeight="1">
      <c r="A14" s="49"/>
      <c r="B14" s="49"/>
      <c r="C14" s="52" t="s">
        <v>235</v>
      </c>
      <c r="D14" s="1244" t="s">
        <v>656</v>
      </c>
      <c r="E14" s="1245"/>
      <c r="F14" s="1245"/>
      <c r="G14" s="1245"/>
      <c r="H14" s="49"/>
      <c r="I14" s="49"/>
      <c r="J14" s="49"/>
      <c r="K14" s="49"/>
    </row>
    <row r="15" spans="1:11" ht="27.95" customHeight="1">
      <c r="A15" s="49"/>
      <c r="B15" s="49"/>
      <c r="C15" s="53" t="s">
        <v>405</v>
      </c>
      <c r="D15" s="54">
        <v>2021</v>
      </c>
      <c r="E15" s="54">
        <v>2022</v>
      </c>
      <c r="F15" s="54">
        <v>2023</v>
      </c>
      <c r="G15" s="54">
        <v>2024</v>
      </c>
      <c r="H15" s="49"/>
      <c r="I15" s="49"/>
      <c r="J15" s="49"/>
      <c r="K15" s="49"/>
    </row>
    <row r="16" spans="1:11" ht="14.1" customHeight="1">
      <c r="A16" s="49"/>
      <c r="B16" s="49"/>
      <c r="C16" s="55"/>
      <c r="D16" s="56" t="s">
        <v>7</v>
      </c>
      <c r="E16" s="56" t="s">
        <v>8</v>
      </c>
      <c r="F16" s="56" t="s">
        <v>8</v>
      </c>
      <c r="G16" s="56" t="s">
        <v>8</v>
      </c>
      <c r="H16" s="49"/>
      <c r="I16" s="49"/>
      <c r="J16" s="49"/>
      <c r="K16" s="49"/>
    </row>
    <row r="17" spans="1:11" ht="20.100000000000001" customHeight="1">
      <c r="A17" s="49"/>
      <c r="B17" s="49"/>
      <c r="C17" s="53" t="s">
        <v>655</v>
      </c>
      <c r="D17" s="57" t="s">
        <v>475</v>
      </c>
      <c r="E17" s="57" t="s">
        <v>475</v>
      </c>
      <c r="F17" s="57" t="s">
        <v>475</v>
      </c>
      <c r="G17" s="57" t="s">
        <v>475</v>
      </c>
      <c r="H17" s="49"/>
      <c r="I17" s="49"/>
      <c r="J17" s="49"/>
      <c r="K17" s="49"/>
    </row>
    <row r="18" spans="1:11" ht="30.95" customHeight="1">
      <c r="A18" s="49"/>
      <c r="B18" s="49"/>
      <c r="C18" s="53" t="s">
        <v>654</v>
      </c>
      <c r="D18" s="57" t="s">
        <v>308</v>
      </c>
      <c r="E18" s="57" t="s">
        <v>653</v>
      </c>
      <c r="F18" s="57" t="s">
        <v>522</v>
      </c>
      <c r="G18" s="57" t="s">
        <v>652</v>
      </c>
      <c r="H18" s="49"/>
      <c r="I18" s="49"/>
      <c r="J18" s="49"/>
      <c r="K18" s="49"/>
    </row>
    <row r="19" spans="1:11" ht="14.1" customHeight="1">
      <c r="A19" s="49"/>
      <c r="B19" s="49"/>
      <c r="C19" s="1246" t="s">
        <v>273</v>
      </c>
      <c r="D19" s="1247"/>
      <c r="E19" s="1247"/>
      <c r="F19" s="1247"/>
      <c r="G19" s="1247"/>
      <c r="H19" s="49"/>
      <c r="I19" s="49"/>
      <c r="J19" s="49"/>
      <c r="K19" s="49"/>
    </row>
    <row r="20" spans="1:11" ht="14.1" customHeight="1">
      <c r="A20" s="49"/>
      <c r="B20" s="49"/>
      <c r="C20" s="141" t="s">
        <v>651</v>
      </c>
      <c r="D20" s="1246" t="s">
        <v>650</v>
      </c>
      <c r="E20" s="1247"/>
      <c r="F20" s="1247"/>
      <c r="G20" s="1247"/>
      <c r="H20" s="49"/>
      <c r="I20" s="49"/>
      <c r="J20" s="49"/>
      <c r="K20" s="49"/>
    </row>
    <row r="21" spans="1:11" ht="18" customHeight="1">
      <c r="A21" s="49"/>
      <c r="B21" s="49"/>
      <c r="C21" s="59" t="s">
        <v>393</v>
      </c>
      <c r="D21" s="1258" t="s">
        <v>649</v>
      </c>
      <c r="E21" s="1259"/>
      <c r="F21" s="1259"/>
      <c r="G21" s="1259"/>
      <c r="H21" s="49"/>
      <c r="I21" s="49"/>
      <c r="J21" s="49"/>
      <c r="K21" s="49"/>
    </row>
    <row r="22" spans="1:11" ht="18" customHeight="1">
      <c r="A22" s="49"/>
      <c r="B22" s="49"/>
      <c r="C22" s="60" t="s">
        <v>392</v>
      </c>
      <c r="D22" s="1254" t="s">
        <v>648</v>
      </c>
      <c r="E22" s="1255"/>
      <c r="F22" s="1255"/>
      <c r="G22" s="1255"/>
      <c r="H22" s="49"/>
      <c r="I22" s="49"/>
      <c r="J22" s="49"/>
      <c r="K22" s="49"/>
    </row>
    <row r="23" spans="1:11" ht="18" customHeight="1">
      <c r="A23" s="49"/>
      <c r="B23" s="49"/>
      <c r="C23" s="60" t="s">
        <v>15</v>
      </c>
      <c r="D23" s="1254" t="s">
        <v>202</v>
      </c>
      <c r="E23" s="1255"/>
      <c r="F23" s="1255"/>
      <c r="G23" s="1255"/>
      <c r="H23" s="49"/>
      <c r="I23" s="49"/>
      <c r="J23" s="49"/>
      <c r="K23" s="49"/>
    </row>
    <row r="24" spans="1:11" ht="15" customHeight="1">
      <c r="A24" s="49"/>
      <c r="B24" s="49"/>
      <c r="C24" s="61"/>
      <c r="D24" s="62">
        <v>2021</v>
      </c>
      <c r="E24" s="62">
        <v>2022</v>
      </c>
      <c r="F24" s="62">
        <v>2023</v>
      </c>
      <c r="G24" s="62">
        <v>2024</v>
      </c>
      <c r="H24" s="49"/>
      <c r="I24" s="49"/>
      <c r="J24" s="49"/>
      <c r="K24" s="49"/>
    </row>
    <row r="25" spans="1:11" ht="15" customHeight="1">
      <c r="A25" s="49"/>
      <c r="B25" s="49"/>
      <c r="C25" s="63"/>
      <c r="D25" s="64" t="s">
        <v>7</v>
      </c>
      <c r="E25" s="64" t="s">
        <v>8</v>
      </c>
      <c r="F25" s="64" t="s">
        <v>8</v>
      </c>
      <c r="G25" s="64" t="s">
        <v>8</v>
      </c>
      <c r="H25" s="49"/>
      <c r="I25" s="49"/>
      <c r="J25" s="49"/>
      <c r="K25" s="49"/>
    </row>
    <row r="26" spans="1:11" ht="14.1" customHeight="1">
      <c r="A26" s="49"/>
      <c r="B26" s="49"/>
      <c r="C26" s="53" t="s">
        <v>16</v>
      </c>
      <c r="D26" s="57" t="s">
        <v>647</v>
      </c>
      <c r="E26" s="57" t="s">
        <v>647</v>
      </c>
      <c r="F26" s="57" t="s">
        <v>647</v>
      </c>
      <c r="G26" s="57" t="s">
        <v>647</v>
      </c>
      <c r="H26" s="49"/>
      <c r="I26" s="49"/>
      <c r="J26" s="49"/>
      <c r="K26" s="49"/>
    </row>
    <row r="27" spans="1:11" ht="14.1" customHeight="1">
      <c r="A27" s="49"/>
      <c r="B27" s="49"/>
      <c r="C27" s="53" t="s">
        <v>506</v>
      </c>
      <c r="D27" s="57" t="s">
        <v>1401</v>
      </c>
      <c r="E27" s="57" t="s">
        <v>646</v>
      </c>
      <c r="F27" s="57" t="s">
        <v>2308</v>
      </c>
      <c r="G27" s="57" t="s">
        <v>2309</v>
      </c>
      <c r="H27" s="49"/>
      <c r="I27" s="49"/>
      <c r="J27" s="49"/>
      <c r="K27" s="49"/>
    </row>
    <row r="28" spans="1:11" ht="14.1" customHeight="1">
      <c r="A28" s="49"/>
      <c r="B28" s="49"/>
      <c r="C28" s="53" t="s">
        <v>504</v>
      </c>
      <c r="D28" s="57" t="s">
        <v>2310</v>
      </c>
      <c r="E28" s="57" t="s">
        <v>645</v>
      </c>
      <c r="F28" s="57" t="s">
        <v>2311</v>
      </c>
      <c r="G28" s="57" t="s">
        <v>2312</v>
      </c>
      <c r="H28" s="49"/>
      <c r="I28" s="49"/>
      <c r="J28" s="49"/>
      <c r="K28" s="49"/>
    </row>
    <row r="29" spans="1:11" ht="14.1" customHeight="1">
      <c r="A29" s="49"/>
      <c r="B29" s="49"/>
      <c r="C29" s="53" t="s">
        <v>388</v>
      </c>
      <c r="D29" s="57" t="s">
        <v>361</v>
      </c>
      <c r="E29" s="57" t="s">
        <v>385</v>
      </c>
      <c r="F29" s="57" t="s">
        <v>385</v>
      </c>
      <c r="G29" s="57" t="s">
        <v>385</v>
      </c>
      <c r="H29" s="49"/>
      <c r="I29" s="49"/>
      <c r="J29" s="49"/>
      <c r="K29" s="49"/>
    </row>
    <row r="30" spans="1:11" ht="14.1" customHeight="1">
      <c r="A30" s="49"/>
      <c r="B30" s="49"/>
      <c r="C30" s="53" t="s">
        <v>387</v>
      </c>
      <c r="D30" s="57" t="s">
        <v>361</v>
      </c>
      <c r="E30" s="57" t="s">
        <v>1402</v>
      </c>
      <c r="F30" s="57" t="s">
        <v>2050</v>
      </c>
      <c r="G30" s="57" t="s">
        <v>644</v>
      </c>
      <c r="H30" s="49"/>
      <c r="I30" s="49"/>
      <c r="J30" s="49"/>
      <c r="K30" s="49"/>
    </row>
    <row r="31" spans="1:11" ht="14.1" customHeight="1">
      <c r="A31" s="49"/>
      <c r="B31" s="49"/>
      <c r="C31" s="53" t="s">
        <v>22</v>
      </c>
      <c r="D31" s="57" t="s">
        <v>361</v>
      </c>
      <c r="E31" s="57" t="s">
        <v>1402</v>
      </c>
      <c r="F31" s="57" t="s">
        <v>2050</v>
      </c>
      <c r="G31" s="57" t="s">
        <v>644</v>
      </c>
      <c r="H31" s="49"/>
      <c r="I31" s="49"/>
      <c r="J31" s="49"/>
      <c r="K31" s="49"/>
    </row>
    <row r="32" spans="1:11" ht="14.1" customHeight="1">
      <c r="A32" s="49"/>
      <c r="B32" s="49"/>
      <c r="C32" s="1256" t="s">
        <v>384</v>
      </c>
      <c r="D32" s="1257"/>
      <c r="E32" s="1257"/>
      <c r="F32" s="1257"/>
      <c r="G32" s="1257"/>
      <c r="H32" s="49"/>
      <c r="I32" s="49"/>
      <c r="J32" s="49"/>
      <c r="K32" s="49"/>
    </row>
    <row r="33" spans="1:11" ht="14.1" customHeight="1">
      <c r="A33" s="49"/>
      <c r="B33" s="49"/>
      <c r="C33" s="61"/>
      <c r="D33" s="62">
        <v>2021</v>
      </c>
      <c r="E33" s="62">
        <v>2022</v>
      </c>
      <c r="F33" s="62">
        <v>2023</v>
      </c>
      <c r="G33" s="62">
        <v>2024</v>
      </c>
      <c r="H33" s="49"/>
      <c r="I33" s="49"/>
      <c r="J33" s="49"/>
      <c r="K33" s="49"/>
    </row>
    <row r="34" spans="1:11" ht="14.1" customHeight="1">
      <c r="A34" s="49"/>
      <c r="B34" s="49"/>
      <c r="C34" s="63"/>
      <c r="D34" s="64" t="s">
        <v>7</v>
      </c>
      <c r="E34" s="64" t="s">
        <v>8</v>
      </c>
      <c r="F34" s="64" t="s">
        <v>8</v>
      </c>
      <c r="G34" s="64" t="s">
        <v>8</v>
      </c>
      <c r="H34" s="49"/>
      <c r="I34" s="49"/>
      <c r="J34" s="49"/>
      <c r="K34" s="49"/>
    </row>
    <row r="35" spans="1:11" ht="14.1" customHeight="1">
      <c r="A35" s="49"/>
      <c r="B35" s="49"/>
      <c r="C35" s="65" t="s">
        <v>381</v>
      </c>
      <c r="D35" s="66">
        <v>36100000</v>
      </c>
      <c r="E35" s="66">
        <v>38100000</v>
      </c>
      <c r="F35" s="66">
        <v>38100000</v>
      </c>
      <c r="G35" s="66">
        <v>38100000</v>
      </c>
      <c r="H35" s="49"/>
      <c r="I35" s="49"/>
      <c r="J35" s="49"/>
      <c r="K35" s="49"/>
    </row>
    <row r="36" spans="1:11" ht="14.1" customHeight="1">
      <c r="A36" s="49"/>
      <c r="B36" s="49"/>
      <c r="C36" s="65" t="s">
        <v>370</v>
      </c>
      <c r="D36" s="66">
        <v>36100000</v>
      </c>
      <c r="E36" s="66">
        <v>38100000</v>
      </c>
      <c r="F36" s="66">
        <v>38100000</v>
      </c>
      <c r="G36" s="66">
        <v>38100000</v>
      </c>
      <c r="H36" s="49"/>
      <c r="I36" s="49"/>
      <c r="J36" s="49"/>
      <c r="K36" s="49"/>
    </row>
    <row r="37" spans="1:11" ht="14.1" customHeight="1">
      <c r="A37" s="49"/>
      <c r="B37" s="49"/>
      <c r="C37" s="65" t="s">
        <v>374</v>
      </c>
      <c r="D37" s="66">
        <v>0</v>
      </c>
      <c r="E37" s="66">
        <v>0</v>
      </c>
      <c r="F37" s="66">
        <v>0</v>
      </c>
      <c r="G37" s="66">
        <v>0</v>
      </c>
      <c r="H37" s="49"/>
      <c r="I37" s="49"/>
      <c r="J37" s="49"/>
      <c r="K37" s="49"/>
    </row>
    <row r="38" spans="1:11" ht="14.1" customHeight="1">
      <c r="A38" s="49"/>
      <c r="B38" s="49"/>
      <c r="C38" s="65" t="s">
        <v>380</v>
      </c>
      <c r="D38" s="66">
        <v>6250000</v>
      </c>
      <c r="E38" s="66">
        <v>6750000</v>
      </c>
      <c r="F38" s="66">
        <v>6750000</v>
      </c>
      <c r="G38" s="66">
        <v>6750000</v>
      </c>
      <c r="H38" s="49"/>
      <c r="I38" s="49"/>
      <c r="J38" s="49"/>
      <c r="K38" s="49"/>
    </row>
    <row r="39" spans="1:11" ht="14.1" customHeight="1">
      <c r="A39" s="49"/>
      <c r="B39" s="49"/>
      <c r="C39" s="65" t="s">
        <v>370</v>
      </c>
      <c r="D39" s="66">
        <v>6250000</v>
      </c>
      <c r="E39" s="66">
        <v>6750000</v>
      </c>
      <c r="F39" s="66">
        <v>6750000</v>
      </c>
      <c r="G39" s="66">
        <v>6750000</v>
      </c>
      <c r="H39" s="49"/>
      <c r="I39" s="49"/>
      <c r="J39" s="49"/>
      <c r="K39" s="49"/>
    </row>
    <row r="40" spans="1:11" ht="14.1" customHeight="1">
      <c r="A40" s="49"/>
      <c r="B40" s="49"/>
      <c r="C40" s="65" t="s">
        <v>374</v>
      </c>
      <c r="D40" s="66">
        <v>0</v>
      </c>
      <c r="E40" s="66">
        <v>0</v>
      </c>
      <c r="F40" s="66">
        <v>0</v>
      </c>
      <c r="G40" s="66">
        <v>0</v>
      </c>
      <c r="H40" s="49"/>
      <c r="I40" s="49"/>
      <c r="J40" s="49"/>
      <c r="K40" s="49"/>
    </row>
    <row r="41" spans="1:11" ht="14.1" customHeight="1">
      <c r="A41" s="49"/>
      <c r="B41" s="49"/>
      <c r="C41" s="65" t="s">
        <v>379</v>
      </c>
      <c r="D41" s="66">
        <v>15010000</v>
      </c>
      <c r="E41" s="66">
        <v>15862000</v>
      </c>
      <c r="F41" s="66">
        <v>13510000</v>
      </c>
      <c r="G41" s="66">
        <v>14510000</v>
      </c>
      <c r="H41" s="49"/>
      <c r="I41" s="49"/>
      <c r="J41" s="49"/>
      <c r="K41" s="49"/>
    </row>
    <row r="42" spans="1:11" ht="14.1" customHeight="1">
      <c r="A42" s="49"/>
      <c r="B42" s="49"/>
      <c r="C42" s="65" t="s">
        <v>370</v>
      </c>
      <c r="D42" s="66">
        <v>15010000</v>
      </c>
      <c r="E42" s="66">
        <v>15862000</v>
      </c>
      <c r="F42" s="66">
        <v>13510000</v>
      </c>
      <c r="G42" s="66">
        <v>14510000</v>
      </c>
      <c r="H42" s="49"/>
      <c r="I42" s="49"/>
      <c r="J42" s="49"/>
      <c r="K42" s="49"/>
    </row>
    <row r="43" spans="1:11" ht="14.1" customHeight="1">
      <c r="A43" s="49"/>
      <c r="B43" s="49"/>
      <c r="C43" s="65" t="s">
        <v>374</v>
      </c>
      <c r="D43" s="66">
        <v>0</v>
      </c>
      <c r="E43" s="66">
        <v>0</v>
      </c>
      <c r="F43" s="66">
        <v>0</v>
      </c>
      <c r="G43" s="66">
        <v>0</v>
      </c>
      <c r="H43" s="49"/>
      <c r="I43" s="49"/>
      <c r="J43" s="49"/>
      <c r="K43" s="49"/>
    </row>
    <row r="44" spans="1:11" ht="14.1" customHeight="1">
      <c r="A44" s="49"/>
      <c r="B44" s="49"/>
      <c r="C44" s="65" t="s">
        <v>378</v>
      </c>
      <c r="D44" s="66">
        <v>0</v>
      </c>
      <c r="E44" s="66">
        <v>0</v>
      </c>
      <c r="F44" s="66">
        <v>0</v>
      </c>
      <c r="G44" s="66">
        <v>0</v>
      </c>
      <c r="H44" s="49"/>
      <c r="I44" s="49"/>
      <c r="J44" s="49"/>
      <c r="K44" s="49"/>
    </row>
    <row r="45" spans="1:11" ht="14.1" customHeight="1">
      <c r="A45" s="49"/>
      <c r="B45" s="49"/>
      <c r="C45" s="65" t="s">
        <v>370</v>
      </c>
      <c r="D45" s="66">
        <v>0</v>
      </c>
      <c r="E45" s="66">
        <v>0</v>
      </c>
      <c r="F45" s="66">
        <v>0</v>
      </c>
      <c r="G45" s="66">
        <v>0</v>
      </c>
      <c r="H45" s="49"/>
      <c r="I45" s="49"/>
      <c r="J45" s="49"/>
      <c r="K45" s="49"/>
    </row>
    <row r="46" spans="1:11" ht="14.1" customHeight="1">
      <c r="A46" s="49"/>
      <c r="B46" s="49"/>
      <c r="C46" s="65" t="s">
        <v>374</v>
      </c>
      <c r="D46" s="66">
        <v>0</v>
      </c>
      <c r="E46" s="66">
        <v>0</v>
      </c>
      <c r="F46" s="66">
        <v>0</v>
      </c>
      <c r="G46" s="66">
        <v>0</v>
      </c>
      <c r="H46" s="49"/>
      <c r="I46" s="49"/>
      <c r="J46" s="49"/>
      <c r="K46" s="49"/>
    </row>
    <row r="47" spans="1:11" ht="14.1" customHeight="1">
      <c r="A47" s="49"/>
      <c r="B47" s="49"/>
      <c r="C47" s="65" t="s">
        <v>383</v>
      </c>
      <c r="D47" s="66">
        <v>0</v>
      </c>
      <c r="E47" s="66">
        <v>0</v>
      </c>
      <c r="F47" s="66">
        <v>0</v>
      </c>
      <c r="G47" s="66">
        <v>0</v>
      </c>
      <c r="H47" s="49"/>
      <c r="I47" s="49"/>
      <c r="J47" s="49"/>
      <c r="K47" s="49"/>
    </row>
    <row r="48" spans="1:11" ht="14.1" customHeight="1">
      <c r="A48" s="49"/>
      <c r="B48" s="49"/>
      <c r="C48" s="65" t="s">
        <v>370</v>
      </c>
      <c r="D48" s="66">
        <v>0</v>
      </c>
      <c r="E48" s="66">
        <v>0</v>
      </c>
      <c r="F48" s="66">
        <v>0</v>
      </c>
      <c r="G48" s="66">
        <v>0</v>
      </c>
      <c r="H48" s="49"/>
      <c r="I48" s="49"/>
      <c r="J48" s="49"/>
      <c r="K48" s="49"/>
    </row>
    <row r="49" spans="1:11" ht="14.1" customHeight="1">
      <c r="A49" s="49"/>
      <c r="B49" s="49"/>
      <c r="C49" s="65" t="s">
        <v>374</v>
      </c>
      <c r="D49" s="66">
        <v>0</v>
      </c>
      <c r="E49" s="66">
        <v>0</v>
      </c>
      <c r="F49" s="66">
        <v>0</v>
      </c>
      <c r="G49" s="66">
        <v>0</v>
      </c>
      <c r="H49" s="49"/>
      <c r="I49" s="49"/>
      <c r="J49" s="49"/>
      <c r="K49" s="49"/>
    </row>
    <row r="50" spans="1:11" ht="14.1" customHeight="1">
      <c r="A50" s="49"/>
      <c r="B50" s="49"/>
      <c r="C50" s="65" t="s">
        <v>376</v>
      </c>
      <c r="D50" s="66">
        <v>200000</v>
      </c>
      <c r="E50" s="66">
        <v>200000</v>
      </c>
      <c r="F50" s="66">
        <v>200000</v>
      </c>
      <c r="G50" s="66">
        <v>200000</v>
      </c>
      <c r="H50" s="49"/>
      <c r="I50" s="49"/>
      <c r="J50" s="49"/>
      <c r="K50" s="49"/>
    </row>
    <row r="51" spans="1:11" ht="14.1" customHeight="1">
      <c r="A51" s="49"/>
      <c r="B51" s="49"/>
      <c r="C51" s="65" t="s">
        <v>370</v>
      </c>
      <c r="D51" s="66">
        <v>200000</v>
      </c>
      <c r="E51" s="66">
        <v>200000</v>
      </c>
      <c r="F51" s="66">
        <v>200000</v>
      </c>
      <c r="G51" s="66">
        <v>200000</v>
      </c>
      <c r="H51" s="49"/>
      <c r="I51" s="49"/>
      <c r="J51" s="49"/>
      <c r="K51" s="49"/>
    </row>
    <row r="52" spans="1:11" ht="14.1" customHeight="1">
      <c r="A52" s="49"/>
      <c r="B52" s="49"/>
      <c r="C52" s="65" t="s">
        <v>374</v>
      </c>
      <c r="D52" s="66">
        <v>0</v>
      </c>
      <c r="E52" s="66">
        <v>0</v>
      </c>
      <c r="F52" s="66">
        <v>0</v>
      </c>
      <c r="G52" s="66">
        <v>0</v>
      </c>
      <c r="H52" s="49"/>
      <c r="I52" s="49"/>
      <c r="J52" s="49"/>
      <c r="K52" s="49"/>
    </row>
    <row r="53" spans="1:11" ht="14.1" customHeight="1">
      <c r="A53" s="49"/>
      <c r="B53" s="49"/>
      <c r="C53" s="65" t="s">
        <v>375</v>
      </c>
      <c r="D53" s="66">
        <v>450000</v>
      </c>
      <c r="E53" s="66">
        <v>240000</v>
      </c>
      <c r="F53" s="66">
        <v>240000</v>
      </c>
      <c r="G53" s="66">
        <v>240000</v>
      </c>
      <c r="H53" s="49"/>
      <c r="I53" s="49"/>
      <c r="J53" s="49"/>
      <c r="K53" s="49"/>
    </row>
    <row r="54" spans="1:11" ht="14.1" customHeight="1">
      <c r="A54" s="49"/>
      <c r="B54" s="49"/>
      <c r="C54" s="65" t="s">
        <v>370</v>
      </c>
      <c r="D54" s="66">
        <v>450000</v>
      </c>
      <c r="E54" s="66">
        <v>240000</v>
      </c>
      <c r="F54" s="66">
        <v>240000</v>
      </c>
      <c r="G54" s="66">
        <v>240000</v>
      </c>
      <c r="H54" s="49"/>
      <c r="I54" s="49"/>
      <c r="J54" s="49"/>
      <c r="K54" s="49"/>
    </row>
    <row r="55" spans="1:11" ht="14.1" customHeight="1">
      <c r="A55" s="49"/>
      <c r="B55" s="49"/>
      <c r="C55" s="65" t="s">
        <v>374</v>
      </c>
      <c r="D55" s="66">
        <v>0</v>
      </c>
      <c r="E55" s="66">
        <v>0</v>
      </c>
      <c r="F55" s="66">
        <v>0</v>
      </c>
      <c r="G55" s="66">
        <v>0</v>
      </c>
      <c r="H55" s="49"/>
      <c r="I55" s="49"/>
      <c r="J55" s="49"/>
      <c r="K55" s="49"/>
    </row>
    <row r="56" spans="1:11" ht="14.1" customHeight="1">
      <c r="A56" s="49"/>
      <c r="B56" s="49"/>
      <c r="C56" s="65" t="s">
        <v>373</v>
      </c>
      <c r="D56" s="66">
        <v>0</v>
      </c>
      <c r="E56" s="66">
        <v>0</v>
      </c>
      <c r="F56" s="66">
        <v>0</v>
      </c>
      <c r="G56" s="66">
        <v>0</v>
      </c>
      <c r="H56" s="49"/>
      <c r="I56" s="49"/>
      <c r="J56" s="49"/>
      <c r="K56" s="49"/>
    </row>
    <row r="57" spans="1:11" ht="14.1" customHeight="1">
      <c r="A57" s="49"/>
      <c r="B57" s="49"/>
      <c r="C57" s="65" t="s">
        <v>370</v>
      </c>
      <c r="D57" s="66">
        <v>0</v>
      </c>
      <c r="E57" s="66">
        <v>0</v>
      </c>
      <c r="F57" s="66">
        <v>0</v>
      </c>
      <c r="G57" s="66">
        <v>0</v>
      </c>
      <c r="H57" s="49"/>
      <c r="I57" s="49"/>
      <c r="J57" s="49"/>
      <c r="K57" s="49"/>
    </row>
    <row r="58" spans="1:11" ht="14.1" customHeight="1">
      <c r="A58" s="49"/>
      <c r="B58" s="49"/>
      <c r="C58" s="65" t="s">
        <v>369</v>
      </c>
      <c r="D58" s="66">
        <v>0</v>
      </c>
      <c r="E58" s="66">
        <v>0</v>
      </c>
      <c r="F58" s="66">
        <v>0</v>
      </c>
      <c r="G58" s="66">
        <v>0</v>
      </c>
      <c r="H58" s="49"/>
      <c r="I58" s="49"/>
      <c r="J58" s="49"/>
      <c r="K58" s="49"/>
    </row>
    <row r="59" spans="1:11" ht="14.1" customHeight="1">
      <c r="A59" s="49"/>
      <c r="B59" s="49"/>
      <c r="C59" s="65" t="s">
        <v>368</v>
      </c>
      <c r="D59" s="66">
        <v>0</v>
      </c>
      <c r="E59" s="66">
        <v>0</v>
      </c>
      <c r="F59" s="66">
        <v>0</v>
      </c>
      <c r="G59" s="66">
        <v>0</v>
      </c>
      <c r="H59" s="49"/>
      <c r="I59" s="49"/>
      <c r="J59" s="49"/>
      <c r="K59" s="49"/>
    </row>
    <row r="60" spans="1:11" ht="14.1" customHeight="1">
      <c r="A60" s="49"/>
      <c r="B60" s="49"/>
      <c r="C60" s="65" t="s">
        <v>367</v>
      </c>
      <c r="D60" s="66">
        <v>0</v>
      </c>
      <c r="E60" s="66">
        <v>0</v>
      </c>
      <c r="F60" s="66">
        <v>0</v>
      </c>
      <c r="G60" s="66">
        <v>0</v>
      </c>
      <c r="H60" s="49"/>
      <c r="I60" s="49"/>
      <c r="J60" s="49"/>
      <c r="K60" s="49"/>
    </row>
    <row r="61" spans="1:11" ht="14.1" customHeight="1">
      <c r="A61" s="49"/>
      <c r="B61" s="49"/>
      <c r="C61" s="65" t="s">
        <v>366</v>
      </c>
      <c r="D61" s="66">
        <v>0</v>
      </c>
      <c r="E61" s="66">
        <v>0</v>
      </c>
      <c r="F61" s="66">
        <v>0</v>
      </c>
      <c r="G61" s="66">
        <v>0</v>
      </c>
      <c r="H61" s="49"/>
      <c r="I61" s="49"/>
      <c r="J61" s="49"/>
      <c r="K61" s="49"/>
    </row>
    <row r="62" spans="1:11" ht="14.1" customHeight="1">
      <c r="A62" s="49"/>
      <c r="B62" s="49"/>
      <c r="C62" s="65" t="s">
        <v>372</v>
      </c>
      <c r="D62" s="66">
        <v>0</v>
      </c>
      <c r="E62" s="66">
        <v>0</v>
      </c>
      <c r="F62" s="66">
        <v>0</v>
      </c>
      <c r="G62" s="66">
        <v>0</v>
      </c>
      <c r="H62" s="49"/>
      <c r="I62" s="49"/>
      <c r="J62" s="49"/>
      <c r="K62" s="49"/>
    </row>
    <row r="63" spans="1:11" ht="14.1" customHeight="1">
      <c r="A63" s="49"/>
      <c r="B63" s="49"/>
      <c r="C63" s="65" t="s">
        <v>370</v>
      </c>
      <c r="D63" s="66">
        <v>0</v>
      </c>
      <c r="E63" s="66">
        <v>0</v>
      </c>
      <c r="F63" s="66">
        <v>0</v>
      </c>
      <c r="G63" s="66">
        <v>0</v>
      </c>
      <c r="H63" s="49"/>
      <c r="I63" s="49"/>
      <c r="J63" s="49"/>
      <c r="K63" s="49"/>
    </row>
    <row r="64" spans="1:11" ht="14.1" customHeight="1">
      <c r="A64" s="49"/>
      <c r="B64" s="49"/>
      <c r="C64" s="65" t="s">
        <v>369</v>
      </c>
      <c r="D64" s="66">
        <v>0</v>
      </c>
      <c r="E64" s="66">
        <v>0</v>
      </c>
      <c r="F64" s="66">
        <v>0</v>
      </c>
      <c r="G64" s="66">
        <v>0</v>
      </c>
      <c r="H64" s="49"/>
      <c r="I64" s="49"/>
      <c r="J64" s="49"/>
      <c r="K64" s="49"/>
    </row>
    <row r="65" spans="1:11" ht="14.1" customHeight="1">
      <c r="A65" s="49"/>
      <c r="B65" s="49"/>
      <c r="C65" s="65" t="s">
        <v>368</v>
      </c>
      <c r="D65" s="66">
        <v>0</v>
      </c>
      <c r="E65" s="66">
        <v>0</v>
      </c>
      <c r="F65" s="66">
        <v>0</v>
      </c>
      <c r="G65" s="66">
        <v>0</v>
      </c>
      <c r="H65" s="49"/>
      <c r="I65" s="49"/>
      <c r="J65" s="49"/>
      <c r="K65" s="49"/>
    </row>
    <row r="66" spans="1:11" ht="14.1" customHeight="1">
      <c r="A66" s="49"/>
      <c r="B66" s="49"/>
      <c r="C66" s="65" t="s">
        <v>367</v>
      </c>
      <c r="D66" s="66">
        <v>0</v>
      </c>
      <c r="E66" s="66">
        <v>0</v>
      </c>
      <c r="F66" s="66">
        <v>0</v>
      </c>
      <c r="G66" s="66">
        <v>0</v>
      </c>
      <c r="H66" s="49"/>
      <c r="I66" s="49"/>
      <c r="J66" s="49"/>
      <c r="K66" s="49"/>
    </row>
    <row r="67" spans="1:11" ht="14.1" customHeight="1">
      <c r="A67" s="49"/>
      <c r="B67" s="49"/>
      <c r="C67" s="65" t="s">
        <v>366</v>
      </c>
      <c r="D67" s="66">
        <v>0</v>
      </c>
      <c r="E67" s="66">
        <v>0</v>
      </c>
      <c r="F67" s="66">
        <v>0</v>
      </c>
      <c r="G67" s="66">
        <v>0</v>
      </c>
      <c r="H67" s="49"/>
      <c r="I67" s="49"/>
      <c r="J67" s="49"/>
      <c r="K67" s="49"/>
    </row>
    <row r="68" spans="1:11" ht="14.1" customHeight="1">
      <c r="A68" s="49"/>
      <c r="B68" s="49"/>
      <c r="C68" s="65" t="s">
        <v>371</v>
      </c>
      <c r="D68" s="66">
        <v>0</v>
      </c>
      <c r="E68" s="66">
        <v>0</v>
      </c>
      <c r="F68" s="66">
        <v>0</v>
      </c>
      <c r="G68" s="66">
        <v>0</v>
      </c>
      <c r="H68" s="49"/>
      <c r="I68" s="49"/>
      <c r="J68" s="49"/>
      <c r="K68" s="49"/>
    </row>
    <row r="69" spans="1:11" ht="14.1" customHeight="1">
      <c r="A69" s="49"/>
      <c r="B69" s="49"/>
      <c r="C69" s="65" t="s">
        <v>370</v>
      </c>
      <c r="D69" s="66">
        <v>0</v>
      </c>
      <c r="E69" s="66">
        <v>0</v>
      </c>
      <c r="F69" s="66">
        <v>0</v>
      </c>
      <c r="G69" s="66">
        <v>0</v>
      </c>
      <c r="H69" s="49"/>
      <c r="I69" s="49"/>
      <c r="J69" s="49"/>
      <c r="K69" s="49"/>
    </row>
    <row r="70" spans="1:11" ht="14.1" customHeight="1">
      <c r="A70" s="49"/>
      <c r="B70" s="49"/>
      <c r="C70" s="65" t="s">
        <v>369</v>
      </c>
      <c r="D70" s="66">
        <v>0</v>
      </c>
      <c r="E70" s="66">
        <v>0</v>
      </c>
      <c r="F70" s="66">
        <v>0</v>
      </c>
      <c r="G70" s="66">
        <v>0</v>
      </c>
      <c r="H70" s="49"/>
      <c r="I70" s="49"/>
      <c r="J70" s="49"/>
      <c r="K70" s="49"/>
    </row>
    <row r="71" spans="1:11" ht="14.1" customHeight="1">
      <c r="A71" s="49"/>
      <c r="B71" s="49"/>
      <c r="C71" s="65" t="s">
        <v>368</v>
      </c>
      <c r="D71" s="66">
        <v>0</v>
      </c>
      <c r="E71" s="66">
        <v>0</v>
      </c>
      <c r="F71" s="66">
        <v>0</v>
      </c>
      <c r="G71" s="66">
        <v>0</v>
      </c>
      <c r="H71" s="49"/>
      <c r="I71" s="49"/>
      <c r="J71" s="49"/>
      <c r="K71" s="49"/>
    </row>
    <row r="72" spans="1:11" ht="14.1" customHeight="1">
      <c r="A72" s="49"/>
      <c r="B72" s="49"/>
      <c r="C72" s="65" t="s">
        <v>367</v>
      </c>
      <c r="D72" s="66">
        <v>0</v>
      </c>
      <c r="E72" s="66">
        <v>0</v>
      </c>
      <c r="F72" s="66">
        <v>0</v>
      </c>
      <c r="G72" s="66">
        <v>0</v>
      </c>
      <c r="H72" s="49"/>
      <c r="I72" s="49"/>
      <c r="J72" s="49"/>
      <c r="K72" s="49"/>
    </row>
    <row r="73" spans="1:11" ht="14.1" customHeight="1">
      <c r="A73" s="49"/>
      <c r="B73" s="49"/>
      <c r="C73" s="65" t="s">
        <v>366</v>
      </c>
      <c r="D73" s="66">
        <v>0</v>
      </c>
      <c r="E73" s="66">
        <v>0</v>
      </c>
      <c r="F73" s="66">
        <v>0</v>
      </c>
      <c r="G73" s="66">
        <v>0</v>
      </c>
      <c r="H73" s="49"/>
      <c r="I73" s="49"/>
      <c r="J73" s="49"/>
      <c r="K73" s="49"/>
    </row>
    <row r="74" spans="1:11" ht="14.1" customHeight="1">
      <c r="A74" s="49"/>
      <c r="B74" s="49"/>
      <c r="C74" s="65" t="s">
        <v>365</v>
      </c>
      <c r="D74" s="66">
        <v>0</v>
      </c>
      <c r="E74" s="66">
        <v>0</v>
      </c>
      <c r="F74" s="66">
        <v>0</v>
      </c>
      <c r="G74" s="66">
        <v>0</v>
      </c>
      <c r="H74" s="49"/>
      <c r="I74" s="49"/>
      <c r="J74" s="49"/>
      <c r="K74" s="49"/>
    </row>
    <row r="75" spans="1:11" ht="14.1" customHeight="1">
      <c r="A75" s="49"/>
      <c r="B75" s="49"/>
      <c r="C75" s="65" t="s">
        <v>364</v>
      </c>
      <c r="D75" s="66">
        <v>0</v>
      </c>
      <c r="E75" s="66">
        <v>0</v>
      </c>
      <c r="F75" s="66">
        <v>0</v>
      </c>
      <c r="G75" s="66">
        <v>0</v>
      </c>
      <c r="H75" s="49"/>
      <c r="I75" s="49"/>
      <c r="J75" s="49"/>
      <c r="K75" s="49"/>
    </row>
    <row r="76" spans="1:11" ht="14.1" customHeight="1">
      <c r="A76" s="49"/>
      <c r="B76" s="49"/>
      <c r="C76" s="67" t="s">
        <v>147</v>
      </c>
      <c r="D76" s="66">
        <v>58010000</v>
      </c>
      <c r="E76" s="66">
        <v>61152000</v>
      </c>
      <c r="F76" s="66">
        <v>58800000</v>
      </c>
      <c r="G76" s="66">
        <v>59800000</v>
      </c>
      <c r="H76" s="49"/>
      <c r="I76" s="49"/>
      <c r="J76" s="49"/>
      <c r="K76" s="49"/>
    </row>
    <row r="77" spans="1:11" ht="14.1" customHeight="1">
      <c r="A77" s="49"/>
      <c r="B77" s="49"/>
      <c r="C77" s="1246" t="s">
        <v>44</v>
      </c>
      <c r="D77" s="1247"/>
      <c r="E77" s="1247"/>
      <c r="F77" s="1247"/>
      <c r="G77" s="1247"/>
      <c r="H77" s="49"/>
      <c r="I77" s="49"/>
      <c r="J77" s="49"/>
      <c r="K77" s="49"/>
    </row>
    <row r="78" spans="1:11" ht="14.1" customHeight="1">
      <c r="A78" s="49"/>
      <c r="B78" s="49"/>
      <c r="C78" s="141" t="s">
        <v>643</v>
      </c>
      <c r="D78" s="1246" t="s">
        <v>203</v>
      </c>
      <c r="E78" s="1247"/>
      <c r="F78" s="1247"/>
      <c r="G78" s="1247"/>
      <c r="H78" s="49"/>
      <c r="I78" s="49"/>
      <c r="J78" s="49"/>
      <c r="K78" s="49"/>
    </row>
    <row r="79" spans="1:11" ht="14.1" customHeight="1">
      <c r="A79" s="49"/>
      <c r="B79" s="49"/>
      <c r="C79" s="59" t="s">
        <v>393</v>
      </c>
      <c r="D79" s="1258" t="s">
        <v>642</v>
      </c>
      <c r="E79" s="1259"/>
      <c r="F79" s="1259"/>
      <c r="G79" s="1259"/>
      <c r="H79" s="49"/>
      <c r="I79" s="49"/>
      <c r="J79" s="49"/>
      <c r="K79" s="49"/>
    </row>
    <row r="80" spans="1:11" ht="14.1" customHeight="1">
      <c r="A80" s="49"/>
      <c r="B80" s="49"/>
      <c r="C80" s="60" t="s">
        <v>392</v>
      </c>
      <c r="D80" s="1254" t="s">
        <v>641</v>
      </c>
      <c r="E80" s="1255"/>
      <c r="F80" s="1255"/>
      <c r="G80" s="1255"/>
      <c r="H80" s="49"/>
      <c r="I80" s="49"/>
      <c r="J80" s="49"/>
      <c r="K80" s="49"/>
    </row>
    <row r="81" spans="1:11" ht="14.1" customHeight="1">
      <c r="A81" s="49"/>
      <c r="B81" s="49"/>
      <c r="C81" s="60" t="s">
        <v>15</v>
      </c>
      <c r="D81" s="1254" t="s">
        <v>204</v>
      </c>
      <c r="E81" s="1255"/>
      <c r="F81" s="1255"/>
      <c r="G81" s="1255"/>
      <c r="H81" s="49"/>
      <c r="I81" s="49"/>
      <c r="J81" s="49"/>
      <c r="K81" s="49"/>
    </row>
    <row r="82" spans="1:11" ht="15" customHeight="1">
      <c r="A82" s="49"/>
      <c r="B82" s="49"/>
      <c r="C82" s="61"/>
      <c r="D82" s="62">
        <v>2021</v>
      </c>
      <c r="E82" s="62">
        <v>2022</v>
      </c>
      <c r="F82" s="62">
        <v>2023</v>
      </c>
      <c r="G82" s="62">
        <v>2024</v>
      </c>
      <c r="H82" s="49"/>
      <c r="I82" s="49"/>
      <c r="J82" s="49"/>
      <c r="K82" s="49"/>
    </row>
    <row r="83" spans="1:11" ht="15" customHeight="1">
      <c r="A83" s="49"/>
      <c r="B83" s="49"/>
      <c r="C83" s="63"/>
      <c r="D83" s="64" t="s">
        <v>7</v>
      </c>
      <c r="E83" s="64" t="s">
        <v>8</v>
      </c>
      <c r="F83" s="64" t="s">
        <v>8</v>
      </c>
      <c r="G83" s="64" t="s">
        <v>8</v>
      </c>
      <c r="H83" s="49"/>
      <c r="I83" s="49"/>
      <c r="J83" s="49"/>
      <c r="K83" s="49"/>
    </row>
    <row r="84" spans="1:11" ht="14.1" customHeight="1">
      <c r="A84" s="49"/>
      <c r="B84" s="49"/>
      <c r="C84" s="53" t="s">
        <v>16</v>
      </c>
      <c r="D84" s="57" t="s">
        <v>798</v>
      </c>
      <c r="E84" s="57" t="s">
        <v>399</v>
      </c>
      <c r="F84" s="57" t="s">
        <v>399</v>
      </c>
      <c r="G84" s="57" t="s">
        <v>399</v>
      </c>
      <c r="H84" s="49"/>
      <c r="I84" s="49"/>
      <c r="J84" s="49"/>
      <c r="K84" s="49"/>
    </row>
    <row r="85" spans="1:11" ht="14.1" customHeight="1">
      <c r="A85" s="49"/>
      <c r="B85" s="49"/>
      <c r="C85" s="53" t="s">
        <v>506</v>
      </c>
      <c r="D85" s="57" t="s">
        <v>640</v>
      </c>
      <c r="E85" s="57" t="s">
        <v>518</v>
      </c>
      <c r="F85" s="57" t="s">
        <v>640</v>
      </c>
      <c r="G85" s="57" t="s">
        <v>640</v>
      </c>
      <c r="H85" s="49"/>
      <c r="I85" s="49"/>
      <c r="J85" s="49"/>
      <c r="K85" s="49"/>
    </row>
    <row r="86" spans="1:11" ht="14.1" customHeight="1">
      <c r="A86" s="49"/>
      <c r="B86" s="49"/>
      <c r="C86" s="53" t="s">
        <v>504</v>
      </c>
      <c r="D86" s="57" t="s">
        <v>1792</v>
      </c>
      <c r="E86" s="57" t="s">
        <v>444</v>
      </c>
      <c r="F86" s="57" t="s">
        <v>389</v>
      </c>
      <c r="G86" s="57" t="s">
        <v>389</v>
      </c>
      <c r="H86" s="49"/>
      <c r="I86" s="49"/>
      <c r="J86" s="49"/>
      <c r="K86" s="49"/>
    </row>
    <row r="87" spans="1:11" ht="14.1" customHeight="1">
      <c r="A87" s="49"/>
      <c r="B87" s="49"/>
      <c r="C87" s="53" t="s">
        <v>388</v>
      </c>
      <c r="D87" s="57" t="s">
        <v>361</v>
      </c>
      <c r="E87" s="57" t="s">
        <v>957</v>
      </c>
      <c r="F87" s="57" t="s">
        <v>385</v>
      </c>
      <c r="G87" s="57" t="s">
        <v>385</v>
      </c>
      <c r="H87" s="49"/>
      <c r="I87" s="49"/>
      <c r="J87" s="49"/>
      <c r="K87" s="49"/>
    </row>
    <row r="88" spans="1:11" ht="14.1" customHeight="1">
      <c r="A88" s="49"/>
      <c r="B88" s="49"/>
      <c r="C88" s="53" t="s">
        <v>387</v>
      </c>
      <c r="D88" s="57" t="s">
        <v>361</v>
      </c>
      <c r="E88" s="57" t="s">
        <v>1007</v>
      </c>
      <c r="F88" s="57" t="s">
        <v>411</v>
      </c>
      <c r="G88" s="57" t="s">
        <v>385</v>
      </c>
      <c r="H88" s="49"/>
      <c r="I88" s="49"/>
      <c r="J88" s="49"/>
      <c r="K88" s="49"/>
    </row>
    <row r="89" spans="1:11" ht="14.1" customHeight="1">
      <c r="A89" s="49"/>
      <c r="B89" s="49"/>
      <c r="C89" s="53" t="s">
        <v>22</v>
      </c>
      <c r="D89" s="57" t="s">
        <v>361</v>
      </c>
      <c r="E89" s="57" t="s">
        <v>668</v>
      </c>
      <c r="F89" s="57" t="s">
        <v>411</v>
      </c>
      <c r="G89" s="57" t="s">
        <v>385</v>
      </c>
      <c r="H89" s="49"/>
      <c r="I89" s="49"/>
      <c r="J89" s="49"/>
      <c r="K89" s="49"/>
    </row>
    <row r="90" spans="1:11" ht="14.1" customHeight="1">
      <c r="A90" s="49"/>
      <c r="B90" s="49"/>
      <c r="C90" s="1256" t="s">
        <v>384</v>
      </c>
      <c r="D90" s="1257"/>
      <c r="E90" s="1257"/>
      <c r="F90" s="1257"/>
      <c r="G90" s="1257"/>
      <c r="H90" s="49"/>
      <c r="I90" s="49"/>
      <c r="J90" s="49"/>
      <c r="K90" s="49"/>
    </row>
    <row r="91" spans="1:11" ht="14.1" customHeight="1">
      <c r="A91" s="49"/>
      <c r="B91" s="49"/>
      <c r="C91" s="61"/>
      <c r="D91" s="62">
        <v>2021</v>
      </c>
      <c r="E91" s="62">
        <v>2022</v>
      </c>
      <c r="F91" s="62">
        <v>2023</v>
      </c>
      <c r="G91" s="62">
        <v>2024</v>
      </c>
      <c r="H91" s="49"/>
      <c r="I91" s="49"/>
      <c r="J91" s="49"/>
      <c r="K91" s="49"/>
    </row>
    <row r="92" spans="1:11" ht="14.1" customHeight="1">
      <c r="A92" s="49"/>
      <c r="B92" s="49"/>
      <c r="C92" s="63"/>
      <c r="D92" s="64" t="s">
        <v>7</v>
      </c>
      <c r="E92" s="64" t="s">
        <v>8</v>
      </c>
      <c r="F92" s="64" t="s">
        <v>8</v>
      </c>
      <c r="G92" s="64" t="s">
        <v>8</v>
      </c>
      <c r="H92" s="49"/>
      <c r="I92" s="49"/>
      <c r="J92" s="49"/>
      <c r="K92" s="49"/>
    </row>
    <row r="93" spans="1:11" ht="14.1" customHeight="1">
      <c r="A93" s="49"/>
      <c r="B93" s="49"/>
      <c r="C93" s="65" t="s">
        <v>381</v>
      </c>
      <c r="D93" s="66">
        <v>0</v>
      </c>
      <c r="E93" s="66">
        <v>0</v>
      </c>
      <c r="F93" s="66">
        <v>0</v>
      </c>
      <c r="G93" s="66">
        <v>0</v>
      </c>
      <c r="H93" s="49"/>
      <c r="I93" s="49"/>
      <c r="J93" s="49"/>
      <c r="K93" s="49"/>
    </row>
    <row r="94" spans="1:11" ht="14.1" customHeight="1">
      <c r="A94" s="49"/>
      <c r="B94" s="49"/>
      <c r="C94" s="65" t="s">
        <v>370</v>
      </c>
      <c r="D94" s="66">
        <v>0</v>
      </c>
      <c r="E94" s="66">
        <v>0</v>
      </c>
      <c r="F94" s="66">
        <v>0</v>
      </c>
      <c r="G94" s="66">
        <v>0</v>
      </c>
      <c r="H94" s="49"/>
      <c r="I94" s="49"/>
      <c r="J94" s="49"/>
      <c r="K94" s="49"/>
    </row>
    <row r="95" spans="1:11" ht="14.1" customHeight="1">
      <c r="A95" s="49"/>
      <c r="B95" s="49"/>
      <c r="C95" s="65" t="s">
        <v>374</v>
      </c>
      <c r="D95" s="66">
        <v>0</v>
      </c>
      <c r="E95" s="66">
        <v>0</v>
      </c>
      <c r="F95" s="66">
        <v>0</v>
      </c>
      <c r="G95" s="66">
        <v>0</v>
      </c>
      <c r="H95" s="49"/>
      <c r="I95" s="49"/>
      <c r="J95" s="49"/>
      <c r="K95" s="49"/>
    </row>
    <row r="96" spans="1:11" ht="14.1" customHeight="1">
      <c r="A96" s="49"/>
      <c r="B96" s="49"/>
      <c r="C96" s="65" t="s">
        <v>380</v>
      </c>
      <c r="D96" s="66">
        <v>0</v>
      </c>
      <c r="E96" s="66">
        <v>0</v>
      </c>
      <c r="F96" s="66">
        <v>0</v>
      </c>
      <c r="G96" s="66">
        <v>0</v>
      </c>
      <c r="H96" s="49"/>
      <c r="I96" s="49"/>
      <c r="J96" s="49"/>
      <c r="K96" s="49"/>
    </row>
    <row r="97" spans="1:11" ht="14.1" customHeight="1">
      <c r="A97" s="49"/>
      <c r="B97" s="49"/>
      <c r="C97" s="65" t="s">
        <v>370</v>
      </c>
      <c r="D97" s="66">
        <v>0</v>
      </c>
      <c r="E97" s="66">
        <v>0</v>
      </c>
      <c r="F97" s="66">
        <v>0</v>
      </c>
      <c r="G97" s="66">
        <v>0</v>
      </c>
      <c r="H97" s="49"/>
      <c r="I97" s="49"/>
      <c r="J97" s="49"/>
      <c r="K97" s="49"/>
    </row>
    <row r="98" spans="1:11" ht="14.1" customHeight="1">
      <c r="A98" s="49"/>
      <c r="B98" s="49"/>
      <c r="C98" s="65" t="s">
        <v>374</v>
      </c>
      <c r="D98" s="66">
        <v>0</v>
      </c>
      <c r="E98" s="66">
        <v>0</v>
      </c>
      <c r="F98" s="66">
        <v>0</v>
      </c>
      <c r="G98" s="66">
        <v>0</v>
      </c>
      <c r="H98" s="49"/>
      <c r="I98" s="49"/>
      <c r="J98" s="49"/>
      <c r="K98" s="49"/>
    </row>
    <row r="99" spans="1:11" ht="14.1" customHeight="1">
      <c r="A99" s="49"/>
      <c r="B99" s="49"/>
      <c r="C99" s="65" t="s">
        <v>379</v>
      </c>
      <c r="D99" s="66">
        <v>0</v>
      </c>
      <c r="E99" s="66">
        <v>0</v>
      </c>
      <c r="F99" s="66">
        <v>0</v>
      </c>
      <c r="G99" s="66">
        <v>0</v>
      </c>
      <c r="H99" s="49"/>
      <c r="I99" s="49"/>
      <c r="J99" s="49"/>
      <c r="K99" s="49"/>
    </row>
    <row r="100" spans="1:11" ht="14.1" customHeight="1">
      <c r="A100" s="49"/>
      <c r="B100" s="49"/>
      <c r="C100" s="65" t="s">
        <v>370</v>
      </c>
      <c r="D100" s="66">
        <v>0</v>
      </c>
      <c r="E100" s="66">
        <v>0</v>
      </c>
      <c r="F100" s="66">
        <v>0</v>
      </c>
      <c r="G100" s="66">
        <v>0</v>
      </c>
      <c r="H100" s="49"/>
      <c r="I100" s="49"/>
      <c r="J100" s="49"/>
      <c r="K100" s="49"/>
    </row>
    <row r="101" spans="1:11" ht="14.1" customHeight="1">
      <c r="A101" s="49"/>
      <c r="B101" s="49"/>
      <c r="C101" s="65" t="s">
        <v>374</v>
      </c>
      <c r="D101" s="66">
        <v>0</v>
      </c>
      <c r="E101" s="66">
        <v>0</v>
      </c>
      <c r="F101" s="66">
        <v>0</v>
      </c>
      <c r="G101" s="66">
        <v>0</v>
      </c>
      <c r="H101" s="49"/>
      <c r="I101" s="49"/>
      <c r="J101" s="49"/>
      <c r="K101" s="49"/>
    </row>
    <row r="102" spans="1:11" ht="14.1" customHeight="1">
      <c r="A102" s="49"/>
      <c r="B102" s="49"/>
      <c r="C102" s="65" t="s">
        <v>378</v>
      </c>
      <c r="D102" s="66">
        <v>0</v>
      </c>
      <c r="E102" s="66">
        <v>0</v>
      </c>
      <c r="F102" s="66">
        <v>0</v>
      </c>
      <c r="G102" s="66">
        <v>0</v>
      </c>
      <c r="H102" s="49"/>
      <c r="I102" s="49"/>
      <c r="J102" s="49"/>
      <c r="K102" s="49"/>
    </row>
    <row r="103" spans="1:11" ht="14.1" customHeight="1">
      <c r="A103" s="49"/>
      <c r="B103" s="49"/>
      <c r="C103" s="65" t="s">
        <v>370</v>
      </c>
      <c r="D103" s="66">
        <v>0</v>
      </c>
      <c r="E103" s="66">
        <v>0</v>
      </c>
      <c r="F103" s="66">
        <v>0</v>
      </c>
      <c r="G103" s="66">
        <v>0</v>
      </c>
      <c r="H103" s="49"/>
      <c r="I103" s="49"/>
      <c r="J103" s="49"/>
      <c r="K103" s="49"/>
    </row>
    <row r="104" spans="1:11" ht="14.1" customHeight="1">
      <c r="A104" s="49"/>
      <c r="B104" s="49"/>
      <c r="C104" s="65" t="s">
        <v>374</v>
      </c>
      <c r="D104" s="66">
        <v>0</v>
      </c>
      <c r="E104" s="66">
        <v>0</v>
      </c>
      <c r="F104" s="66">
        <v>0</v>
      </c>
      <c r="G104" s="66">
        <v>0</v>
      </c>
      <c r="H104" s="49"/>
      <c r="I104" s="49"/>
      <c r="J104" s="49"/>
      <c r="K104" s="49"/>
    </row>
    <row r="105" spans="1:11" ht="14.1" customHeight="1">
      <c r="A105" s="49"/>
      <c r="B105" s="49"/>
      <c r="C105" s="65" t="s">
        <v>383</v>
      </c>
      <c r="D105" s="66">
        <v>0</v>
      </c>
      <c r="E105" s="66">
        <v>0</v>
      </c>
      <c r="F105" s="66">
        <v>0</v>
      </c>
      <c r="G105" s="66">
        <v>0</v>
      </c>
      <c r="H105" s="49"/>
      <c r="I105" s="49"/>
      <c r="J105" s="49"/>
      <c r="K105" s="49"/>
    </row>
    <row r="106" spans="1:11" ht="14.1" customHeight="1">
      <c r="A106" s="49"/>
      <c r="B106" s="49"/>
      <c r="C106" s="65" t="s">
        <v>370</v>
      </c>
      <c r="D106" s="66">
        <v>0</v>
      </c>
      <c r="E106" s="66">
        <v>0</v>
      </c>
      <c r="F106" s="66">
        <v>0</v>
      </c>
      <c r="G106" s="66">
        <v>0</v>
      </c>
      <c r="H106" s="49"/>
      <c r="I106" s="49"/>
      <c r="J106" s="49"/>
      <c r="K106" s="49"/>
    </row>
    <row r="107" spans="1:11" ht="14.1" customHeight="1">
      <c r="A107" s="49"/>
      <c r="B107" s="49"/>
      <c r="C107" s="65" t="s">
        <v>374</v>
      </c>
      <c r="D107" s="66">
        <v>0</v>
      </c>
      <c r="E107" s="66">
        <v>0</v>
      </c>
      <c r="F107" s="66">
        <v>0</v>
      </c>
      <c r="G107" s="66">
        <v>0</v>
      </c>
      <c r="H107" s="49"/>
      <c r="I107" s="49"/>
      <c r="J107" s="49"/>
      <c r="K107" s="49"/>
    </row>
    <row r="108" spans="1:11" ht="14.1" customHeight="1">
      <c r="A108" s="49"/>
      <c r="B108" s="49"/>
      <c r="C108" s="65" t="s">
        <v>376</v>
      </c>
      <c r="D108" s="66">
        <v>0</v>
      </c>
      <c r="E108" s="66">
        <v>0</v>
      </c>
      <c r="F108" s="66">
        <v>0</v>
      </c>
      <c r="G108" s="66">
        <v>0</v>
      </c>
      <c r="H108" s="49"/>
      <c r="I108" s="49"/>
      <c r="J108" s="49"/>
      <c r="K108" s="49"/>
    </row>
    <row r="109" spans="1:11" ht="14.1" customHeight="1">
      <c r="A109" s="49"/>
      <c r="B109" s="49"/>
      <c r="C109" s="65" t="s">
        <v>370</v>
      </c>
      <c r="D109" s="66">
        <v>0</v>
      </c>
      <c r="E109" s="66">
        <v>0</v>
      </c>
      <c r="F109" s="66">
        <v>0</v>
      </c>
      <c r="G109" s="66">
        <v>0</v>
      </c>
      <c r="H109" s="49"/>
      <c r="I109" s="49"/>
      <c r="J109" s="49"/>
      <c r="K109" s="49"/>
    </row>
    <row r="110" spans="1:11" ht="14.1" customHeight="1">
      <c r="A110" s="49"/>
      <c r="B110" s="49"/>
      <c r="C110" s="65" t="s">
        <v>374</v>
      </c>
      <c r="D110" s="66">
        <v>0</v>
      </c>
      <c r="E110" s="66">
        <v>0</v>
      </c>
      <c r="F110" s="66">
        <v>0</v>
      </c>
      <c r="G110" s="66">
        <v>0</v>
      </c>
      <c r="H110" s="49"/>
      <c r="I110" s="49"/>
      <c r="J110" s="49"/>
      <c r="K110" s="49"/>
    </row>
    <row r="111" spans="1:11" ht="14.1" customHeight="1">
      <c r="A111" s="49"/>
      <c r="B111" s="49"/>
      <c r="C111" s="65" t="s">
        <v>375</v>
      </c>
      <c r="D111" s="66">
        <v>0</v>
      </c>
      <c r="E111" s="66">
        <v>0</v>
      </c>
      <c r="F111" s="66">
        <v>0</v>
      </c>
      <c r="G111" s="66">
        <v>0</v>
      </c>
      <c r="H111" s="49"/>
      <c r="I111" s="49"/>
      <c r="J111" s="49"/>
      <c r="K111" s="49"/>
    </row>
    <row r="112" spans="1:11" ht="14.1" customHeight="1">
      <c r="A112" s="49"/>
      <c r="B112" s="49"/>
      <c r="C112" s="65" t="s">
        <v>370</v>
      </c>
      <c r="D112" s="66">
        <v>0</v>
      </c>
      <c r="E112" s="66">
        <v>0</v>
      </c>
      <c r="F112" s="66">
        <v>0</v>
      </c>
      <c r="G112" s="66">
        <v>0</v>
      </c>
      <c r="H112" s="49"/>
      <c r="I112" s="49"/>
      <c r="J112" s="49"/>
      <c r="K112" s="49"/>
    </row>
    <row r="113" spans="1:11" ht="14.1" customHeight="1">
      <c r="A113" s="49"/>
      <c r="B113" s="49"/>
      <c r="C113" s="65" t="s">
        <v>374</v>
      </c>
      <c r="D113" s="66">
        <v>0</v>
      </c>
      <c r="E113" s="66">
        <v>0</v>
      </c>
      <c r="F113" s="66">
        <v>0</v>
      </c>
      <c r="G113" s="66">
        <v>0</v>
      </c>
      <c r="H113" s="49"/>
      <c r="I113" s="49"/>
      <c r="J113" s="49"/>
      <c r="K113" s="49"/>
    </row>
    <row r="114" spans="1:11" ht="14.1" customHeight="1">
      <c r="A114" s="49"/>
      <c r="B114" s="49"/>
      <c r="C114" s="65" t="s">
        <v>373</v>
      </c>
      <c r="D114" s="66">
        <v>0</v>
      </c>
      <c r="E114" s="66">
        <v>0</v>
      </c>
      <c r="F114" s="66">
        <v>0</v>
      </c>
      <c r="G114" s="66">
        <v>0</v>
      </c>
      <c r="H114" s="49"/>
      <c r="I114" s="49"/>
      <c r="J114" s="49"/>
      <c r="K114" s="49"/>
    </row>
    <row r="115" spans="1:11" ht="14.1" customHeight="1">
      <c r="A115" s="49"/>
      <c r="B115" s="49"/>
      <c r="C115" s="65" t="s">
        <v>370</v>
      </c>
      <c r="D115" s="66">
        <v>0</v>
      </c>
      <c r="E115" s="66">
        <v>0</v>
      </c>
      <c r="F115" s="66">
        <v>0</v>
      </c>
      <c r="G115" s="66">
        <v>0</v>
      </c>
      <c r="H115" s="49"/>
      <c r="I115" s="49"/>
      <c r="J115" s="49"/>
      <c r="K115" s="49"/>
    </row>
    <row r="116" spans="1:11" ht="14.1" customHeight="1">
      <c r="A116" s="49"/>
      <c r="B116" s="49"/>
      <c r="C116" s="65" t="s">
        <v>369</v>
      </c>
      <c r="D116" s="66">
        <v>0</v>
      </c>
      <c r="E116" s="66">
        <v>0</v>
      </c>
      <c r="F116" s="66">
        <v>0</v>
      </c>
      <c r="G116" s="66">
        <v>0</v>
      </c>
      <c r="H116" s="49"/>
      <c r="I116" s="49"/>
      <c r="J116" s="49"/>
      <c r="K116" s="49"/>
    </row>
    <row r="117" spans="1:11" ht="14.1" customHeight="1">
      <c r="A117" s="49"/>
      <c r="B117" s="49"/>
      <c r="C117" s="65" t="s">
        <v>368</v>
      </c>
      <c r="D117" s="66">
        <v>0</v>
      </c>
      <c r="E117" s="66">
        <v>0</v>
      </c>
      <c r="F117" s="66">
        <v>0</v>
      </c>
      <c r="G117" s="66">
        <v>0</v>
      </c>
      <c r="H117" s="49"/>
      <c r="I117" s="49"/>
      <c r="J117" s="49"/>
      <c r="K117" s="49"/>
    </row>
    <row r="118" spans="1:11" ht="14.1" customHeight="1">
      <c r="A118" s="49"/>
      <c r="B118" s="49"/>
      <c r="C118" s="65" t="s">
        <v>367</v>
      </c>
      <c r="D118" s="66">
        <v>0</v>
      </c>
      <c r="E118" s="66">
        <v>0</v>
      </c>
      <c r="F118" s="66">
        <v>0</v>
      </c>
      <c r="G118" s="66">
        <v>0</v>
      </c>
      <c r="H118" s="49"/>
      <c r="I118" s="49"/>
      <c r="J118" s="49"/>
      <c r="K118" s="49"/>
    </row>
    <row r="119" spans="1:11" ht="14.1" customHeight="1">
      <c r="A119" s="49"/>
      <c r="B119" s="49"/>
      <c r="C119" s="65" t="s">
        <v>366</v>
      </c>
      <c r="D119" s="66">
        <v>0</v>
      </c>
      <c r="E119" s="66">
        <v>0</v>
      </c>
      <c r="F119" s="66">
        <v>0</v>
      </c>
      <c r="G119" s="66">
        <v>0</v>
      </c>
      <c r="H119" s="49"/>
      <c r="I119" s="49"/>
      <c r="J119" s="49"/>
      <c r="K119" s="49"/>
    </row>
    <row r="120" spans="1:11" ht="14.1" customHeight="1">
      <c r="A120" s="49"/>
      <c r="B120" s="49"/>
      <c r="C120" s="65" t="s">
        <v>372</v>
      </c>
      <c r="D120" s="66">
        <v>2000000</v>
      </c>
      <c r="E120" s="66">
        <v>1000000</v>
      </c>
      <c r="F120" s="66">
        <v>2000000</v>
      </c>
      <c r="G120" s="66">
        <v>2000000</v>
      </c>
      <c r="H120" s="49"/>
      <c r="I120" s="49"/>
      <c r="J120" s="49"/>
      <c r="K120" s="49"/>
    </row>
    <row r="121" spans="1:11" ht="14.1" customHeight="1">
      <c r="A121" s="49"/>
      <c r="B121" s="49"/>
      <c r="C121" s="65" t="s">
        <v>370</v>
      </c>
      <c r="D121" s="66">
        <v>2000000</v>
      </c>
      <c r="E121" s="66">
        <v>1000000</v>
      </c>
      <c r="F121" s="66">
        <v>2000000</v>
      </c>
      <c r="G121" s="66">
        <v>2000000</v>
      </c>
      <c r="H121" s="49"/>
      <c r="I121" s="49"/>
      <c r="J121" s="49"/>
      <c r="K121" s="49"/>
    </row>
    <row r="122" spans="1:11" ht="14.1" customHeight="1">
      <c r="A122" s="49"/>
      <c r="B122" s="49"/>
      <c r="C122" s="65" t="s">
        <v>369</v>
      </c>
      <c r="D122" s="66">
        <v>0</v>
      </c>
      <c r="E122" s="66">
        <v>0</v>
      </c>
      <c r="F122" s="66">
        <v>0</v>
      </c>
      <c r="G122" s="66">
        <v>0</v>
      </c>
      <c r="H122" s="49"/>
      <c r="I122" s="49"/>
      <c r="J122" s="49"/>
      <c r="K122" s="49"/>
    </row>
    <row r="123" spans="1:11" ht="14.1" customHeight="1">
      <c r="A123" s="49"/>
      <c r="B123" s="49"/>
      <c r="C123" s="65" t="s">
        <v>368</v>
      </c>
      <c r="D123" s="66">
        <v>0</v>
      </c>
      <c r="E123" s="66">
        <v>0</v>
      </c>
      <c r="F123" s="66">
        <v>0</v>
      </c>
      <c r="G123" s="66">
        <v>0</v>
      </c>
      <c r="H123" s="49"/>
      <c r="I123" s="49"/>
      <c r="J123" s="49"/>
      <c r="K123" s="49"/>
    </row>
    <row r="124" spans="1:11" ht="14.1" customHeight="1">
      <c r="A124" s="49"/>
      <c r="B124" s="49"/>
      <c r="C124" s="65" t="s">
        <v>367</v>
      </c>
      <c r="D124" s="66">
        <v>0</v>
      </c>
      <c r="E124" s="66">
        <v>0</v>
      </c>
      <c r="F124" s="66">
        <v>0</v>
      </c>
      <c r="G124" s="66">
        <v>0</v>
      </c>
      <c r="H124" s="49"/>
      <c r="I124" s="49"/>
      <c r="J124" s="49"/>
      <c r="K124" s="49"/>
    </row>
    <row r="125" spans="1:11" ht="14.1" customHeight="1">
      <c r="A125" s="49"/>
      <c r="B125" s="49"/>
      <c r="C125" s="65" t="s">
        <v>366</v>
      </c>
      <c r="D125" s="66">
        <v>0</v>
      </c>
      <c r="E125" s="66">
        <v>0</v>
      </c>
      <c r="F125" s="66">
        <v>0</v>
      </c>
      <c r="G125" s="66">
        <v>0</v>
      </c>
      <c r="H125" s="49"/>
      <c r="I125" s="49"/>
      <c r="J125" s="49"/>
      <c r="K125" s="49"/>
    </row>
    <row r="126" spans="1:11" ht="14.1" customHeight="1">
      <c r="A126" s="49"/>
      <c r="B126" s="49"/>
      <c r="C126" s="65" t="s">
        <v>371</v>
      </c>
      <c r="D126" s="66">
        <v>0</v>
      </c>
      <c r="E126" s="66">
        <v>0</v>
      </c>
      <c r="F126" s="66">
        <v>0</v>
      </c>
      <c r="G126" s="66">
        <v>0</v>
      </c>
      <c r="H126" s="49"/>
      <c r="I126" s="49"/>
      <c r="J126" s="49"/>
      <c r="K126" s="49"/>
    </row>
    <row r="127" spans="1:11" ht="14.1" customHeight="1">
      <c r="A127" s="49"/>
      <c r="B127" s="49"/>
      <c r="C127" s="65" t="s">
        <v>370</v>
      </c>
      <c r="D127" s="66">
        <v>0</v>
      </c>
      <c r="E127" s="66">
        <v>0</v>
      </c>
      <c r="F127" s="66">
        <v>0</v>
      </c>
      <c r="G127" s="66">
        <v>0</v>
      </c>
      <c r="H127" s="49"/>
      <c r="I127" s="49"/>
      <c r="J127" s="49"/>
      <c r="K127" s="49"/>
    </row>
    <row r="128" spans="1:11" ht="14.1" customHeight="1">
      <c r="A128" s="49"/>
      <c r="B128" s="49"/>
      <c r="C128" s="65" t="s">
        <v>369</v>
      </c>
      <c r="D128" s="66">
        <v>0</v>
      </c>
      <c r="E128" s="66">
        <v>0</v>
      </c>
      <c r="F128" s="66">
        <v>0</v>
      </c>
      <c r="G128" s="66">
        <v>0</v>
      </c>
      <c r="H128" s="49"/>
      <c r="I128" s="49"/>
      <c r="J128" s="49"/>
      <c r="K128" s="49"/>
    </row>
    <row r="129" spans="1:11" ht="14.1" customHeight="1">
      <c r="A129" s="49"/>
      <c r="B129" s="49"/>
      <c r="C129" s="65" t="s">
        <v>368</v>
      </c>
      <c r="D129" s="66">
        <v>0</v>
      </c>
      <c r="E129" s="66">
        <v>0</v>
      </c>
      <c r="F129" s="66">
        <v>0</v>
      </c>
      <c r="G129" s="66">
        <v>0</v>
      </c>
      <c r="H129" s="49"/>
      <c r="I129" s="49"/>
      <c r="J129" s="49"/>
      <c r="K129" s="49"/>
    </row>
    <row r="130" spans="1:11" ht="14.1" customHeight="1">
      <c r="A130" s="49"/>
      <c r="B130" s="49"/>
      <c r="C130" s="65" t="s">
        <v>367</v>
      </c>
      <c r="D130" s="66">
        <v>0</v>
      </c>
      <c r="E130" s="66">
        <v>0</v>
      </c>
      <c r="F130" s="66">
        <v>0</v>
      </c>
      <c r="G130" s="66">
        <v>0</v>
      </c>
      <c r="H130" s="49"/>
      <c r="I130" s="49"/>
      <c r="J130" s="49"/>
      <c r="K130" s="49"/>
    </row>
    <row r="131" spans="1:11" ht="14.1" customHeight="1">
      <c r="A131" s="49"/>
      <c r="B131" s="49"/>
      <c r="C131" s="65" t="s">
        <v>366</v>
      </c>
      <c r="D131" s="66">
        <v>0</v>
      </c>
      <c r="E131" s="66">
        <v>0</v>
      </c>
      <c r="F131" s="66">
        <v>0</v>
      </c>
      <c r="G131" s="66">
        <v>0</v>
      </c>
      <c r="H131" s="49"/>
      <c r="I131" s="49"/>
      <c r="J131" s="49"/>
      <c r="K131" s="49"/>
    </row>
    <row r="132" spans="1:11" ht="14.1" customHeight="1">
      <c r="A132" s="49"/>
      <c r="B132" s="49"/>
      <c r="C132" s="65" t="s">
        <v>365</v>
      </c>
      <c r="D132" s="66">
        <v>0</v>
      </c>
      <c r="E132" s="66">
        <v>0</v>
      </c>
      <c r="F132" s="66">
        <v>0</v>
      </c>
      <c r="G132" s="66">
        <v>0</v>
      </c>
      <c r="H132" s="49"/>
      <c r="I132" s="49"/>
      <c r="J132" s="49"/>
      <c r="K132" s="49"/>
    </row>
    <row r="133" spans="1:11" ht="14.1" customHeight="1">
      <c r="A133" s="49"/>
      <c r="B133" s="49"/>
      <c r="C133" s="65" t="s">
        <v>364</v>
      </c>
      <c r="D133" s="66">
        <v>0</v>
      </c>
      <c r="E133" s="66">
        <v>0</v>
      </c>
      <c r="F133" s="66">
        <v>0</v>
      </c>
      <c r="G133" s="66">
        <v>0</v>
      </c>
      <c r="H133" s="49"/>
      <c r="I133" s="49"/>
      <c r="J133" s="49"/>
      <c r="K133" s="49"/>
    </row>
    <row r="134" spans="1:11" ht="14.1" customHeight="1">
      <c r="A134" s="49"/>
      <c r="B134" s="49"/>
      <c r="C134" s="67" t="s">
        <v>147</v>
      </c>
      <c r="D134" s="66">
        <v>2000000</v>
      </c>
      <c r="E134" s="66">
        <v>1000000</v>
      </c>
      <c r="F134" s="66">
        <v>2000000</v>
      </c>
      <c r="G134" s="66">
        <v>2000000</v>
      </c>
      <c r="H134" s="49"/>
      <c r="I134" s="49"/>
      <c r="J134" s="49"/>
      <c r="K134" s="49"/>
    </row>
    <row r="135" spans="1:11" ht="15" customHeight="1">
      <c r="A135" s="49"/>
      <c r="B135" s="49"/>
      <c r="C135" s="68" t="s">
        <v>361</v>
      </c>
      <c r="D135" s="69" t="s">
        <v>361</v>
      </c>
      <c r="E135" s="69" t="s">
        <v>361</v>
      </c>
      <c r="F135" s="69" t="s">
        <v>361</v>
      </c>
      <c r="G135" s="69" t="s">
        <v>361</v>
      </c>
      <c r="H135" s="49"/>
      <c r="I135" s="49"/>
      <c r="J135" s="49"/>
      <c r="K135" s="49"/>
    </row>
    <row r="136" spans="1:11" ht="15" customHeight="1">
      <c r="A136" s="49"/>
      <c r="B136" s="49"/>
      <c r="C136" s="52" t="s">
        <v>382</v>
      </c>
      <c r="D136" s="70">
        <v>60010000</v>
      </c>
      <c r="E136" s="70">
        <v>62152000</v>
      </c>
      <c r="F136" s="70">
        <v>60800000</v>
      </c>
      <c r="G136" s="70">
        <v>61800000</v>
      </c>
      <c r="H136" s="49"/>
      <c r="I136" s="49"/>
      <c r="J136" s="49"/>
      <c r="K136" s="49"/>
    </row>
    <row r="137" spans="1:11" ht="15" customHeight="1">
      <c r="A137" s="49"/>
      <c r="B137" s="49"/>
      <c r="C137" s="53" t="s">
        <v>381</v>
      </c>
      <c r="D137" s="71">
        <v>36100000</v>
      </c>
      <c r="E137" s="71">
        <v>38100000</v>
      </c>
      <c r="F137" s="71">
        <v>38100000</v>
      </c>
      <c r="G137" s="71">
        <v>38100000</v>
      </c>
      <c r="H137" s="49"/>
      <c r="I137" s="49"/>
      <c r="J137" s="49"/>
      <c r="K137" s="49"/>
    </row>
    <row r="138" spans="1:11" ht="15" customHeight="1">
      <c r="A138" s="49"/>
      <c r="B138" s="49"/>
      <c r="C138" s="53" t="s">
        <v>370</v>
      </c>
      <c r="D138" s="71">
        <v>36100000</v>
      </c>
      <c r="E138" s="71">
        <v>38100000</v>
      </c>
      <c r="F138" s="71">
        <v>38100000</v>
      </c>
      <c r="G138" s="71">
        <v>38100000</v>
      </c>
      <c r="H138" s="49"/>
      <c r="I138" s="49"/>
      <c r="J138" s="49"/>
      <c r="K138" s="49"/>
    </row>
    <row r="139" spans="1:11" ht="15" customHeight="1">
      <c r="A139" s="49"/>
      <c r="B139" s="49"/>
      <c r="C139" s="53" t="s">
        <v>374</v>
      </c>
      <c r="D139" s="71">
        <v>0</v>
      </c>
      <c r="E139" s="71">
        <v>0</v>
      </c>
      <c r="F139" s="71">
        <v>0</v>
      </c>
      <c r="G139" s="71">
        <v>0</v>
      </c>
      <c r="H139" s="49"/>
      <c r="I139" s="49"/>
      <c r="J139" s="49"/>
      <c r="K139" s="49"/>
    </row>
    <row r="140" spans="1:11" ht="15" customHeight="1">
      <c r="A140" s="49"/>
      <c r="B140" s="49"/>
      <c r="C140" s="53" t="s">
        <v>380</v>
      </c>
      <c r="D140" s="71">
        <v>6250000</v>
      </c>
      <c r="E140" s="71">
        <v>6750000</v>
      </c>
      <c r="F140" s="71">
        <v>6750000</v>
      </c>
      <c r="G140" s="71">
        <v>6750000</v>
      </c>
      <c r="H140" s="49"/>
      <c r="I140" s="49"/>
      <c r="J140" s="49"/>
      <c r="K140" s="49"/>
    </row>
    <row r="141" spans="1:11" ht="15" customHeight="1">
      <c r="A141" s="49"/>
      <c r="B141" s="49"/>
      <c r="C141" s="53" t="s">
        <v>370</v>
      </c>
      <c r="D141" s="71">
        <v>6250000</v>
      </c>
      <c r="E141" s="71">
        <v>6750000</v>
      </c>
      <c r="F141" s="71">
        <v>6750000</v>
      </c>
      <c r="G141" s="71">
        <v>6750000</v>
      </c>
      <c r="H141" s="49"/>
      <c r="I141" s="49"/>
      <c r="J141" s="49"/>
      <c r="K141" s="49"/>
    </row>
    <row r="142" spans="1:11" ht="15" customHeight="1">
      <c r="A142" s="49"/>
      <c r="B142" s="49"/>
      <c r="C142" s="53" t="s">
        <v>374</v>
      </c>
      <c r="D142" s="71">
        <v>0</v>
      </c>
      <c r="E142" s="71">
        <v>0</v>
      </c>
      <c r="F142" s="71">
        <v>0</v>
      </c>
      <c r="G142" s="71">
        <v>0</v>
      </c>
      <c r="H142" s="49"/>
      <c r="I142" s="49"/>
      <c r="J142" s="49"/>
      <c r="K142" s="49"/>
    </row>
    <row r="143" spans="1:11" ht="15" customHeight="1">
      <c r="A143" s="49"/>
      <c r="B143" s="49"/>
      <c r="C143" s="53" t="s">
        <v>379</v>
      </c>
      <c r="D143" s="71">
        <v>15010000</v>
      </c>
      <c r="E143" s="71">
        <v>15862000</v>
      </c>
      <c r="F143" s="71">
        <v>13510000</v>
      </c>
      <c r="G143" s="71">
        <v>14510000</v>
      </c>
      <c r="H143" s="49"/>
      <c r="I143" s="49"/>
      <c r="J143" s="49"/>
      <c r="K143" s="49"/>
    </row>
    <row r="144" spans="1:11" ht="15" customHeight="1">
      <c r="A144" s="49"/>
      <c r="B144" s="49"/>
      <c r="C144" s="53" t="s">
        <v>370</v>
      </c>
      <c r="D144" s="71">
        <v>15010000</v>
      </c>
      <c r="E144" s="71">
        <v>15862000</v>
      </c>
      <c r="F144" s="71">
        <v>13510000</v>
      </c>
      <c r="G144" s="71">
        <v>14510000</v>
      </c>
      <c r="H144" s="49"/>
      <c r="I144" s="49"/>
      <c r="J144" s="49"/>
      <c r="K144" s="49"/>
    </row>
    <row r="145" spans="1:11" ht="15" customHeight="1">
      <c r="A145" s="49"/>
      <c r="B145" s="49"/>
      <c r="C145" s="53" t="s">
        <v>374</v>
      </c>
      <c r="D145" s="71">
        <v>0</v>
      </c>
      <c r="E145" s="71">
        <v>0</v>
      </c>
      <c r="F145" s="71">
        <v>0</v>
      </c>
      <c r="G145" s="71">
        <v>0</v>
      </c>
      <c r="H145" s="49"/>
      <c r="I145" s="49"/>
      <c r="J145" s="49"/>
      <c r="K145" s="49"/>
    </row>
    <row r="146" spans="1:11" ht="15" customHeight="1">
      <c r="A146" s="49"/>
      <c r="B146" s="49"/>
      <c r="C146" s="53" t="s">
        <v>378</v>
      </c>
      <c r="D146" s="71">
        <v>0</v>
      </c>
      <c r="E146" s="71">
        <v>0</v>
      </c>
      <c r="F146" s="71">
        <v>0</v>
      </c>
      <c r="G146" s="71">
        <v>0</v>
      </c>
      <c r="H146" s="49"/>
      <c r="I146" s="49"/>
      <c r="J146" s="49"/>
      <c r="K146" s="49"/>
    </row>
    <row r="147" spans="1:11" ht="15" customHeight="1">
      <c r="A147" s="49"/>
      <c r="B147" s="49"/>
      <c r="C147" s="53" t="s">
        <v>370</v>
      </c>
      <c r="D147" s="71">
        <v>0</v>
      </c>
      <c r="E147" s="71">
        <v>0</v>
      </c>
      <c r="F147" s="71">
        <v>0</v>
      </c>
      <c r="G147" s="71">
        <v>0</v>
      </c>
      <c r="H147" s="49"/>
      <c r="I147" s="49"/>
      <c r="J147" s="49"/>
      <c r="K147" s="49"/>
    </row>
    <row r="148" spans="1:11" ht="15" customHeight="1">
      <c r="A148" s="49"/>
      <c r="B148" s="49"/>
      <c r="C148" s="53" t="s">
        <v>374</v>
      </c>
      <c r="D148" s="71">
        <v>0</v>
      </c>
      <c r="E148" s="71">
        <v>0</v>
      </c>
      <c r="F148" s="71">
        <v>0</v>
      </c>
      <c r="G148" s="71">
        <v>0</v>
      </c>
      <c r="H148" s="49"/>
      <c r="I148" s="49"/>
      <c r="J148" s="49"/>
      <c r="K148" s="49"/>
    </row>
    <row r="149" spans="1:11" ht="20.100000000000001" customHeight="1">
      <c r="A149" s="49"/>
      <c r="B149" s="49"/>
      <c r="C149" s="53" t="s">
        <v>377</v>
      </c>
      <c r="D149" s="73">
        <v>0</v>
      </c>
      <c r="E149" s="73">
        <v>0</v>
      </c>
      <c r="F149" s="73">
        <v>0</v>
      </c>
      <c r="G149" s="73">
        <v>0</v>
      </c>
      <c r="H149" s="49"/>
      <c r="I149" s="49"/>
      <c r="J149" s="49"/>
      <c r="K149" s="49"/>
    </row>
    <row r="150" spans="1:11" ht="15" customHeight="1">
      <c r="A150" s="49"/>
      <c r="B150" s="49"/>
      <c r="C150" s="53" t="s">
        <v>370</v>
      </c>
      <c r="D150" s="71">
        <v>0</v>
      </c>
      <c r="E150" s="71">
        <v>0</v>
      </c>
      <c r="F150" s="71">
        <v>0</v>
      </c>
      <c r="G150" s="71">
        <v>0</v>
      </c>
      <c r="H150" s="49"/>
      <c r="I150" s="49"/>
      <c r="J150" s="49"/>
      <c r="K150" s="49"/>
    </row>
    <row r="151" spans="1:11" ht="15" customHeight="1">
      <c r="A151" s="49"/>
      <c r="B151" s="49"/>
      <c r="C151" s="53" t="s">
        <v>374</v>
      </c>
      <c r="D151" s="71">
        <v>0</v>
      </c>
      <c r="E151" s="71">
        <v>0</v>
      </c>
      <c r="F151" s="71">
        <v>0</v>
      </c>
      <c r="G151" s="71">
        <v>0</v>
      </c>
      <c r="H151" s="49"/>
      <c r="I151" s="49"/>
      <c r="J151" s="49"/>
      <c r="K151" s="49"/>
    </row>
    <row r="152" spans="1:11" ht="15" customHeight="1">
      <c r="A152" s="49"/>
      <c r="B152" s="49"/>
      <c r="C152" s="53" t="s">
        <v>376</v>
      </c>
      <c r="D152" s="71">
        <v>200000</v>
      </c>
      <c r="E152" s="71">
        <v>200000</v>
      </c>
      <c r="F152" s="71">
        <v>200000</v>
      </c>
      <c r="G152" s="71">
        <v>200000</v>
      </c>
      <c r="H152" s="49"/>
      <c r="I152" s="49"/>
      <c r="J152" s="49"/>
      <c r="K152" s="49"/>
    </row>
    <row r="153" spans="1:11" ht="15" customHeight="1">
      <c r="A153" s="49"/>
      <c r="B153" s="49"/>
      <c r="C153" s="53" t="s">
        <v>370</v>
      </c>
      <c r="D153" s="71">
        <v>200000</v>
      </c>
      <c r="E153" s="71">
        <v>200000</v>
      </c>
      <c r="F153" s="71">
        <v>200000</v>
      </c>
      <c r="G153" s="71">
        <v>200000</v>
      </c>
      <c r="H153" s="49"/>
      <c r="I153" s="49"/>
      <c r="J153" s="49"/>
      <c r="K153" s="49"/>
    </row>
    <row r="154" spans="1:11" ht="15" customHeight="1">
      <c r="A154" s="49"/>
      <c r="B154" s="49"/>
      <c r="C154" s="53" t="s">
        <v>374</v>
      </c>
      <c r="D154" s="71">
        <v>0</v>
      </c>
      <c r="E154" s="71">
        <v>0</v>
      </c>
      <c r="F154" s="71">
        <v>0</v>
      </c>
      <c r="G154" s="71">
        <v>0</v>
      </c>
      <c r="H154" s="49"/>
      <c r="I154" s="49"/>
      <c r="J154" s="49"/>
      <c r="K154" s="49"/>
    </row>
    <row r="155" spans="1:11" ht="15" customHeight="1">
      <c r="A155" s="49"/>
      <c r="B155" s="49"/>
      <c r="C155" s="53" t="s">
        <v>375</v>
      </c>
      <c r="D155" s="71">
        <v>450000</v>
      </c>
      <c r="E155" s="71">
        <v>240000</v>
      </c>
      <c r="F155" s="71">
        <v>240000</v>
      </c>
      <c r="G155" s="71">
        <v>240000</v>
      </c>
      <c r="H155" s="49"/>
      <c r="I155" s="49"/>
      <c r="J155" s="49"/>
      <c r="K155" s="49"/>
    </row>
    <row r="156" spans="1:11" ht="15" customHeight="1">
      <c r="A156" s="49"/>
      <c r="B156" s="49"/>
      <c r="C156" s="53" t="s">
        <v>370</v>
      </c>
      <c r="D156" s="71">
        <v>450000</v>
      </c>
      <c r="E156" s="71">
        <v>240000</v>
      </c>
      <c r="F156" s="71">
        <v>240000</v>
      </c>
      <c r="G156" s="71">
        <v>240000</v>
      </c>
      <c r="H156" s="49"/>
      <c r="I156" s="49"/>
      <c r="J156" s="49"/>
      <c r="K156" s="49"/>
    </row>
    <row r="157" spans="1:11" ht="15" customHeight="1">
      <c r="A157" s="49"/>
      <c r="B157" s="49"/>
      <c r="C157" s="53" t="s">
        <v>374</v>
      </c>
      <c r="D157" s="71">
        <v>0</v>
      </c>
      <c r="E157" s="71">
        <v>0</v>
      </c>
      <c r="F157" s="71">
        <v>0</v>
      </c>
      <c r="G157" s="71">
        <v>0</v>
      </c>
      <c r="H157" s="49"/>
      <c r="I157" s="49"/>
      <c r="J157" s="49"/>
      <c r="K157" s="49"/>
    </row>
    <row r="158" spans="1:11" ht="15" customHeight="1">
      <c r="A158" s="49"/>
      <c r="B158" s="49"/>
      <c r="C158" s="53" t="s">
        <v>373</v>
      </c>
      <c r="D158" s="71">
        <v>0</v>
      </c>
      <c r="E158" s="71">
        <v>0</v>
      </c>
      <c r="F158" s="71">
        <v>0</v>
      </c>
      <c r="G158" s="71">
        <v>0</v>
      </c>
      <c r="H158" s="49"/>
      <c r="I158" s="49"/>
      <c r="J158" s="49"/>
      <c r="K158" s="49"/>
    </row>
    <row r="159" spans="1:11" ht="15" customHeight="1">
      <c r="A159" s="49"/>
      <c r="B159" s="49"/>
      <c r="C159" s="53" t="s">
        <v>370</v>
      </c>
      <c r="D159" s="71">
        <v>0</v>
      </c>
      <c r="E159" s="71">
        <v>0</v>
      </c>
      <c r="F159" s="71">
        <v>0</v>
      </c>
      <c r="G159" s="71">
        <v>0</v>
      </c>
      <c r="H159" s="49"/>
      <c r="I159" s="49"/>
      <c r="J159" s="49"/>
      <c r="K159" s="49"/>
    </row>
    <row r="160" spans="1:11" ht="15" customHeight="1">
      <c r="A160" s="49"/>
      <c r="B160" s="49"/>
      <c r="C160" s="53" t="s">
        <v>369</v>
      </c>
      <c r="D160" s="71">
        <v>0</v>
      </c>
      <c r="E160" s="71">
        <v>0</v>
      </c>
      <c r="F160" s="71">
        <v>0</v>
      </c>
      <c r="G160" s="71">
        <v>0</v>
      </c>
      <c r="H160" s="49"/>
      <c r="I160" s="49"/>
      <c r="J160" s="49"/>
      <c r="K160" s="49"/>
    </row>
    <row r="161" spans="1:11" ht="15" customHeight="1">
      <c r="A161" s="49"/>
      <c r="B161" s="49"/>
      <c r="C161" s="53" t="s">
        <v>368</v>
      </c>
      <c r="D161" s="71">
        <v>0</v>
      </c>
      <c r="E161" s="71">
        <v>0</v>
      </c>
      <c r="F161" s="71">
        <v>0</v>
      </c>
      <c r="G161" s="71">
        <v>0</v>
      </c>
      <c r="H161" s="49"/>
      <c r="I161" s="49"/>
      <c r="J161" s="49"/>
      <c r="K161" s="49"/>
    </row>
    <row r="162" spans="1:11" ht="15" customHeight="1">
      <c r="A162" s="49"/>
      <c r="B162" s="49"/>
      <c r="C162" s="53" t="s">
        <v>367</v>
      </c>
      <c r="D162" s="71">
        <v>0</v>
      </c>
      <c r="E162" s="71">
        <v>0</v>
      </c>
      <c r="F162" s="71">
        <v>0</v>
      </c>
      <c r="G162" s="71">
        <v>0</v>
      </c>
      <c r="H162" s="49"/>
      <c r="I162" s="49"/>
      <c r="J162" s="49"/>
      <c r="K162" s="49"/>
    </row>
    <row r="163" spans="1:11" ht="15" customHeight="1">
      <c r="A163" s="49"/>
      <c r="B163" s="49"/>
      <c r="C163" s="53" t="s">
        <v>366</v>
      </c>
      <c r="D163" s="71">
        <v>0</v>
      </c>
      <c r="E163" s="71">
        <v>0</v>
      </c>
      <c r="F163" s="71">
        <v>0</v>
      </c>
      <c r="G163" s="71">
        <v>0</v>
      </c>
      <c r="H163" s="49"/>
      <c r="I163" s="49"/>
      <c r="J163" s="49"/>
      <c r="K163" s="49"/>
    </row>
    <row r="164" spans="1:11" ht="15" customHeight="1">
      <c r="A164" s="49"/>
      <c r="B164" s="49"/>
      <c r="C164" s="53" t="s">
        <v>372</v>
      </c>
      <c r="D164" s="71">
        <v>2000000</v>
      </c>
      <c r="E164" s="71">
        <v>1000000</v>
      </c>
      <c r="F164" s="71">
        <v>2000000</v>
      </c>
      <c r="G164" s="71">
        <v>2000000</v>
      </c>
      <c r="H164" s="49"/>
      <c r="I164" s="49"/>
      <c r="J164" s="49"/>
      <c r="K164" s="49"/>
    </row>
    <row r="165" spans="1:11" ht="15" customHeight="1">
      <c r="A165" s="49"/>
      <c r="B165" s="49"/>
      <c r="C165" s="53" t="s">
        <v>370</v>
      </c>
      <c r="D165" s="71">
        <v>2000000</v>
      </c>
      <c r="E165" s="71">
        <v>1000000</v>
      </c>
      <c r="F165" s="71">
        <v>2000000</v>
      </c>
      <c r="G165" s="71">
        <v>2000000</v>
      </c>
      <c r="H165" s="49"/>
      <c r="I165" s="49"/>
      <c r="J165" s="49"/>
      <c r="K165" s="49"/>
    </row>
    <row r="166" spans="1:11" ht="15" customHeight="1">
      <c r="A166" s="49"/>
      <c r="B166" s="49"/>
      <c r="C166" s="53" t="s">
        <v>369</v>
      </c>
      <c r="D166" s="71">
        <v>0</v>
      </c>
      <c r="E166" s="71">
        <v>0</v>
      </c>
      <c r="F166" s="71">
        <v>0</v>
      </c>
      <c r="G166" s="71">
        <v>0</v>
      </c>
      <c r="H166" s="49"/>
      <c r="I166" s="49"/>
      <c r="J166" s="49"/>
      <c r="K166" s="49"/>
    </row>
    <row r="167" spans="1:11" ht="15" customHeight="1">
      <c r="A167" s="49"/>
      <c r="B167" s="49"/>
      <c r="C167" s="53" t="s">
        <v>368</v>
      </c>
      <c r="D167" s="71">
        <v>0</v>
      </c>
      <c r="E167" s="71">
        <v>0</v>
      </c>
      <c r="F167" s="71">
        <v>0</v>
      </c>
      <c r="G167" s="71">
        <v>0</v>
      </c>
      <c r="H167" s="49"/>
      <c r="I167" s="49"/>
      <c r="J167" s="49"/>
      <c r="K167" s="49"/>
    </row>
    <row r="168" spans="1:11" ht="15" customHeight="1">
      <c r="A168" s="49"/>
      <c r="B168" s="49"/>
      <c r="C168" s="53" t="s">
        <v>367</v>
      </c>
      <c r="D168" s="71">
        <v>0</v>
      </c>
      <c r="E168" s="71">
        <v>0</v>
      </c>
      <c r="F168" s="71">
        <v>0</v>
      </c>
      <c r="G168" s="71">
        <v>0</v>
      </c>
      <c r="H168" s="49"/>
      <c r="I168" s="49"/>
      <c r="J168" s="49"/>
      <c r="K168" s="49"/>
    </row>
    <row r="169" spans="1:11" ht="15" customHeight="1">
      <c r="A169" s="49"/>
      <c r="B169" s="49"/>
      <c r="C169" s="53" t="s">
        <v>366</v>
      </c>
      <c r="D169" s="71">
        <v>0</v>
      </c>
      <c r="E169" s="71">
        <v>0</v>
      </c>
      <c r="F169" s="71">
        <v>0</v>
      </c>
      <c r="G169" s="71">
        <v>0</v>
      </c>
      <c r="H169" s="49"/>
      <c r="I169" s="49"/>
      <c r="J169" s="49"/>
      <c r="K169" s="49"/>
    </row>
    <row r="170" spans="1:11" ht="15" customHeight="1">
      <c r="A170" s="49"/>
      <c r="B170" s="49"/>
      <c r="C170" s="53" t="s">
        <v>371</v>
      </c>
      <c r="D170" s="71">
        <v>0</v>
      </c>
      <c r="E170" s="71">
        <v>0</v>
      </c>
      <c r="F170" s="71">
        <v>0</v>
      </c>
      <c r="G170" s="71">
        <v>0</v>
      </c>
      <c r="H170" s="49"/>
      <c r="I170" s="49"/>
      <c r="J170" s="49"/>
      <c r="K170" s="49"/>
    </row>
    <row r="171" spans="1:11" ht="15" customHeight="1">
      <c r="A171" s="49"/>
      <c r="B171" s="49"/>
      <c r="C171" s="53" t="s">
        <v>370</v>
      </c>
      <c r="D171" s="71">
        <v>0</v>
      </c>
      <c r="E171" s="71">
        <v>0</v>
      </c>
      <c r="F171" s="71">
        <v>0</v>
      </c>
      <c r="G171" s="71">
        <v>0</v>
      </c>
      <c r="H171" s="49"/>
      <c r="I171" s="49"/>
      <c r="J171" s="49"/>
      <c r="K171" s="49"/>
    </row>
    <row r="172" spans="1:11" ht="15" customHeight="1">
      <c r="A172" s="49"/>
      <c r="B172" s="49"/>
      <c r="C172" s="53" t="s">
        <v>369</v>
      </c>
      <c r="D172" s="71">
        <v>0</v>
      </c>
      <c r="E172" s="71">
        <v>0</v>
      </c>
      <c r="F172" s="71">
        <v>0</v>
      </c>
      <c r="G172" s="71">
        <v>0</v>
      </c>
      <c r="H172" s="49"/>
      <c r="I172" s="49"/>
      <c r="J172" s="49"/>
      <c r="K172" s="49"/>
    </row>
    <row r="173" spans="1:11" ht="15" customHeight="1">
      <c r="A173" s="49"/>
      <c r="B173" s="49"/>
      <c r="C173" s="53" t="s">
        <v>368</v>
      </c>
      <c r="D173" s="71">
        <v>0</v>
      </c>
      <c r="E173" s="71">
        <v>0</v>
      </c>
      <c r="F173" s="71">
        <v>0</v>
      </c>
      <c r="G173" s="71">
        <v>0</v>
      </c>
      <c r="H173" s="49"/>
      <c r="I173" s="49"/>
      <c r="J173" s="49"/>
      <c r="K173" s="49"/>
    </row>
    <row r="174" spans="1:11" ht="15" customHeight="1">
      <c r="A174" s="49"/>
      <c r="B174" s="49"/>
      <c r="C174" s="53" t="s">
        <v>367</v>
      </c>
      <c r="D174" s="71">
        <v>0</v>
      </c>
      <c r="E174" s="71">
        <v>0</v>
      </c>
      <c r="F174" s="71">
        <v>0</v>
      </c>
      <c r="G174" s="71">
        <v>0</v>
      </c>
      <c r="H174" s="49"/>
      <c r="I174" s="49"/>
      <c r="J174" s="49"/>
      <c r="K174" s="49"/>
    </row>
    <row r="175" spans="1:11" ht="15" customHeight="1">
      <c r="A175" s="49"/>
      <c r="B175" s="49"/>
      <c r="C175" s="53" t="s">
        <v>366</v>
      </c>
      <c r="D175" s="71">
        <v>0</v>
      </c>
      <c r="E175" s="71">
        <v>0</v>
      </c>
      <c r="F175" s="71">
        <v>0</v>
      </c>
      <c r="G175" s="71">
        <v>0</v>
      </c>
      <c r="H175" s="49"/>
      <c r="I175" s="49"/>
      <c r="J175" s="49"/>
      <c r="K175" s="49"/>
    </row>
    <row r="176" spans="1:11" ht="15" customHeight="1">
      <c r="A176" s="49"/>
      <c r="B176" s="49"/>
      <c r="C176" s="53" t="s">
        <v>365</v>
      </c>
      <c r="D176" s="71">
        <v>0</v>
      </c>
      <c r="E176" s="71">
        <v>0</v>
      </c>
      <c r="F176" s="71">
        <v>0</v>
      </c>
      <c r="G176" s="71">
        <v>0</v>
      </c>
      <c r="H176" s="49"/>
      <c r="I176" s="49"/>
      <c r="J176" s="49"/>
      <c r="K176" s="49"/>
    </row>
    <row r="177" spans="1:11" ht="15" customHeight="1">
      <c r="A177" s="49"/>
      <c r="B177" s="49"/>
      <c r="C177" s="53" t="s">
        <v>364</v>
      </c>
      <c r="D177" s="71">
        <v>0</v>
      </c>
      <c r="E177" s="71">
        <v>0</v>
      </c>
      <c r="F177" s="71">
        <v>0</v>
      </c>
      <c r="G177" s="71">
        <v>0</v>
      </c>
      <c r="H177" s="49"/>
      <c r="I177" s="49"/>
      <c r="J177" s="49"/>
      <c r="K177" s="49"/>
    </row>
    <row r="178" spans="1:11" ht="20.100000000000001" customHeight="1">
      <c r="A178" s="49"/>
      <c r="B178" s="49"/>
      <c r="C178" s="74" t="s">
        <v>361</v>
      </c>
      <c r="D178" s="49"/>
      <c r="E178" s="49"/>
      <c r="F178" s="49"/>
      <c r="G178" s="49"/>
      <c r="H178" s="49"/>
      <c r="I178" s="49"/>
      <c r="J178" s="49"/>
      <c r="K178" s="49"/>
    </row>
    <row r="179" spans="1:11" ht="20.100000000000001" customHeight="1">
      <c r="A179" s="75" t="s">
        <v>429</v>
      </c>
      <c r="B179" s="60" t="s">
        <v>269</v>
      </c>
      <c r="C179" s="60" t="s">
        <v>361</v>
      </c>
      <c r="D179" s="49"/>
      <c r="E179" s="76" t="s">
        <v>361</v>
      </c>
      <c r="F179" s="60" t="s">
        <v>269</v>
      </c>
      <c r="G179" s="60" t="s">
        <v>361</v>
      </c>
      <c r="H179" s="77" t="s">
        <v>361</v>
      </c>
      <c r="I179" s="76" t="s">
        <v>361</v>
      </c>
      <c r="J179" s="60" t="s">
        <v>269</v>
      </c>
      <c r="K179" s="60" t="s">
        <v>361</v>
      </c>
    </row>
    <row r="180" spans="1:11" ht="20.100000000000001" customHeight="1">
      <c r="A180" s="78" t="s">
        <v>428</v>
      </c>
      <c r="B180" s="60" t="s">
        <v>362</v>
      </c>
      <c r="C180" s="60" t="s">
        <v>361</v>
      </c>
      <c r="D180" s="49"/>
      <c r="E180" s="78" t="s">
        <v>427</v>
      </c>
      <c r="F180" s="60" t="s">
        <v>362</v>
      </c>
      <c r="G180" s="60" t="s">
        <v>361</v>
      </c>
      <c r="H180" s="49"/>
      <c r="I180" s="78" t="s">
        <v>363</v>
      </c>
      <c r="J180" s="60" t="s">
        <v>362</v>
      </c>
      <c r="K180" s="60" t="s">
        <v>361</v>
      </c>
    </row>
    <row r="181" spans="1:11" ht="20.100000000000001" customHeight="1">
      <c r="A181" s="79" t="s">
        <v>361</v>
      </c>
      <c r="B181" s="60" t="s">
        <v>267</v>
      </c>
      <c r="C181" s="60" t="s">
        <v>361</v>
      </c>
      <c r="D181" s="49"/>
      <c r="E181" s="79" t="s">
        <v>361</v>
      </c>
      <c r="F181" s="60" t="s">
        <v>267</v>
      </c>
      <c r="G181" s="60" t="s">
        <v>361</v>
      </c>
      <c r="H181" s="49"/>
      <c r="I181" s="79" t="s">
        <v>361</v>
      </c>
      <c r="J181" s="60" t="s">
        <v>267</v>
      </c>
      <c r="K181" s="60" t="s">
        <v>361</v>
      </c>
    </row>
  </sheetData>
  <mergeCells count="23">
    <mergeCell ref="D6:G6"/>
    <mergeCell ref="C1:G1"/>
    <mergeCell ref="C2:G2"/>
    <mergeCell ref="D3:G3"/>
    <mergeCell ref="D4:G4"/>
    <mergeCell ref="D5:G5"/>
    <mergeCell ref="C77:G77"/>
    <mergeCell ref="D7:G7"/>
    <mergeCell ref="C8:G8"/>
    <mergeCell ref="C9:G9"/>
    <mergeCell ref="D10:G10"/>
    <mergeCell ref="D14:G14"/>
    <mergeCell ref="C19:G19"/>
    <mergeCell ref="D20:G20"/>
    <mergeCell ref="D21:G21"/>
    <mergeCell ref="D22:G22"/>
    <mergeCell ref="D23:G23"/>
    <mergeCell ref="C32:G32"/>
    <mergeCell ref="D78:G78"/>
    <mergeCell ref="D79:G79"/>
    <mergeCell ref="D80:G80"/>
    <mergeCell ref="D81:G81"/>
    <mergeCell ref="C90:G90"/>
  </mergeCells>
  <pageMargins left="0" right="0" top="0" bottom="0"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73"/>
  <sheetViews>
    <sheetView workbookViewId="0">
      <selection activeCell="C30" sqref="C30"/>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1037</v>
      </c>
      <c r="E3" s="1217"/>
      <c r="F3" s="1217"/>
      <c r="G3" s="1217"/>
      <c r="H3" s="4"/>
      <c r="I3" s="4"/>
      <c r="J3" s="4"/>
      <c r="K3" s="4"/>
    </row>
    <row r="4" spans="1:11" ht="14.1" customHeight="1">
      <c r="A4" s="4"/>
      <c r="B4" s="4"/>
      <c r="C4" s="16" t="s">
        <v>424</v>
      </c>
      <c r="D4" s="1216" t="s">
        <v>1003</v>
      </c>
      <c r="E4" s="1217"/>
      <c r="F4" s="1217"/>
      <c r="G4" s="1217"/>
      <c r="H4" s="4"/>
      <c r="I4" s="4"/>
      <c r="J4" s="4"/>
      <c r="K4" s="4"/>
    </row>
    <row r="5" spans="1:11" ht="14.1" customHeight="1">
      <c r="A5" s="4"/>
      <c r="B5" s="4"/>
      <c r="C5" s="16" t="s">
        <v>0</v>
      </c>
      <c r="D5" s="1216" t="s">
        <v>1036</v>
      </c>
      <c r="E5" s="1217"/>
      <c r="F5" s="1217"/>
      <c r="G5" s="1217"/>
      <c r="H5" s="4"/>
      <c r="I5" s="4"/>
      <c r="J5" s="4"/>
      <c r="K5" s="4"/>
    </row>
    <row r="6" spans="1:11" ht="14.1" customHeight="1">
      <c r="A6" s="4"/>
      <c r="B6" s="4"/>
      <c r="C6" s="16" t="s">
        <v>1</v>
      </c>
      <c r="D6" s="1216" t="s">
        <v>1035</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20.100000000000001" customHeight="1">
      <c r="A9" s="4"/>
      <c r="B9" s="4"/>
      <c r="C9" s="1228" t="s">
        <v>1034</v>
      </c>
      <c r="D9" s="1229"/>
      <c r="E9" s="1229"/>
      <c r="F9" s="1229"/>
      <c r="G9" s="1229"/>
      <c r="H9" s="4"/>
      <c r="I9" s="4"/>
      <c r="J9" s="4"/>
      <c r="K9" s="4"/>
    </row>
    <row r="10" spans="1:11" ht="30.95" customHeight="1">
      <c r="A10" s="4"/>
      <c r="B10" s="4"/>
      <c r="C10" s="8" t="s">
        <v>5</v>
      </c>
      <c r="D10" s="1230" t="s">
        <v>1033</v>
      </c>
      <c r="E10" s="1231"/>
      <c r="F10" s="1231"/>
      <c r="G10" s="1231"/>
      <c r="H10" s="4"/>
      <c r="I10" s="4"/>
      <c r="J10" s="4"/>
      <c r="K10" s="4"/>
    </row>
    <row r="11" spans="1:11" ht="27.95" customHeight="1">
      <c r="A11" s="4"/>
      <c r="B11" s="4"/>
      <c r="C11" s="7" t="s">
        <v>6</v>
      </c>
      <c r="D11" s="34">
        <v>2021</v>
      </c>
      <c r="E11" s="34">
        <v>2022</v>
      </c>
      <c r="F11" s="34">
        <v>2023</v>
      </c>
      <c r="G11" s="34">
        <v>2024</v>
      </c>
      <c r="H11" s="4"/>
      <c r="I11" s="4"/>
      <c r="J11" s="4"/>
      <c r="K11" s="4"/>
    </row>
    <row r="12" spans="1:11" ht="14.1" customHeight="1">
      <c r="A12" s="4"/>
      <c r="B12" s="4"/>
      <c r="C12" s="15"/>
      <c r="D12" s="35" t="s">
        <v>7</v>
      </c>
      <c r="E12" s="35" t="s">
        <v>8</v>
      </c>
      <c r="F12" s="35" t="s">
        <v>8</v>
      </c>
      <c r="G12" s="35" t="s">
        <v>8</v>
      </c>
      <c r="H12" s="4"/>
      <c r="I12" s="4"/>
      <c r="J12" s="4"/>
      <c r="K12" s="4"/>
    </row>
    <row r="13" spans="1:11" ht="14.1" customHeight="1">
      <c r="A13" s="4"/>
      <c r="B13" s="4"/>
      <c r="C13" s="7" t="s">
        <v>1032</v>
      </c>
      <c r="D13" s="33" t="s">
        <v>984</v>
      </c>
      <c r="E13" s="33" t="s">
        <v>1000</v>
      </c>
      <c r="F13" s="33" t="s">
        <v>1000</v>
      </c>
      <c r="G13" s="33" t="s">
        <v>1000</v>
      </c>
      <c r="H13" s="4"/>
      <c r="I13" s="4"/>
      <c r="J13" s="4"/>
      <c r="K13" s="4"/>
    </row>
    <row r="14" spans="1:11" ht="32.1" customHeight="1">
      <c r="A14" s="4"/>
      <c r="B14" s="4"/>
      <c r="C14" s="8" t="s">
        <v>235</v>
      </c>
      <c r="D14" s="1230" t="s">
        <v>1031</v>
      </c>
      <c r="E14" s="1231"/>
      <c r="F14" s="1231"/>
      <c r="G14" s="1231"/>
      <c r="H14" s="4"/>
      <c r="I14" s="4"/>
      <c r="J14" s="4"/>
      <c r="K14" s="4"/>
    </row>
    <row r="15" spans="1:11" ht="27.95" customHeight="1">
      <c r="A15" s="4"/>
      <c r="B15" s="4"/>
      <c r="C15" s="7" t="s">
        <v>405</v>
      </c>
      <c r="D15" s="34">
        <v>2021</v>
      </c>
      <c r="E15" s="34">
        <v>2022</v>
      </c>
      <c r="F15" s="34">
        <v>2023</v>
      </c>
      <c r="G15" s="34">
        <v>2024</v>
      </c>
      <c r="H15" s="4"/>
      <c r="I15" s="4"/>
      <c r="J15" s="4"/>
      <c r="K15" s="4"/>
    </row>
    <row r="16" spans="1:11" ht="14.1" customHeight="1">
      <c r="A16" s="4"/>
      <c r="B16" s="4"/>
      <c r="C16" s="15"/>
      <c r="D16" s="35" t="s">
        <v>7</v>
      </c>
      <c r="E16" s="35" t="s">
        <v>8</v>
      </c>
      <c r="F16" s="35" t="s">
        <v>8</v>
      </c>
      <c r="G16" s="35" t="s">
        <v>8</v>
      </c>
      <c r="H16" s="4"/>
      <c r="I16" s="4"/>
      <c r="J16" s="4"/>
      <c r="K16" s="4"/>
    </row>
    <row r="17" spans="1:11" ht="20.100000000000001" customHeight="1">
      <c r="A17" s="4"/>
      <c r="B17" s="4"/>
      <c r="C17" s="7" t="s">
        <v>1030</v>
      </c>
      <c r="D17" s="33" t="s">
        <v>683</v>
      </c>
      <c r="E17" s="33" t="s">
        <v>683</v>
      </c>
      <c r="F17" s="33" t="s">
        <v>683</v>
      </c>
      <c r="G17" s="33" t="s">
        <v>683</v>
      </c>
      <c r="H17" s="4"/>
      <c r="I17" s="4"/>
      <c r="J17" s="4"/>
      <c r="K17" s="4"/>
    </row>
    <row r="18" spans="1:11" ht="14.1" customHeight="1">
      <c r="A18" s="4"/>
      <c r="B18" s="4"/>
      <c r="C18" s="1222" t="s">
        <v>273</v>
      </c>
      <c r="D18" s="1223"/>
      <c r="E18" s="1223"/>
      <c r="F18" s="1223"/>
      <c r="G18" s="1223"/>
      <c r="H18" s="4"/>
      <c r="I18" s="4"/>
      <c r="J18" s="4"/>
      <c r="K18" s="4"/>
    </row>
    <row r="19" spans="1:11" ht="14.1" customHeight="1">
      <c r="A19" s="4"/>
      <c r="B19" s="4"/>
      <c r="C19" s="24" t="s">
        <v>1029</v>
      </c>
      <c r="D19" s="1222" t="s">
        <v>1028</v>
      </c>
      <c r="E19" s="1223"/>
      <c r="F19" s="1223"/>
      <c r="G19" s="1223"/>
      <c r="H19" s="4"/>
      <c r="I19" s="4"/>
      <c r="J19" s="4"/>
      <c r="K19" s="4"/>
    </row>
    <row r="20" spans="1:11" ht="18" customHeight="1">
      <c r="A20" s="4"/>
      <c r="B20" s="4"/>
      <c r="C20" s="14" t="s">
        <v>393</v>
      </c>
      <c r="D20" s="1232" t="s">
        <v>1027</v>
      </c>
      <c r="E20" s="1233"/>
      <c r="F20" s="1233"/>
      <c r="G20" s="1233"/>
      <c r="H20" s="4"/>
      <c r="I20" s="4"/>
      <c r="J20" s="4"/>
      <c r="K20" s="4"/>
    </row>
    <row r="21" spans="1:11" ht="18" customHeight="1">
      <c r="A21" s="4"/>
      <c r="B21" s="4"/>
      <c r="C21" s="25" t="s">
        <v>392</v>
      </c>
      <c r="D21" s="1234" t="s">
        <v>1026</v>
      </c>
      <c r="E21" s="1235"/>
      <c r="F21" s="1235"/>
      <c r="G21" s="1235"/>
      <c r="H21" s="4"/>
      <c r="I21" s="4"/>
      <c r="J21" s="4"/>
      <c r="K21" s="4"/>
    </row>
    <row r="22" spans="1:11" ht="18" customHeight="1">
      <c r="A22" s="4"/>
      <c r="B22" s="4"/>
      <c r="C22" s="25" t="s">
        <v>15</v>
      </c>
      <c r="D22" s="1234" t="s">
        <v>1025</v>
      </c>
      <c r="E22" s="1235"/>
      <c r="F22" s="1235"/>
      <c r="G22" s="1235"/>
      <c r="H22" s="4"/>
      <c r="I22" s="4"/>
      <c r="J22" s="4"/>
      <c r="K22" s="4"/>
    </row>
    <row r="23" spans="1:11" ht="15" customHeight="1">
      <c r="A23" s="4"/>
      <c r="B23" s="4"/>
      <c r="C23" s="13"/>
      <c r="D23" s="31">
        <v>2021</v>
      </c>
      <c r="E23" s="31">
        <v>2022</v>
      </c>
      <c r="F23" s="31">
        <v>2023</v>
      </c>
      <c r="G23" s="31">
        <v>2024</v>
      </c>
      <c r="H23" s="4"/>
      <c r="I23" s="4"/>
      <c r="J23" s="4"/>
      <c r="K23" s="4"/>
    </row>
    <row r="24" spans="1:11" ht="15" customHeight="1">
      <c r="A24" s="4"/>
      <c r="B24" s="4"/>
      <c r="C24" s="12"/>
      <c r="D24" s="32" t="s">
        <v>7</v>
      </c>
      <c r="E24" s="32" t="s">
        <v>8</v>
      </c>
      <c r="F24" s="32" t="s">
        <v>8</v>
      </c>
      <c r="G24" s="32" t="s">
        <v>8</v>
      </c>
      <c r="H24" s="4"/>
      <c r="I24" s="4"/>
      <c r="J24" s="4"/>
      <c r="K24" s="4"/>
    </row>
    <row r="25" spans="1:11" ht="14.1" customHeight="1">
      <c r="A25" s="4"/>
      <c r="B25" s="4"/>
      <c r="C25" s="7" t="s">
        <v>16</v>
      </c>
      <c r="D25" s="33" t="s">
        <v>410</v>
      </c>
      <c r="E25" s="33" t="s">
        <v>410</v>
      </c>
      <c r="F25" s="33" t="s">
        <v>410</v>
      </c>
      <c r="G25" s="33" t="s">
        <v>410</v>
      </c>
      <c r="H25" s="4"/>
      <c r="I25" s="4"/>
      <c r="J25" s="4"/>
      <c r="K25" s="4"/>
    </row>
    <row r="26" spans="1:11" ht="14.1" customHeight="1">
      <c r="A26" s="4"/>
      <c r="B26" s="4"/>
      <c r="C26" s="7" t="s">
        <v>506</v>
      </c>
      <c r="D26" s="33" t="s">
        <v>1891</v>
      </c>
      <c r="E26" s="33" t="s">
        <v>1024</v>
      </c>
      <c r="F26" s="33" t="s">
        <v>1024</v>
      </c>
      <c r="G26" s="33" t="s">
        <v>1024</v>
      </c>
      <c r="H26" s="4"/>
      <c r="I26" s="4"/>
      <c r="J26" s="4"/>
      <c r="K26" s="4"/>
    </row>
    <row r="27" spans="1:11" ht="14.1" customHeight="1">
      <c r="A27" s="4"/>
      <c r="B27" s="4"/>
      <c r="C27" s="7" t="s">
        <v>504</v>
      </c>
      <c r="D27" s="33" t="s">
        <v>1890</v>
      </c>
      <c r="E27" s="33" t="s">
        <v>1023</v>
      </c>
      <c r="F27" s="33" t="s">
        <v>1023</v>
      </c>
      <c r="G27" s="33" t="s">
        <v>1023</v>
      </c>
      <c r="H27" s="4"/>
      <c r="I27" s="4"/>
      <c r="J27" s="4"/>
      <c r="K27" s="4"/>
    </row>
    <row r="28" spans="1:11" ht="14.1" customHeight="1">
      <c r="A28" s="4"/>
      <c r="B28" s="4"/>
      <c r="C28" s="7" t="s">
        <v>388</v>
      </c>
      <c r="D28" s="33" t="s">
        <v>361</v>
      </c>
      <c r="E28" s="33" t="s">
        <v>385</v>
      </c>
      <c r="F28" s="33" t="s">
        <v>385</v>
      </c>
      <c r="G28" s="33" t="s">
        <v>385</v>
      </c>
      <c r="H28" s="4"/>
      <c r="I28" s="4"/>
      <c r="J28" s="4"/>
      <c r="K28" s="4"/>
    </row>
    <row r="29" spans="1:11" ht="14.1" customHeight="1">
      <c r="A29" s="4"/>
      <c r="B29" s="4"/>
      <c r="C29" s="7" t="s">
        <v>387</v>
      </c>
      <c r="D29" s="33" t="s">
        <v>361</v>
      </c>
      <c r="E29" s="33" t="s">
        <v>1889</v>
      </c>
      <c r="F29" s="33" t="s">
        <v>385</v>
      </c>
      <c r="G29" s="33" t="s">
        <v>385</v>
      </c>
      <c r="H29" s="4"/>
      <c r="I29" s="4"/>
      <c r="J29" s="4"/>
      <c r="K29" s="4"/>
    </row>
    <row r="30" spans="1:11" ht="14.1" customHeight="1">
      <c r="A30" s="4"/>
      <c r="B30" s="4"/>
      <c r="C30" s="7" t="s">
        <v>22</v>
      </c>
      <c r="D30" s="33" t="s">
        <v>361</v>
      </c>
      <c r="E30" s="33" t="s">
        <v>1889</v>
      </c>
      <c r="F30" s="33" t="s">
        <v>385</v>
      </c>
      <c r="G30" s="33" t="s">
        <v>385</v>
      </c>
      <c r="H30" s="4"/>
      <c r="I30" s="4"/>
      <c r="J30" s="4"/>
      <c r="K30" s="4"/>
    </row>
    <row r="31" spans="1:11" ht="14.1" customHeight="1">
      <c r="A31" s="4"/>
      <c r="B31" s="4"/>
      <c r="C31" s="1236" t="s">
        <v>384</v>
      </c>
      <c r="D31" s="1237"/>
      <c r="E31" s="1237"/>
      <c r="F31" s="1237"/>
      <c r="G31" s="1237"/>
      <c r="H31" s="4"/>
      <c r="I31" s="4"/>
      <c r="J31" s="4"/>
      <c r="K31" s="4"/>
    </row>
    <row r="32" spans="1:11" ht="14.1" customHeight="1">
      <c r="A32" s="4"/>
      <c r="B32" s="4"/>
      <c r="C32" s="13"/>
      <c r="D32" s="31">
        <v>2021</v>
      </c>
      <c r="E32" s="31">
        <v>2022</v>
      </c>
      <c r="F32" s="31">
        <v>2023</v>
      </c>
      <c r="G32" s="31">
        <v>2024</v>
      </c>
      <c r="H32" s="4"/>
      <c r="I32" s="4"/>
      <c r="J32" s="4"/>
      <c r="K32" s="4"/>
    </row>
    <row r="33" spans="1:11" ht="14.1" customHeight="1">
      <c r="A33" s="4"/>
      <c r="B33" s="4"/>
      <c r="C33" s="12"/>
      <c r="D33" s="32" t="s">
        <v>7</v>
      </c>
      <c r="E33" s="32" t="s">
        <v>8</v>
      </c>
      <c r="F33" s="32" t="s">
        <v>8</v>
      </c>
      <c r="G33" s="32" t="s">
        <v>8</v>
      </c>
      <c r="H33" s="4"/>
      <c r="I33" s="4"/>
      <c r="J33" s="4"/>
      <c r="K33" s="4"/>
    </row>
    <row r="34" spans="1:11" ht="14.1" customHeight="1">
      <c r="A34" s="4"/>
      <c r="B34" s="4"/>
      <c r="C34" s="11" t="s">
        <v>381</v>
      </c>
      <c r="D34" s="28">
        <v>96500000</v>
      </c>
      <c r="E34" s="28">
        <v>98000000</v>
      </c>
      <c r="F34" s="28">
        <v>98000000</v>
      </c>
      <c r="G34" s="28">
        <v>98000000</v>
      </c>
      <c r="H34" s="4"/>
      <c r="I34" s="4"/>
      <c r="J34" s="4"/>
      <c r="K34" s="4"/>
    </row>
    <row r="35" spans="1:11" ht="14.1" customHeight="1">
      <c r="A35" s="4"/>
      <c r="B35" s="4"/>
      <c r="C35" s="11" t="s">
        <v>370</v>
      </c>
      <c r="D35" s="28">
        <v>96500000</v>
      </c>
      <c r="E35" s="28">
        <v>98000000</v>
      </c>
      <c r="F35" s="28">
        <v>98000000</v>
      </c>
      <c r="G35" s="28">
        <v>98000000</v>
      </c>
      <c r="H35" s="4"/>
      <c r="I35" s="4"/>
      <c r="J35" s="4"/>
      <c r="K35" s="4"/>
    </row>
    <row r="36" spans="1:11" ht="14.1" customHeight="1">
      <c r="A36" s="4"/>
      <c r="B36" s="4"/>
      <c r="C36" s="11" t="s">
        <v>374</v>
      </c>
      <c r="D36" s="28">
        <v>0</v>
      </c>
      <c r="E36" s="28">
        <v>0</v>
      </c>
      <c r="F36" s="28">
        <v>0</v>
      </c>
      <c r="G36" s="28">
        <v>0</v>
      </c>
      <c r="H36" s="4"/>
      <c r="I36" s="4"/>
      <c r="J36" s="4"/>
      <c r="K36" s="4"/>
    </row>
    <row r="37" spans="1:11" ht="14.1" customHeight="1">
      <c r="A37" s="4"/>
      <c r="B37" s="4"/>
      <c r="C37" s="11" t="s">
        <v>380</v>
      </c>
      <c r="D37" s="28">
        <v>15500000</v>
      </c>
      <c r="E37" s="28">
        <v>14000000</v>
      </c>
      <c r="F37" s="28">
        <v>14000000</v>
      </c>
      <c r="G37" s="28">
        <v>14000000</v>
      </c>
      <c r="H37" s="4"/>
      <c r="I37" s="4"/>
      <c r="J37" s="4"/>
      <c r="K37" s="4"/>
    </row>
    <row r="38" spans="1:11" ht="14.1" customHeight="1">
      <c r="A38" s="4"/>
      <c r="B38" s="4"/>
      <c r="C38" s="11" t="s">
        <v>370</v>
      </c>
      <c r="D38" s="28">
        <v>15500000</v>
      </c>
      <c r="E38" s="28">
        <v>14000000</v>
      </c>
      <c r="F38" s="28">
        <v>14000000</v>
      </c>
      <c r="G38" s="28">
        <v>14000000</v>
      </c>
      <c r="H38" s="4"/>
      <c r="I38" s="4"/>
      <c r="J38" s="4"/>
      <c r="K38" s="4"/>
    </row>
    <row r="39" spans="1:11" ht="14.1" customHeight="1">
      <c r="A39" s="4"/>
      <c r="B39" s="4"/>
      <c r="C39" s="11" t="s">
        <v>374</v>
      </c>
      <c r="D39" s="28">
        <v>0</v>
      </c>
      <c r="E39" s="28">
        <v>0</v>
      </c>
      <c r="F39" s="28">
        <v>0</v>
      </c>
      <c r="G39" s="28">
        <v>0</v>
      </c>
      <c r="H39" s="4"/>
      <c r="I39" s="4"/>
      <c r="J39" s="4"/>
      <c r="K39" s="4"/>
    </row>
    <row r="40" spans="1:11" ht="14.1" customHeight="1">
      <c r="A40" s="4"/>
      <c r="B40" s="4"/>
      <c r="C40" s="11" t="s">
        <v>379</v>
      </c>
      <c r="D40" s="28">
        <v>240000</v>
      </c>
      <c r="E40" s="28">
        <v>0</v>
      </c>
      <c r="F40" s="28">
        <v>0</v>
      </c>
      <c r="G40" s="28">
        <v>0</v>
      </c>
      <c r="H40" s="4"/>
      <c r="I40" s="4"/>
      <c r="J40" s="4"/>
      <c r="K40" s="4"/>
    </row>
    <row r="41" spans="1:11" ht="14.1" customHeight="1">
      <c r="A41" s="4"/>
      <c r="B41" s="4"/>
      <c r="C41" s="11" t="s">
        <v>370</v>
      </c>
      <c r="D41" s="28">
        <v>240000</v>
      </c>
      <c r="E41" s="28">
        <v>0</v>
      </c>
      <c r="F41" s="28">
        <v>0</v>
      </c>
      <c r="G41" s="28">
        <v>0</v>
      </c>
      <c r="H41" s="4"/>
      <c r="I41" s="4"/>
      <c r="J41" s="4"/>
      <c r="K41" s="4"/>
    </row>
    <row r="42" spans="1:11" ht="14.1" customHeight="1">
      <c r="A42" s="4"/>
      <c r="B42" s="4"/>
      <c r="C42" s="11" t="s">
        <v>374</v>
      </c>
      <c r="D42" s="28">
        <v>0</v>
      </c>
      <c r="E42" s="28">
        <v>0</v>
      </c>
      <c r="F42" s="28">
        <v>0</v>
      </c>
      <c r="G42" s="28">
        <v>0</v>
      </c>
      <c r="H42" s="4"/>
      <c r="I42" s="4"/>
      <c r="J42" s="4"/>
      <c r="K42" s="4"/>
    </row>
    <row r="43" spans="1:11" ht="14.1" customHeight="1">
      <c r="A43" s="4"/>
      <c r="B43" s="4"/>
      <c r="C43" s="11" t="s">
        <v>378</v>
      </c>
      <c r="D43" s="28">
        <v>0</v>
      </c>
      <c r="E43" s="28">
        <v>0</v>
      </c>
      <c r="F43" s="28">
        <v>0</v>
      </c>
      <c r="G43" s="28">
        <v>0</v>
      </c>
      <c r="H43" s="4"/>
      <c r="I43" s="4"/>
      <c r="J43" s="4"/>
      <c r="K43" s="4"/>
    </row>
    <row r="44" spans="1:11" ht="14.1" customHeight="1">
      <c r="A44" s="4"/>
      <c r="B44" s="4"/>
      <c r="C44" s="11" t="s">
        <v>370</v>
      </c>
      <c r="D44" s="28">
        <v>0</v>
      </c>
      <c r="E44" s="28">
        <v>0</v>
      </c>
      <c r="F44" s="28">
        <v>0</v>
      </c>
      <c r="G44" s="28">
        <v>0</v>
      </c>
      <c r="H44" s="4"/>
      <c r="I44" s="4"/>
      <c r="J44" s="4"/>
      <c r="K44" s="4"/>
    </row>
    <row r="45" spans="1:11" ht="14.1" customHeight="1">
      <c r="A45" s="4"/>
      <c r="B45" s="4"/>
      <c r="C45" s="11" t="s">
        <v>374</v>
      </c>
      <c r="D45" s="28">
        <v>0</v>
      </c>
      <c r="E45" s="28">
        <v>0</v>
      </c>
      <c r="F45" s="28">
        <v>0</v>
      </c>
      <c r="G45" s="28">
        <v>0</v>
      </c>
      <c r="H45" s="4"/>
      <c r="I45" s="4"/>
      <c r="J45" s="4"/>
      <c r="K45" s="4"/>
    </row>
    <row r="46" spans="1:11" ht="14.1" customHeight="1">
      <c r="A46" s="4"/>
      <c r="B46" s="4"/>
      <c r="C46" s="11" t="s">
        <v>383</v>
      </c>
      <c r="D46" s="28">
        <v>0</v>
      </c>
      <c r="E46" s="28">
        <v>0</v>
      </c>
      <c r="F46" s="28">
        <v>0</v>
      </c>
      <c r="G46" s="28">
        <v>0</v>
      </c>
      <c r="H46" s="4"/>
      <c r="I46" s="4"/>
      <c r="J46" s="4"/>
      <c r="K46" s="4"/>
    </row>
    <row r="47" spans="1:11" ht="14.1" customHeight="1">
      <c r="A47" s="4"/>
      <c r="B47" s="4"/>
      <c r="C47" s="11" t="s">
        <v>370</v>
      </c>
      <c r="D47" s="28">
        <v>0</v>
      </c>
      <c r="E47" s="28">
        <v>0</v>
      </c>
      <c r="F47" s="28">
        <v>0</v>
      </c>
      <c r="G47" s="28">
        <v>0</v>
      </c>
      <c r="H47" s="4"/>
      <c r="I47" s="4"/>
      <c r="J47" s="4"/>
      <c r="K47" s="4"/>
    </row>
    <row r="48" spans="1:11" ht="14.1" customHeight="1">
      <c r="A48" s="4"/>
      <c r="B48" s="4"/>
      <c r="C48" s="11" t="s">
        <v>374</v>
      </c>
      <c r="D48" s="28">
        <v>0</v>
      </c>
      <c r="E48" s="28">
        <v>0</v>
      </c>
      <c r="F48" s="28">
        <v>0</v>
      </c>
      <c r="G48" s="28">
        <v>0</v>
      </c>
      <c r="H48" s="4"/>
      <c r="I48" s="4"/>
      <c r="J48" s="4"/>
      <c r="K48" s="4"/>
    </row>
    <row r="49" spans="1:11" ht="14.1" customHeight="1">
      <c r="A49" s="4"/>
      <c r="B49" s="4"/>
      <c r="C49" s="11" t="s">
        <v>376</v>
      </c>
      <c r="D49" s="28">
        <v>300000</v>
      </c>
      <c r="E49" s="28">
        <v>0</v>
      </c>
      <c r="F49" s="28">
        <v>0</v>
      </c>
      <c r="G49" s="28">
        <v>0</v>
      </c>
      <c r="H49" s="4"/>
      <c r="I49" s="4"/>
      <c r="J49" s="4"/>
      <c r="K49" s="4"/>
    </row>
    <row r="50" spans="1:11" ht="14.1" customHeight="1">
      <c r="A50" s="4"/>
      <c r="B50" s="4"/>
      <c r="C50" s="11" t="s">
        <v>370</v>
      </c>
      <c r="D50" s="28">
        <v>300000</v>
      </c>
      <c r="E50" s="28">
        <v>0</v>
      </c>
      <c r="F50" s="28">
        <v>0</v>
      </c>
      <c r="G50" s="28">
        <v>0</v>
      </c>
      <c r="H50" s="4"/>
      <c r="I50" s="4"/>
      <c r="J50" s="4"/>
      <c r="K50" s="4"/>
    </row>
    <row r="51" spans="1:11" ht="14.1" customHeight="1">
      <c r="A51" s="4"/>
      <c r="B51" s="4"/>
      <c r="C51" s="11" t="s">
        <v>374</v>
      </c>
      <c r="D51" s="28">
        <v>0</v>
      </c>
      <c r="E51" s="28">
        <v>0</v>
      </c>
      <c r="F51" s="28">
        <v>0</v>
      </c>
      <c r="G51" s="28">
        <v>0</v>
      </c>
      <c r="H51" s="4"/>
      <c r="I51" s="4"/>
      <c r="J51" s="4"/>
      <c r="K51" s="4"/>
    </row>
    <row r="52" spans="1:11" ht="14.1" customHeight="1">
      <c r="A52" s="4"/>
      <c r="B52" s="4"/>
      <c r="C52" s="11" t="s">
        <v>375</v>
      </c>
      <c r="D52" s="28">
        <v>1236296</v>
      </c>
      <c r="E52" s="28">
        <v>0</v>
      </c>
      <c r="F52" s="28">
        <v>0</v>
      </c>
      <c r="G52" s="28">
        <v>0</v>
      </c>
      <c r="H52" s="4"/>
      <c r="I52" s="4"/>
      <c r="J52" s="4"/>
      <c r="K52" s="4"/>
    </row>
    <row r="53" spans="1:11" ht="14.1" customHeight="1">
      <c r="A53" s="4"/>
      <c r="B53" s="4"/>
      <c r="C53" s="11" t="s">
        <v>370</v>
      </c>
      <c r="D53" s="28">
        <v>1236296</v>
      </c>
      <c r="E53" s="28">
        <v>0</v>
      </c>
      <c r="F53" s="28">
        <v>0</v>
      </c>
      <c r="G53" s="28">
        <v>0</v>
      </c>
      <c r="H53" s="4"/>
      <c r="I53" s="4"/>
      <c r="J53" s="4"/>
      <c r="K53" s="4"/>
    </row>
    <row r="54" spans="1:11" ht="14.1" customHeight="1">
      <c r="A54" s="4"/>
      <c r="B54" s="4"/>
      <c r="C54" s="11" t="s">
        <v>374</v>
      </c>
      <c r="D54" s="28">
        <v>0</v>
      </c>
      <c r="E54" s="28">
        <v>0</v>
      </c>
      <c r="F54" s="28">
        <v>0</v>
      </c>
      <c r="G54" s="28">
        <v>0</v>
      </c>
      <c r="H54" s="4"/>
      <c r="I54" s="4"/>
      <c r="J54" s="4"/>
      <c r="K54" s="4"/>
    </row>
    <row r="55" spans="1:11" ht="14.1" customHeight="1">
      <c r="A55" s="4"/>
      <c r="B55" s="4"/>
      <c r="C55" s="11" t="s">
        <v>373</v>
      </c>
      <c r="D55" s="28">
        <v>0</v>
      </c>
      <c r="E55" s="28">
        <v>0</v>
      </c>
      <c r="F55" s="28">
        <v>0</v>
      </c>
      <c r="G55" s="28">
        <v>0</v>
      </c>
      <c r="H55" s="4"/>
      <c r="I55" s="4"/>
      <c r="J55" s="4"/>
      <c r="K55" s="4"/>
    </row>
    <row r="56" spans="1:11" ht="14.1" customHeight="1">
      <c r="A56" s="4"/>
      <c r="B56" s="4"/>
      <c r="C56" s="11" t="s">
        <v>370</v>
      </c>
      <c r="D56" s="28">
        <v>0</v>
      </c>
      <c r="E56" s="28">
        <v>0</v>
      </c>
      <c r="F56" s="28">
        <v>0</v>
      </c>
      <c r="G56" s="28">
        <v>0</v>
      </c>
      <c r="H56" s="4"/>
      <c r="I56" s="4"/>
      <c r="J56" s="4"/>
      <c r="K56" s="4"/>
    </row>
    <row r="57" spans="1:11" ht="14.1" customHeight="1">
      <c r="A57" s="4"/>
      <c r="B57" s="4"/>
      <c r="C57" s="11" t="s">
        <v>369</v>
      </c>
      <c r="D57" s="28">
        <v>0</v>
      </c>
      <c r="E57" s="28">
        <v>0</v>
      </c>
      <c r="F57" s="28">
        <v>0</v>
      </c>
      <c r="G57" s="28">
        <v>0</v>
      </c>
      <c r="H57" s="4"/>
      <c r="I57" s="4"/>
      <c r="J57" s="4"/>
      <c r="K57" s="4"/>
    </row>
    <row r="58" spans="1:11" ht="14.1" customHeight="1">
      <c r="A58" s="4"/>
      <c r="B58" s="4"/>
      <c r="C58" s="11" t="s">
        <v>368</v>
      </c>
      <c r="D58" s="28">
        <v>0</v>
      </c>
      <c r="E58" s="28">
        <v>0</v>
      </c>
      <c r="F58" s="28">
        <v>0</v>
      </c>
      <c r="G58" s="28">
        <v>0</v>
      </c>
      <c r="H58" s="4"/>
      <c r="I58" s="4"/>
      <c r="J58" s="4"/>
      <c r="K58" s="4"/>
    </row>
    <row r="59" spans="1:11" ht="14.1" customHeight="1">
      <c r="A59" s="4"/>
      <c r="B59" s="4"/>
      <c r="C59" s="11" t="s">
        <v>367</v>
      </c>
      <c r="D59" s="28">
        <v>0</v>
      </c>
      <c r="E59" s="28">
        <v>0</v>
      </c>
      <c r="F59" s="28">
        <v>0</v>
      </c>
      <c r="G59" s="28">
        <v>0</v>
      </c>
      <c r="H59" s="4"/>
      <c r="I59" s="4"/>
      <c r="J59" s="4"/>
      <c r="K59" s="4"/>
    </row>
    <row r="60" spans="1:11" ht="14.1" customHeight="1">
      <c r="A60" s="4"/>
      <c r="B60" s="4"/>
      <c r="C60" s="11" t="s">
        <v>366</v>
      </c>
      <c r="D60" s="28">
        <v>0</v>
      </c>
      <c r="E60" s="28">
        <v>0</v>
      </c>
      <c r="F60" s="28">
        <v>0</v>
      </c>
      <c r="G60" s="28">
        <v>0</v>
      </c>
      <c r="H60" s="4"/>
      <c r="I60" s="4"/>
      <c r="J60" s="4"/>
      <c r="K60" s="4"/>
    </row>
    <row r="61" spans="1:11" ht="14.1" customHeight="1">
      <c r="A61" s="4"/>
      <c r="B61" s="4"/>
      <c r="C61" s="11" t="s">
        <v>372</v>
      </c>
      <c r="D61" s="28">
        <v>0</v>
      </c>
      <c r="E61" s="28">
        <v>0</v>
      </c>
      <c r="F61" s="28">
        <v>0</v>
      </c>
      <c r="G61" s="28">
        <v>0</v>
      </c>
      <c r="H61" s="4"/>
      <c r="I61" s="4"/>
      <c r="J61" s="4"/>
      <c r="K61" s="4"/>
    </row>
    <row r="62" spans="1:11" ht="14.1" customHeight="1">
      <c r="A62" s="4"/>
      <c r="B62" s="4"/>
      <c r="C62" s="11" t="s">
        <v>370</v>
      </c>
      <c r="D62" s="28">
        <v>0</v>
      </c>
      <c r="E62" s="28">
        <v>0</v>
      </c>
      <c r="F62" s="28">
        <v>0</v>
      </c>
      <c r="G62" s="28">
        <v>0</v>
      </c>
      <c r="H62" s="4"/>
      <c r="I62" s="4"/>
      <c r="J62" s="4"/>
      <c r="K62" s="4"/>
    </row>
    <row r="63" spans="1:11" ht="14.1" customHeight="1">
      <c r="A63" s="4"/>
      <c r="B63" s="4"/>
      <c r="C63" s="11" t="s">
        <v>369</v>
      </c>
      <c r="D63" s="28">
        <v>0</v>
      </c>
      <c r="E63" s="28">
        <v>0</v>
      </c>
      <c r="F63" s="28">
        <v>0</v>
      </c>
      <c r="G63" s="28">
        <v>0</v>
      </c>
      <c r="H63" s="4"/>
      <c r="I63" s="4"/>
      <c r="J63" s="4"/>
      <c r="K63" s="4"/>
    </row>
    <row r="64" spans="1:11" ht="14.1" customHeight="1">
      <c r="A64" s="4"/>
      <c r="B64" s="4"/>
      <c r="C64" s="11" t="s">
        <v>368</v>
      </c>
      <c r="D64" s="28">
        <v>0</v>
      </c>
      <c r="E64" s="28">
        <v>0</v>
      </c>
      <c r="F64" s="28">
        <v>0</v>
      </c>
      <c r="G64" s="28">
        <v>0</v>
      </c>
      <c r="H64" s="4"/>
      <c r="I64" s="4"/>
      <c r="J64" s="4"/>
      <c r="K64" s="4"/>
    </row>
    <row r="65" spans="1:11" ht="14.1" customHeight="1">
      <c r="A65" s="4"/>
      <c r="B65" s="4"/>
      <c r="C65" s="11" t="s">
        <v>367</v>
      </c>
      <c r="D65" s="28">
        <v>0</v>
      </c>
      <c r="E65" s="28">
        <v>0</v>
      </c>
      <c r="F65" s="28">
        <v>0</v>
      </c>
      <c r="G65" s="28">
        <v>0</v>
      </c>
      <c r="H65" s="4"/>
      <c r="I65" s="4"/>
      <c r="J65" s="4"/>
      <c r="K65" s="4"/>
    </row>
    <row r="66" spans="1:11" ht="14.1" customHeight="1">
      <c r="A66" s="4"/>
      <c r="B66" s="4"/>
      <c r="C66" s="11" t="s">
        <v>366</v>
      </c>
      <c r="D66" s="28">
        <v>0</v>
      </c>
      <c r="E66" s="28">
        <v>0</v>
      </c>
      <c r="F66" s="28">
        <v>0</v>
      </c>
      <c r="G66" s="28">
        <v>0</v>
      </c>
      <c r="H66" s="4"/>
      <c r="I66" s="4"/>
      <c r="J66" s="4"/>
      <c r="K66" s="4"/>
    </row>
    <row r="67" spans="1:11" ht="14.1" customHeight="1">
      <c r="A67" s="4"/>
      <c r="B67" s="4"/>
      <c r="C67" s="11" t="s">
        <v>371</v>
      </c>
      <c r="D67" s="28">
        <v>0</v>
      </c>
      <c r="E67" s="28">
        <v>0</v>
      </c>
      <c r="F67" s="28">
        <v>0</v>
      </c>
      <c r="G67" s="28">
        <v>0</v>
      </c>
      <c r="H67" s="4"/>
      <c r="I67" s="4"/>
      <c r="J67" s="4"/>
      <c r="K67" s="4"/>
    </row>
    <row r="68" spans="1:11" ht="14.1" customHeight="1">
      <c r="A68" s="4"/>
      <c r="B68" s="4"/>
      <c r="C68" s="11" t="s">
        <v>370</v>
      </c>
      <c r="D68" s="28">
        <v>0</v>
      </c>
      <c r="E68" s="28">
        <v>0</v>
      </c>
      <c r="F68" s="28">
        <v>0</v>
      </c>
      <c r="G68" s="28">
        <v>0</v>
      </c>
      <c r="H68" s="4"/>
      <c r="I68" s="4"/>
      <c r="J68" s="4"/>
      <c r="K68" s="4"/>
    </row>
    <row r="69" spans="1:11" ht="14.1" customHeight="1">
      <c r="A69" s="4"/>
      <c r="B69" s="4"/>
      <c r="C69" s="11" t="s">
        <v>369</v>
      </c>
      <c r="D69" s="28">
        <v>0</v>
      </c>
      <c r="E69" s="28">
        <v>0</v>
      </c>
      <c r="F69" s="28">
        <v>0</v>
      </c>
      <c r="G69" s="28">
        <v>0</v>
      </c>
      <c r="H69" s="4"/>
      <c r="I69" s="4"/>
      <c r="J69" s="4"/>
      <c r="K69" s="4"/>
    </row>
    <row r="70" spans="1:11" ht="14.1" customHeight="1">
      <c r="A70" s="4"/>
      <c r="B70" s="4"/>
      <c r="C70" s="11" t="s">
        <v>368</v>
      </c>
      <c r="D70" s="28">
        <v>0</v>
      </c>
      <c r="E70" s="28">
        <v>0</v>
      </c>
      <c r="F70" s="28">
        <v>0</v>
      </c>
      <c r="G70" s="28">
        <v>0</v>
      </c>
      <c r="H70" s="4"/>
      <c r="I70" s="4"/>
      <c r="J70" s="4"/>
      <c r="K70" s="4"/>
    </row>
    <row r="71" spans="1:11" ht="14.1" customHeight="1">
      <c r="A71" s="4"/>
      <c r="B71" s="4"/>
      <c r="C71" s="11" t="s">
        <v>367</v>
      </c>
      <c r="D71" s="28">
        <v>0</v>
      </c>
      <c r="E71" s="28">
        <v>0</v>
      </c>
      <c r="F71" s="28">
        <v>0</v>
      </c>
      <c r="G71" s="28">
        <v>0</v>
      </c>
      <c r="H71" s="4"/>
      <c r="I71" s="4"/>
      <c r="J71" s="4"/>
      <c r="K71" s="4"/>
    </row>
    <row r="72" spans="1:11" ht="14.1" customHeight="1">
      <c r="A72" s="4"/>
      <c r="B72" s="4"/>
      <c r="C72" s="11" t="s">
        <v>366</v>
      </c>
      <c r="D72" s="28">
        <v>0</v>
      </c>
      <c r="E72" s="28">
        <v>0</v>
      </c>
      <c r="F72" s="28">
        <v>0</v>
      </c>
      <c r="G72" s="28">
        <v>0</v>
      </c>
      <c r="H72" s="4"/>
      <c r="I72" s="4"/>
      <c r="J72" s="4"/>
      <c r="K72" s="4"/>
    </row>
    <row r="73" spans="1:11" ht="14.1" customHeight="1">
      <c r="A73" s="4"/>
      <c r="B73" s="4"/>
      <c r="C73" s="11" t="s">
        <v>365</v>
      </c>
      <c r="D73" s="28">
        <v>0</v>
      </c>
      <c r="E73" s="28">
        <v>0</v>
      </c>
      <c r="F73" s="28">
        <v>0</v>
      </c>
      <c r="G73" s="28">
        <v>0</v>
      </c>
      <c r="H73" s="4"/>
      <c r="I73" s="4"/>
      <c r="J73" s="4"/>
      <c r="K73" s="4"/>
    </row>
    <row r="74" spans="1:11" ht="14.1" customHeight="1">
      <c r="A74" s="4"/>
      <c r="B74" s="4"/>
      <c r="C74" s="11" t="s">
        <v>364</v>
      </c>
      <c r="D74" s="28">
        <v>0</v>
      </c>
      <c r="E74" s="28">
        <v>0</v>
      </c>
      <c r="F74" s="28">
        <v>0</v>
      </c>
      <c r="G74" s="28">
        <v>0</v>
      </c>
      <c r="H74" s="4"/>
      <c r="I74" s="4"/>
      <c r="J74" s="4"/>
      <c r="K74" s="4"/>
    </row>
    <row r="75" spans="1:11" ht="14.1" customHeight="1">
      <c r="A75" s="4"/>
      <c r="B75" s="4"/>
      <c r="C75" s="10" t="s">
        <v>147</v>
      </c>
      <c r="D75" s="28">
        <v>113776296</v>
      </c>
      <c r="E75" s="28">
        <v>112000000</v>
      </c>
      <c r="F75" s="28">
        <v>112000000</v>
      </c>
      <c r="G75" s="28">
        <v>112000000</v>
      </c>
      <c r="H75" s="4"/>
      <c r="I75" s="4"/>
      <c r="J75" s="4"/>
      <c r="K75" s="4"/>
    </row>
    <row r="76" spans="1:11" ht="14.1" customHeight="1">
      <c r="A76" s="4"/>
      <c r="B76" s="4"/>
      <c r="C76" s="14" t="s">
        <v>393</v>
      </c>
      <c r="D76" s="1232" t="s">
        <v>1022</v>
      </c>
      <c r="E76" s="1233"/>
      <c r="F76" s="1233"/>
      <c r="G76" s="1233"/>
      <c r="H76" s="4"/>
      <c r="I76" s="4"/>
      <c r="J76" s="4"/>
      <c r="K76" s="4"/>
    </row>
    <row r="77" spans="1:11" ht="14.1" customHeight="1">
      <c r="A77" s="4"/>
      <c r="B77" s="4"/>
      <c r="C77" s="25" t="s">
        <v>392</v>
      </c>
      <c r="D77" s="1234" t="s">
        <v>1021</v>
      </c>
      <c r="E77" s="1235"/>
      <c r="F77" s="1235"/>
      <c r="G77" s="1235"/>
      <c r="H77" s="4"/>
      <c r="I77" s="4"/>
      <c r="J77" s="4"/>
      <c r="K77" s="4"/>
    </row>
    <row r="78" spans="1:11" ht="14.1" customHeight="1">
      <c r="A78" s="4"/>
      <c r="B78" s="4"/>
      <c r="C78" s="25" t="s">
        <v>15</v>
      </c>
      <c r="D78" s="1234" t="s">
        <v>1020</v>
      </c>
      <c r="E78" s="1235"/>
      <c r="F78" s="1235"/>
      <c r="G78" s="1235"/>
      <c r="H78" s="4"/>
      <c r="I78" s="4"/>
      <c r="J78" s="4"/>
      <c r="K78" s="4"/>
    </row>
    <row r="79" spans="1:11" ht="15" customHeight="1">
      <c r="A79" s="4"/>
      <c r="B79" s="4"/>
      <c r="C79" s="13"/>
      <c r="D79" s="31">
        <v>2021</v>
      </c>
      <c r="E79" s="31">
        <v>2022</v>
      </c>
      <c r="F79" s="31">
        <v>2023</v>
      </c>
      <c r="G79" s="31">
        <v>2024</v>
      </c>
      <c r="H79" s="4"/>
      <c r="I79" s="4"/>
      <c r="J79" s="4"/>
      <c r="K79" s="4"/>
    </row>
    <row r="80" spans="1:11" ht="15" customHeight="1">
      <c r="A80" s="4"/>
      <c r="B80" s="4"/>
      <c r="C80" s="12"/>
      <c r="D80" s="32" t="s">
        <v>7</v>
      </c>
      <c r="E80" s="32" t="s">
        <v>8</v>
      </c>
      <c r="F80" s="32" t="s">
        <v>8</v>
      </c>
      <c r="G80" s="32" t="s">
        <v>8</v>
      </c>
      <c r="H80" s="4"/>
      <c r="I80" s="4"/>
      <c r="J80" s="4"/>
      <c r="K80" s="4"/>
    </row>
    <row r="81" spans="1:11" ht="14.1" customHeight="1">
      <c r="A81" s="4"/>
      <c r="B81" s="4"/>
      <c r="C81" s="7" t="s">
        <v>16</v>
      </c>
      <c r="D81" s="33" t="s">
        <v>404</v>
      </c>
      <c r="E81" s="33" t="s">
        <v>404</v>
      </c>
      <c r="F81" s="33" t="s">
        <v>404</v>
      </c>
      <c r="G81" s="33" t="s">
        <v>404</v>
      </c>
      <c r="H81" s="4"/>
      <c r="I81" s="4"/>
      <c r="J81" s="4"/>
      <c r="K81" s="4"/>
    </row>
    <row r="82" spans="1:11" ht="14.1" customHeight="1">
      <c r="A82" s="4"/>
      <c r="B82" s="4"/>
      <c r="C82" s="7" t="s">
        <v>506</v>
      </c>
      <c r="D82" s="33" t="s">
        <v>1019</v>
      </c>
      <c r="E82" s="33" t="s">
        <v>1888</v>
      </c>
      <c r="F82" s="33" t="s">
        <v>1887</v>
      </c>
      <c r="G82" s="33" t="s">
        <v>1887</v>
      </c>
      <c r="H82" s="4"/>
      <c r="I82" s="4"/>
      <c r="J82" s="4"/>
      <c r="K82" s="4"/>
    </row>
    <row r="83" spans="1:11" ht="14.1" customHeight="1">
      <c r="A83" s="4"/>
      <c r="B83" s="4"/>
      <c r="C83" s="7" t="s">
        <v>504</v>
      </c>
      <c r="D83" s="33" t="s">
        <v>1017</v>
      </c>
      <c r="E83" s="33" t="s">
        <v>1886</v>
      </c>
      <c r="F83" s="33" t="s">
        <v>1885</v>
      </c>
      <c r="G83" s="33" t="s">
        <v>1885</v>
      </c>
      <c r="H83" s="4"/>
      <c r="I83" s="4"/>
      <c r="J83" s="4"/>
      <c r="K83" s="4"/>
    </row>
    <row r="84" spans="1:11" ht="14.1" customHeight="1">
      <c r="A84" s="4"/>
      <c r="B84" s="4"/>
      <c r="C84" s="7" t="s">
        <v>388</v>
      </c>
      <c r="D84" s="33" t="s">
        <v>361</v>
      </c>
      <c r="E84" s="33" t="s">
        <v>385</v>
      </c>
      <c r="F84" s="33" t="s">
        <v>385</v>
      </c>
      <c r="G84" s="33" t="s">
        <v>385</v>
      </c>
      <c r="H84" s="4"/>
      <c r="I84" s="4"/>
      <c r="J84" s="4"/>
      <c r="K84" s="4"/>
    </row>
    <row r="85" spans="1:11" ht="14.1" customHeight="1">
      <c r="A85" s="4"/>
      <c r="B85" s="4"/>
      <c r="C85" s="7" t="s">
        <v>387</v>
      </c>
      <c r="D85" s="33" t="s">
        <v>361</v>
      </c>
      <c r="E85" s="33" t="s">
        <v>1884</v>
      </c>
      <c r="F85" s="33" t="s">
        <v>1883</v>
      </c>
      <c r="G85" s="33" t="s">
        <v>385</v>
      </c>
      <c r="H85" s="4"/>
      <c r="I85" s="4"/>
      <c r="J85" s="4"/>
      <c r="K85" s="4"/>
    </row>
    <row r="86" spans="1:11" ht="14.1" customHeight="1">
      <c r="A86" s="4"/>
      <c r="B86" s="4"/>
      <c r="C86" s="7" t="s">
        <v>22</v>
      </c>
      <c r="D86" s="33" t="s">
        <v>361</v>
      </c>
      <c r="E86" s="33" t="s">
        <v>1884</v>
      </c>
      <c r="F86" s="33" t="s">
        <v>1883</v>
      </c>
      <c r="G86" s="33" t="s">
        <v>385</v>
      </c>
      <c r="H86" s="4"/>
      <c r="I86" s="4"/>
      <c r="J86" s="4"/>
      <c r="K86" s="4"/>
    </row>
    <row r="87" spans="1:11" ht="14.1" customHeight="1">
      <c r="A87" s="4"/>
      <c r="B87" s="4"/>
      <c r="C87" s="1236" t="s">
        <v>384</v>
      </c>
      <c r="D87" s="1237"/>
      <c r="E87" s="1237"/>
      <c r="F87" s="1237"/>
      <c r="G87" s="1237"/>
      <c r="H87" s="4"/>
      <c r="I87" s="4"/>
      <c r="J87" s="4"/>
      <c r="K87" s="4"/>
    </row>
    <row r="88" spans="1:11" ht="14.1" customHeight="1">
      <c r="A88" s="4"/>
      <c r="B88" s="4"/>
      <c r="C88" s="13"/>
      <c r="D88" s="31">
        <v>2021</v>
      </c>
      <c r="E88" s="31">
        <v>2022</v>
      </c>
      <c r="F88" s="31">
        <v>2023</v>
      </c>
      <c r="G88" s="31">
        <v>2024</v>
      </c>
      <c r="H88" s="4"/>
      <c r="I88" s="4"/>
      <c r="J88" s="4"/>
      <c r="K88" s="4"/>
    </row>
    <row r="89" spans="1:11" ht="14.1" customHeight="1">
      <c r="A89" s="4"/>
      <c r="B89" s="4"/>
      <c r="C89" s="12"/>
      <c r="D89" s="32" t="s">
        <v>7</v>
      </c>
      <c r="E89" s="32" t="s">
        <v>8</v>
      </c>
      <c r="F89" s="32" t="s">
        <v>8</v>
      </c>
      <c r="G89" s="32" t="s">
        <v>8</v>
      </c>
      <c r="H89" s="4"/>
      <c r="I89" s="4"/>
      <c r="J89" s="4"/>
      <c r="K89" s="4"/>
    </row>
    <row r="90" spans="1:11" ht="14.1" customHeight="1">
      <c r="A90" s="4"/>
      <c r="B90" s="4"/>
      <c r="C90" s="11" t="s">
        <v>381</v>
      </c>
      <c r="D90" s="28">
        <v>0</v>
      </c>
      <c r="E90" s="28">
        <v>0</v>
      </c>
      <c r="F90" s="28">
        <v>0</v>
      </c>
      <c r="G90" s="28">
        <v>0</v>
      </c>
      <c r="H90" s="4"/>
      <c r="I90" s="4"/>
      <c r="J90" s="4"/>
      <c r="K90" s="4"/>
    </row>
    <row r="91" spans="1:11" ht="14.1" customHeight="1">
      <c r="A91" s="4"/>
      <c r="B91" s="4"/>
      <c r="C91" s="11" t="s">
        <v>370</v>
      </c>
      <c r="D91" s="28">
        <v>0</v>
      </c>
      <c r="E91" s="28">
        <v>0</v>
      </c>
      <c r="F91" s="28">
        <v>0</v>
      </c>
      <c r="G91" s="28">
        <v>0</v>
      </c>
      <c r="H91" s="4"/>
      <c r="I91" s="4"/>
      <c r="J91" s="4"/>
      <c r="K91" s="4"/>
    </row>
    <row r="92" spans="1:11" ht="14.1" customHeight="1">
      <c r="A92" s="4"/>
      <c r="B92" s="4"/>
      <c r="C92" s="11" t="s">
        <v>374</v>
      </c>
      <c r="D92" s="28">
        <v>0</v>
      </c>
      <c r="E92" s="28">
        <v>0</v>
      </c>
      <c r="F92" s="28">
        <v>0</v>
      </c>
      <c r="G92" s="28">
        <v>0</v>
      </c>
      <c r="H92" s="4"/>
      <c r="I92" s="4"/>
      <c r="J92" s="4"/>
      <c r="K92" s="4"/>
    </row>
    <row r="93" spans="1:11" ht="14.1" customHeight="1">
      <c r="A93" s="4"/>
      <c r="B93" s="4"/>
      <c r="C93" s="11" t="s">
        <v>380</v>
      </c>
      <c r="D93" s="28">
        <v>0</v>
      </c>
      <c r="E93" s="28">
        <v>0</v>
      </c>
      <c r="F93" s="28">
        <v>0</v>
      </c>
      <c r="G93" s="28">
        <v>0</v>
      </c>
      <c r="H93" s="4"/>
      <c r="I93" s="4"/>
      <c r="J93" s="4"/>
      <c r="K93" s="4"/>
    </row>
    <row r="94" spans="1:11" ht="14.1" customHeight="1">
      <c r="A94" s="4"/>
      <c r="B94" s="4"/>
      <c r="C94" s="11" t="s">
        <v>370</v>
      </c>
      <c r="D94" s="28">
        <v>0</v>
      </c>
      <c r="E94" s="28">
        <v>0</v>
      </c>
      <c r="F94" s="28">
        <v>0</v>
      </c>
      <c r="G94" s="28">
        <v>0</v>
      </c>
      <c r="H94" s="4"/>
      <c r="I94" s="4"/>
      <c r="J94" s="4"/>
      <c r="K94" s="4"/>
    </row>
    <row r="95" spans="1:11" ht="14.1" customHeight="1">
      <c r="A95" s="4"/>
      <c r="B95" s="4"/>
      <c r="C95" s="11" t="s">
        <v>374</v>
      </c>
      <c r="D95" s="28">
        <v>0</v>
      </c>
      <c r="E95" s="28">
        <v>0</v>
      </c>
      <c r="F95" s="28">
        <v>0</v>
      </c>
      <c r="G95" s="28">
        <v>0</v>
      </c>
      <c r="H95" s="4"/>
      <c r="I95" s="4"/>
      <c r="J95" s="4"/>
      <c r="K95" s="4"/>
    </row>
    <row r="96" spans="1:11" ht="14.1" customHeight="1">
      <c r="A96" s="4"/>
      <c r="B96" s="4"/>
      <c r="C96" s="11" t="s">
        <v>379</v>
      </c>
      <c r="D96" s="28">
        <v>19460000</v>
      </c>
      <c r="E96" s="28">
        <v>40900000</v>
      </c>
      <c r="F96" s="28">
        <v>23460000</v>
      </c>
      <c r="G96" s="28">
        <v>23460000</v>
      </c>
      <c r="H96" s="4"/>
      <c r="I96" s="4"/>
      <c r="J96" s="4"/>
      <c r="K96" s="4"/>
    </row>
    <row r="97" spans="1:11" ht="14.1" customHeight="1">
      <c r="A97" s="4"/>
      <c r="B97" s="4"/>
      <c r="C97" s="11" t="s">
        <v>370</v>
      </c>
      <c r="D97" s="28">
        <v>19460000</v>
      </c>
      <c r="E97" s="28">
        <v>40900000</v>
      </c>
      <c r="F97" s="28">
        <v>23460000</v>
      </c>
      <c r="G97" s="28">
        <v>23460000</v>
      </c>
      <c r="H97" s="4"/>
      <c r="I97" s="4"/>
      <c r="J97" s="4"/>
      <c r="K97" s="4"/>
    </row>
    <row r="98" spans="1:11" ht="14.1" customHeight="1">
      <c r="A98" s="4"/>
      <c r="B98" s="4"/>
      <c r="C98" s="11" t="s">
        <v>374</v>
      </c>
      <c r="D98" s="28">
        <v>0</v>
      </c>
      <c r="E98" s="28">
        <v>0</v>
      </c>
      <c r="F98" s="28">
        <v>0</v>
      </c>
      <c r="G98" s="28">
        <v>0</v>
      </c>
      <c r="H98" s="4"/>
      <c r="I98" s="4"/>
      <c r="J98" s="4"/>
      <c r="K98" s="4"/>
    </row>
    <row r="99" spans="1:11" ht="14.1" customHeight="1">
      <c r="A99" s="4"/>
      <c r="B99" s="4"/>
      <c r="C99" s="11" t="s">
        <v>378</v>
      </c>
      <c r="D99" s="28">
        <v>0</v>
      </c>
      <c r="E99" s="28">
        <v>0</v>
      </c>
      <c r="F99" s="28">
        <v>0</v>
      </c>
      <c r="G99" s="28">
        <v>0</v>
      </c>
      <c r="H99" s="4"/>
      <c r="I99" s="4"/>
      <c r="J99" s="4"/>
      <c r="K99" s="4"/>
    </row>
    <row r="100" spans="1:11" ht="14.1" customHeight="1">
      <c r="A100" s="4"/>
      <c r="B100" s="4"/>
      <c r="C100" s="11" t="s">
        <v>370</v>
      </c>
      <c r="D100" s="28">
        <v>0</v>
      </c>
      <c r="E100" s="28">
        <v>0</v>
      </c>
      <c r="F100" s="28">
        <v>0</v>
      </c>
      <c r="G100" s="28">
        <v>0</v>
      </c>
      <c r="H100" s="4"/>
      <c r="I100" s="4"/>
      <c r="J100" s="4"/>
      <c r="K100" s="4"/>
    </row>
    <row r="101" spans="1:11" ht="14.1" customHeight="1">
      <c r="A101" s="4"/>
      <c r="B101" s="4"/>
      <c r="C101" s="11" t="s">
        <v>374</v>
      </c>
      <c r="D101" s="28">
        <v>0</v>
      </c>
      <c r="E101" s="28">
        <v>0</v>
      </c>
      <c r="F101" s="28">
        <v>0</v>
      </c>
      <c r="G101" s="28">
        <v>0</v>
      </c>
      <c r="H101" s="4"/>
      <c r="I101" s="4"/>
      <c r="J101" s="4"/>
      <c r="K101" s="4"/>
    </row>
    <row r="102" spans="1:11" ht="14.1" customHeight="1">
      <c r="A102" s="4"/>
      <c r="B102" s="4"/>
      <c r="C102" s="11" t="s">
        <v>383</v>
      </c>
      <c r="D102" s="28">
        <v>0</v>
      </c>
      <c r="E102" s="28">
        <v>0</v>
      </c>
      <c r="F102" s="28">
        <v>0</v>
      </c>
      <c r="G102" s="28">
        <v>0</v>
      </c>
      <c r="H102" s="4"/>
      <c r="I102" s="4"/>
      <c r="J102" s="4"/>
      <c r="K102" s="4"/>
    </row>
    <row r="103" spans="1:11" ht="14.1" customHeight="1">
      <c r="A103" s="4"/>
      <c r="B103" s="4"/>
      <c r="C103" s="11" t="s">
        <v>370</v>
      </c>
      <c r="D103" s="28">
        <v>0</v>
      </c>
      <c r="E103" s="28">
        <v>0</v>
      </c>
      <c r="F103" s="28">
        <v>0</v>
      </c>
      <c r="G103" s="28">
        <v>0</v>
      </c>
      <c r="H103" s="4"/>
      <c r="I103" s="4"/>
      <c r="J103" s="4"/>
      <c r="K103" s="4"/>
    </row>
    <row r="104" spans="1:11" ht="14.1" customHeight="1">
      <c r="A104" s="4"/>
      <c r="B104" s="4"/>
      <c r="C104" s="11" t="s">
        <v>374</v>
      </c>
      <c r="D104" s="28">
        <v>0</v>
      </c>
      <c r="E104" s="28">
        <v>0</v>
      </c>
      <c r="F104" s="28">
        <v>0</v>
      </c>
      <c r="G104" s="28">
        <v>0</v>
      </c>
      <c r="H104" s="4"/>
      <c r="I104" s="4"/>
      <c r="J104" s="4"/>
      <c r="K104" s="4"/>
    </row>
    <row r="105" spans="1:11" ht="14.1" customHeight="1">
      <c r="A105" s="4"/>
      <c r="B105" s="4"/>
      <c r="C105" s="11" t="s">
        <v>376</v>
      </c>
      <c r="D105" s="28">
        <v>0</v>
      </c>
      <c r="E105" s="28">
        <v>300000</v>
      </c>
      <c r="F105" s="28">
        <v>300000</v>
      </c>
      <c r="G105" s="28">
        <v>300000</v>
      </c>
      <c r="H105" s="4"/>
      <c r="I105" s="4"/>
      <c r="J105" s="4"/>
      <c r="K105" s="4"/>
    </row>
    <row r="106" spans="1:11" ht="14.1" customHeight="1">
      <c r="A106" s="4"/>
      <c r="B106" s="4"/>
      <c r="C106" s="11" t="s">
        <v>370</v>
      </c>
      <c r="D106" s="28">
        <v>0</v>
      </c>
      <c r="E106" s="28">
        <v>300000</v>
      </c>
      <c r="F106" s="28">
        <v>300000</v>
      </c>
      <c r="G106" s="28">
        <v>300000</v>
      </c>
      <c r="H106" s="4"/>
      <c r="I106" s="4"/>
      <c r="J106" s="4"/>
      <c r="K106" s="4"/>
    </row>
    <row r="107" spans="1:11" ht="14.1" customHeight="1">
      <c r="A107" s="4"/>
      <c r="B107" s="4"/>
      <c r="C107" s="11" t="s">
        <v>374</v>
      </c>
      <c r="D107" s="28">
        <v>0</v>
      </c>
      <c r="E107" s="28">
        <v>0</v>
      </c>
      <c r="F107" s="28">
        <v>0</v>
      </c>
      <c r="G107" s="28">
        <v>0</v>
      </c>
      <c r="H107" s="4"/>
      <c r="I107" s="4"/>
      <c r="J107" s="4"/>
      <c r="K107" s="4"/>
    </row>
    <row r="108" spans="1:11" ht="14.1" customHeight="1">
      <c r="A108" s="4"/>
      <c r="B108" s="4"/>
      <c r="C108" s="11" t="s">
        <v>375</v>
      </c>
      <c r="D108" s="28">
        <v>0</v>
      </c>
      <c r="E108" s="28">
        <v>0</v>
      </c>
      <c r="F108" s="28">
        <v>0</v>
      </c>
      <c r="G108" s="28">
        <v>0</v>
      </c>
      <c r="H108" s="4"/>
      <c r="I108" s="4"/>
      <c r="J108" s="4"/>
      <c r="K108" s="4"/>
    </row>
    <row r="109" spans="1:11" ht="14.1" customHeight="1">
      <c r="A109" s="4"/>
      <c r="B109" s="4"/>
      <c r="C109" s="11" t="s">
        <v>370</v>
      </c>
      <c r="D109" s="28">
        <v>0</v>
      </c>
      <c r="E109" s="28">
        <v>0</v>
      </c>
      <c r="F109" s="28">
        <v>0</v>
      </c>
      <c r="G109" s="28">
        <v>0</v>
      </c>
      <c r="H109" s="4"/>
      <c r="I109" s="4"/>
      <c r="J109" s="4"/>
      <c r="K109" s="4"/>
    </row>
    <row r="110" spans="1:11" ht="14.1" customHeight="1">
      <c r="A110" s="4"/>
      <c r="B110" s="4"/>
      <c r="C110" s="11" t="s">
        <v>374</v>
      </c>
      <c r="D110" s="28">
        <v>0</v>
      </c>
      <c r="E110" s="28">
        <v>0</v>
      </c>
      <c r="F110" s="28">
        <v>0</v>
      </c>
      <c r="G110" s="28">
        <v>0</v>
      </c>
      <c r="H110" s="4"/>
      <c r="I110" s="4"/>
      <c r="J110" s="4"/>
      <c r="K110" s="4"/>
    </row>
    <row r="111" spans="1:11" ht="14.1" customHeight="1">
      <c r="A111" s="4"/>
      <c r="B111" s="4"/>
      <c r="C111" s="11" t="s">
        <v>373</v>
      </c>
      <c r="D111" s="28">
        <v>0</v>
      </c>
      <c r="E111" s="28">
        <v>0</v>
      </c>
      <c r="F111" s="28">
        <v>0</v>
      </c>
      <c r="G111" s="28">
        <v>0</v>
      </c>
      <c r="H111" s="4"/>
      <c r="I111" s="4"/>
      <c r="J111" s="4"/>
      <c r="K111" s="4"/>
    </row>
    <row r="112" spans="1:11" ht="14.1" customHeight="1">
      <c r="A112" s="4"/>
      <c r="B112" s="4"/>
      <c r="C112" s="11" t="s">
        <v>370</v>
      </c>
      <c r="D112" s="28">
        <v>0</v>
      </c>
      <c r="E112" s="28">
        <v>0</v>
      </c>
      <c r="F112" s="28">
        <v>0</v>
      </c>
      <c r="G112" s="28">
        <v>0</v>
      </c>
      <c r="H112" s="4"/>
      <c r="I112" s="4"/>
      <c r="J112" s="4"/>
      <c r="K112" s="4"/>
    </row>
    <row r="113" spans="1:11" ht="14.1" customHeight="1">
      <c r="A113" s="4"/>
      <c r="B113" s="4"/>
      <c r="C113" s="11" t="s">
        <v>369</v>
      </c>
      <c r="D113" s="28">
        <v>0</v>
      </c>
      <c r="E113" s="28">
        <v>0</v>
      </c>
      <c r="F113" s="28">
        <v>0</v>
      </c>
      <c r="G113" s="28">
        <v>0</v>
      </c>
      <c r="H113" s="4"/>
      <c r="I113" s="4"/>
      <c r="J113" s="4"/>
      <c r="K113" s="4"/>
    </row>
    <row r="114" spans="1:11" ht="14.1" customHeight="1">
      <c r="A114" s="4"/>
      <c r="B114" s="4"/>
      <c r="C114" s="11" t="s">
        <v>368</v>
      </c>
      <c r="D114" s="28">
        <v>0</v>
      </c>
      <c r="E114" s="28">
        <v>0</v>
      </c>
      <c r="F114" s="28">
        <v>0</v>
      </c>
      <c r="G114" s="28">
        <v>0</v>
      </c>
      <c r="H114" s="4"/>
      <c r="I114" s="4"/>
      <c r="J114" s="4"/>
      <c r="K114" s="4"/>
    </row>
    <row r="115" spans="1:11" ht="14.1" customHeight="1">
      <c r="A115" s="4"/>
      <c r="B115" s="4"/>
      <c r="C115" s="11" t="s">
        <v>367</v>
      </c>
      <c r="D115" s="28">
        <v>0</v>
      </c>
      <c r="E115" s="28">
        <v>0</v>
      </c>
      <c r="F115" s="28">
        <v>0</v>
      </c>
      <c r="G115" s="28">
        <v>0</v>
      </c>
      <c r="H115" s="4"/>
      <c r="I115" s="4"/>
      <c r="J115" s="4"/>
      <c r="K115" s="4"/>
    </row>
    <row r="116" spans="1:11" ht="14.1" customHeight="1">
      <c r="A116" s="4"/>
      <c r="B116" s="4"/>
      <c r="C116" s="11" t="s">
        <v>366</v>
      </c>
      <c r="D116" s="28">
        <v>0</v>
      </c>
      <c r="E116" s="28">
        <v>0</v>
      </c>
      <c r="F116" s="28">
        <v>0</v>
      </c>
      <c r="G116" s="28">
        <v>0</v>
      </c>
      <c r="H116" s="4"/>
      <c r="I116" s="4"/>
      <c r="J116" s="4"/>
      <c r="K116" s="4"/>
    </row>
    <row r="117" spans="1:11" ht="14.1" customHeight="1">
      <c r="A117" s="4"/>
      <c r="B117" s="4"/>
      <c r="C117" s="11" t="s">
        <v>372</v>
      </c>
      <c r="D117" s="28">
        <v>0</v>
      </c>
      <c r="E117" s="28">
        <v>0</v>
      </c>
      <c r="F117" s="28">
        <v>0</v>
      </c>
      <c r="G117" s="28">
        <v>0</v>
      </c>
      <c r="H117" s="4"/>
      <c r="I117" s="4"/>
      <c r="J117" s="4"/>
      <c r="K117" s="4"/>
    </row>
    <row r="118" spans="1:11" ht="14.1" customHeight="1">
      <c r="A118" s="4"/>
      <c r="B118" s="4"/>
      <c r="C118" s="11" t="s">
        <v>370</v>
      </c>
      <c r="D118" s="28">
        <v>0</v>
      </c>
      <c r="E118" s="28">
        <v>0</v>
      </c>
      <c r="F118" s="28">
        <v>0</v>
      </c>
      <c r="G118" s="28">
        <v>0</v>
      </c>
      <c r="H118" s="4"/>
      <c r="I118" s="4"/>
      <c r="J118" s="4"/>
      <c r="K118" s="4"/>
    </row>
    <row r="119" spans="1:11" ht="14.1" customHeight="1">
      <c r="A119" s="4"/>
      <c r="B119" s="4"/>
      <c r="C119" s="11" t="s">
        <v>369</v>
      </c>
      <c r="D119" s="28">
        <v>0</v>
      </c>
      <c r="E119" s="28">
        <v>0</v>
      </c>
      <c r="F119" s="28">
        <v>0</v>
      </c>
      <c r="G119" s="28">
        <v>0</v>
      </c>
      <c r="H119" s="4"/>
      <c r="I119" s="4"/>
      <c r="J119" s="4"/>
      <c r="K119" s="4"/>
    </row>
    <row r="120" spans="1:11" ht="14.1" customHeight="1">
      <c r="A120" s="4"/>
      <c r="B120" s="4"/>
      <c r="C120" s="11" t="s">
        <v>368</v>
      </c>
      <c r="D120" s="28">
        <v>0</v>
      </c>
      <c r="E120" s="28">
        <v>0</v>
      </c>
      <c r="F120" s="28">
        <v>0</v>
      </c>
      <c r="G120" s="28">
        <v>0</v>
      </c>
      <c r="H120" s="4"/>
      <c r="I120" s="4"/>
      <c r="J120" s="4"/>
      <c r="K120" s="4"/>
    </row>
    <row r="121" spans="1:11" ht="14.1" customHeight="1">
      <c r="A121" s="4"/>
      <c r="B121" s="4"/>
      <c r="C121" s="11" t="s">
        <v>367</v>
      </c>
      <c r="D121" s="28">
        <v>0</v>
      </c>
      <c r="E121" s="28">
        <v>0</v>
      </c>
      <c r="F121" s="28">
        <v>0</v>
      </c>
      <c r="G121" s="28">
        <v>0</v>
      </c>
      <c r="H121" s="4"/>
      <c r="I121" s="4"/>
      <c r="J121" s="4"/>
      <c r="K121" s="4"/>
    </row>
    <row r="122" spans="1:11" ht="14.1" customHeight="1">
      <c r="A122" s="4"/>
      <c r="B122" s="4"/>
      <c r="C122" s="11" t="s">
        <v>366</v>
      </c>
      <c r="D122" s="28">
        <v>0</v>
      </c>
      <c r="E122" s="28">
        <v>0</v>
      </c>
      <c r="F122" s="28">
        <v>0</v>
      </c>
      <c r="G122" s="28">
        <v>0</v>
      </c>
      <c r="H122" s="4"/>
      <c r="I122" s="4"/>
      <c r="J122" s="4"/>
      <c r="K122" s="4"/>
    </row>
    <row r="123" spans="1:11" ht="14.1" customHeight="1">
      <c r="A123" s="4"/>
      <c r="B123" s="4"/>
      <c r="C123" s="11" t="s">
        <v>371</v>
      </c>
      <c r="D123" s="28">
        <v>0</v>
      </c>
      <c r="E123" s="28">
        <v>0</v>
      </c>
      <c r="F123" s="28">
        <v>0</v>
      </c>
      <c r="G123" s="28">
        <v>0</v>
      </c>
      <c r="H123" s="4"/>
      <c r="I123" s="4"/>
      <c r="J123" s="4"/>
      <c r="K123" s="4"/>
    </row>
    <row r="124" spans="1:11" ht="14.1" customHeight="1">
      <c r="A124" s="4"/>
      <c r="B124" s="4"/>
      <c r="C124" s="11" t="s">
        <v>370</v>
      </c>
      <c r="D124" s="28">
        <v>0</v>
      </c>
      <c r="E124" s="28">
        <v>0</v>
      </c>
      <c r="F124" s="28">
        <v>0</v>
      </c>
      <c r="G124" s="28">
        <v>0</v>
      </c>
      <c r="H124" s="4"/>
      <c r="I124" s="4"/>
      <c r="J124" s="4"/>
      <c r="K124" s="4"/>
    </row>
    <row r="125" spans="1:11" ht="14.1" customHeight="1">
      <c r="A125" s="4"/>
      <c r="B125" s="4"/>
      <c r="C125" s="11" t="s">
        <v>369</v>
      </c>
      <c r="D125" s="28">
        <v>0</v>
      </c>
      <c r="E125" s="28">
        <v>0</v>
      </c>
      <c r="F125" s="28">
        <v>0</v>
      </c>
      <c r="G125" s="28">
        <v>0</v>
      </c>
      <c r="H125" s="4"/>
      <c r="I125" s="4"/>
      <c r="J125" s="4"/>
      <c r="K125" s="4"/>
    </row>
    <row r="126" spans="1:11" ht="14.1" customHeight="1">
      <c r="A126" s="4"/>
      <c r="B126" s="4"/>
      <c r="C126" s="11" t="s">
        <v>368</v>
      </c>
      <c r="D126" s="28">
        <v>0</v>
      </c>
      <c r="E126" s="28">
        <v>0</v>
      </c>
      <c r="F126" s="28">
        <v>0</v>
      </c>
      <c r="G126" s="28">
        <v>0</v>
      </c>
      <c r="H126" s="4"/>
      <c r="I126" s="4"/>
      <c r="J126" s="4"/>
      <c r="K126" s="4"/>
    </row>
    <row r="127" spans="1:11" ht="14.1" customHeight="1">
      <c r="A127" s="4"/>
      <c r="B127" s="4"/>
      <c r="C127" s="11" t="s">
        <v>367</v>
      </c>
      <c r="D127" s="28">
        <v>0</v>
      </c>
      <c r="E127" s="28">
        <v>0</v>
      </c>
      <c r="F127" s="28">
        <v>0</v>
      </c>
      <c r="G127" s="28">
        <v>0</v>
      </c>
      <c r="H127" s="4"/>
      <c r="I127" s="4"/>
      <c r="J127" s="4"/>
      <c r="K127" s="4"/>
    </row>
    <row r="128" spans="1:11" ht="14.1" customHeight="1">
      <c r="A128" s="4"/>
      <c r="B128" s="4"/>
      <c r="C128" s="11" t="s">
        <v>366</v>
      </c>
      <c r="D128" s="28">
        <v>0</v>
      </c>
      <c r="E128" s="28">
        <v>0</v>
      </c>
      <c r="F128" s="28">
        <v>0</v>
      </c>
      <c r="G128" s="28">
        <v>0</v>
      </c>
      <c r="H128" s="4"/>
      <c r="I128" s="4"/>
      <c r="J128" s="4"/>
      <c r="K128" s="4"/>
    </row>
    <row r="129" spans="1:11" ht="14.1" customHeight="1">
      <c r="A129" s="4"/>
      <c r="B129" s="4"/>
      <c r="C129" s="11" t="s">
        <v>365</v>
      </c>
      <c r="D129" s="28">
        <v>0</v>
      </c>
      <c r="E129" s="28">
        <v>0</v>
      </c>
      <c r="F129" s="28">
        <v>0</v>
      </c>
      <c r="G129" s="28">
        <v>0</v>
      </c>
      <c r="H129" s="4"/>
      <c r="I129" s="4"/>
      <c r="J129" s="4"/>
      <c r="K129" s="4"/>
    </row>
    <row r="130" spans="1:11" ht="14.1" customHeight="1">
      <c r="A130" s="4"/>
      <c r="B130" s="4"/>
      <c r="C130" s="11" t="s">
        <v>364</v>
      </c>
      <c r="D130" s="28">
        <v>0</v>
      </c>
      <c r="E130" s="28">
        <v>0</v>
      </c>
      <c r="F130" s="28">
        <v>0</v>
      </c>
      <c r="G130" s="28">
        <v>0</v>
      </c>
      <c r="H130" s="4"/>
      <c r="I130" s="4"/>
      <c r="J130" s="4"/>
      <c r="K130" s="4"/>
    </row>
    <row r="131" spans="1:11" ht="14.1" customHeight="1">
      <c r="A131" s="4"/>
      <c r="B131" s="4"/>
      <c r="C131" s="10" t="s">
        <v>147</v>
      </c>
      <c r="D131" s="28">
        <v>19460000</v>
      </c>
      <c r="E131" s="28">
        <v>41200000</v>
      </c>
      <c r="F131" s="28">
        <v>23760000</v>
      </c>
      <c r="G131" s="28">
        <v>23760000</v>
      </c>
      <c r="H131" s="4"/>
      <c r="I131" s="4"/>
      <c r="J131" s="4"/>
      <c r="K131" s="4"/>
    </row>
    <row r="132" spans="1:11" ht="14.1" customHeight="1">
      <c r="A132" s="4"/>
      <c r="B132" s="4"/>
      <c r="C132" s="14" t="s">
        <v>393</v>
      </c>
      <c r="D132" s="1232" t="s">
        <v>1882</v>
      </c>
      <c r="E132" s="1233"/>
      <c r="F132" s="1233"/>
      <c r="G132" s="1233"/>
      <c r="H132" s="4"/>
      <c r="I132" s="4"/>
      <c r="J132" s="4"/>
      <c r="K132" s="4"/>
    </row>
    <row r="133" spans="1:11" ht="14.1" customHeight="1">
      <c r="A133" s="4"/>
      <c r="B133" s="4"/>
      <c r="C133" s="25" t="s">
        <v>392</v>
      </c>
      <c r="D133" s="1234" t="s">
        <v>1881</v>
      </c>
      <c r="E133" s="1235"/>
      <c r="F133" s="1235"/>
      <c r="G133" s="1235"/>
      <c r="H133" s="4"/>
      <c r="I133" s="4"/>
      <c r="J133" s="4"/>
      <c r="K133" s="4"/>
    </row>
    <row r="134" spans="1:11" ht="14.1" customHeight="1">
      <c r="A134" s="4"/>
      <c r="B134" s="4"/>
      <c r="C134" s="25" t="s">
        <v>15</v>
      </c>
      <c r="D134" s="1234" t="s">
        <v>1880</v>
      </c>
      <c r="E134" s="1235"/>
      <c r="F134" s="1235"/>
      <c r="G134" s="1235"/>
      <c r="H134" s="4"/>
      <c r="I134" s="4"/>
      <c r="J134" s="4"/>
      <c r="K134" s="4"/>
    </row>
    <row r="135" spans="1:11" ht="15" customHeight="1">
      <c r="A135" s="4"/>
      <c r="B135" s="4"/>
      <c r="C135" s="13"/>
      <c r="D135" s="31">
        <v>2021</v>
      </c>
      <c r="E135" s="31">
        <v>2022</v>
      </c>
      <c r="F135" s="31">
        <v>2023</v>
      </c>
      <c r="G135" s="31">
        <v>2024</v>
      </c>
      <c r="H135" s="4"/>
      <c r="I135" s="4"/>
      <c r="J135" s="4"/>
      <c r="K135" s="4"/>
    </row>
    <row r="136" spans="1:11" ht="15" customHeight="1">
      <c r="A136" s="4"/>
      <c r="B136" s="4"/>
      <c r="C136" s="12"/>
      <c r="D136" s="32" t="s">
        <v>7</v>
      </c>
      <c r="E136" s="32" t="s">
        <v>8</v>
      </c>
      <c r="F136" s="32" t="s">
        <v>8</v>
      </c>
      <c r="G136" s="32" t="s">
        <v>8</v>
      </c>
      <c r="H136" s="4"/>
      <c r="I136" s="4"/>
      <c r="J136" s="4"/>
      <c r="K136" s="4"/>
    </row>
    <row r="137" spans="1:11" ht="14.1" customHeight="1">
      <c r="A137" s="4"/>
      <c r="B137" s="4"/>
      <c r="C137" s="7" t="s">
        <v>16</v>
      </c>
      <c r="D137" s="33" t="s">
        <v>385</v>
      </c>
      <c r="E137" s="33" t="s">
        <v>408</v>
      </c>
      <c r="F137" s="33" t="s">
        <v>408</v>
      </c>
      <c r="G137" s="33" t="s">
        <v>408</v>
      </c>
      <c r="H137" s="4"/>
      <c r="I137" s="4"/>
      <c r="J137" s="4"/>
      <c r="K137" s="4"/>
    </row>
    <row r="138" spans="1:11" ht="14.1" customHeight="1">
      <c r="A138" s="4"/>
      <c r="B138" s="4"/>
      <c r="C138" s="7" t="s">
        <v>506</v>
      </c>
      <c r="D138" s="33" t="s">
        <v>1600</v>
      </c>
      <c r="E138" s="33" t="s">
        <v>1879</v>
      </c>
      <c r="F138" s="33" t="s">
        <v>1878</v>
      </c>
      <c r="G138" s="33" t="s">
        <v>1878</v>
      </c>
      <c r="H138" s="4"/>
      <c r="I138" s="4"/>
      <c r="J138" s="4"/>
      <c r="K138" s="4"/>
    </row>
    <row r="139" spans="1:11" ht="14.1" customHeight="1">
      <c r="A139" s="4"/>
      <c r="B139" s="4"/>
      <c r="C139" s="7" t="s">
        <v>504</v>
      </c>
      <c r="D139" s="33" t="s">
        <v>385</v>
      </c>
      <c r="E139" s="33" t="s">
        <v>1877</v>
      </c>
      <c r="F139" s="33" t="s">
        <v>1876</v>
      </c>
      <c r="G139" s="33" t="s">
        <v>1876</v>
      </c>
      <c r="H139" s="4"/>
      <c r="I139" s="4"/>
      <c r="J139" s="4"/>
      <c r="K139" s="4"/>
    </row>
    <row r="140" spans="1:11" ht="14.1" customHeight="1">
      <c r="A140" s="4"/>
      <c r="B140" s="4"/>
      <c r="C140" s="7" t="s">
        <v>388</v>
      </c>
      <c r="D140" s="33" t="s">
        <v>361</v>
      </c>
      <c r="E140" s="33" t="s">
        <v>361</v>
      </c>
      <c r="F140" s="33" t="s">
        <v>385</v>
      </c>
      <c r="G140" s="33" t="s">
        <v>385</v>
      </c>
      <c r="H140" s="4"/>
      <c r="I140" s="4"/>
      <c r="J140" s="4"/>
      <c r="K140" s="4"/>
    </row>
    <row r="141" spans="1:11" ht="14.1" customHeight="1">
      <c r="A141" s="4"/>
      <c r="B141" s="4"/>
      <c r="C141" s="7" t="s">
        <v>387</v>
      </c>
      <c r="D141" s="33" t="s">
        <v>361</v>
      </c>
      <c r="E141" s="33" t="s">
        <v>675</v>
      </c>
      <c r="F141" s="33" t="s">
        <v>1875</v>
      </c>
      <c r="G141" s="33" t="s">
        <v>385</v>
      </c>
      <c r="H141" s="4"/>
      <c r="I141" s="4"/>
      <c r="J141" s="4"/>
      <c r="K141" s="4"/>
    </row>
    <row r="142" spans="1:11" ht="14.1" customHeight="1">
      <c r="A142" s="4"/>
      <c r="B142" s="4"/>
      <c r="C142" s="7" t="s">
        <v>22</v>
      </c>
      <c r="D142" s="33" t="s">
        <v>361</v>
      </c>
      <c r="E142" s="33" t="s">
        <v>361</v>
      </c>
      <c r="F142" s="33" t="s">
        <v>1875</v>
      </c>
      <c r="G142" s="33" t="s">
        <v>385</v>
      </c>
      <c r="H142" s="4"/>
      <c r="I142" s="4"/>
      <c r="J142" s="4"/>
      <c r="K142" s="4"/>
    </row>
    <row r="143" spans="1:11" ht="14.1" customHeight="1">
      <c r="A143" s="4"/>
      <c r="B143" s="4"/>
      <c r="C143" s="1236" t="s">
        <v>384</v>
      </c>
      <c r="D143" s="1237"/>
      <c r="E143" s="1237"/>
      <c r="F143" s="1237"/>
      <c r="G143" s="1237"/>
      <c r="H143" s="4"/>
      <c r="I143" s="4"/>
      <c r="J143" s="4"/>
      <c r="K143" s="4"/>
    </row>
    <row r="144" spans="1:11" ht="14.1" customHeight="1">
      <c r="A144" s="4"/>
      <c r="B144" s="4"/>
      <c r="C144" s="13"/>
      <c r="D144" s="31">
        <v>2021</v>
      </c>
      <c r="E144" s="31">
        <v>2022</v>
      </c>
      <c r="F144" s="31">
        <v>2023</v>
      </c>
      <c r="G144" s="31">
        <v>2024</v>
      </c>
      <c r="H144" s="4"/>
      <c r="I144" s="4"/>
      <c r="J144" s="4"/>
      <c r="K144" s="4"/>
    </row>
    <row r="145" spans="1:11" ht="14.1" customHeight="1">
      <c r="A145" s="4"/>
      <c r="B145" s="4"/>
      <c r="C145" s="12"/>
      <c r="D145" s="32" t="s">
        <v>7</v>
      </c>
      <c r="E145" s="32" t="s">
        <v>8</v>
      </c>
      <c r="F145" s="32" t="s">
        <v>8</v>
      </c>
      <c r="G145" s="32" t="s">
        <v>8</v>
      </c>
      <c r="H145" s="4"/>
      <c r="I145" s="4"/>
      <c r="J145" s="4"/>
      <c r="K145" s="4"/>
    </row>
    <row r="146" spans="1:11" ht="14.1" customHeight="1">
      <c r="A146" s="4"/>
      <c r="B146" s="4"/>
      <c r="C146" s="11" t="s">
        <v>381</v>
      </c>
      <c r="D146" s="28">
        <v>0</v>
      </c>
      <c r="E146" s="28">
        <v>0</v>
      </c>
      <c r="F146" s="28">
        <v>0</v>
      </c>
      <c r="G146" s="28">
        <v>0</v>
      </c>
      <c r="H146" s="4"/>
      <c r="I146" s="4"/>
      <c r="J146" s="4"/>
      <c r="K146" s="4"/>
    </row>
    <row r="147" spans="1:11" ht="14.1" customHeight="1">
      <c r="A147" s="4"/>
      <c r="B147" s="4"/>
      <c r="C147" s="11" t="s">
        <v>370</v>
      </c>
      <c r="D147" s="28">
        <v>0</v>
      </c>
      <c r="E147" s="28">
        <v>0</v>
      </c>
      <c r="F147" s="28">
        <v>0</v>
      </c>
      <c r="G147" s="28">
        <v>0</v>
      </c>
      <c r="H147" s="4"/>
      <c r="I147" s="4"/>
      <c r="J147" s="4"/>
      <c r="K147" s="4"/>
    </row>
    <row r="148" spans="1:11" ht="14.1" customHeight="1">
      <c r="A148" s="4"/>
      <c r="B148" s="4"/>
      <c r="C148" s="11" t="s">
        <v>374</v>
      </c>
      <c r="D148" s="28">
        <v>0</v>
      </c>
      <c r="E148" s="28">
        <v>0</v>
      </c>
      <c r="F148" s="28">
        <v>0</v>
      </c>
      <c r="G148" s="28">
        <v>0</v>
      </c>
      <c r="H148" s="4"/>
      <c r="I148" s="4"/>
      <c r="J148" s="4"/>
      <c r="K148" s="4"/>
    </row>
    <row r="149" spans="1:11" ht="14.1" customHeight="1">
      <c r="A149" s="4"/>
      <c r="B149" s="4"/>
      <c r="C149" s="11" t="s">
        <v>380</v>
      </c>
      <c r="D149" s="28">
        <v>0</v>
      </c>
      <c r="E149" s="28">
        <v>0</v>
      </c>
      <c r="F149" s="28">
        <v>0</v>
      </c>
      <c r="G149" s="28">
        <v>0</v>
      </c>
      <c r="H149" s="4"/>
      <c r="I149" s="4"/>
      <c r="J149" s="4"/>
      <c r="K149" s="4"/>
    </row>
    <row r="150" spans="1:11" ht="14.1" customHeight="1">
      <c r="A150" s="4"/>
      <c r="B150" s="4"/>
      <c r="C150" s="11" t="s">
        <v>370</v>
      </c>
      <c r="D150" s="28">
        <v>0</v>
      </c>
      <c r="E150" s="28">
        <v>0</v>
      </c>
      <c r="F150" s="28">
        <v>0</v>
      </c>
      <c r="G150" s="28">
        <v>0</v>
      </c>
      <c r="H150" s="4"/>
      <c r="I150" s="4"/>
      <c r="J150" s="4"/>
      <c r="K150" s="4"/>
    </row>
    <row r="151" spans="1:11" ht="14.1" customHeight="1">
      <c r="A151" s="4"/>
      <c r="B151" s="4"/>
      <c r="C151" s="11" t="s">
        <v>374</v>
      </c>
      <c r="D151" s="28">
        <v>0</v>
      </c>
      <c r="E151" s="28">
        <v>0</v>
      </c>
      <c r="F151" s="28">
        <v>0</v>
      </c>
      <c r="G151" s="28">
        <v>0</v>
      </c>
      <c r="H151" s="4"/>
      <c r="I151" s="4"/>
      <c r="J151" s="4"/>
      <c r="K151" s="4"/>
    </row>
    <row r="152" spans="1:11" ht="14.1" customHeight="1">
      <c r="A152" s="4"/>
      <c r="B152" s="4"/>
      <c r="C152" s="11" t="s">
        <v>379</v>
      </c>
      <c r="D152" s="28">
        <v>0</v>
      </c>
      <c r="E152" s="28">
        <v>0</v>
      </c>
      <c r="F152" s="28">
        <v>0</v>
      </c>
      <c r="G152" s="28">
        <v>0</v>
      </c>
      <c r="H152" s="4"/>
      <c r="I152" s="4"/>
      <c r="J152" s="4"/>
      <c r="K152" s="4"/>
    </row>
    <row r="153" spans="1:11" ht="14.1" customHeight="1">
      <c r="A153" s="4"/>
      <c r="B153" s="4"/>
      <c r="C153" s="11" t="s">
        <v>370</v>
      </c>
      <c r="D153" s="28">
        <v>0</v>
      </c>
      <c r="E153" s="28">
        <v>0</v>
      </c>
      <c r="F153" s="28">
        <v>0</v>
      </c>
      <c r="G153" s="28">
        <v>0</v>
      </c>
      <c r="H153" s="4"/>
      <c r="I153" s="4"/>
      <c r="J153" s="4"/>
      <c r="K153" s="4"/>
    </row>
    <row r="154" spans="1:11" ht="14.1" customHeight="1">
      <c r="A154" s="4"/>
      <c r="B154" s="4"/>
      <c r="C154" s="11" t="s">
        <v>374</v>
      </c>
      <c r="D154" s="28">
        <v>0</v>
      </c>
      <c r="E154" s="28">
        <v>0</v>
      </c>
      <c r="F154" s="28">
        <v>0</v>
      </c>
      <c r="G154" s="28">
        <v>0</v>
      </c>
      <c r="H154" s="4"/>
      <c r="I154" s="4"/>
      <c r="J154" s="4"/>
      <c r="K154" s="4"/>
    </row>
    <row r="155" spans="1:11" ht="14.1" customHeight="1">
      <c r="A155" s="4"/>
      <c r="B155" s="4"/>
      <c r="C155" s="11" t="s">
        <v>378</v>
      </c>
      <c r="D155" s="28">
        <v>0</v>
      </c>
      <c r="E155" s="28">
        <v>0</v>
      </c>
      <c r="F155" s="28">
        <v>0</v>
      </c>
      <c r="G155" s="28">
        <v>0</v>
      </c>
      <c r="H155" s="4"/>
      <c r="I155" s="4"/>
      <c r="J155" s="4"/>
      <c r="K155" s="4"/>
    </row>
    <row r="156" spans="1:11" ht="14.1" customHeight="1">
      <c r="A156" s="4"/>
      <c r="B156" s="4"/>
      <c r="C156" s="11" t="s">
        <v>370</v>
      </c>
      <c r="D156" s="28">
        <v>0</v>
      </c>
      <c r="E156" s="28">
        <v>0</v>
      </c>
      <c r="F156" s="28">
        <v>0</v>
      </c>
      <c r="G156" s="28">
        <v>0</v>
      </c>
      <c r="H156" s="4"/>
      <c r="I156" s="4"/>
      <c r="J156" s="4"/>
      <c r="K156" s="4"/>
    </row>
    <row r="157" spans="1:11" ht="14.1" customHeight="1">
      <c r="A157" s="4"/>
      <c r="B157" s="4"/>
      <c r="C157" s="11" t="s">
        <v>374</v>
      </c>
      <c r="D157" s="28">
        <v>0</v>
      </c>
      <c r="E157" s="28">
        <v>0</v>
      </c>
      <c r="F157" s="28">
        <v>0</v>
      </c>
      <c r="G157" s="28">
        <v>0</v>
      </c>
      <c r="H157" s="4"/>
      <c r="I157" s="4"/>
      <c r="J157" s="4"/>
      <c r="K157" s="4"/>
    </row>
    <row r="158" spans="1:11" ht="14.1" customHeight="1">
      <c r="A158" s="4"/>
      <c r="B158" s="4"/>
      <c r="C158" s="11" t="s">
        <v>383</v>
      </c>
      <c r="D158" s="28">
        <v>0</v>
      </c>
      <c r="E158" s="28">
        <v>0</v>
      </c>
      <c r="F158" s="28">
        <v>0</v>
      </c>
      <c r="G158" s="28">
        <v>0</v>
      </c>
      <c r="H158" s="4"/>
      <c r="I158" s="4"/>
      <c r="J158" s="4"/>
      <c r="K158" s="4"/>
    </row>
    <row r="159" spans="1:11" ht="14.1" customHeight="1">
      <c r="A159" s="4"/>
      <c r="B159" s="4"/>
      <c r="C159" s="11" t="s">
        <v>370</v>
      </c>
      <c r="D159" s="28">
        <v>0</v>
      </c>
      <c r="E159" s="28">
        <v>0</v>
      </c>
      <c r="F159" s="28">
        <v>0</v>
      </c>
      <c r="G159" s="28">
        <v>0</v>
      </c>
      <c r="H159" s="4"/>
      <c r="I159" s="4"/>
      <c r="J159" s="4"/>
      <c r="K159" s="4"/>
    </row>
    <row r="160" spans="1:11" ht="14.1" customHeight="1">
      <c r="A160" s="4"/>
      <c r="B160" s="4"/>
      <c r="C160" s="11" t="s">
        <v>374</v>
      </c>
      <c r="D160" s="28">
        <v>0</v>
      </c>
      <c r="E160" s="28">
        <v>0</v>
      </c>
      <c r="F160" s="28">
        <v>0</v>
      </c>
      <c r="G160" s="28">
        <v>0</v>
      </c>
      <c r="H160" s="4"/>
      <c r="I160" s="4"/>
      <c r="J160" s="4"/>
      <c r="K160" s="4"/>
    </row>
    <row r="161" spans="1:11" ht="14.1" customHeight="1">
      <c r="A161" s="4"/>
      <c r="B161" s="4"/>
      <c r="C161" s="11" t="s">
        <v>376</v>
      </c>
      <c r="D161" s="28">
        <v>0</v>
      </c>
      <c r="E161" s="28">
        <v>0</v>
      </c>
      <c r="F161" s="28">
        <v>0</v>
      </c>
      <c r="G161" s="28">
        <v>0</v>
      </c>
      <c r="H161" s="4"/>
      <c r="I161" s="4"/>
      <c r="J161" s="4"/>
      <c r="K161" s="4"/>
    </row>
    <row r="162" spans="1:11" ht="14.1" customHeight="1">
      <c r="A162" s="4"/>
      <c r="B162" s="4"/>
      <c r="C162" s="11" t="s">
        <v>370</v>
      </c>
      <c r="D162" s="28">
        <v>0</v>
      </c>
      <c r="E162" s="28">
        <v>0</v>
      </c>
      <c r="F162" s="28">
        <v>0</v>
      </c>
      <c r="G162" s="28">
        <v>0</v>
      </c>
      <c r="H162" s="4"/>
      <c r="I162" s="4"/>
      <c r="J162" s="4"/>
      <c r="K162" s="4"/>
    </row>
    <row r="163" spans="1:11" ht="14.1" customHeight="1">
      <c r="A163" s="4"/>
      <c r="B163" s="4"/>
      <c r="C163" s="11" t="s">
        <v>374</v>
      </c>
      <c r="D163" s="28">
        <v>0</v>
      </c>
      <c r="E163" s="28">
        <v>0</v>
      </c>
      <c r="F163" s="28">
        <v>0</v>
      </c>
      <c r="G163" s="28">
        <v>0</v>
      </c>
      <c r="H163" s="4"/>
      <c r="I163" s="4"/>
      <c r="J163" s="4"/>
      <c r="K163" s="4"/>
    </row>
    <row r="164" spans="1:11" ht="14.1" customHeight="1">
      <c r="A164" s="4"/>
      <c r="B164" s="4"/>
      <c r="C164" s="11" t="s">
        <v>375</v>
      </c>
      <c r="D164" s="28">
        <v>33000000</v>
      </c>
      <c r="E164" s="28">
        <v>40240000</v>
      </c>
      <c r="F164" s="28">
        <v>240000</v>
      </c>
      <c r="G164" s="28">
        <v>240000</v>
      </c>
      <c r="H164" s="4"/>
      <c r="I164" s="4"/>
      <c r="J164" s="4"/>
      <c r="K164" s="4"/>
    </row>
    <row r="165" spans="1:11" ht="14.1" customHeight="1">
      <c r="A165" s="4"/>
      <c r="B165" s="4"/>
      <c r="C165" s="11" t="s">
        <v>370</v>
      </c>
      <c r="D165" s="28">
        <v>33000000</v>
      </c>
      <c r="E165" s="28">
        <v>40240000</v>
      </c>
      <c r="F165" s="28">
        <v>240000</v>
      </c>
      <c r="G165" s="28">
        <v>240000</v>
      </c>
      <c r="H165" s="4"/>
      <c r="I165" s="4"/>
      <c r="J165" s="4"/>
      <c r="K165" s="4"/>
    </row>
    <row r="166" spans="1:11" ht="14.1" customHeight="1">
      <c r="A166" s="4"/>
      <c r="B166" s="4"/>
      <c r="C166" s="11" t="s">
        <v>374</v>
      </c>
      <c r="D166" s="28">
        <v>0</v>
      </c>
      <c r="E166" s="28">
        <v>0</v>
      </c>
      <c r="F166" s="28">
        <v>0</v>
      </c>
      <c r="G166" s="28">
        <v>0</v>
      </c>
      <c r="H166" s="4"/>
      <c r="I166" s="4"/>
      <c r="J166" s="4"/>
      <c r="K166" s="4"/>
    </row>
    <row r="167" spans="1:11" ht="14.1" customHeight="1">
      <c r="A167" s="4"/>
      <c r="B167" s="4"/>
      <c r="C167" s="11" t="s">
        <v>373</v>
      </c>
      <c r="D167" s="28">
        <v>0</v>
      </c>
      <c r="E167" s="28">
        <v>0</v>
      </c>
      <c r="F167" s="28">
        <v>0</v>
      </c>
      <c r="G167" s="28">
        <v>0</v>
      </c>
      <c r="H167" s="4"/>
      <c r="I167" s="4"/>
      <c r="J167" s="4"/>
      <c r="K167" s="4"/>
    </row>
    <row r="168" spans="1:11" ht="14.1" customHeight="1">
      <c r="A168" s="4"/>
      <c r="B168" s="4"/>
      <c r="C168" s="11" t="s">
        <v>370</v>
      </c>
      <c r="D168" s="28">
        <v>0</v>
      </c>
      <c r="E168" s="28">
        <v>0</v>
      </c>
      <c r="F168" s="28">
        <v>0</v>
      </c>
      <c r="G168" s="28">
        <v>0</v>
      </c>
      <c r="H168" s="4"/>
      <c r="I168" s="4"/>
      <c r="J168" s="4"/>
      <c r="K168" s="4"/>
    </row>
    <row r="169" spans="1:11" ht="14.1" customHeight="1">
      <c r="A169" s="4"/>
      <c r="B169" s="4"/>
      <c r="C169" s="11" t="s">
        <v>369</v>
      </c>
      <c r="D169" s="28">
        <v>0</v>
      </c>
      <c r="E169" s="28">
        <v>0</v>
      </c>
      <c r="F169" s="28">
        <v>0</v>
      </c>
      <c r="G169" s="28">
        <v>0</v>
      </c>
      <c r="H169" s="4"/>
      <c r="I169" s="4"/>
      <c r="J169" s="4"/>
      <c r="K169" s="4"/>
    </row>
    <row r="170" spans="1:11" ht="14.1" customHeight="1">
      <c r="A170" s="4"/>
      <c r="B170" s="4"/>
      <c r="C170" s="11" t="s">
        <v>368</v>
      </c>
      <c r="D170" s="28">
        <v>0</v>
      </c>
      <c r="E170" s="28">
        <v>0</v>
      </c>
      <c r="F170" s="28">
        <v>0</v>
      </c>
      <c r="G170" s="28">
        <v>0</v>
      </c>
      <c r="H170" s="4"/>
      <c r="I170" s="4"/>
      <c r="J170" s="4"/>
      <c r="K170" s="4"/>
    </row>
    <row r="171" spans="1:11" ht="14.1" customHeight="1">
      <c r="A171" s="4"/>
      <c r="B171" s="4"/>
      <c r="C171" s="11" t="s">
        <v>367</v>
      </c>
      <c r="D171" s="28">
        <v>0</v>
      </c>
      <c r="E171" s="28">
        <v>0</v>
      </c>
      <c r="F171" s="28">
        <v>0</v>
      </c>
      <c r="G171" s="28">
        <v>0</v>
      </c>
      <c r="H171" s="4"/>
      <c r="I171" s="4"/>
      <c r="J171" s="4"/>
      <c r="K171" s="4"/>
    </row>
    <row r="172" spans="1:11" ht="14.1" customHeight="1">
      <c r="A172" s="4"/>
      <c r="B172" s="4"/>
      <c r="C172" s="11" t="s">
        <v>366</v>
      </c>
      <c r="D172" s="28">
        <v>0</v>
      </c>
      <c r="E172" s="28">
        <v>0</v>
      </c>
      <c r="F172" s="28">
        <v>0</v>
      </c>
      <c r="G172" s="28">
        <v>0</v>
      </c>
      <c r="H172" s="4"/>
      <c r="I172" s="4"/>
      <c r="J172" s="4"/>
      <c r="K172" s="4"/>
    </row>
    <row r="173" spans="1:11" ht="14.1" customHeight="1">
      <c r="A173" s="4"/>
      <c r="B173" s="4"/>
      <c r="C173" s="11" t="s">
        <v>372</v>
      </c>
      <c r="D173" s="28">
        <v>0</v>
      </c>
      <c r="E173" s="28">
        <v>0</v>
      </c>
      <c r="F173" s="28">
        <v>0</v>
      </c>
      <c r="G173" s="28">
        <v>0</v>
      </c>
      <c r="H173" s="4"/>
      <c r="I173" s="4"/>
      <c r="J173" s="4"/>
      <c r="K173" s="4"/>
    </row>
    <row r="174" spans="1:11" ht="14.1" customHeight="1">
      <c r="A174" s="4"/>
      <c r="B174" s="4"/>
      <c r="C174" s="11" t="s">
        <v>370</v>
      </c>
      <c r="D174" s="28">
        <v>0</v>
      </c>
      <c r="E174" s="28">
        <v>0</v>
      </c>
      <c r="F174" s="28">
        <v>0</v>
      </c>
      <c r="G174" s="28">
        <v>0</v>
      </c>
      <c r="H174" s="4"/>
      <c r="I174" s="4"/>
      <c r="J174" s="4"/>
      <c r="K174" s="4"/>
    </row>
    <row r="175" spans="1:11" ht="14.1" customHeight="1">
      <c r="A175" s="4"/>
      <c r="B175" s="4"/>
      <c r="C175" s="11" t="s">
        <v>369</v>
      </c>
      <c r="D175" s="28">
        <v>0</v>
      </c>
      <c r="E175" s="28">
        <v>0</v>
      </c>
      <c r="F175" s="28">
        <v>0</v>
      </c>
      <c r="G175" s="28">
        <v>0</v>
      </c>
      <c r="H175" s="4"/>
      <c r="I175" s="4"/>
      <c r="J175" s="4"/>
      <c r="K175" s="4"/>
    </row>
    <row r="176" spans="1:11" ht="14.1" customHeight="1">
      <c r="A176" s="4"/>
      <c r="B176" s="4"/>
      <c r="C176" s="11" t="s">
        <v>368</v>
      </c>
      <c r="D176" s="28">
        <v>0</v>
      </c>
      <c r="E176" s="28">
        <v>0</v>
      </c>
      <c r="F176" s="28">
        <v>0</v>
      </c>
      <c r="G176" s="28">
        <v>0</v>
      </c>
      <c r="H176" s="4"/>
      <c r="I176" s="4"/>
      <c r="J176" s="4"/>
      <c r="K176" s="4"/>
    </row>
    <row r="177" spans="1:11" ht="14.1" customHeight="1">
      <c r="A177" s="4"/>
      <c r="B177" s="4"/>
      <c r="C177" s="11" t="s">
        <v>367</v>
      </c>
      <c r="D177" s="28">
        <v>0</v>
      </c>
      <c r="E177" s="28">
        <v>0</v>
      </c>
      <c r="F177" s="28">
        <v>0</v>
      </c>
      <c r="G177" s="28">
        <v>0</v>
      </c>
      <c r="H177" s="4"/>
      <c r="I177" s="4"/>
      <c r="J177" s="4"/>
      <c r="K177" s="4"/>
    </row>
    <row r="178" spans="1:11" ht="14.1" customHeight="1">
      <c r="A178" s="4"/>
      <c r="B178" s="4"/>
      <c r="C178" s="11" t="s">
        <v>366</v>
      </c>
      <c r="D178" s="28">
        <v>0</v>
      </c>
      <c r="E178" s="28">
        <v>0</v>
      </c>
      <c r="F178" s="28">
        <v>0</v>
      </c>
      <c r="G178" s="28">
        <v>0</v>
      </c>
      <c r="H178" s="4"/>
      <c r="I178" s="4"/>
      <c r="J178" s="4"/>
      <c r="K178" s="4"/>
    </row>
    <row r="179" spans="1:11" ht="14.1" customHeight="1">
      <c r="A179" s="4"/>
      <c r="B179" s="4"/>
      <c r="C179" s="11" t="s">
        <v>371</v>
      </c>
      <c r="D179" s="28">
        <v>0</v>
      </c>
      <c r="E179" s="28">
        <v>0</v>
      </c>
      <c r="F179" s="28">
        <v>0</v>
      </c>
      <c r="G179" s="28">
        <v>0</v>
      </c>
      <c r="H179" s="4"/>
      <c r="I179" s="4"/>
      <c r="J179" s="4"/>
      <c r="K179" s="4"/>
    </row>
    <row r="180" spans="1:11" ht="14.1" customHeight="1">
      <c r="A180" s="4"/>
      <c r="B180" s="4"/>
      <c r="C180" s="11" t="s">
        <v>370</v>
      </c>
      <c r="D180" s="28">
        <v>0</v>
      </c>
      <c r="E180" s="28">
        <v>0</v>
      </c>
      <c r="F180" s="28">
        <v>0</v>
      </c>
      <c r="G180" s="28">
        <v>0</v>
      </c>
      <c r="H180" s="4"/>
      <c r="I180" s="4"/>
      <c r="J180" s="4"/>
      <c r="K180" s="4"/>
    </row>
    <row r="181" spans="1:11" ht="14.1" customHeight="1">
      <c r="A181" s="4"/>
      <c r="B181" s="4"/>
      <c r="C181" s="11" t="s">
        <v>369</v>
      </c>
      <c r="D181" s="28">
        <v>0</v>
      </c>
      <c r="E181" s="28">
        <v>0</v>
      </c>
      <c r="F181" s="28">
        <v>0</v>
      </c>
      <c r="G181" s="28">
        <v>0</v>
      </c>
      <c r="H181" s="4"/>
      <c r="I181" s="4"/>
      <c r="J181" s="4"/>
      <c r="K181" s="4"/>
    </row>
    <row r="182" spans="1:11" ht="14.1" customHeight="1">
      <c r="A182" s="4"/>
      <c r="B182" s="4"/>
      <c r="C182" s="11" t="s">
        <v>368</v>
      </c>
      <c r="D182" s="28">
        <v>0</v>
      </c>
      <c r="E182" s="28">
        <v>0</v>
      </c>
      <c r="F182" s="28">
        <v>0</v>
      </c>
      <c r="G182" s="28">
        <v>0</v>
      </c>
      <c r="H182" s="4"/>
      <c r="I182" s="4"/>
      <c r="J182" s="4"/>
      <c r="K182" s="4"/>
    </row>
    <row r="183" spans="1:11" ht="14.1" customHeight="1">
      <c r="A183" s="4"/>
      <c r="B183" s="4"/>
      <c r="C183" s="11" t="s">
        <v>367</v>
      </c>
      <c r="D183" s="28">
        <v>0</v>
      </c>
      <c r="E183" s="28">
        <v>0</v>
      </c>
      <c r="F183" s="28">
        <v>0</v>
      </c>
      <c r="G183" s="28">
        <v>0</v>
      </c>
      <c r="H183" s="4"/>
      <c r="I183" s="4"/>
      <c r="J183" s="4"/>
      <c r="K183" s="4"/>
    </row>
    <row r="184" spans="1:11" ht="14.1" customHeight="1">
      <c r="A184" s="4"/>
      <c r="B184" s="4"/>
      <c r="C184" s="11" t="s">
        <v>366</v>
      </c>
      <c r="D184" s="28">
        <v>0</v>
      </c>
      <c r="E184" s="28">
        <v>0</v>
      </c>
      <c r="F184" s="28">
        <v>0</v>
      </c>
      <c r="G184" s="28">
        <v>0</v>
      </c>
      <c r="H184" s="4"/>
      <c r="I184" s="4"/>
      <c r="J184" s="4"/>
      <c r="K184" s="4"/>
    </row>
    <row r="185" spans="1:11" ht="14.1" customHeight="1">
      <c r="A185" s="4"/>
      <c r="B185" s="4"/>
      <c r="C185" s="11" t="s">
        <v>365</v>
      </c>
      <c r="D185" s="28">
        <v>0</v>
      </c>
      <c r="E185" s="28">
        <v>0</v>
      </c>
      <c r="F185" s="28">
        <v>0</v>
      </c>
      <c r="G185" s="28">
        <v>0</v>
      </c>
      <c r="H185" s="4"/>
      <c r="I185" s="4"/>
      <c r="J185" s="4"/>
      <c r="K185" s="4"/>
    </row>
    <row r="186" spans="1:11" ht="14.1" customHeight="1">
      <c r="A186" s="4"/>
      <c r="B186" s="4"/>
      <c r="C186" s="11" t="s">
        <v>364</v>
      </c>
      <c r="D186" s="28">
        <v>0</v>
      </c>
      <c r="E186" s="28">
        <v>0</v>
      </c>
      <c r="F186" s="28">
        <v>0</v>
      </c>
      <c r="G186" s="28">
        <v>0</v>
      </c>
      <c r="H186" s="4"/>
      <c r="I186" s="4"/>
      <c r="J186" s="4"/>
      <c r="K186" s="4"/>
    </row>
    <row r="187" spans="1:11" ht="14.1" customHeight="1">
      <c r="A187" s="4"/>
      <c r="B187" s="4"/>
      <c r="C187" s="10" t="s">
        <v>147</v>
      </c>
      <c r="D187" s="28">
        <v>33000000</v>
      </c>
      <c r="E187" s="28">
        <v>40240000</v>
      </c>
      <c r="F187" s="28">
        <v>240000</v>
      </c>
      <c r="G187" s="28">
        <v>240000</v>
      </c>
      <c r="H187" s="4"/>
      <c r="I187" s="4"/>
      <c r="J187" s="4"/>
      <c r="K187" s="4"/>
    </row>
    <row r="188" spans="1:11" ht="14.1" customHeight="1">
      <c r="A188" s="4"/>
      <c r="B188" s="4"/>
      <c r="C188" s="1222" t="s">
        <v>44</v>
      </c>
      <c r="D188" s="1223"/>
      <c r="E188" s="1223"/>
      <c r="F188" s="1223"/>
      <c r="G188" s="1223"/>
      <c r="H188" s="4"/>
      <c r="I188" s="4"/>
      <c r="J188" s="4"/>
      <c r="K188" s="4"/>
    </row>
    <row r="189" spans="1:11" ht="14.1" customHeight="1">
      <c r="A189" s="4"/>
      <c r="B189" s="4"/>
      <c r="C189" s="24" t="s">
        <v>1016</v>
      </c>
      <c r="D189" s="1222" t="s">
        <v>1015</v>
      </c>
      <c r="E189" s="1223"/>
      <c r="F189" s="1223"/>
      <c r="G189" s="1223"/>
      <c r="H189" s="4"/>
      <c r="I189" s="4"/>
      <c r="J189" s="4"/>
      <c r="K189" s="4"/>
    </row>
    <row r="190" spans="1:11" ht="14.1" customHeight="1">
      <c r="A190" s="4"/>
      <c r="B190" s="4"/>
      <c r="C190" s="14" t="s">
        <v>393</v>
      </c>
      <c r="D190" s="1232" t="s">
        <v>1014</v>
      </c>
      <c r="E190" s="1233"/>
      <c r="F190" s="1233"/>
      <c r="G190" s="1233"/>
      <c r="H190" s="4"/>
      <c r="I190" s="4"/>
      <c r="J190" s="4"/>
      <c r="K190" s="4"/>
    </row>
    <row r="191" spans="1:11" ht="14.1" customHeight="1">
      <c r="A191" s="4"/>
      <c r="B191" s="4"/>
      <c r="C191" s="25" t="s">
        <v>392</v>
      </c>
      <c r="D191" s="1234" t="s">
        <v>1013</v>
      </c>
      <c r="E191" s="1235"/>
      <c r="F191" s="1235"/>
      <c r="G191" s="1235"/>
      <c r="H191" s="4"/>
      <c r="I191" s="4"/>
      <c r="J191" s="4"/>
      <c r="K191" s="4"/>
    </row>
    <row r="192" spans="1:11" ht="14.1" customHeight="1">
      <c r="A192" s="4"/>
      <c r="B192" s="4"/>
      <c r="C192" s="25" t="s">
        <v>15</v>
      </c>
      <c r="D192" s="1234" t="s">
        <v>140</v>
      </c>
      <c r="E192" s="1235"/>
      <c r="F192" s="1235"/>
      <c r="G192" s="1235"/>
      <c r="H192" s="4"/>
      <c r="I192" s="4"/>
      <c r="J192" s="4"/>
      <c r="K192" s="4"/>
    </row>
    <row r="193" spans="1:11" ht="15" customHeight="1">
      <c r="A193" s="4"/>
      <c r="B193" s="4"/>
      <c r="C193" s="13"/>
      <c r="D193" s="31">
        <v>2021</v>
      </c>
      <c r="E193" s="31">
        <v>2022</v>
      </c>
      <c r="F193" s="31">
        <v>2023</v>
      </c>
      <c r="G193" s="31">
        <v>2024</v>
      </c>
      <c r="H193" s="4"/>
      <c r="I193" s="4"/>
      <c r="J193" s="4"/>
      <c r="K193" s="4"/>
    </row>
    <row r="194" spans="1:11" ht="15" customHeight="1">
      <c r="A194" s="4"/>
      <c r="B194" s="4"/>
      <c r="C194" s="12"/>
      <c r="D194" s="32" t="s">
        <v>7</v>
      </c>
      <c r="E194" s="32" t="s">
        <v>8</v>
      </c>
      <c r="F194" s="32" t="s">
        <v>8</v>
      </c>
      <c r="G194" s="32" t="s">
        <v>8</v>
      </c>
      <c r="H194" s="4"/>
      <c r="I194" s="4"/>
      <c r="J194" s="4"/>
      <c r="K194" s="4"/>
    </row>
    <row r="195" spans="1:11" ht="14.1" customHeight="1">
      <c r="A195" s="4"/>
      <c r="B195" s="4"/>
      <c r="C195" s="7" t="s">
        <v>16</v>
      </c>
      <c r="D195" s="33" t="s">
        <v>399</v>
      </c>
      <c r="E195" s="33" t="s">
        <v>399</v>
      </c>
      <c r="F195" s="33" t="s">
        <v>399</v>
      </c>
      <c r="G195" s="33" t="s">
        <v>399</v>
      </c>
      <c r="H195" s="4"/>
      <c r="I195" s="4"/>
      <c r="J195" s="4"/>
      <c r="K195" s="4"/>
    </row>
    <row r="196" spans="1:11" ht="14.1" customHeight="1">
      <c r="A196" s="4"/>
      <c r="B196" s="4"/>
      <c r="C196" s="7" t="s">
        <v>506</v>
      </c>
      <c r="D196" s="33" t="s">
        <v>1012</v>
      </c>
      <c r="E196" s="33" t="s">
        <v>1874</v>
      </c>
      <c r="F196" s="33" t="s">
        <v>1011</v>
      </c>
      <c r="G196" s="33" t="s">
        <v>1011</v>
      </c>
      <c r="H196" s="4"/>
      <c r="I196" s="4"/>
      <c r="J196" s="4"/>
      <c r="K196" s="4"/>
    </row>
    <row r="197" spans="1:11" ht="14.1" customHeight="1">
      <c r="A197" s="4"/>
      <c r="B197" s="4"/>
      <c r="C197" s="7" t="s">
        <v>504</v>
      </c>
      <c r="D197" s="33" t="s">
        <v>1010</v>
      </c>
      <c r="E197" s="33" t="s">
        <v>1873</v>
      </c>
      <c r="F197" s="33" t="s">
        <v>736</v>
      </c>
      <c r="G197" s="33" t="s">
        <v>736</v>
      </c>
      <c r="H197" s="4"/>
      <c r="I197" s="4"/>
      <c r="J197" s="4"/>
      <c r="K197" s="4"/>
    </row>
    <row r="198" spans="1:11" ht="14.1" customHeight="1">
      <c r="A198" s="4"/>
      <c r="B198" s="4"/>
      <c r="C198" s="7" t="s">
        <v>388</v>
      </c>
      <c r="D198" s="33" t="s">
        <v>361</v>
      </c>
      <c r="E198" s="33" t="s">
        <v>385</v>
      </c>
      <c r="F198" s="33" t="s">
        <v>385</v>
      </c>
      <c r="G198" s="33" t="s">
        <v>385</v>
      </c>
      <c r="H198" s="4"/>
      <c r="I198" s="4"/>
      <c r="J198" s="4"/>
      <c r="K198" s="4"/>
    </row>
    <row r="199" spans="1:11" ht="14.1" customHeight="1">
      <c r="A199" s="4"/>
      <c r="B199" s="4"/>
      <c r="C199" s="7" t="s">
        <v>387</v>
      </c>
      <c r="D199" s="33" t="s">
        <v>361</v>
      </c>
      <c r="E199" s="33" t="s">
        <v>1872</v>
      </c>
      <c r="F199" s="33" t="s">
        <v>1598</v>
      </c>
      <c r="G199" s="33" t="s">
        <v>385</v>
      </c>
      <c r="H199" s="4"/>
      <c r="I199" s="4"/>
      <c r="J199" s="4"/>
      <c r="K199" s="4"/>
    </row>
    <row r="200" spans="1:11" ht="14.1" customHeight="1">
      <c r="A200" s="4"/>
      <c r="B200" s="4"/>
      <c r="C200" s="7" t="s">
        <v>22</v>
      </c>
      <c r="D200" s="33" t="s">
        <v>361</v>
      </c>
      <c r="E200" s="33" t="s">
        <v>1872</v>
      </c>
      <c r="F200" s="33" t="s">
        <v>1598</v>
      </c>
      <c r="G200" s="33" t="s">
        <v>385</v>
      </c>
      <c r="H200" s="4"/>
      <c r="I200" s="4"/>
      <c r="J200" s="4"/>
      <c r="K200" s="4"/>
    </row>
    <row r="201" spans="1:11" ht="14.1" customHeight="1">
      <c r="A201" s="4"/>
      <c r="B201" s="4"/>
      <c r="C201" s="1236" t="s">
        <v>384</v>
      </c>
      <c r="D201" s="1237"/>
      <c r="E201" s="1237"/>
      <c r="F201" s="1237"/>
      <c r="G201" s="1237"/>
      <c r="H201" s="4"/>
      <c r="I201" s="4"/>
      <c r="J201" s="4"/>
      <c r="K201" s="4"/>
    </row>
    <row r="202" spans="1:11" ht="14.1" customHeight="1">
      <c r="A202" s="4"/>
      <c r="B202" s="4"/>
      <c r="C202" s="13"/>
      <c r="D202" s="31">
        <v>2021</v>
      </c>
      <c r="E202" s="31">
        <v>2022</v>
      </c>
      <c r="F202" s="31">
        <v>2023</v>
      </c>
      <c r="G202" s="31">
        <v>2024</v>
      </c>
      <c r="H202" s="4"/>
      <c r="I202" s="4"/>
      <c r="J202" s="4"/>
      <c r="K202" s="4"/>
    </row>
    <row r="203" spans="1:11" ht="14.1" customHeight="1">
      <c r="A203" s="4"/>
      <c r="B203" s="4"/>
      <c r="C203" s="12"/>
      <c r="D203" s="32" t="s">
        <v>7</v>
      </c>
      <c r="E203" s="32" t="s">
        <v>8</v>
      </c>
      <c r="F203" s="32" t="s">
        <v>8</v>
      </c>
      <c r="G203" s="32" t="s">
        <v>8</v>
      </c>
      <c r="H203" s="4"/>
      <c r="I203" s="4"/>
      <c r="J203" s="4"/>
      <c r="K203" s="4"/>
    </row>
    <row r="204" spans="1:11" ht="14.1" customHeight="1">
      <c r="A204" s="4"/>
      <c r="B204" s="4"/>
      <c r="C204" s="11" t="s">
        <v>381</v>
      </c>
      <c r="D204" s="28">
        <v>0</v>
      </c>
      <c r="E204" s="28">
        <v>0</v>
      </c>
      <c r="F204" s="28">
        <v>0</v>
      </c>
      <c r="G204" s="28">
        <v>0</v>
      </c>
      <c r="H204" s="4"/>
      <c r="I204" s="4"/>
      <c r="J204" s="4"/>
      <c r="K204" s="4"/>
    </row>
    <row r="205" spans="1:11" ht="14.1" customHeight="1">
      <c r="A205" s="4"/>
      <c r="B205" s="4"/>
      <c r="C205" s="11" t="s">
        <v>370</v>
      </c>
      <c r="D205" s="28">
        <v>0</v>
      </c>
      <c r="E205" s="28">
        <v>0</v>
      </c>
      <c r="F205" s="28">
        <v>0</v>
      </c>
      <c r="G205" s="28">
        <v>0</v>
      </c>
      <c r="H205" s="4"/>
      <c r="I205" s="4"/>
      <c r="J205" s="4"/>
      <c r="K205" s="4"/>
    </row>
    <row r="206" spans="1:11" ht="14.1" customHeight="1">
      <c r="A206" s="4"/>
      <c r="B206" s="4"/>
      <c r="C206" s="11" t="s">
        <v>374</v>
      </c>
      <c r="D206" s="28">
        <v>0</v>
      </c>
      <c r="E206" s="28">
        <v>0</v>
      </c>
      <c r="F206" s="28">
        <v>0</v>
      </c>
      <c r="G206" s="28">
        <v>0</v>
      </c>
      <c r="H206" s="4"/>
      <c r="I206" s="4"/>
      <c r="J206" s="4"/>
      <c r="K206" s="4"/>
    </row>
    <row r="207" spans="1:11" ht="14.1" customHeight="1">
      <c r="A207" s="4"/>
      <c r="B207" s="4"/>
      <c r="C207" s="11" t="s">
        <v>380</v>
      </c>
      <c r="D207" s="28">
        <v>0</v>
      </c>
      <c r="E207" s="28">
        <v>0</v>
      </c>
      <c r="F207" s="28">
        <v>0</v>
      </c>
      <c r="G207" s="28">
        <v>0</v>
      </c>
      <c r="H207" s="4"/>
      <c r="I207" s="4"/>
      <c r="J207" s="4"/>
      <c r="K207" s="4"/>
    </row>
    <row r="208" spans="1:11" ht="14.1" customHeight="1">
      <c r="A208" s="4"/>
      <c r="B208" s="4"/>
      <c r="C208" s="11" t="s">
        <v>370</v>
      </c>
      <c r="D208" s="28">
        <v>0</v>
      </c>
      <c r="E208" s="28">
        <v>0</v>
      </c>
      <c r="F208" s="28">
        <v>0</v>
      </c>
      <c r="G208" s="28">
        <v>0</v>
      </c>
      <c r="H208" s="4"/>
      <c r="I208" s="4"/>
      <c r="J208" s="4"/>
      <c r="K208" s="4"/>
    </row>
    <row r="209" spans="1:11" ht="14.1" customHeight="1">
      <c r="A209" s="4"/>
      <c r="B209" s="4"/>
      <c r="C209" s="11" t="s">
        <v>374</v>
      </c>
      <c r="D209" s="28">
        <v>0</v>
      </c>
      <c r="E209" s="28">
        <v>0</v>
      </c>
      <c r="F209" s="28">
        <v>0</v>
      </c>
      <c r="G209" s="28">
        <v>0</v>
      </c>
      <c r="H209" s="4"/>
      <c r="I209" s="4"/>
      <c r="J209" s="4"/>
      <c r="K209" s="4"/>
    </row>
    <row r="210" spans="1:11" ht="14.1" customHeight="1">
      <c r="A210" s="4"/>
      <c r="B210" s="4"/>
      <c r="C210" s="11" t="s">
        <v>379</v>
      </c>
      <c r="D210" s="28">
        <v>0</v>
      </c>
      <c r="E210" s="28">
        <v>0</v>
      </c>
      <c r="F210" s="28">
        <v>0</v>
      </c>
      <c r="G210" s="28">
        <v>0</v>
      </c>
      <c r="H210" s="4"/>
      <c r="I210" s="4"/>
      <c r="J210" s="4"/>
      <c r="K210" s="4"/>
    </row>
    <row r="211" spans="1:11" ht="14.1" customHeight="1">
      <c r="A211" s="4"/>
      <c r="B211" s="4"/>
      <c r="C211" s="11" t="s">
        <v>370</v>
      </c>
      <c r="D211" s="28">
        <v>0</v>
      </c>
      <c r="E211" s="28">
        <v>0</v>
      </c>
      <c r="F211" s="28">
        <v>0</v>
      </c>
      <c r="G211" s="28">
        <v>0</v>
      </c>
      <c r="H211" s="4"/>
      <c r="I211" s="4"/>
      <c r="J211" s="4"/>
      <c r="K211" s="4"/>
    </row>
    <row r="212" spans="1:11" ht="14.1" customHeight="1">
      <c r="A212" s="4"/>
      <c r="B212" s="4"/>
      <c r="C212" s="11" t="s">
        <v>374</v>
      </c>
      <c r="D212" s="28">
        <v>0</v>
      </c>
      <c r="E212" s="28">
        <v>0</v>
      </c>
      <c r="F212" s="28">
        <v>0</v>
      </c>
      <c r="G212" s="28">
        <v>0</v>
      </c>
      <c r="H212" s="4"/>
      <c r="I212" s="4"/>
      <c r="J212" s="4"/>
      <c r="K212" s="4"/>
    </row>
    <row r="213" spans="1:11" ht="14.1" customHeight="1">
      <c r="A213" s="4"/>
      <c r="B213" s="4"/>
      <c r="C213" s="11" t="s">
        <v>378</v>
      </c>
      <c r="D213" s="28">
        <v>0</v>
      </c>
      <c r="E213" s="28">
        <v>0</v>
      </c>
      <c r="F213" s="28">
        <v>0</v>
      </c>
      <c r="G213" s="28">
        <v>0</v>
      </c>
      <c r="H213" s="4"/>
      <c r="I213" s="4"/>
      <c r="J213" s="4"/>
      <c r="K213" s="4"/>
    </row>
    <row r="214" spans="1:11" ht="14.1" customHeight="1">
      <c r="A214" s="4"/>
      <c r="B214" s="4"/>
      <c r="C214" s="11" t="s">
        <v>370</v>
      </c>
      <c r="D214" s="28">
        <v>0</v>
      </c>
      <c r="E214" s="28">
        <v>0</v>
      </c>
      <c r="F214" s="28">
        <v>0</v>
      </c>
      <c r="G214" s="28">
        <v>0</v>
      </c>
      <c r="H214" s="4"/>
      <c r="I214" s="4"/>
      <c r="J214" s="4"/>
      <c r="K214" s="4"/>
    </row>
    <row r="215" spans="1:11" ht="14.1" customHeight="1">
      <c r="A215" s="4"/>
      <c r="B215" s="4"/>
      <c r="C215" s="11" t="s">
        <v>374</v>
      </c>
      <c r="D215" s="28">
        <v>0</v>
      </c>
      <c r="E215" s="28">
        <v>0</v>
      </c>
      <c r="F215" s="28">
        <v>0</v>
      </c>
      <c r="G215" s="28">
        <v>0</v>
      </c>
      <c r="H215" s="4"/>
      <c r="I215" s="4"/>
      <c r="J215" s="4"/>
      <c r="K215" s="4"/>
    </row>
    <row r="216" spans="1:11" ht="14.1" customHeight="1">
      <c r="A216" s="4"/>
      <c r="B216" s="4"/>
      <c r="C216" s="11" t="s">
        <v>383</v>
      </c>
      <c r="D216" s="28">
        <v>0</v>
      </c>
      <c r="E216" s="28">
        <v>0</v>
      </c>
      <c r="F216" s="28">
        <v>0</v>
      </c>
      <c r="G216" s="28">
        <v>0</v>
      </c>
      <c r="H216" s="4"/>
      <c r="I216" s="4"/>
      <c r="J216" s="4"/>
      <c r="K216" s="4"/>
    </row>
    <row r="217" spans="1:11" ht="14.1" customHeight="1">
      <c r="A217" s="4"/>
      <c r="B217" s="4"/>
      <c r="C217" s="11" t="s">
        <v>370</v>
      </c>
      <c r="D217" s="28">
        <v>0</v>
      </c>
      <c r="E217" s="28">
        <v>0</v>
      </c>
      <c r="F217" s="28">
        <v>0</v>
      </c>
      <c r="G217" s="28">
        <v>0</v>
      </c>
      <c r="H217" s="4"/>
      <c r="I217" s="4"/>
      <c r="J217" s="4"/>
      <c r="K217" s="4"/>
    </row>
    <row r="218" spans="1:11" ht="14.1" customHeight="1">
      <c r="A218" s="4"/>
      <c r="B218" s="4"/>
      <c r="C218" s="11" t="s">
        <v>374</v>
      </c>
      <c r="D218" s="28">
        <v>0</v>
      </c>
      <c r="E218" s="28">
        <v>0</v>
      </c>
      <c r="F218" s="28">
        <v>0</v>
      </c>
      <c r="G218" s="28">
        <v>0</v>
      </c>
      <c r="H218" s="4"/>
      <c r="I218" s="4"/>
      <c r="J218" s="4"/>
      <c r="K218" s="4"/>
    </row>
    <row r="219" spans="1:11" ht="14.1" customHeight="1">
      <c r="A219" s="4"/>
      <c r="B219" s="4"/>
      <c r="C219" s="11" t="s">
        <v>376</v>
      </c>
      <c r="D219" s="28">
        <v>0</v>
      </c>
      <c r="E219" s="28">
        <v>0</v>
      </c>
      <c r="F219" s="28">
        <v>0</v>
      </c>
      <c r="G219" s="28">
        <v>0</v>
      </c>
      <c r="H219" s="4"/>
      <c r="I219" s="4"/>
      <c r="J219" s="4"/>
      <c r="K219" s="4"/>
    </row>
    <row r="220" spans="1:11" ht="14.1" customHeight="1">
      <c r="A220" s="4"/>
      <c r="B220" s="4"/>
      <c r="C220" s="11" t="s">
        <v>370</v>
      </c>
      <c r="D220" s="28">
        <v>0</v>
      </c>
      <c r="E220" s="28">
        <v>0</v>
      </c>
      <c r="F220" s="28">
        <v>0</v>
      </c>
      <c r="G220" s="28">
        <v>0</v>
      </c>
      <c r="H220" s="4"/>
      <c r="I220" s="4"/>
      <c r="J220" s="4"/>
      <c r="K220" s="4"/>
    </row>
    <row r="221" spans="1:11" ht="14.1" customHeight="1">
      <c r="A221" s="4"/>
      <c r="B221" s="4"/>
      <c r="C221" s="11" t="s">
        <v>374</v>
      </c>
      <c r="D221" s="28">
        <v>0</v>
      </c>
      <c r="E221" s="28">
        <v>0</v>
      </c>
      <c r="F221" s="28">
        <v>0</v>
      </c>
      <c r="G221" s="28">
        <v>0</v>
      </c>
      <c r="H221" s="4"/>
      <c r="I221" s="4"/>
      <c r="J221" s="4"/>
      <c r="K221" s="4"/>
    </row>
    <row r="222" spans="1:11" ht="14.1" customHeight="1">
      <c r="A222" s="4"/>
      <c r="B222" s="4"/>
      <c r="C222" s="11" t="s">
        <v>375</v>
      </c>
      <c r="D222" s="28">
        <v>0</v>
      </c>
      <c r="E222" s="28">
        <v>0</v>
      </c>
      <c r="F222" s="28">
        <v>0</v>
      </c>
      <c r="G222" s="28">
        <v>0</v>
      </c>
      <c r="H222" s="4"/>
      <c r="I222" s="4"/>
      <c r="J222" s="4"/>
      <c r="K222" s="4"/>
    </row>
    <row r="223" spans="1:11" ht="14.1" customHeight="1">
      <c r="A223" s="4"/>
      <c r="B223" s="4"/>
      <c r="C223" s="11" t="s">
        <v>370</v>
      </c>
      <c r="D223" s="28">
        <v>0</v>
      </c>
      <c r="E223" s="28">
        <v>0</v>
      </c>
      <c r="F223" s="28">
        <v>0</v>
      </c>
      <c r="G223" s="28">
        <v>0</v>
      </c>
      <c r="H223" s="4"/>
      <c r="I223" s="4"/>
      <c r="J223" s="4"/>
      <c r="K223" s="4"/>
    </row>
    <row r="224" spans="1:11" ht="14.1" customHeight="1">
      <c r="A224" s="4"/>
      <c r="B224" s="4"/>
      <c r="C224" s="11" t="s">
        <v>374</v>
      </c>
      <c r="D224" s="28">
        <v>0</v>
      </c>
      <c r="E224" s="28">
        <v>0</v>
      </c>
      <c r="F224" s="28">
        <v>0</v>
      </c>
      <c r="G224" s="28">
        <v>0</v>
      </c>
      <c r="H224" s="4"/>
      <c r="I224" s="4"/>
      <c r="J224" s="4"/>
      <c r="K224" s="4"/>
    </row>
    <row r="225" spans="1:11" ht="14.1" customHeight="1">
      <c r="A225" s="4"/>
      <c r="B225" s="4"/>
      <c r="C225" s="11" t="s">
        <v>373</v>
      </c>
      <c r="D225" s="28">
        <v>0</v>
      </c>
      <c r="E225" s="28">
        <v>0</v>
      </c>
      <c r="F225" s="28">
        <v>0</v>
      </c>
      <c r="G225" s="28">
        <v>0</v>
      </c>
      <c r="H225" s="4"/>
      <c r="I225" s="4"/>
      <c r="J225" s="4"/>
      <c r="K225" s="4"/>
    </row>
    <row r="226" spans="1:11" ht="14.1" customHeight="1">
      <c r="A226" s="4"/>
      <c r="B226" s="4"/>
      <c r="C226" s="11" t="s">
        <v>370</v>
      </c>
      <c r="D226" s="28">
        <v>0</v>
      </c>
      <c r="E226" s="28">
        <v>0</v>
      </c>
      <c r="F226" s="28">
        <v>0</v>
      </c>
      <c r="G226" s="28">
        <v>0</v>
      </c>
      <c r="H226" s="4"/>
      <c r="I226" s="4"/>
      <c r="J226" s="4"/>
      <c r="K226" s="4"/>
    </row>
    <row r="227" spans="1:11" ht="14.1" customHeight="1">
      <c r="A227" s="4"/>
      <c r="B227" s="4"/>
      <c r="C227" s="11" t="s">
        <v>369</v>
      </c>
      <c r="D227" s="28">
        <v>0</v>
      </c>
      <c r="E227" s="28">
        <v>0</v>
      </c>
      <c r="F227" s="28">
        <v>0</v>
      </c>
      <c r="G227" s="28">
        <v>0</v>
      </c>
      <c r="H227" s="4"/>
      <c r="I227" s="4"/>
      <c r="J227" s="4"/>
      <c r="K227" s="4"/>
    </row>
    <row r="228" spans="1:11" ht="14.1" customHeight="1">
      <c r="A228" s="4"/>
      <c r="B228" s="4"/>
      <c r="C228" s="11" t="s">
        <v>368</v>
      </c>
      <c r="D228" s="28">
        <v>0</v>
      </c>
      <c r="E228" s="28">
        <v>0</v>
      </c>
      <c r="F228" s="28">
        <v>0</v>
      </c>
      <c r="G228" s="28">
        <v>0</v>
      </c>
      <c r="H228" s="4"/>
      <c r="I228" s="4"/>
      <c r="J228" s="4"/>
      <c r="K228" s="4"/>
    </row>
    <row r="229" spans="1:11" ht="14.1" customHeight="1">
      <c r="A229" s="4"/>
      <c r="B229" s="4"/>
      <c r="C229" s="11" t="s">
        <v>367</v>
      </c>
      <c r="D229" s="28">
        <v>0</v>
      </c>
      <c r="E229" s="28">
        <v>0</v>
      </c>
      <c r="F229" s="28">
        <v>0</v>
      </c>
      <c r="G229" s="28">
        <v>0</v>
      </c>
      <c r="H229" s="4"/>
      <c r="I229" s="4"/>
      <c r="J229" s="4"/>
      <c r="K229" s="4"/>
    </row>
    <row r="230" spans="1:11" ht="14.1" customHeight="1">
      <c r="A230" s="4"/>
      <c r="B230" s="4"/>
      <c r="C230" s="11" t="s">
        <v>366</v>
      </c>
      <c r="D230" s="28">
        <v>0</v>
      </c>
      <c r="E230" s="28">
        <v>0</v>
      </c>
      <c r="F230" s="28">
        <v>0</v>
      </c>
      <c r="G230" s="28">
        <v>0</v>
      </c>
      <c r="H230" s="4"/>
      <c r="I230" s="4"/>
      <c r="J230" s="4"/>
      <c r="K230" s="4"/>
    </row>
    <row r="231" spans="1:11" ht="14.1" customHeight="1">
      <c r="A231" s="4"/>
      <c r="B231" s="4"/>
      <c r="C231" s="11" t="s">
        <v>372</v>
      </c>
      <c r="D231" s="28">
        <v>16500000</v>
      </c>
      <c r="E231" s="28">
        <v>6500000</v>
      </c>
      <c r="F231" s="28">
        <v>1500000</v>
      </c>
      <c r="G231" s="28">
        <v>1500000</v>
      </c>
      <c r="H231" s="4"/>
      <c r="I231" s="4"/>
      <c r="J231" s="4"/>
      <c r="K231" s="4"/>
    </row>
    <row r="232" spans="1:11" ht="14.1" customHeight="1">
      <c r="A232" s="4"/>
      <c r="B232" s="4"/>
      <c r="C232" s="11" t="s">
        <v>370</v>
      </c>
      <c r="D232" s="28">
        <v>16500000</v>
      </c>
      <c r="E232" s="28">
        <v>6500000</v>
      </c>
      <c r="F232" s="28">
        <v>1500000</v>
      </c>
      <c r="G232" s="28">
        <v>1500000</v>
      </c>
      <c r="H232" s="4"/>
      <c r="I232" s="4"/>
      <c r="J232" s="4"/>
      <c r="K232" s="4"/>
    </row>
    <row r="233" spans="1:11" ht="14.1" customHeight="1">
      <c r="A233" s="4"/>
      <c r="B233" s="4"/>
      <c r="C233" s="11" t="s">
        <v>369</v>
      </c>
      <c r="D233" s="28">
        <v>0</v>
      </c>
      <c r="E233" s="28">
        <v>0</v>
      </c>
      <c r="F233" s="28">
        <v>0</v>
      </c>
      <c r="G233" s="28">
        <v>0</v>
      </c>
      <c r="H233" s="4"/>
      <c r="I233" s="4"/>
      <c r="J233" s="4"/>
      <c r="K233" s="4"/>
    </row>
    <row r="234" spans="1:11" ht="14.1" customHeight="1">
      <c r="A234" s="4"/>
      <c r="B234" s="4"/>
      <c r="C234" s="11" t="s">
        <v>368</v>
      </c>
      <c r="D234" s="28">
        <v>0</v>
      </c>
      <c r="E234" s="28">
        <v>0</v>
      </c>
      <c r="F234" s="28">
        <v>0</v>
      </c>
      <c r="G234" s="28">
        <v>0</v>
      </c>
      <c r="H234" s="4"/>
      <c r="I234" s="4"/>
      <c r="J234" s="4"/>
      <c r="K234" s="4"/>
    </row>
    <row r="235" spans="1:11" ht="14.1" customHeight="1">
      <c r="A235" s="4"/>
      <c r="B235" s="4"/>
      <c r="C235" s="11" t="s">
        <v>367</v>
      </c>
      <c r="D235" s="28">
        <v>0</v>
      </c>
      <c r="E235" s="28">
        <v>0</v>
      </c>
      <c r="F235" s="28">
        <v>0</v>
      </c>
      <c r="G235" s="28">
        <v>0</v>
      </c>
      <c r="H235" s="4"/>
      <c r="I235" s="4"/>
      <c r="J235" s="4"/>
      <c r="K235" s="4"/>
    </row>
    <row r="236" spans="1:11" ht="14.1" customHeight="1">
      <c r="A236" s="4"/>
      <c r="B236" s="4"/>
      <c r="C236" s="11" t="s">
        <v>366</v>
      </c>
      <c r="D236" s="28">
        <v>0</v>
      </c>
      <c r="E236" s="28">
        <v>0</v>
      </c>
      <c r="F236" s="28">
        <v>0</v>
      </c>
      <c r="G236" s="28">
        <v>0</v>
      </c>
      <c r="H236" s="4"/>
      <c r="I236" s="4"/>
      <c r="J236" s="4"/>
      <c r="K236" s="4"/>
    </row>
    <row r="237" spans="1:11" ht="14.1" customHeight="1">
      <c r="A237" s="4"/>
      <c r="B237" s="4"/>
      <c r="C237" s="11" t="s">
        <v>371</v>
      </c>
      <c r="D237" s="28">
        <v>0</v>
      </c>
      <c r="E237" s="28">
        <v>0</v>
      </c>
      <c r="F237" s="28">
        <v>0</v>
      </c>
      <c r="G237" s="28">
        <v>0</v>
      </c>
      <c r="H237" s="4"/>
      <c r="I237" s="4"/>
      <c r="J237" s="4"/>
      <c r="K237" s="4"/>
    </row>
    <row r="238" spans="1:11" ht="14.1" customHeight="1">
      <c r="A238" s="4"/>
      <c r="B238" s="4"/>
      <c r="C238" s="11" t="s">
        <v>370</v>
      </c>
      <c r="D238" s="28">
        <v>0</v>
      </c>
      <c r="E238" s="28">
        <v>0</v>
      </c>
      <c r="F238" s="28">
        <v>0</v>
      </c>
      <c r="G238" s="28">
        <v>0</v>
      </c>
      <c r="H238" s="4"/>
      <c r="I238" s="4"/>
      <c r="J238" s="4"/>
      <c r="K238" s="4"/>
    </row>
    <row r="239" spans="1:11" ht="14.1" customHeight="1">
      <c r="A239" s="4"/>
      <c r="B239" s="4"/>
      <c r="C239" s="11" t="s">
        <v>369</v>
      </c>
      <c r="D239" s="28">
        <v>0</v>
      </c>
      <c r="E239" s="28">
        <v>0</v>
      </c>
      <c r="F239" s="28">
        <v>0</v>
      </c>
      <c r="G239" s="28">
        <v>0</v>
      </c>
      <c r="H239" s="4"/>
      <c r="I239" s="4"/>
      <c r="J239" s="4"/>
      <c r="K239" s="4"/>
    </row>
    <row r="240" spans="1:11" ht="14.1" customHeight="1">
      <c r="A240" s="4"/>
      <c r="B240" s="4"/>
      <c r="C240" s="11" t="s">
        <v>368</v>
      </c>
      <c r="D240" s="28">
        <v>0</v>
      </c>
      <c r="E240" s="28">
        <v>0</v>
      </c>
      <c r="F240" s="28">
        <v>0</v>
      </c>
      <c r="G240" s="28">
        <v>0</v>
      </c>
      <c r="H240" s="4"/>
      <c r="I240" s="4"/>
      <c r="J240" s="4"/>
      <c r="K240" s="4"/>
    </row>
    <row r="241" spans="1:11" ht="14.1" customHeight="1">
      <c r="A241" s="4"/>
      <c r="B241" s="4"/>
      <c r="C241" s="11" t="s">
        <v>367</v>
      </c>
      <c r="D241" s="28">
        <v>0</v>
      </c>
      <c r="E241" s="28">
        <v>0</v>
      </c>
      <c r="F241" s="28">
        <v>0</v>
      </c>
      <c r="G241" s="28">
        <v>0</v>
      </c>
      <c r="H241" s="4"/>
      <c r="I241" s="4"/>
      <c r="J241" s="4"/>
      <c r="K241" s="4"/>
    </row>
    <row r="242" spans="1:11" ht="14.1" customHeight="1">
      <c r="A242" s="4"/>
      <c r="B242" s="4"/>
      <c r="C242" s="11" t="s">
        <v>366</v>
      </c>
      <c r="D242" s="28">
        <v>0</v>
      </c>
      <c r="E242" s="28">
        <v>0</v>
      </c>
      <c r="F242" s="28">
        <v>0</v>
      </c>
      <c r="G242" s="28">
        <v>0</v>
      </c>
      <c r="H242" s="4"/>
      <c r="I242" s="4"/>
      <c r="J242" s="4"/>
      <c r="K242" s="4"/>
    </row>
    <row r="243" spans="1:11" ht="14.1" customHeight="1">
      <c r="A243" s="4"/>
      <c r="B243" s="4"/>
      <c r="C243" s="11" t="s">
        <v>365</v>
      </c>
      <c r="D243" s="28">
        <v>0</v>
      </c>
      <c r="E243" s="28">
        <v>0</v>
      </c>
      <c r="F243" s="28">
        <v>0</v>
      </c>
      <c r="G243" s="28">
        <v>0</v>
      </c>
      <c r="H243" s="4"/>
      <c r="I243" s="4"/>
      <c r="J243" s="4"/>
      <c r="K243" s="4"/>
    </row>
    <row r="244" spans="1:11" ht="14.1" customHeight="1">
      <c r="A244" s="4"/>
      <c r="B244" s="4"/>
      <c r="C244" s="11" t="s">
        <v>364</v>
      </c>
      <c r="D244" s="28">
        <v>0</v>
      </c>
      <c r="E244" s="28">
        <v>0</v>
      </c>
      <c r="F244" s="28">
        <v>0</v>
      </c>
      <c r="G244" s="28">
        <v>0</v>
      </c>
      <c r="H244" s="4"/>
      <c r="I244" s="4"/>
      <c r="J244" s="4"/>
      <c r="K244" s="4"/>
    </row>
    <row r="245" spans="1:11" ht="14.1" customHeight="1">
      <c r="A245" s="4"/>
      <c r="B245" s="4"/>
      <c r="C245" s="10" t="s">
        <v>147</v>
      </c>
      <c r="D245" s="28">
        <v>16500000</v>
      </c>
      <c r="E245" s="28">
        <v>6500000</v>
      </c>
      <c r="F245" s="28">
        <v>1500000</v>
      </c>
      <c r="G245" s="28">
        <v>1500000</v>
      </c>
      <c r="H245" s="4"/>
      <c r="I245" s="4"/>
      <c r="J245" s="4"/>
      <c r="K245" s="4"/>
    </row>
    <row r="246" spans="1:11" ht="14.1" customHeight="1">
      <c r="A246" s="4"/>
      <c r="B246" s="4"/>
      <c r="C246" s="14" t="s">
        <v>393</v>
      </c>
      <c r="D246" s="1232" t="s">
        <v>1871</v>
      </c>
      <c r="E246" s="1233"/>
      <c r="F246" s="1233"/>
      <c r="G246" s="1233"/>
      <c r="H246" s="4"/>
      <c r="I246" s="4"/>
      <c r="J246" s="4"/>
      <c r="K246" s="4"/>
    </row>
    <row r="247" spans="1:11" ht="14.1" customHeight="1">
      <c r="A247" s="4"/>
      <c r="B247" s="4"/>
      <c r="C247" s="25" t="s">
        <v>392</v>
      </c>
      <c r="D247" s="1234" t="s">
        <v>1870</v>
      </c>
      <c r="E247" s="1235"/>
      <c r="F247" s="1235"/>
      <c r="G247" s="1235"/>
      <c r="H247" s="4"/>
      <c r="I247" s="4"/>
      <c r="J247" s="4"/>
      <c r="K247" s="4"/>
    </row>
    <row r="248" spans="1:11" ht="14.1" customHeight="1">
      <c r="A248" s="4"/>
      <c r="B248" s="4"/>
      <c r="C248" s="25" t="s">
        <v>15</v>
      </c>
      <c r="D248" s="1234" t="s">
        <v>46</v>
      </c>
      <c r="E248" s="1235"/>
      <c r="F248" s="1235"/>
      <c r="G248" s="1235"/>
      <c r="H248" s="4"/>
      <c r="I248" s="4"/>
      <c r="J248" s="4"/>
      <c r="K248" s="4"/>
    </row>
    <row r="249" spans="1:11" ht="15" customHeight="1">
      <c r="A249" s="4"/>
      <c r="B249" s="4"/>
      <c r="C249" s="13"/>
      <c r="D249" s="31">
        <v>2021</v>
      </c>
      <c r="E249" s="31">
        <v>2022</v>
      </c>
      <c r="F249" s="31">
        <v>2023</v>
      </c>
      <c r="G249" s="31">
        <v>2024</v>
      </c>
      <c r="H249" s="4"/>
      <c r="I249" s="4"/>
      <c r="J249" s="4"/>
      <c r="K249" s="4"/>
    </row>
    <row r="250" spans="1:11" ht="15" customHeight="1">
      <c r="A250" s="4"/>
      <c r="B250" s="4"/>
      <c r="C250" s="12"/>
      <c r="D250" s="32" t="s">
        <v>7</v>
      </c>
      <c r="E250" s="32" t="s">
        <v>8</v>
      </c>
      <c r="F250" s="32" t="s">
        <v>8</v>
      </c>
      <c r="G250" s="32" t="s">
        <v>8</v>
      </c>
      <c r="H250" s="4"/>
      <c r="I250" s="4"/>
      <c r="J250" s="4"/>
      <c r="K250" s="4"/>
    </row>
    <row r="251" spans="1:11" ht="14.1" customHeight="1">
      <c r="A251" s="4"/>
      <c r="B251" s="4"/>
      <c r="C251" s="7" t="s">
        <v>16</v>
      </c>
      <c r="D251" s="33" t="s">
        <v>361</v>
      </c>
      <c r="E251" s="33" t="s">
        <v>1869</v>
      </c>
      <c r="F251" s="33" t="s">
        <v>385</v>
      </c>
      <c r="G251" s="33" t="s">
        <v>385</v>
      </c>
      <c r="H251" s="4"/>
      <c r="I251" s="4"/>
      <c r="J251" s="4"/>
      <c r="K251" s="4"/>
    </row>
    <row r="252" spans="1:11" ht="14.1" customHeight="1">
      <c r="A252" s="4"/>
      <c r="B252" s="4"/>
      <c r="C252" s="7" t="s">
        <v>506</v>
      </c>
      <c r="D252" s="33" t="s">
        <v>385</v>
      </c>
      <c r="E252" s="33" t="s">
        <v>1868</v>
      </c>
      <c r="F252" s="33" t="s">
        <v>385</v>
      </c>
      <c r="G252" s="33" t="s">
        <v>385</v>
      </c>
      <c r="H252" s="4"/>
      <c r="I252" s="4"/>
      <c r="J252" s="4"/>
      <c r="K252" s="4"/>
    </row>
    <row r="253" spans="1:11" ht="14.1" customHeight="1">
      <c r="A253" s="4"/>
      <c r="B253" s="4"/>
      <c r="C253" s="7" t="s">
        <v>504</v>
      </c>
      <c r="D253" s="33" t="s">
        <v>385</v>
      </c>
      <c r="E253" s="33" t="s">
        <v>1867</v>
      </c>
      <c r="F253" s="33" t="s">
        <v>385</v>
      </c>
      <c r="G253" s="33" t="s">
        <v>385</v>
      </c>
      <c r="H253" s="4"/>
      <c r="I253" s="4"/>
      <c r="J253" s="4"/>
      <c r="K253" s="4"/>
    </row>
    <row r="254" spans="1:11" ht="14.1" customHeight="1">
      <c r="A254" s="4"/>
      <c r="B254" s="4"/>
      <c r="C254" s="7" t="s">
        <v>388</v>
      </c>
      <c r="D254" s="33" t="s">
        <v>361</v>
      </c>
      <c r="E254" s="33" t="s">
        <v>361</v>
      </c>
      <c r="F254" s="33" t="s">
        <v>430</v>
      </c>
      <c r="G254" s="33" t="s">
        <v>361</v>
      </c>
      <c r="H254" s="4"/>
      <c r="I254" s="4"/>
      <c r="J254" s="4"/>
      <c r="K254" s="4"/>
    </row>
    <row r="255" spans="1:11" ht="14.1" customHeight="1">
      <c r="A255" s="4"/>
      <c r="B255" s="4"/>
      <c r="C255" s="7" t="s">
        <v>387</v>
      </c>
      <c r="D255" s="33" t="s">
        <v>361</v>
      </c>
      <c r="E255" s="33" t="s">
        <v>361</v>
      </c>
      <c r="F255" s="33" t="s">
        <v>430</v>
      </c>
      <c r="G255" s="33" t="s">
        <v>361</v>
      </c>
      <c r="H255" s="4"/>
      <c r="I255" s="4"/>
      <c r="J255" s="4"/>
      <c r="K255" s="4"/>
    </row>
    <row r="256" spans="1:11" ht="14.1" customHeight="1">
      <c r="A256" s="4"/>
      <c r="B256" s="4"/>
      <c r="C256" s="7" t="s">
        <v>22</v>
      </c>
      <c r="D256" s="33" t="s">
        <v>361</v>
      </c>
      <c r="E256" s="33" t="s">
        <v>361</v>
      </c>
      <c r="F256" s="33" t="s">
        <v>430</v>
      </c>
      <c r="G256" s="33" t="s">
        <v>361</v>
      </c>
      <c r="H256" s="4"/>
      <c r="I256" s="4"/>
      <c r="J256" s="4"/>
      <c r="K256" s="4"/>
    </row>
    <row r="257" spans="1:11" ht="14.1" customHeight="1">
      <c r="A257" s="4"/>
      <c r="B257" s="4"/>
      <c r="C257" s="1236" t="s">
        <v>384</v>
      </c>
      <c r="D257" s="1237"/>
      <c r="E257" s="1237"/>
      <c r="F257" s="1237"/>
      <c r="G257" s="1237"/>
      <c r="H257" s="4"/>
      <c r="I257" s="4"/>
      <c r="J257" s="4"/>
      <c r="K257" s="4"/>
    </row>
    <row r="258" spans="1:11" ht="14.1" customHeight="1">
      <c r="A258" s="4"/>
      <c r="B258" s="4"/>
      <c r="C258" s="13"/>
      <c r="D258" s="31">
        <v>2021</v>
      </c>
      <c r="E258" s="31">
        <v>2022</v>
      </c>
      <c r="F258" s="31">
        <v>2023</v>
      </c>
      <c r="G258" s="31">
        <v>2024</v>
      </c>
      <c r="H258" s="4"/>
      <c r="I258" s="4"/>
      <c r="J258" s="4"/>
      <c r="K258" s="4"/>
    </row>
    <row r="259" spans="1:11" ht="14.1" customHeight="1">
      <c r="A259" s="4"/>
      <c r="B259" s="4"/>
      <c r="C259" s="12"/>
      <c r="D259" s="32" t="s">
        <v>7</v>
      </c>
      <c r="E259" s="32" t="s">
        <v>8</v>
      </c>
      <c r="F259" s="32" t="s">
        <v>8</v>
      </c>
      <c r="G259" s="32" t="s">
        <v>8</v>
      </c>
      <c r="H259" s="4"/>
      <c r="I259" s="4"/>
      <c r="J259" s="4"/>
      <c r="K259" s="4"/>
    </row>
    <row r="260" spans="1:11" ht="14.1" customHeight="1">
      <c r="A260" s="4"/>
      <c r="B260" s="4"/>
      <c r="C260" s="11" t="s">
        <v>381</v>
      </c>
      <c r="D260" s="28">
        <v>0</v>
      </c>
      <c r="E260" s="28">
        <v>0</v>
      </c>
      <c r="F260" s="28">
        <v>0</v>
      </c>
      <c r="G260" s="28">
        <v>0</v>
      </c>
      <c r="H260" s="4"/>
      <c r="I260" s="4"/>
      <c r="J260" s="4"/>
      <c r="K260" s="4"/>
    </row>
    <row r="261" spans="1:11" ht="14.1" customHeight="1">
      <c r="A261" s="4"/>
      <c r="B261" s="4"/>
      <c r="C261" s="11" t="s">
        <v>370</v>
      </c>
      <c r="D261" s="28">
        <v>0</v>
      </c>
      <c r="E261" s="28">
        <v>0</v>
      </c>
      <c r="F261" s="28">
        <v>0</v>
      </c>
      <c r="G261" s="28">
        <v>0</v>
      </c>
      <c r="H261" s="4"/>
      <c r="I261" s="4"/>
      <c r="J261" s="4"/>
      <c r="K261" s="4"/>
    </row>
    <row r="262" spans="1:11" ht="14.1" customHeight="1">
      <c r="A262" s="4"/>
      <c r="B262" s="4"/>
      <c r="C262" s="11" t="s">
        <v>374</v>
      </c>
      <c r="D262" s="28">
        <v>0</v>
      </c>
      <c r="E262" s="28">
        <v>0</v>
      </c>
      <c r="F262" s="28">
        <v>0</v>
      </c>
      <c r="G262" s="28">
        <v>0</v>
      </c>
      <c r="H262" s="4"/>
      <c r="I262" s="4"/>
      <c r="J262" s="4"/>
      <c r="K262" s="4"/>
    </row>
    <row r="263" spans="1:11" ht="14.1" customHeight="1">
      <c r="A263" s="4"/>
      <c r="B263" s="4"/>
      <c r="C263" s="11" t="s">
        <v>380</v>
      </c>
      <c r="D263" s="28">
        <v>0</v>
      </c>
      <c r="E263" s="28">
        <v>0</v>
      </c>
      <c r="F263" s="28">
        <v>0</v>
      </c>
      <c r="G263" s="28">
        <v>0</v>
      </c>
      <c r="H263" s="4"/>
      <c r="I263" s="4"/>
      <c r="J263" s="4"/>
      <c r="K263" s="4"/>
    </row>
    <row r="264" spans="1:11" ht="14.1" customHeight="1">
      <c r="A264" s="4"/>
      <c r="B264" s="4"/>
      <c r="C264" s="11" t="s">
        <v>370</v>
      </c>
      <c r="D264" s="28">
        <v>0</v>
      </c>
      <c r="E264" s="28">
        <v>0</v>
      </c>
      <c r="F264" s="28">
        <v>0</v>
      </c>
      <c r="G264" s="28">
        <v>0</v>
      </c>
      <c r="H264" s="4"/>
      <c r="I264" s="4"/>
      <c r="J264" s="4"/>
      <c r="K264" s="4"/>
    </row>
    <row r="265" spans="1:11" ht="14.1" customHeight="1">
      <c r="A265" s="4"/>
      <c r="B265" s="4"/>
      <c r="C265" s="11" t="s">
        <v>374</v>
      </c>
      <c r="D265" s="28">
        <v>0</v>
      </c>
      <c r="E265" s="28">
        <v>0</v>
      </c>
      <c r="F265" s="28">
        <v>0</v>
      </c>
      <c r="G265" s="28">
        <v>0</v>
      </c>
      <c r="H265" s="4"/>
      <c r="I265" s="4"/>
      <c r="J265" s="4"/>
      <c r="K265" s="4"/>
    </row>
    <row r="266" spans="1:11" ht="14.1" customHeight="1">
      <c r="A266" s="4"/>
      <c r="B266" s="4"/>
      <c r="C266" s="11" t="s">
        <v>379</v>
      </c>
      <c r="D266" s="28">
        <v>0</v>
      </c>
      <c r="E266" s="28">
        <v>0</v>
      </c>
      <c r="F266" s="28">
        <v>0</v>
      </c>
      <c r="G266" s="28">
        <v>0</v>
      </c>
      <c r="H266" s="4"/>
      <c r="I266" s="4"/>
      <c r="J266" s="4"/>
      <c r="K266" s="4"/>
    </row>
    <row r="267" spans="1:11" ht="14.1" customHeight="1">
      <c r="A267" s="4"/>
      <c r="B267" s="4"/>
      <c r="C267" s="11" t="s">
        <v>370</v>
      </c>
      <c r="D267" s="28">
        <v>0</v>
      </c>
      <c r="E267" s="28">
        <v>0</v>
      </c>
      <c r="F267" s="28">
        <v>0</v>
      </c>
      <c r="G267" s="28">
        <v>0</v>
      </c>
      <c r="H267" s="4"/>
      <c r="I267" s="4"/>
      <c r="J267" s="4"/>
      <c r="K267" s="4"/>
    </row>
    <row r="268" spans="1:11" ht="14.1" customHeight="1">
      <c r="A268" s="4"/>
      <c r="B268" s="4"/>
      <c r="C268" s="11" t="s">
        <v>374</v>
      </c>
      <c r="D268" s="28">
        <v>0</v>
      </c>
      <c r="E268" s="28">
        <v>0</v>
      </c>
      <c r="F268" s="28">
        <v>0</v>
      </c>
      <c r="G268" s="28">
        <v>0</v>
      </c>
      <c r="H268" s="4"/>
      <c r="I268" s="4"/>
      <c r="J268" s="4"/>
      <c r="K268" s="4"/>
    </row>
    <row r="269" spans="1:11" ht="14.1" customHeight="1">
      <c r="A269" s="4"/>
      <c r="B269" s="4"/>
      <c r="C269" s="11" t="s">
        <v>378</v>
      </c>
      <c r="D269" s="28">
        <v>0</v>
      </c>
      <c r="E269" s="28">
        <v>0</v>
      </c>
      <c r="F269" s="28">
        <v>0</v>
      </c>
      <c r="G269" s="28">
        <v>0</v>
      </c>
      <c r="H269" s="4"/>
      <c r="I269" s="4"/>
      <c r="J269" s="4"/>
      <c r="K269" s="4"/>
    </row>
    <row r="270" spans="1:11" ht="14.1" customHeight="1">
      <c r="A270" s="4"/>
      <c r="B270" s="4"/>
      <c r="C270" s="11" t="s">
        <v>370</v>
      </c>
      <c r="D270" s="28">
        <v>0</v>
      </c>
      <c r="E270" s="28">
        <v>0</v>
      </c>
      <c r="F270" s="28">
        <v>0</v>
      </c>
      <c r="G270" s="28">
        <v>0</v>
      </c>
      <c r="H270" s="4"/>
      <c r="I270" s="4"/>
      <c r="J270" s="4"/>
      <c r="K270" s="4"/>
    </row>
    <row r="271" spans="1:11" ht="14.1" customHeight="1">
      <c r="A271" s="4"/>
      <c r="B271" s="4"/>
      <c r="C271" s="11" t="s">
        <v>374</v>
      </c>
      <c r="D271" s="28">
        <v>0</v>
      </c>
      <c r="E271" s="28">
        <v>0</v>
      </c>
      <c r="F271" s="28">
        <v>0</v>
      </c>
      <c r="G271" s="28">
        <v>0</v>
      </c>
      <c r="H271" s="4"/>
      <c r="I271" s="4"/>
      <c r="J271" s="4"/>
      <c r="K271" s="4"/>
    </row>
    <row r="272" spans="1:11" ht="14.1" customHeight="1">
      <c r="A272" s="4"/>
      <c r="B272" s="4"/>
      <c r="C272" s="11" t="s">
        <v>383</v>
      </c>
      <c r="D272" s="28">
        <v>0</v>
      </c>
      <c r="E272" s="28">
        <v>0</v>
      </c>
      <c r="F272" s="28">
        <v>0</v>
      </c>
      <c r="G272" s="28">
        <v>0</v>
      </c>
      <c r="H272" s="4"/>
      <c r="I272" s="4"/>
      <c r="J272" s="4"/>
      <c r="K272" s="4"/>
    </row>
    <row r="273" spans="1:11" ht="14.1" customHeight="1">
      <c r="A273" s="4"/>
      <c r="B273" s="4"/>
      <c r="C273" s="11" t="s">
        <v>370</v>
      </c>
      <c r="D273" s="28">
        <v>0</v>
      </c>
      <c r="E273" s="28">
        <v>0</v>
      </c>
      <c r="F273" s="28">
        <v>0</v>
      </c>
      <c r="G273" s="28">
        <v>0</v>
      </c>
      <c r="H273" s="4"/>
      <c r="I273" s="4"/>
      <c r="J273" s="4"/>
      <c r="K273" s="4"/>
    </row>
    <row r="274" spans="1:11" ht="14.1" customHeight="1">
      <c r="A274" s="4"/>
      <c r="B274" s="4"/>
      <c r="C274" s="11" t="s">
        <v>374</v>
      </c>
      <c r="D274" s="28">
        <v>0</v>
      </c>
      <c r="E274" s="28">
        <v>0</v>
      </c>
      <c r="F274" s="28">
        <v>0</v>
      </c>
      <c r="G274" s="28">
        <v>0</v>
      </c>
      <c r="H274" s="4"/>
      <c r="I274" s="4"/>
      <c r="J274" s="4"/>
      <c r="K274" s="4"/>
    </row>
    <row r="275" spans="1:11" ht="14.1" customHeight="1">
      <c r="A275" s="4"/>
      <c r="B275" s="4"/>
      <c r="C275" s="11" t="s">
        <v>376</v>
      </c>
      <c r="D275" s="28">
        <v>0</v>
      </c>
      <c r="E275" s="28">
        <v>0</v>
      </c>
      <c r="F275" s="28">
        <v>0</v>
      </c>
      <c r="G275" s="28">
        <v>0</v>
      </c>
      <c r="H275" s="4"/>
      <c r="I275" s="4"/>
      <c r="J275" s="4"/>
      <c r="K275" s="4"/>
    </row>
    <row r="276" spans="1:11" ht="14.1" customHeight="1">
      <c r="A276" s="4"/>
      <c r="B276" s="4"/>
      <c r="C276" s="11" t="s">
        <v>370</v>
      </c>
      <c r="D276" s="28">
        <v>0</v>
      </c>
      <c r="E276" s="28">
        <v>0</v>
      </c>
      <c r="F276" s="28">
        <v>0</v>
      </c>
      <c r="G276" s="28">
        <v>0</v>
      </c>
      <c r="H276" s="4"/>
      <c r="I276" s="4"/>
      <c r="J276" s="4"/>
      <c r="K276" s="4"/>
    </row>
    <row r="277" spans="1:11" ht="14.1" customHeight="1">
      <c r="A277" s="4"/>
      <c r="B277" s="4"/>
      <c r="C277" s="11" t="s">
        <v>374</v>
      </c>
      <c r="D277" s="28">
        <v>0</v>
      </c>
      <c r="E277" s="28">
        <v>0</v>
      </c>
      <c r="F277" s="28">
        <v>0</v>
      </c>
      <c r="G277" s="28">
        <v>0</v>
      </c>
      <c r="H277" s="4"/>
      <c r="I277" s="4"/>
      <c r="J277" s="4"/>
      <c r="K277" s="4"/>
    </row>
    <row r="278" spans="1:11" ht="14.1" customHeight="1">
      <c r="A278" s="4"/>
      <c r="B278" s="4"/>
      <c r="C278" s="11" t="s">
        <v>375</v>
      </c>
      <c r="D278" s="28">
        <v>0</v>
      </c>
      <c r="E278" s="28">
        <v>0</v>
      </c>
      <c r="F278" s="28">
        <v>0</v>
      </c>
      <c r="G278" s="28">
        <v>0</v>
      </c>
      <c r="H278" s="4"/>
      <c r="I278" s="4"/>
      <c r="J278" s="4"/>
      <c r="K278" s="4"/>
    </row>
    <row r="279" spans="1:11" ht="14.1" customHeight="1">
      <c r="A279" s="4"/>
      <c r="B279" s="4"/>
      <c r="C279" s="11" t="s">
        <v>370</v>
      </c>
      <c r="D279" s="28">
        <v>0</v>
      </c>
      <c r="E279" s="28">
        <v>0</v>
      </c>
      <c r="F279" s="28">
        <v>0</v>
      </c>
      <c r="G279" s="28">
        <v>0</v>
      </c>
      <c r="H279" s="4"/>
      <c r="I279" s="4"/>
      <c r="J279" s="4"/>
      <c r="K279" s="4"/>
    </row>
    <row r="280" spans="1:11" ht="14.1" customHeight="1">
      <c r="A280" s="4"/>
      <c r="B280" s="4"/>
      <c r="C280" s="11" t="s">
        <v>374</v>
      </c>
      <c r="D280" s="28">
        <v>0</v>
      </c>
      <c r="E280" s="28">
        <v>0</v>
      </c>
      <c r="F280" s="28">
        <v>0</v>
      </c>
      <c r="G280" s="28">
        <v>0</v>
      </c>
      <c r="H280" s="4"/>
      <c r="I280" s="4"/>
      <c r="J280" s="4"/>
      <c r="K280" s="4"/>
    </row>
    <row r="281" spans="1:11" ht="14.1" customHeight="1">
      <c r="A281" s="4"/>
      <c r="B281" s="4"/>
      <c r="C281" s="11" t="s">
        <v>373</v>
      </c>
      <c r="D281" s="28">
        <v>0</v>
      </c>
      <c r="E281" s="28">
        <v>0</v>
      </c>
      <c r="F281" s="28">
        <v>0</v>
      </c>
      <c r="G281" s="28">
        <v>0</v>
      </c>
      <c r="H281" s="4"/>
      <c r="I281" s="4"/>
      <c r="J281" s="4"/>
      <c r="K281" s="4"/>
    </row>
    <row r="282" spans="1:11" ht="14.1" customHeight="1">
      <c r="A282" s="4"/>
      <c r="B282" s="4"/>
      <c r="C282" s="11" t="s">
        <v>370</v>
      </c>
      <c r="D282" s="28">
        <v>0</v>
      </c>
      <c r="E282" s="28">
        <v>0</v>
      </c>
      <c r="F282" s="28">
        <v>0</v>
      </c>
      <c r="G282" s="28">
        <v>0</v>
      </c>
      <c r="H282" s="4"/>
      <c r="I282" s="4"/>
      <c r="J282" s="4"/>
      <c r="K282" s="4"/>
    </row>
    <row r="283" spans="1:11" ht="14.1" customHeight="1">
      <c r="A283" s="4"/>
      <c r="B283" s="4"/>
      <c r="C283" s="11" t="s">
        <v>369</v>
      </c>
      <c r="D283" s="28">
        <v>0</v>
      </c>
      <c r="E283" s="28">
        <v>0</v>
      </c>
      <c r="F283" s="28">
        <v>0</v>
      </c>
      <c r="G283" s="28">
        <v>0</v>
      </c>
      <c r="H283" s="4"/>
      <c r="I283" s="4"/>
      <c r="J283" s="4"/>
      <c r="K283" s="4"/>
    </row>
    <row r="284" spans="1:11" ht="14.1" customHeight="1">
      <c r="A284" s="4"/>
      <c r="B284" s="4"/>
      <c r="C284" s="11" t="s">
        <v>368</v>
      </c>
      <c r="D284" s="28">
        <v>0</v>
      </c>
      <c r="E284" s="28">
        <v>0</v>
      </c>
      <c r="F284" s="28">
        <v>0</v>
      </c>
      <c r="G284" s="28">
        <v>0</v>
      </c>
      <c r="H284" s="4"/>
      <c r="I284" s="4"/>
      <c r="J284" s="4"/>
      <c r="K284" s="4"/>
    </row>
    <row r="285" spans="1:11" ht="14.1" customHeight="1">
      <c r="A285" s="4"/>
      <c r="B285" s="4"/>
      <c r="C285" s="11" t="s">
        <v>367</v>
      </c>
      <c r="D285" s="28">
        <v>0</v>
      </c>
      <c r="E285" s="28">
        <v>0</v>
      </c>
      <c r="F285" s="28">
        <v>0</v>
      </c>
      <c r="G285" s="28">
        <v>0</v>
      </c>
      <c r="H285" s="4"/>
      <c r="I285" s="4"/>
      <c r="J285" s="4"/>
      <c r="K285" s="4"/>
    </row>
    <row r="286" spans="1:11" ht="14.1" customHeight="1">
      <c r="A286" s="4"/>
      <c r="B286" s="4"/>
      <c r="C286" s="11" t="s">
        <v>366</v>
      </c>
      <c r="D286" s="28">
        <v>0</v>
      </c>
      <c r="E286" s="28">
        <v>0</v>
      </c>
      <c r="F286" s="28">
        <v>0</v>
      </c>
      <c r="G286" s="28">
        <v>0</v>
      </c>
      <c r="H286" s="4"/>
      <c r="I286" s="4"/>
      <c r="J286" s="4"/>
      <c r="K286" s="4"/>
    </row>
    <row r="287" spans="1:11" ht="14.1" customHeight="1">
      <c r="A287" s="4"/>
      <c r="B287" s="4"/>
      <c r="C287" s="11" t="s">
        <v>372</v>
      </c>
      <c r="D287" s="28">
        <v>0</v>
      </c>
      <c r="E287" s="28">
        <v>2100000</v>
      </c>
      <c r="F287" s="28">
        <v>0</v>
      </c>
      <c r="G287" s="28">
        <v>0</v>
      </c>
      <c r="H287" s="4"/>
      <c r="I287" s="4"/>
      <c r="J287" s="4"/>
      <c r="K287" s="4"/>
    </row>
    <row r="288" spans="1:11" ht="14.1" customHeight="1">
      <c r="A288" s="4"/>
      <c r="B288" s="4"/>
      <c r="C288" s="11" t="s">
        <v>370</v>
      </c>
      <c r="D288" s="28">
        <v>0</v>
      </c>
      <c r="E288" s="28">
        <v>2100000</v>
      </c>
      <c r="F288" s="28">
        <v>0</v>
      </c>
      <c r="G288" s="28">
        <v>0</v>
      </c>
      <c r="H288" s="4"/>
      <c r="I288" s="4"/>
      <c r="J288" s="4"/>
      <c r="K288" s="4"/>
    </row>
    <row r="289" spans="1:11" ht="14.1" customHeight="1">
      <c r="A289" s="4"/>
      <c r="B289" s="4"/>
      <c r="C289" s="11" t="s">
        <v>369</v>
      </c>
      <c r="D289" s="28">
        <v>0</v>
      </c>
      <c r="E289" s="28">
        <v>0</v>
      </c>
      <c r="F289" s="28">
        <v>0</v>
      </c>
      <c r="G289" s="28">
        <v>0</v>
      </c>
      <c r="H289" s="4"/>
      <c r="I289" s="4"/>
      <c r="J289" s="4"/>
      <c r="K289" s="4"/>
    </row>
    <row r="290" spans="1:11" ht="14.1" customHeight="1">
      <c r="A290" s="4"/>
      <c r="B290" s="4"/>
      <c r="C290" s="11" t="s">
        <v>368</v>
      </c>
      <c r="D290" s="28">
        <v>0</v>
      </c>
      <c r="E290" s="28">
        <v>0</v>
      </c>
      <c r="F290" s="28">
        <v>0</v>
      </c>
      <c r="G290" s="28">
        <v>0</v>
      </c>
      <c r="H290" s="4"/>
      <c r="I290" s="4"/>
      <c r="J290" s="4"/>
      <c r="K290" s="4"/>
    </row>
    <row r="291" spans="1:11" ht="14.1" customHeight="1">
      <c r="A291" s="4"/>
      <c r="B291" s="4"/>
      <c r="C291" s="11" t="s">
        <v>367</v>
      </c>
      <c r="D291" s="28">
        <v>0</v>
      </c>
      <c r="E291" s="28">
        <v>0</v>
      </c>
      <c r="F291" s="28">
        <v>0</v>
      </c>
      <c r="G291" s="28">
        <v>0</v>
      </c>
      <c r="H291" s="4"/>
      <c r="I291" s="4"/>
      <c r="J291" s="4"/>
      <c r="K291" s="4"/>
    </row>
    <row r="292" spans="1:11" ht="14.1" customHeight="1">
      <c r="A292" s="4"/>
      <c r="B292" s="4"/>
      <c r="C292" s="11" t="s">
        <v>366</v>
      </c>
      <c r="D292" s="28">
        <v>0</v>
      </c>
      <c r="E292" s="28">
        <v>0</v>
      </c>
      <c r="F292" s="28">
        <v>0</v>
      </c>
      <c r="G292" s="28">
        <v>0</v>
      </c>
      <c r="H292" s="4"/>
      <c r="I292" s="4"/>
      <c r="J292" s="4"/>
      <c r="K292" s="4"/>
    </row>
    <row r="293" spans="1:11" ht="14.1" customHeight="1">
      <c r="A293" s="4"/>
      <c r="B293" s="4"/>
      <c r="C293" s="11" t="s">
        <v>371</v>
      </c>
      <c r="D293" s="28">
        <v>0</v>
      </c>
      <c r="E293" s="28">
        <v>0</v>
      </c>
      <c r="F293" s="28">
        <v>0</v>
      </c>
      <c r="G293" s="28">
        <v>0</v>
      </c>
      <c r="H293" s="4"/>
      <c r="I293" s="4"/>
      <c r="J293" s="4"/>
      <c r="K293" s="4"/>
    </row>
    <row r="294" spans="1:11" ht="14.1" customHeight="1">
      <c r="A294" s="4"/>
      <c r="B294" s="4"/>
      <c r="C294" s="11" t="s">
        <v>370</v>
      </c>
      <c r="D294" s="28">
        <v>0</v>
      </c>
      <c r="E294" s="28">
        <v>0</v>
      </c>
      <c r="F294" s="28">
        <v>0</v>
      </c>
      <c r="G294" s="28">
        <v>0</v>
      </c>
      <c r="H294" s="4"/>
      <c r="I294" s="4"/>
      <c r="J294" s="4"/>
      <c r="K294" s="4"/>
    </row>
    <row r="295" spans="1:11" ht="14.1" customHeight="1">
      <c r="A295" s="4"/>
      <c r="B295" s="4"/>
      <c r="C295" s="11" t="s">
        <v>369</v>
      </c>
      <c r="D295" s="28">
        <v>0</v>
      </c>
      <c r="E295" s="28">
        <v>0</v>
      </c>
      <c r="F295" s="28">
        <v>0</v>
      </c>
      <c r="G295" s="28">
        <v>0</v>
      </c>
      <c r="H295" s="4"/>
      <c r="I295" s="4"/>
      <c r="J295" s="4"/>
      <c r="K295" s="4"/>
    </row>
    <row r="296" spans="1:11" ht="14.1" customHeight="1">
      <c r="A296" s="4"/>
      <c r="B296" s="4"/>
      <c r="C296" s="11" t="s">
        <v>368</v>
      </c>
      <c r="D296" s="28">
        <v>0</v>
      </c>
      <c r="E296" s="28">
        <v>0</v>
      </c>
      <c r="F296" s="28">
        <v>0</v>
      </c>
      <c r="G296" s="28">
        <v>0</v>
      </c>
      <c r="H296" s="4"/>
      <c r="I296" s="4"/>
      <c r="J296" s="4"/>
      <c r="K296" s="4"/>
    </row>
    <row r="297" spans="1:11" ht="14.1" customHeight="1">
      <c r="A297" s="4"/>
      <c r="B297" s="4"/>
      <c r="C297" s="11" t="s">
        <v>367</v>
      </c>
      <c r="D297" s="28">
        <v>0</v>
      </c>
      <c r="E297" s="28">
        <v>0</v>
      </c>
      <c r="F297" s="28">
        <v>0</v>
      </c>
      <c r="G297" s="28">
        <v>0</v>
      </c>
      <c r="H297" s="4"/>
      <c r="I297" s="4"/>
      <c r="J297" s="4"/>
      <c r="K297" s="4"/>
    </row>
    <row r="298" spans="1:11" ht="14.1" customHeight="1">
      <c r="A298" s="4"/>
      <c r="B298" s="4"/>
      <c r="C298" s="11" t="s">
        <v>366</v>
      </c>
      <c r="D298" s="28">
        <v>0</v>
      </c>
      <c r="E298" s="28">
        <v>0</v>
      </c>
      <c r="F298" s="28">
        <v>0</v>
      </c>
      <c r="G298" s="28">
        <v>0</v>
      </c>
      <c r="H298" s="4"/>
      <c r="I298" s="4"/>
      <c r="J298" s="4"/>
      <c r="K298" s="4"/>
    </row>
    <row r="299" spans="1:11" ht="14.1" customHeight="1">
      <c r="A299" s="4"/>
      <c r="B299" s="4"/>
      <c r="C299" s="11" t="s">
        <v>365</v>
      </c>
      <c r="D299" s="28">
        <v>0</v>
      </c>
      <c r="E299" s="28">
        <v>0</v>
      </c>
      <c r="F299" s="28">
        <v>0</v>
      </c>
      <c r="G299" s="28">
        <v>0</v>
      </c>
      <c r="H299" s="4"/>
      <c r="I299" s="4"/>
      <c r="J299" s="4"/>
      <c r="K299" s="4"/>
    </row>
    <row r="300" spans="1:11" ht="14.1" customHeight="1">
      <c r="A300" s="4"/>
      <c r="B300" s="4"/>
      <c r="C300" s="11" t="s">
        <v>364</v>
      </c>
      <c r="D300" s="28">
        <v>0</v>
      </c>
      <c r="E300" s="28">
        <v>0</v>
      </c>
      <c r="F300" s="28">
        <v>0</v>
      </c>
      <c r="G300" s="28">
        <v>0</v>
      </c>
      <c r="H300" s="4"/>
      <c r="I300" s="4"/>
      <c r="J300" s="4"/>
      <c r="K300" s="4"/>
    </row>
    <row r="301" spans="1:11" ht="14.1" customHeight="1">
      <c r="A301" s="4"/>
      <c r="B301" s="4"/>
      <c r="C301" s="10" t="s">
        <v>147</v>
      </c>
      <c r="D301" s="28">
        <v>0</v>
      </c>
      <c r="E301" s="28">
        <v>2100000</v>
      </c>
      <c r="F301" s="28">
        <v>0</v>
      </c>
      <c r="G301" s="28">
        <v>0</v>
      </c>
      <c r="H301" s="4"/>
      <c r="I301" s="4"/>
      <c r="J301" s="4"/>
      <c r="K301" s="4"/>
    </row>
    <row r="302" spans="1:11" ht="14.1" customHeight="1">
      <c r="A302" s="4"/>
      <c r="B302" s="4"/>
      <c r="C302" s="24" t="s">
        <v>1866</v>
      </c>
      <c r="D302" s="1222" t="s">
        <v>184</v>
      </c>
      <c r="E302" s="1223"/>
      <c r="F302" s="1223"/>
      <c r="G302" s="1223"/>
      <c r="H302" s="4"/>
      <c r="I302" s="4"/>
      <c r="J302" s="4"/>
      <c r="K302" s="4"/>
    </row>
    <row r="303" spans="1:11" ht="14.1" customHeight="1">
      <c r="A303" s="4"/>
      <c r="B303" s="4"/>
      <c r="C303" s="14" t="s">
        <v>393</v>
      </c>
      <c r="D303" s="1232" t="s">
        <v>1865</v>
      </c>
      <c r="E303" s="1233"/>
      <c r="F303" s="1233"/>
      <c r="G303" s="1233"/>
      <c r="H303" s="4"/>
      <c r="I303" s="4"/>
      <c r="J303" s="4"/>
      <c r="K303" s="4"/>
    </row>
    <row r="304" spans="1:11" ht="14.1" customHeight="1">
      <c r="A304" s="4"/>
      <c r="B304" s="4"/>
      <c r="C304" s="25" t="s">
        <v>392</v>
      </c>
      <c r="D304" s="1234" t="s">
        <v>1864</v>
      </c>
      <c r="E304" s="1235"/>
      <c r="F304" s="1235"/>
      <c r="G304" s="1235"/>
      <c r="H304" s="4"/>
      <c r="I304" s="4"/>
      <c r="J304" s="4"/>
      <c r="K304" s="4"/>
    </row>
    <row r="305" spans="1:11" ht="14.1" customHeight="1">
      <c r="A305" s="4"/>
      <c r="B305" s="4"/>
      <c r="C305" s="25" t="s">
        <v>15</v>
      </c>
      <c r="D305" s="1234" t="s">
        <v>1863</v>
      </c>
      <c r="E305" s="1235"/>
      <c r="F305" s="1235"/>
      <c r="G305" s="1235"/>
      <c r="H305" s="4"/>
      <c r="I305" s="4"/>
      <c r="J305" s="4"/>
      <c r="K305" s="4"/>
    </row>
    <row r="306" spans="1:11" ht="15" customHeight="1">
      <c r="A306" s="4"/>
      <c r="B306" s="4"/>
      <c r="C306" s="13"/>
      <c r="D306" s="31">
        <v>2021</v>
      </c>
      <c r="E306" s="31">
        <v>2022</v>
      </c>
      <c r="F306" s="31">
        <v>2023</v>
      </c>
      <c r="G306" s="31">
        <v>2024</v>
      </c>
      <c r="H306" s="4"/>
      <c r="I306" s="4"/>
      <c r="J306" s="4"/>
      <c r="K306" s="4"/>
    </row>
    <row r="307" spans="1:11" ht="15" customHeight="1">
      <c r="A307" s="4"/>
      <c r="B307" s="4"/>
      <c r="C307" s="12"/>
      <c r="D307" s="32" t="s">
        <v>7</v>
      </c>
      <c r="E307" s="32" t="s">
        <v>8</v>
      </c>
      <c r="F307" s="32" t="s">
        <v>8</v>
      </c>
      <c r="G307" s="32" t="s">
        <v>8</v>
      </c>
      <c r="H307" s="4"/>
      <c r="I307" s="4"/>
      <c r="J307" s="4"/>
      <c r="K307" s="4"/>
    </row>
    <row r="308" spans="1:11" ht="14.1" customHeight="1">
      <c r="A308" s="4"/>
      <c r="B308" s="4"/>
      <c r="C308" s="7" t="s">
        <v>16</v>
      </c>
      <c r="D308" s="33" t="s">
        <v>361</v>
      </c>
      <c r="E308" s="33" t="s">
        <v>411</v>
      </c>
      <c r="F308" s="33" t="s">
        <v>385</v>
      </c>
      <c r="G308" s="33" t="s">
        <v>385</v>
      </c>
      <c r="H308" s="4"/>
      <c r="I308" s="4"/>
      <c r="J308" s="4"/>
      <c r="K308" s="4"/>
    </row>
    <row r="309" spans="1:11" ht="14.1" customHeight="1">
      <c r="A309" s="4"/>
      <c r="B309" s="4"/>
      <c r="C309" s="7" t="s">
        <v>506</v>
      </c>
      <c r="D309" s="33" t="s">
        <v>385</v>
      </c>
      <c r="E309" s="33" t="s">
        <v>1862</v>
      </c>
      <c r="F309" s="33" t="s">
        <v>385</v>
      </c>
      <c r="G309" s="33" t="s">
        <v>385</v>
      </c>
      <c r="H309" s="4"/>
      <c r="I309" s="4"/>
      <c r="J309" s="4"/>
      <c r="K309" s="4"/>
    </row>
    <row r="310" spans="1:11" ht="14.1" customHeight="1">
      <c r="A310" s="4"/>
      <c r="B310" s="4"/>
      <c r="C310" s="7" t="s">
        <v>504</v>
      </c>
      <c r="D310" s="33" t="s">
        <v>385</v>
      </c>
      <c r="E310" s="33" t="s">
        <v>1862</v>
      </c>
      <c r="F310" s="33" t="s">
        <v>385</v>
      </c>
      <c r="G310" s="33" t="s">
        <v>385</v>
      </c>
      <c r="H310" s="4"/>
      <c r="I310" s="4"/>
      <c r="J310" s="4"/>
      <c r="K310" s="4"/>
    </row>
    <row r="311" spans="1:11" ht="14.1" customHeight="1">
      <c r="A311" s="4"/>
      <c r="B311" s="4"/>
      <c r="C311" s="7" t="s">
        <v>388</v>
      </c>
      <c r="D311" s="33" t="s">
        <v>361</v>
      </c>
      <c r="E311" s="33" t="s">
        <v>361</v>
      </c>
      <c r="F311" s="33" t="s">
        <v>430</v>
      </c>
      <c r="G311" s="33" t="s">
        <v>361</v>
      </c>
      <c r="H311" s="4"/>
      <c r="I311" s="4"/>
      <c r="J311" s="4"/>
      <c r="K311" s="4"/>
    </row>
    <row r="312" spans="1:11" ht="14.1" customHeight="1">
      <c r="A312" s="4"/>
      <c r="B312" s="4"/>
      <c r="C312" s="7" t="s">
        <v>387</v>
      </c>
      <c r="D312" s="33" t="s">
        <v>361</v>
      </c>
      <c r="E312" s="33" t="s">
        <v>361</v>
      </c>
      <c r="F312" s="33" t="s">
        <v>430</v>
      </c>
      <c r="G312" s="33" t="s">
        <v>361</v>
      </c>
      <c r="H312" s="4"/>
      <c r="I312" s="4"/>
      <c r="J312" s="4"/>
      <c r="K312" s="4"/>
    </row>
    <row r="313" spans="1:11" ht="14.1" customHeight="1">
      <c r="A313" s="4"/>
      <c r="B313" s="4"/>
      <c r="C313" s="7" t="s">
        <v>22</v>
      </c>
      <c r="D313" s="33" t="s">
        <v>361</v>
      </c>
      <c r="E313" s="33" t="s">
        <v>361</v>
      </c>
      <c r="F313" s="33" t="s">
        <v>430</v>
      </c>
      <c r="G313" s="33" t="s">
        <v>361</v>
      </c>
      <c r="H313" s="4"/>
      <c r="I313" s="4"/>
      <c r="J313" s="4"/>
      <c r="K313" s="4"/>
    </row>
    <row r="314" spans="1:11" ht="14.1" customHeight="1">
      <c r="A314" s="4"/>
      <c r="B314" s="4"/>
      <c r="C314" s="1236" t="s">
        <v>384</v>
      </c>
      <c r="D314" s="1237"/>
      <c r="E314" s="1237"/>
      <c r="F314" s="1237"/>
      <c r="G314" s="1237"/>
      <c r="H314" s="4"/>
      <c r="I314" s="4"/>
      <c r="J314" s="4"/>
      <c r="K314" s="4"/>
    </row>
    <row r="315" spans="1:11" ht="14.1" customHeight="1">
      <c r="A315" s="4"/>
      <c r="B315" s="4"/>
      <c r="C315" s="13"/>
      <c r="D315" s="31">
        <v>2021</v>
      </c>
      <c r="E315" s="31">
        <v>2022</v>
      </c>
      <c r="F315" s="31">
        <v>2023</v>
      </c>
      <c r="G315" s="31">
        <v>2024</v>
      </c>
      <c r="H315" s="4"/>
      <c r="I315" s="4"/>
      <c r="J315" s="4"/>
      <c r="K315" s="4"/>
    </row>
    <row r="316" spans="1:11" ht="14.1" customHeight="1">
      <c r="A316" s="4"/>
      <c r="B316" s="4"/>
      <c r="C316" s="12"/>
      <c r="D316" s="32" t="s">
        <v>7</v>
      </c>
      <c r="E316" s="32" t="s">
        <v>8</v>
      </c>
      <c r="F316" s="32" t="s">
        <v>8</v>
      </c>
      <c r="G316" s="32" t="s">
        <v>8</v>
      </c>
      <c r="H316" s="4"/>
      <c r="I316" s="4"/>
      <c r="J316" s="4"/>
      <c r="K316" s="4"/>
    </row>
    <row r="317" spans="1:11" ht="14.1" customHeight="1">
      <c r="A317" s="4"/>
      <c r="B317" s="4"/>
      <c r="C317" s="11" t="s">
        <v>381</v>
      </c>
      <c r="D317" s="28">
        <v>0</v>
      </c>
      <c r="E317" s="28">
        <v>0</v>
      </c>
      <c r="F317" s="28">
        <v>0</v>
      </c>
      <c r="G317" s="28">
        <v>0</v>
      </c>
      <c r="H317" s="4"/>
      <c r="I317" s="4"/>
      <c r="J317" s="4"/>
      <c r="K317" s="4"/>
    </row>
    <row r="318" spans="1:11" ht="14.1" customHeight="1">
      <c r="A318" s="4"/>
      <c r="B318" s="4"/>
      <c r="C318" s="11" t="s">
        <v>370</v>
      </c>
      <c r="D318" s="28">
        <v>0</v>
      </c>
      <c r="E318" s="28">
        <v>0</v>
      </c>
      <c r="F318" s="28">
        <v>0</v>
      </c>
      <c r="G318" s="28">
        <v>0</v>
      </c>
      <c r="H318" s="4"/>
      <c r="I318" s="4"/>
      <c r="J318" s="4"/>
      <c r="K318" s="4"/>
    </row>
    <row r="319" spans="1:11" ht="14.1" customHeight="1">
      <c r="A319" s="4"/>
      <c r="B319" s="4"/>
      <c r="C319" s="11" t="s">
        <v>374</v>
      </c>
      <c r="D319" s="28">
        <v>0</v>
      </c>
      <c r="E319" s="28">
        <v>0</v>
      </c>
      <c r="F319" s="28">
        <v>0</v>
      </c>
      <c r="G319" s="28">
        <v>0</v>
      </c>
      <c r="H319" s="4"/>
      <c r="I319" s="4"/>
      <c r="J319" s="4"/>
      <c r="K319" s="4"/>
    </row>
    <row r="320" spans="1:11" ht="14.1" customHeight="1">
      <c r="A320" s="4"/>
      <c r="B320" s="4"/>
      <c r="C320" s="11" t="s">
        <v>380</v>
      </c>
      <c r="D320" s="28">
        <v>0</v>
      </c>
      <c r="E320" s="28">
        <v>0</v>
      </c>
      <c r="F320" s="28">
        <v>0</v>
      </c>
      <c r="G320" s="28">
        <v>0</v>
      </c>
      <c r="H320" s="4"/>
      <c r="I320" s="4"/>
      <c r="J320" s="4"/>
      <c r="K320" s="4"/>
    </row>
    <row r="321" spans="1:11" ht="14.1" customHeight="1">
      <c r="A321" s="4"/>
      <c r="B321" s="4"/>
      <c r="C321" s="11" t="s">
        <v>370</v>
      </c>
      <c r="D321" s="28">
        <v>0</v>
      </c>
      <c r="E321" s="28">
        <v>0</v>
      </c>
      <c r="F321" s="28">
        <v>0</v>
      </c>
      <c r="G321" s="28">
        <v>0</v>
      </c>
      <c r="H321" s="4"/>
      <c r="I321" s="4"/>
      <c r="J321" s="4"/>
      <c r="K321" s="4"/>
    </row>
    <row r="322" spans="1:11" ht="14.1" customHeight="1">
      <c r="A322" s="4"/>
      <c r="B322" s="4"/>
      <c r="C322" s="11" t="s">
        <v>374</v>
      </c>
      <c r="D322" s="28">
        <v>0</v>
      </c>
      <c r="E322" s="28">
        <v>0</v>
      </c>
      <c r="F322" s="28">
        <v>0</v>
      </c>
      <c r="G322" s="28">
        <v>0</v>
      </c>
      <c r="H322" s="4"/>
      <c r="I322" s="4"/>
      <c r="J322" s="4"/>
      <c r="K322" s="4"/>
    </row>
    <row r="323" spans="1:11" ht="14.1" customHeight="1">
      <c r="A323" s="4"/>
      <c r="B323" s="4"/>
      <c r="C323" s="11" t="s">
        <v>379</v>
      </c>
      <c r="D323" s="28">
        <v>0</v>
      </c>
      <c r="E323" s="28">
        <v>0</v>
      </c>
      <c r="F323" s="28">
        <v>0</v>
      </c>
      <c r="G323" s="28">
        <v>0</v>
      </c>
      <c r="H323" s="4"/>
      <c r="I323" s="4"/>
      <c r="J323" s="4"/>
      <c r="K323" s="4"/>
    </row>
    <row r="324" spans="1:11" ht="14.1" customHeight="1">
      <c r="A324" s="4"/>
      <c r="B324" s="4"/>
      <c r="C324" s="11" t="s">
        <v>370</v>
      </c>
      <c r="D324" s="28">
        <v>0</v>
      </c>
      <c r="E324" s="28">
        <v>0</v>
      </c>
      <c r="F324" s="28">
        <v>0</v>
      </c>
      <c r="G324" s="28">
        <v>0</v>
      </c>
      <c r="H324" s="4"/>
      <c r="I324" s="4"/>
      <c r="J324" s="4"/>
      <c r="K324" s="4"/>
    </row>
    <row r="325" spans="1:11" ht="14.1" customHeight="1">
      <c r="A325" s="4"/>
      <c r="B325" s="4"/>
      <c r="C325" s="11" t="s">
        <v>374</v>
      </c>
      <c r="D325" s="28">
        <v>0</v>
      </c>
      <c r="E325" s="28">
        <v>0</v>
      </c>
      <c r="F325" s="28">
        <v>0</v>
      </c>
      <c r="G325" s="28">
        <v>0</v>
      </c>
      <c r="H325" s="4"/>
      <c r="I325" s="4"/>
      <c r="J325" s="4"/>
      <c r="K325" s="4"/>
    </row>
    <row r="326" spans="1:11" ht="14.1" customHeight="1">
      <c r="A326" s="4"/>
      <c r="B326" s="4"/>
      <c r="C326" s="11" t="s">
        <v>378</v>
      </c>
      <c r="D326" s="28">
        <v>0</v>
      </c>
      <c r="E326" s="28">
        <v>0</v>
      </c>
      <c r="F326" s="28">
        <v>0</v>
      </c>
      <c r="G326" s="28">
        <v>0</v>
      </c>
      <c r="H326" s="4"/>
      <c r="I326" s="4"/>
      <c r="J326" s="4"/>
      <c r="K326" s="4"/>
    </row>
    <row r="327" spans="1:11" ht="14.1" customHeight="1">
      <c r="A327" s="4"/>
      <c r="B327" s="4"/>
      <c r="C327" s="11" t="s">
        <v>370</v>
      </c>
      <c r="D327" s="28">
        <v>0</v>
      </c>
      <c r="E327" s="28">
        <v>0</v>
      </c>
      <c r="F327" s="28">
        <v>0</v>
      </c>
      <c r="G327" s="28">
        <v>0</v>
      </c>
      <c r="H327" s="4"/>
      <c r="I327" s="4"/>
      <c r="J327" s="4"/>
      <c r="K327" s="4"/>
    </row>
    <row r="328" spans="1:11" ht="14.1" customHeight="1">
      <c r="A328" s="4"/>
      <c r="B328" s="4"/>
      <c r="C328" s="11" t="s">
        <v>374</v>
      </c>
      <c r="D328" s="28">
        <v>0</v>
      </c>
      <c r="E328" s="28">
        <v>0</v>
      </c>
      <c r="F328" s="28">
        <v>0</v>
      </c>
      <c r="G328" s="28">
        <v>0</v>
      </c>
      <c r="H328" s="4"/>
      <c r="I328" s="4"/>
      <c r="J328" s="4"/>
      <c r="K328" s="4"/>
    </row>
    <row r="329" spans="1:11" ht="14.1" customHeight="1">
      <c r="A329" s="4"/>
      <c r="B329" s="4"/>
      <c r="C329" s="11" t="s">
        <v>383</v>
      </c>
      <c r="D329" s="28">
        <v>0</v>
      </c>
      <c r="E329" s="28">
        <v>0</v>
      </c>
      <c r="F329" s="28">
        <v>0</v>
      </c>
      <c r="G329" s="28">
        <v>0</v>
      </c>
      <c r="H329" s="4"/>
      <c r="I329" s="4"/>
      <c r="J329" s="4"/>
      <c r="K329" s="4"/>
    </row>
    <row r="330" spans="1:11" ht="14.1" customHeight="1">
      <c r="A330" s="4"/>
      <c r="B330" s="4"/>
      <c r="C330" s="11" t="s">
        <v>370</v>
      </c>
      <c r="D330" s="28">
        <v>0</v>
      </c>
      <c r="E330" s="28">
        <v>0</v>
      </c>
      <c r="F330" s="28">
        <v>0</v>
      </c>
      <c r="G330" s="28">
        <v>0</v>
      </c>
      <c r="H330" s="4"/>
      <c r="I330" s="4"/>
      <c r="J330" s="4"/>
      <c r="K330" s="4"/>
    </row>
    <row r="331" spans="1:11" ht="14.1" customHeight="1">
      <c r="A331" s="4"/>
      <c r="B331" s="4"/>
      <c r="C331" s="11" t="s">
        <v>374</v>
      </c>
      <c r="D331" s="28">
        <v>0</v>
      </c>
      <c r="E331" s="28">
        <v>0</v>
      </c>
      <c r="F331" s="28">
        <v>0</v>
      </c>
      <c r="G331" s="28">
        <v>0</v>
      </c>
      <c r="H331" s="4"/>
      <c r="I331" s="4"/>
      <c r="J331" s="4"/>
      <c r="K331" s="4"/>
    </row>
    <row r="332" spans="1:11" ht="14.1" customHeight="1">
      <c r="A332" s="4"/>
      <c r="B332" s="4"/>
      <c r="C332" s="11" t="s">
        <v>376</v>
      </c>
      <c r="D332" s="28">
        <v>0</v>
      </c>
      <c r="E332" s="28">
        <v>0</v>
      </c>
      <c r="F332" s="28">
        <v>0</v>
      </c>
      <c r="G332" s="28">
        <v>0</v>
      </c>
      <c r="H332" s="4"/>
      <c r="I332" s="4"/>
      <c r="J332" s="4"/>
      <c r="K332" s="4"/>
    </row>
    <row r="333" spans="1:11" ht="14.1" customHeight="1">
      <c r="A333" s="4"/>
      <c r="B333" s="4"/>
      <c r="C333" s="11" t="s">
        <v>370</v>
      </c>
      <c r="D333" s="28">
        <v>0</v>
      </c>
      <c r="E333" s="28">
        <v>0</v>
      </c>
      <c r="F333" s="28">
        <v>0</v>
      </c>
      <c r="G333" s="28">
        <v>0</v>
      </c>
      <c r="H333" s="4"/>
      <c r="I333" s="4"/>
      <c r="J333" s="4"/>
      <c r="K333" s="4"/>
    </row>
    <row r="334" spans="1:11" ht="14.1" customHeight="1">
      <c r="A334" s="4"/>
      <c r="B334" s="4"/>
      <c r="C334" s="11" t="s">
        <v>374</v>
      </c>
      <c r="D334" s="28">
        <v>0</v>
      </c>
      <c r="E334" s="28">
        <v>0</v>
      </c>
      <c r="F334" s="28">
        <v>0</v>
      </c>
      <c r="G334" s="28">
        <v>0</v>
      </c>
      <c r="H334" s="4"/>
      <c r="I334" s="4"/>
      <c r="J334" s="4"/>
      <c r="K334" s="4"/>
    </row>
    <row r="335" spans="1:11" ht="14.1" customHeight="1">
      <c r="A335" s="4"/>
      <c r="B335" s="4"/>
      <c r="C335" s="11" t="s">
        <v>375</v>
      </c>
      <c r="D335" s="28">
        <v>0</v>
      </c>
      <c r="E335" s="28">
        <v>0</v>
      </c>
      <c r="F335" s="28">
        <v>0</v>
      </c>
      <c r="G335" s="28">
        <v>0</v>
      </c>
      <c r="H335" s="4"/>
      <c r="I335" s="4"/>
      <c r="J335" s="4"/>
      <c r="K335" s="4"/>
    </row>
    <row r="336" spans="1:11" ht="14.1" customHeight="1">
      <c r="A336" s="4"/>
      <c r="B336" s="4"/>
      <c r="C336" s="11" t="s">
        <v>370</v>
      </c>
      <c r="D336" s="28">
        <v>0</v>
      </c>
      <c r="E336" s="28">
        <v>0</v>
      </c>
      <c r="F336" s="28">
        <v>0</v>
      </c>
      <c r="G336" s="28">
        <v>0</v>
      </c>
      <c r="H336" s="4"/>
      <c r="I336" s="4"/>
      <c r="J336" s="4"/>
      <c r="K336" s="4"/>
    </row>
    <row r="337" spans="1:11" ht="14.1" customHeight="1">
      <c r="A337" s="4"/>
      <c r="B337" s="4"/>
      <c r="C337" s="11" t="s">
        <v>374</v>
      </c>
      <c r="D337" s="28">
        <v>0</v>
      </c>
      <c r="E337" s="28">
        <v>0</v>
      </c>
      <c r="F337" s="28">
        <v>0</v>
      </c>
      <c r="G337" s="28">
        <v>0</v>
      </c>
      <c r="H337" s="4"/>
      <c r="I337" s="4"/>
      <c r="J337" s="4"/>
      <c r="K337" s="4"/>
    </row>
    <row r="338" spans="1:11" ht="14.1" customHeight="1">
      <c r="A338" s="4"/>
      <c r="B338" s="4"/>
      <c r="C338" s="11" t="s">
        <v>373</v>
      </c>
      <c r="D338" s="28">
        <v>0</v>
      </c>
      <c r="E338" s="28">
        <v>0</v>
      </c>
      <c r="F338" s="28">
        <v>0</v>
      </c>
      <c r="G338" s="28">
        <v>0</v>
      </c>
      <c r="H338" s="4"/>
      <c r="I338" s="4"/>
      <c r="J338" s="4"/>
      <c r="K338" s="4"/>
    </row>
    <row r="339" spans="1:11" ht="14.1" customHeight="1">
      <c r="A339" s="4"/>
      <c r="B339" s="4"/>
      <c r="C339" s="11" t="s">
        <v>370</v>
      </c>
      <c r="D339" s="28">
        <v>0</v>
      </c>
      <c r="E339" s="28">
        <v>0</v>
      </c>
      <c r="F339" s="28">
        <v>0</v>
      </c>
      <c r="G339" s="28">
        <v>0</v>
      </c>
      <c r="H339" s="4"/>
      <c r="I339" s="4"/>
      <c r="J339" s="4"/>
      <c r="K339" s="4"/>
    </row>
    <row r="340" spans="1:11" ht="14.1" customHeight="1">
      <c r="A340" s="4"/>
      <c r="B340" s="4"/>
      <c r="C340" s="11" t="s">
        <v>369</v>
      </c>
      <c r="D340" s="28">
        <v>0</v>
      </c>
      <c r="E340" s="28">
        <v>0</v>
      </c>
      <c r="F340" s="28">
        <v>0</v>
      </c>
      <c r="G340" s="28">
        <v>0</v>
      </c>
      <c r="H340" s="4"/>
      <c r="I340" s="4"/>
      <c r="J340" s="4"/>
      <c r="K340" s="4"/>
    </row>
    <row r="341" spans="1:11" ht="14.1" customHeight="1">
      <c r="A341" s="4"/>
      <c r="B341" s="4"/>
      <c r="C341" s="11" t="s">
        <v>368</v>
      </c>
      <c r="D341" s="28">
        <v>0</v>
      </c>
      <c r="E341" s="28">
        <v>0</v>
      </c>
      <c r="F341" s="28">
        <v>0</v>
      </c>
      <c r="G341" s="28">
        <v>0</v>
      </c>
      <c r="H341" s="4"/>
      <c r="I341" s="4"/>
      <c r="J341" s="4"/>
      <c r="K341" s="4"/>
    </row>
    <row r="342" spans="1:11" ht="14.1" customHeight="1">
      <c r="A342" s="4"/>
      <c r="B342" s="4"/>
      <c r="C342" s="11" t="s">
        <v>367</v>
      </c>
      <c r="D342" s="28">
        <v>0</v>
      </c>
      <c r="E342" s="28">
        <v>0</v>
      </c>
      <c r="F342" s="28">
        <v>0</v>
      </c>
      <c r="G342" s="28">
        <v>0</v>
      </c>
      <c r="H342" s="4"/>
      <c r="I342" s="4"/>
      <c r="J342" s="4"/>
      <c r="K342" s="4"/>
    </row>
    <row r="343" spans="1:11" ht="14.1" customHeight="1">
      <c r="A343" s="4"/>
      <c r="B343" s="4"/>
      <c r="C343" s="11" t="s">
        <v>366</v>
      </c>
      <c r="D343" s="28">
        <v>0</v>
      </c>
      <c r="E343" s="28">
        <v>0</v>
      </c>
      <c r="F343" s="28">
        <v>0</v>
      </c>
      <c r="G343" s="28">
        <v>0</v>
      </c>
      <c r="H343" s="4"/>
      <c r="I343" s="4"/>
      <c r="J343" s="4"/>
      <c r="K343" s="4"/>
    </row>
    <row r="344" spans="1:11" ht="14.1" customHeight="1">
      <c r="A344" s="4"/>
      <c r="B344" s="4"/>
      <c r="C344" s="11" t="s">
        <v>372</v>
      </c>
      <c r="D344" s="28">
        <v>0</v>
      </c>
      <c r="E344" s="28">
        <v>9830000</v>
      </c>
      <c r="F344" s="28">
        <v>0</v>
      </c>
      <c r="G344" s="28">
        <v>0</v>
      </c>
      <c r="H344" s="4"/>
      <c r="I344" s="4"/>
      <c r="J344" s="4"/>
      <c r="K344" s="4"/>
    </row>
    <row r="345" spans="1:11" ht="14.1" customHeight="1">
      <c r="A345" s="4"/>
      <c r="B345" s="4"/>
      <c r="C345" s="11" t="s">
        <v>370</v>
      </c>
      <c r="D345" s="28">
        <v>0</v>
      </c>
      <c r="E345" s="28">
        <v>9830000</v>
      </c>
      <c r="F345" s="28">
        <v>0</v>
      </c>
      <c r="G345" s="28">
        <v>0</v>
      </c>
      <c r="H345" s="4"/>
      <c r="I345" s="4"/>
      <c r="J345" s="4"/>
      <c r="K345" s="4"/>
    </row>
    <row r="346" spans="1:11" ht="14.1" customHeight="1">
      <c r="A346" s="4"/>
      <c r="B346" s="4"/>
      <c r="C346" s="11" t="s">
        <v>369</v>
      </c>
      <c r="D346" s="28">
        <v>0</v>
      </c>
      <c r="E346" s="28">
        <v>0</v>
      </c>
      <c r="F346" s="28">
        <v>0</v>
      </c>
      <c r="G346" s="28">
        <v>0</v>
      </c>
      <c r="H346" s="4"/>
      <c r="I346" s="4"/>
      <c r="J346" s="4"/>
      <c r="K346" s="4"/>
    </row>
    <row r="347" spans="1:11" ht="14.1" customHeight="1">
      <c r="A347" s="4"/>
      <c r="B347" s="4"/>
      <c r="C347" s="11" t="s">
        <v>368</v>
      </c>
      <c r="D347" s="28">
        <v>0</v>
      </c>
      <c r="E347" s="28">
        <v>0</v>
      </c>
      <c r="F347" s="28">
        <v>0</v>
      </c>
      <c r="G347" s="28">
        <v>0</v>
      </c>
      <c r="H347" s="4"/>
      <c r="I347" s="4"/>
      <c r="J347" s="4"/>
      <c r="K347" s="4"/>
    </row>
    <row r="348" spans="1:11" ht="14.1" customHeight="1">
      <c r="A348" s="4"/>
      <c r="B348" s="4"/>
      <c r="C348" s="11" t="s">
        <v>367</v>
      </c>
      <c r="D348" s="28">
        <v>0</v>
      </c>
      <c r="E348" s="28">
        <v>0</v>
      </c>
      <c r="F348" s="28">
        <v>0</v>
      </c>
      <c r="G348" s="28">
        <v>0</v>
      </c>
      <c r="H348" s="4"/>
      <c r="I348" s="4"/>
      <c r="J348" s="4"/>
      <c r="K348" s="4"/>
    </row>
    <row r="349" spans="1:11" ht="14.1" customHeight="1">
      <c r="A349" s="4"/>
      <c r="B349" s="4"/>
      <c r="C349" s="11" t="s">
        <v>366</v>
      </c>
      <c r="D349" s="28">
        <v>0</v>
      </c>
      <c r="E349" s="28">
        <v>0</v>
      </c>
      <c r="F349" s="28">
        <v>0</v>
      </c>
      <c r="G349" s="28">
        <v>0</v>
      </c>
      <c r="H349" s="4"/>
      <c r="I349" s="4"/>
      <c r="J349" s="4"/>
      <c r="K349" s="4"/>
    </row>
    <row r="350" spans="1:11" ht="14.1" customHeight="1">
      <c r="A350" s="4"/>
      <c r="B350" s="4"/>
      <c r="C350" s="11" t="s">
        <v>371</v>
      </c>
      <c r="D350" s="28">
        <v>0</v>
      </c>
      <c r="E350" s="28">
        <v>0</v>
      </c>
      <c r="F350" s="28">
        <v>0</v>
      </c>
      <c r="G350" s="28">
        <v>0</v>
      </c>
      <c r="H350" s="4"/>
      <c r="I350" s="4"/>
      <c r="J350" s="4"/>
      <c r="K350" s="4"/>
    </row>
    <row r="351" spans="1:11" ht="14.1" customHeight="1">
      <c r="A351" s="4"/>
      <c r="B351" s="4"/>
      <c r="C351" s="11" t="s">
        <v>370</v>
      </c>
      <c r="D351" s="28">
        <v>0</v>
      </c>
      <c r="E351" s="28">
        <v>0</v>
      </c>
      <c r="F351" s="28">
        <v>0</v>
      </c>
      <c r="G351" s="28">
        <v>0</v>
      </c>
      <c r="H351" s="4"/>
      <c r="I351" s="4"/>
      <c r="J351" s="4"/>
      <c r="K351" s="4"/>
    </row>
    <row r="352" spans="1:11" ht="14.1" customHeight="1">
      <c r="A352" s="4"/>
      <c r="B352" s="4"/>
      <c r="C352" s="11" t="s">
        <v>369</v>
      </c>
      <c r="D352" s="28">
        <v>0</v>
      </c>
      <c r="E352" s="28">
        <v>0</v>
      </c>
      <c r="F352" s="28">
        <v>0</v>
      </c>
      <c r="G352" s="28">
        <v>0</v>
      </c>
      <c r="H352" s="4"/>
      <c r="I352" s="4"/>
      <c r="J352" s="4"/>
      <c r="K352" s="4"/>
    </row>
    <row r="353" spans="1:11" ht="14.1" customHeight="1">
      <c r="A353" s="4"/>
      <c r="B353" s="4"/>
      <c r="C353" s="11" t="s">
        <v>368</v>
      </c>
      <c r="D353" s="28">
        <v>0</v>
      </c>
      <c r="E353" s="28">
        <v>0</v>
      </c>
      <c r="F353" s="28">
        <v>0</v>
      </c>
      <c r="G353" s="28">
        <v>0</v>
      </c>
      <c r="H353" s="4"/>
      <c r="I353" s="4"/>
      <c r="J353" s="4"/>
      <c r="K353" s="4"/>
    </row>
    <row r="354" spans="1:11" ht="14.1" customHeight="1">
      <c r="A354" s="4"/>
      <c r="B354" s="4"/>
      <c r="C354" s="11" t="s">
        <v>367</v>
      </c>
      <c r="D354" s="28">
        <v>0</v>
      </c>
      <c r="E354" s="28">
        <v>0</v>
      </c>
      <c r="F354" s="28">
        <v>0</v>
      </c>
      <c r="G354" s="28">
        <v>0</v>
      </c>
      <c r="H354" s="4"/>
      <c r="I354" s="4"/>
      <c r="J354" s="4"/>
      <c r="K354" s="4"/>
    </row>
    <row r="355" spans="1:11" ht="14.1" customHeight="1">
      <c r="A355" s="4"/>
      <c r="B355" s="4"/>
      <c r="C355" s="11" t="s">
        <v>366</v>
      </c>
      <c r="D355" s="28">
        <v>0</v>
      </c>
      <c r="E355" s="28">
        <v>0</v>
      </c>
      <c r="F355" s="28">
        <v>0</v>
      </c>
      <c r="G355" s="28">
        <v>0</v>
      </c>
      <c r="H355" s="4"/>
      <c r="I355" s="4"/>
      <c r="J355" s="4"/>
      <c r="K355" s="4"/>
    </row>
    <row r="356" spans="1:11" ht="14.1" customHeight="1">
      <c r="A356" s="4"/>
      <c r="B356" s="4"/>
      <c r="C356" s="11" t="s">
        <v>365</v>
      </c>
      <c r="D356" s="28">
        <v>0</v>
      </c>
      <c r="E356" s="28">
        <v>0</v>
      </c>
      <c r="F356" s="28">
        <v>0</v>
      </c>
      <c r="G356" s="28">
        <v>0</v>
      </c>
      <c r="H356" s="4"/>
      <c r="I356" s="4"/>
      <c r="J356" s="4"/>
      <c r="K356" s="4"/>
    </row>
    <row r="357" spans="1:11" ht="14.1" customHeight="1">
      <c r="A357" s="4"/>
      <c r="B357" s="4"/>
      <c r="C357" s="11" t="s">
        <v>364</v>
      </c>
      <c r="D357" s="28">
        <v>0</v>
      </c>
      <c r="E357" s="28">
        <v>0</v>
      </c>
      <c r="F357" s="28">
        <v>0</v>
      </c>
      <c r="G357" s="28">
        <v>0</v>
      </c>
      <c r="H357" s="4"/>
      <c r="I357" s="4"/>
      <c r="J357" s="4"/>
      <c r="K357" s="4"/>
    </row>
    <row r="358" spans="1:11" ht="14.1" customHeight="1">
      <c r="A358" s="4"/>
      <c r="B358" s="4"/>
      <c r="C358" s="10" t="s">
        <v>147</v>
      </c>
      <c r="D358" s="28">
        <v>0</v>
      </c>
      <c r="E358" s="28">
        <v>9830000</v>
      </c>
      <c r="F358" s="28">
        <v>0</v>
      </c>
      <c r="G358" s="28">
        <v>0</v>
      </c>
      <c r="H358" s="4"/>
      <c r="I358" s="4"/>
      <c r="J358" s="4"/>
      <c r="K358" s="4"/>
    </row>
    <row r="359" spans="1:11" ht="18" customHeight="1">
      <c r="A359" s="4"/>
      <c r="B359" s="4"/>
      <c r="C359" s="14" t="s">
        <v>393</v>
      </c>
      <c r="D359" s="1232" t="s">
        <v>1861</v>
      </c>
      <c r="E359" s="1233"/>
      <c r="F359" s="1233"/>
      <c r="G359" s="1233"/>
      <c r="H359" s="4"/>
      <c r="I359" s="4"/>
      <c r="J359" s="4"/>
      <c r="K359" s="4"/>
    </row>
    <row r="360" spans="1:11" ht="18" customHeight="1">
      <c r="A360" s="4"/>
      <c r="B360" s="4"/>
      <c r="C360" s="25" t="s">
        <v>392</v>
      </c>
      <c r="D360" s="1234" t="s">
        <v>1860</v>
      </c>
      <c r="E360" s="1235"/>
      <c r="F360" s="1235"/>
      <c r="G360" s="1235"/>
      <c r="H360" s="4"/>
      <c r="I360" s="4"/>
      <c r="J360" s="4"/>
      <c r="K360" s="4"/>
    </row>
    <row r="361" spans="1:11" ht="18" customHeight="1">
      <c r="A361" s="4"/>
      <c r="B361" s="4"/>
      <c r="C361" s="25" t="s">
        <v>15</v>
      </c>
      <c r="D361" s="1234" t="s">
        <v>1859</v>
      </c>
      <c r="E361" s="1235"/>
      <c r="F361" s="1235"/>
      <c r="G361" s="1235"/>
      <c r="H361" s="4"/>
      <c r="I361" s="4"/>
      <c r="J361" s="4"/>
      <c r="K361" s="4"/>
    </row>
    <row r="362" spans="1:11" ht="15" customHeight="1">
      <c r="A362" s="4"/>
      <c r="B362" s="4"/>
      <c r="C362" s="13"/>
      <c r="D362" s="31">
        <v>2021</v>
      </c>
      <c r="E362" s="31">
        <v>2022</v>
      </c>
      <c r="F362" s="31">
        <v>2023</v>
      </c>
      <c r="G362" s="31">
        <v>2024</v>
      </c>
      <c r="H362" s="4"/>
      <c r="I362" s="4"/>
      <c r="J362" s="4"/>
      <c r="K362" s="4"/>
    </row>
    <row r="363" spans="1:11" ht="15" customHeight="1">
      <c r="A363" s="4"/>
      <c r="B363" s="4"/>
      <c r="C363" s="12"/>
      <c r="D363" s="32" t="s">
        <v>7</v>
      </c>
      <c r="E363" s="32" t="s">
        <v>8</v>
      </c>
      <c r="F363" s="32" t="s">
        <v>8</v>
      </c>
      <c r="G363" s="32" t="s">
        <v>8</v>
      </c>
      <c r="H363" s="4"/>
      <c r="I363" s="4"/>
      <c r="J363" s="4"/>
      <c r="K363" s="4"/>
    </row>
    <row r="364" spans="1:11" ht="14.1" customHeight="1">
      <c r="A364" s="4"/>
      <c r="B364" s="4"/>
      <c r="C364" s="7" t="s">
        <v>16</v>
      </c>
      <c r="D364" s="33" t="s">
        <v>361</v>
      </c>
      <c r="E364" s="33" t="s">
        <v>411</v>
      </c>
      <c r="F364" s="33" t="s">
        <v>385</v>
      </c>
      <c r="G364" s="33" t="s">
        <v>385</v>
      </c>
      <c r="H364" s="4"/>
      <c r="I364" s="4"/>
      <c r="J364" s="4"/>
      <c r="K364" s="4"/>
    </row>
    <row r="365" spans="1:11" ht="14.1" customHeight="1">
      <c r="A365" s="4"/>
      <c r="B365" s="4"/>
      <c r="C365" s="7" t="s">
        <v>506</v>
      </c>
      <c r="D365" s="33" t="s">
        <v>385</v>
      </c>
      <c r="E365" s="33" t="s">
        <v>1858</v>
      </c>
      <c r="F365" s="33" t="s">
        <v>385</v>
      </c>
      <c r="G365" s="33" t="s">
        <v>385</v>
      </c>
      <c r="H365" s="4"/>
      <c r="I365" s="4"/>
      <c r="J365" s="4"/>
      <c r="K365" s="4"/>
    </row>
    <row r="366" spans="1:11" ht="14.1" customHeight="1">
      <c r="A366" s="4"/>
      <c r="B366" s="4"/>
      <c r="C366" s="7" t="s">
        <v>504</v>
      </c>
      <c r="D366" s="33" t="s">
        <v>385</v>
      </c>
      <c r="E366" s="33" t="s">
        <v>1858</v>
      </c>
      <c r="F366" s="33" t="s">
        <v>385</v>
      </c>
      <c r="G366" s="33" t="s">
        <v>385</v>
      </c>
      <c r="H366" s="4"/>
      <c r="I366" s="4"/>
      <c r="J366" s="4"/>
      <c r="K366" s="4"/>
    </row>
    <row r="367" spans="1:11" ht="14.1" customHeight="1">
      <c r="A367" s="4"/>
      <c r="B367" s="4"/>
      <c r="C367" s="7" t="s">
        <v>388</v>
      </c>
      <c r="D367" s="33" t="s">
        <v>361</v>
      </c>
      <c r="E367" s="33" t="s">
        <v>361</v>
      </c>
      <c r="F367" s="33" t="s">
        <v>430</v>
      </c>
      <c r="G367" s="33" t="s">
        <v>361</v>
      </c>
      <c r="H367" s="4"/>
      <c r="I367" s="4"/>
      <c r="J367" s="4"/>
      <c r="K367" s="4"/>
    </row>
    <row r="368" spans="1:11" ht="14.1" customHeight="1">
      <c r="A368" s="4"/>
      <c r="B368" s="4"/>
      <c r="C368" s="7" t="s">
        <v>387</v>
      </c>
      <c r="D368" s="33" t="s">
        <v>361</v>
      </c>
      <c r="E368" s="33" t="s">
        <v>361</v>
      </c>
      <c r="F368" s="33" t="s">
        <v>430</v>
      </c>
      <c r="G368" s="33" t="s">
        <v>361</v>
      </c>
      <c r="H368" s="4"/>
      <c r="I368" s="4"/>
      <c r="J368" s="4"/>
      <c r="K368" s="4"/>
    </row>
    <row r="369" spans="1:11" ht="14.1" customHeight="1">
      <c r="A369" s="4"/>
      <c r="B369" s="4"/>
      <c r="C369" s="7" t="s">
        <v>22</v>
      </c>
      <c r="D369" s="33" t="s">
        <v>361</v>
      </c>
      <c r="E369" s="33" t="s">
        <v>361</v>
      </c>
      <c r="F369" s="33" t="s">
        <v>430</v>
      </c>
      <c r="G369" s="33" t="s">
        <v>361</v>
      </c>
      <c r="H369" s="4"/>
      <c r="I369" s="4"/>
      <c r="J369" s="4"/>
      <c r="K369" s="4"/>
    </row>
    <row r="370" spans="1:11" ht="14.1" customHeight="1">
      <c r="A370" s="4"/>
      <c r="B370" s="4"/>
      <c r="C370" s="1236" t="s">
        <v>384</v>
      </c>
      <c r="D370" s="1237"/>
      <c r="E370" s="1237"/>
      <c r="F370" s="1237"/>
      <c r="G370" s="1237"/>
      <c r="H370" s="4"/>
      <c r="I370" s="4"/>
      <c r="J370" s="4"/>
      <c r="K370" s="4"/>
    </row>
    <row r="371" spans="1:11" ht="14.1" customHeight="1">
      <c r="A371" s="4"/>
      <c r="B371" s="4"/>
      <c r="C371" s="13"/>
      <c r="D371" s="31">
        <v>2021</v>
      </c>
      <c r="E371" s="31">
        <v>2022</v>
      </c>
      <c r="F371" s="31">
        <v>2023</v>
      </c>
      <c r="G371" s="31">
        <v>2024</v>
      </c>
      <c r="H371" s="4"/>
      <c r="I371" s="4"/>
      <c r="J371" s="4"/>
      <c r="K371" s="4"/>
    </row>
    <row r="372" spans="1:11" ht="14.1" customHeight="1">
      <c r="A372" s="4"/>
      <c r="B372" s="4"/>
      <c r="C372" s="12"/>
      <c r="D372" s="32" t="s">
        <v>7</v>
      </c>
      <c r="E372" s="32" t="s">
        <v>8</v>
      </c>
      <c r="F372" s="32" t="s">
        <v>8</v>
      </c>
      <c r="G372" s="32" t="s">
        <v>8</v>
      </c>
      <c r="H372" s="4"/>
      <c r="I372" s="4"/>
      <c r="J372" s="4"/>
      <c r="K372" s="4"/>
    </row>
    <row r="373" spans="1:11" ht="14.1" customHeight="1">
      <c r="A373" s="4"/>
      <c r="B373" s="4"/>
      <c r="C373" s="11" t="s">
        <v>381</v>
      </c>
      <c r="D373" s="28">
        <v>0</v>
      </c>
      <c r="E373" s="28">
        <v>0</v>
      </c>
      <c r="F373" s="28">
        <v>0</v>
      </c>
      <c r="G373" s="28">
        <v>0</v>
      </c>
      <c r="H373" s="4"/>
      <c r="I373" s="4"/>
      <c r="J373" s="4"/>
      <c r="K373" s="4"/>
    </row>
    <row r="374" spans="1:11" ht="14.1" customHeight="1">
      <c r="A374" s="4"/>
      <c r="B374" s="4"/>
      <c r="C374" s="11" t="s">
        <v>370</v>
      </c>
      <c r="D374" s="28">
        <v>0</v>
      </c>
      <c r="E374" s="28">
        <v>0</v>
      </c>
      <c r="F374" s="28">
        <v>0</v>
      </c>
      <c r="G374" s="28">
        <v>0</v>
      </c>
      <c r="H374" s="4"/>
      <c r="I374" s="4"/>
      <c r="J374" s="4"/>
      <c r="K374" s="4"/>
    </row>
    <row r="375" spans="1:11" ht="14.1" customHeight="1">
      <c r="A375" s="4"/>
      <c r="B375" s="4"/>
      <c r="C375" s="11" t="s">
        <v>374</v>
      </c>
      <c r="D375" s="28">
        <v>0</v>
      </c>
      <c r="E375" s="28">
        <v>0</v>
      </c>
      <c r="F375" s="28">
        <v>0</v>
      </c>
      <c r="G375" s="28">
        <v>0</v>
      </c>
      <c r="H375" s="4"/>
      <c r="I375" s="4"/>
      <c r="J375" s="4"/>
      <c r="K375" s="4"/>
    </row>
    <row r="376" spans="1:11" ht="14.1" customHeight="1">
      <c r="A376" s="4"/>
      <c r="B376" s="4"/>
      <c r="C376" s="11" t="s">
        <v>380</v>
      </c>
      <c r="D376" s="28">
        <v>0</v>
      </c>
      <c r="E376" s="28">
        <v>0</v>
      </c>
      <c r="F376" s="28">
        <v>0</v>
      </c>
      <c r="G376" s="28">
        <v>0</v>
      </c>
      <c r="H376" s="4"/>
      <c r="I376" s="4"/>
      <c r="J376" s="4"/>
      <c r="K376" s="4"/>
    </row>
    <row r="377" spans="1:11" ht="14.1" customHeight="1">
      <c r="A377" s="4"/>
      <c r="B377" s="4"/>
      <c r="C377" s="11" t="s">
        <v>370</v>
      </c>
      <c r="D377" s="28">
        <v>0</v>
      </c>
      <c r="E377" s="28">
        <v>0</v>
      </c>
      <c r="F377" s="28">
        <v>0</v>
      </c>
      <c r="G377" s="28">
        <v>0</v>
      </c>
      <c r="H377" s="4"/>
      <c r="I377" s="4"/>
      <c r="J377" s="4"/>
      <c r="K377" s="4"/>
    </row>
    <row r="378" spans="1:11" ht="14.1" customHeight="1">
      <c r="A378" s="4"/>
      <c r="B378" s="4"/>
      <c r="C378" s="11" t="s">
        <v>374</v>
      </c>
      <c r="D378" s="28">
        <v>0</v>
      </c>
      <c r="E378" s="28">
        <v>0</v>
      </c>
      <c r="F378" s="28">
        <v>0</v>
      </c>
      <c r="G378" s="28">
        <v>0</v>
      </c>
      <c r="H378" s="4"/>
      <c r="I378" s="4"/>
      <c r="J378" s="4"/>
      <c r="K378" s="4"/>
    </row>
    <row r="379" spans="1:11" ht="14.1" customHeight="1">
      <c r="A379" s="4"/>
      <c r="B379" s="4"/>
      <c r="C379" s="11" t="s">
        <v>379</v>
      </c>
      <c r="D379" s="28">
        <v>0</v>
      </c>
      <c r="E379" s="28">
        <v>0</v>
      </c>
      <c r="F379" s="28">
        <v>0</v>
      </c>
      <c r="G379" s="28">
        <v>0</v>
      </c>
      <c r="H379" s="4"/>
      <c r="I379" s="4"/>
      <c r="J379" s="4"/>
      <c r="K379" s="4"/>
    </row>
    <row r="380" spans="1:11" ht="14.1" customHeight="1">
      <c r="A380" s="4"/>
      <c r="B380" s="4"/>
      <c r="C380" s="11" t="s">
        <v>370</v>
      </c>
      <c r="D380" s="28">
        <v>0</v>
      </c>
      <c r="E380" s="28">
        <v>0</v>
      </c>
      <c r="F380" s="28">
        <v>0</v>
      </c>
      <c r="G380" s="28">
        <v>0</v>
      </c>
      <c r="H380" s="4"/>
      <c r="I380" s="4"/>
      <c r="J380" s="4"/>
      <c r="K380" s="4"/>
    </row>
    <row r="381" spans="1:11" ht="14.1" customHeight="1">
      <c r="A381" s="4"/>
      <c r="B381" s="4"/>
      <c r="C381" s="11" t="s">
        <v>374</v>
      </c>
      <c r="D381" s="28">
        <v>0</v>
      </c>
      <c r="E381" s="28">
        <v>0</v>
      </c>
      <c r="F381" s="28">
        <v>0</v>
      </c>
      <c r="G381" s="28">
        <v>0</v>
      </c>
      <c r="H381" s="4"/>
      <c r="I381" s="4"/>
      <c r="J381" s="4"/>
      <c r="K381" s="4"/>
    </row>
    <row r="382" spans="1:11" ht="14.1" customHeight="1">
      <c r="A382" s="4"/>
      <c r="B382" s="4"/>
      <c r="C382" s="11" t="s">
        <v>378</v>
      </c>
      <c r="D382" s="28">
        <v>0</v>
      </c>
      <c r="E382" s="28">
        <v>0</v>
      </c>
      <c r="F382" s="28">
        <v>0</v>
      </c>
      <c r="G382" s="28">
        <v>0</v>
      </c>
      <c r="H382" s="4"/>
      <c r="I382" s="4"/>
      <c r="J382" s="4"/>
      <c r="K382" s="4"/>
    </row>
    <row r="383" spans="1:11" ht="14.1" customHeight="1">
      <c r="A383" s="4"/>
      <c r="B383" s="4"/>
      <c r="C383" s="11" t="s">
        <v>370</v>
      </c>
      <c r="D383" s="28">
        <v>0</v>
      </c>
      <c r="E383" s="28">
        <v>0</v>
      </c>
      <c r="F383" s="28">
        <v>0</v>
      </c>
      <c r="G383" s="28">
        <v>0</v>
      </c>
      <c r="H383" s="4"/>
      <c r="I383" s="4"/>
      <c r="J383" s="4"/>
      <c r="K383" s="4"/>
    </row>
    <row r="384" spans="1:11" ht="14.1" customHeight="1">
      <c r="A384" s="4"/>
      <c r="B384" s="4"/>
      <c r="C384" s="11" t="s">
        <v>374</v>
      </c>
      <c r="D384" s="28">
        <v>0</v>
      </c>
      <c r="E384" s="28">
        <v>0</v>
      </c>
      <c r="F384" s="28">
        <v>0</v>
      </c>
      <c r="G384" s="28">
        <v>0</v>
      </c>
      <c r="H384" s="4"/>
      <c r="I384" s="4"/>
      <c r="J384" s="4"/>
      <c r="K384" s="4"/>
    </row>
    <row r="385" spans="1:11" ht="14.1" customHeight="1">
      <c r="A385" s="4"/>
      <c r="B385" s="4"/>
      <c r="C385" s="11" t="s">
        <v>383</v>
      </c>
      <c r="D385" s="28">
        <v>0</v>
      </c>
      <c r="E385" s="28">
        <v>0</v>
      </c>
      <c r="F385" s="28">
        <v>0</v>
      </c>
      <c r="G385" s="28">
        <v>0</v>
      </c>
      <c r="H385" s="4"/>
      <c r="I385" s="4"/>
      <c r="J385" s="4"/>
      <c r="K385" s="4"/>
    </row>
    <row r="386" spans="1:11" ht="14.1" customHeight="1">
      <c r="A386" s="4"/>
      <c r="B386" s="4"/>
      <c r="C386" s="11" t="s">
        <v>370</v>
      </c>
      <c r="D386" s="28">
        <v>0</v>
      </c>
      <c r="E386" s="28">
        <v>0</v>
      </c>
      <c r="F386" s="28">
        <v>0</v>
      </c>
      <c r="G386" s="28">
        <v>0</v>
      </c>
      <c r="H386" s="4"/>
      <c r="I386" s="4"/>
      <c r="J386" s="4"/>
      <c r="K386" s="4"/>
    </row>
    <row r="387" spans="1:11" ht="14.1" customHeight="1">
      <c r="A387" s="4"/>
      <c r="B387" s="4"/>
      <c r="C387" s="11" t="s">
        <v>374</v>
      </c>
      <c r="D387" s="28">
        <v>0</v>
      </c>
      <c r="E387" s="28">
        <v>0</v>
      </c>
      <c r="F387" s="28">
        <v>0</v>
      </c>
      <c r="G387" s="28">
        <v>0</v>
      </c>
      <c r="H387" s="4"/>
      <c r="I387" s="4"/>
      <c r="J387" s="4"/>
      <c r="K387" s="4"/>
    </row>
    <row r="388" spans="1:11" ht="14.1" customHeight="1">
      <c r="A388" s="4"/>
      <c r="B388" s="4"/>
      <c r="C388" s="11" t="s">
        <v>376</v>
      </c>
      <c r="D388" s="28">
        <v>0</v>
      </c>
      <c r="E388" s="28">
        <v>0</v>
      </c>
      <c r="F388" s="28">
        <v>0</v>
      </c>
      <c r="G388" s="28">
        <v>0</v>
      </c>
      <c r="H388" s="4"/>
      <c r="I388" s="4"/>
      <c r="J388" s="4"/>
      <c r="K388" s="4"/>
    </row>
    <row r="389" spans="1:11" ht="14.1" customHeight="1">
      <c r="A389" s="4"/>
      <c r="B389" s="4"/>
      <c r="C389" s="11" t="s">
        <v>370</v>
      </c>
      <c r="D389" s="28">
        <v>0</v>
      </c>
      <c r="E389" s="28">
        <v>0</v>
      </c>
      <c r="F389" s="28">
        <v>0</v>
      </c>
      <c r="G389" s="28">
        <v>0</v>
      </c>
      <c r="H389" s="4"/>
      <c r="I389" s="4"/>
      <c r="J389" s="4"/>
      <c r="K389" s="4"/>
    </row>
    <row r="390" spans="1:11" ht="14.1" customHeight="1">
      <c r="A390" s="4"/>
      <c r="B390" s="4"/>
      <c r="C390" s="11" t="s">
        <v>374</v>
      </c>
      <c r="D390" s="28">
        <v>0</v>
      </c>
      <c r="E390" s="28">
        <v>0</v>
      </c>
      <c r="F390" s="28">
        <v>0</v>
      </c>
      <c r="G390" s="28">
        <v>0</v>
      </c>
      <c r="H390" s="4"/>
      <c r="I390" s="4"/>
      <c r="J390" s="4"/>
      <c r="K390" s="4"/>
    </row>
    <row r="391" spans="1:11" ht="14.1" customHeight="1">
      <c r="A391" s="4"/>
      <c r="B391" s="4"/>
      <c r="C391" s="11" t="s">
        <v>375</v>
      </c>
      <c r="D391" s="28">
        <v>0</v>
      </c>
      <c r="E391" s="28">
        <v>0</v>
      </c>
      <c r="F391" s="28">
        <v>0</v>
      </c>
      <c r="G391" s="28">
        <v>0</v>
      </c>
      <c r="H391" s="4"/>
      <c r="I391" s="4"/>
      <c r="J391" s="4"/>
      <c r="K391" s="4"/>
    </row>
    <row r="392" spans="1:11" ht="14.1" customHeight="1">
      <c r="A392" s="4"/>
      <c r="B392" s="4"/>
      <c r="C392" s="11" t="s">
        <v>370</v>
      </c>
      <c r="D392" s="28">
        <v>0</v>
      </c>
      <c r="E392" s="28">
        <v>0</v>
      </c>
      <c r="F392" s="28">
        <v>0</v>
      </c>
      <c r="G392" s="28">
        <v>0</v>
      </c>
      <c r="H392" s="4"/>
      <c r="I392" s="4"/>
      <c r="J392" s="4"/>
      <c r="K392" s="4"/>
    </row>
    <row r="393" spans="1:11" ht="14.1" customHeight="1">
      <c r="A393" s="4"/>
      <c r="B393" s="4"/>
      <c r="C393" s="11" t="s">
        <v>374</v>
      </c>
      <c r="D393" s="28">
        <v>0</v>
      </c>
      <c r="E393" s="28">
        <v>0</v>
      </c>
      <c r="F393" s="28">
        <v>0</v>
      </c>
      <c r="G393" s="28">
        <v>0</v>
      </c>
      <c r="H393" s="4"/>
      <c r="I393" s="4"/>
      <c r="J393" s="4"/>
      <c r="K393" s="4"/>
    </row>
    <row r="394" spans="1:11" ht="14.1" customHeight="1">
      <c r="A394" s="4"/>
      <c r="B394" s="4"/>
      <c r="C394" s="11" t="s">
        <v>373</v>
      </c>
      <c r="D394" s="28">
        <v>0</v>
      </c>
      <c r="E394" s="28">
        <v>0</v>
      </c>
      <c r="F394" s="28">
        <v>0</v>
      </c>
      <c r="G394" s="28">
        <v>0</v>
      </c>
      <c r="H394" s="4"/>
      <c r="I394" s="4"/>
      <c r="J394" s="4"/>
      <c r="K394" s="4"/>
    </row>
    <row r="395" spans="1:11" ht="14.1" customHeight="1">
      <c r="A395" s="4"/>
      <c r="B395" s="4"/>
      <c r="C395" s="11" t="s">
        <v>370</v>
      </c>
      <c r="D395" s="28">
        <v>0</v>
      </c>
      <c r="E395" s="28">
        <v>0</v>
      </c>
      <c r="F395" s="28">
        <v>0</v>
      </c>
      <c r="G395" s="28">
        <v>0</v>
      </c>
      <c r="H395" s="4"/>
      <c r="I395" s="4"/>
      <c r="J395" s="4"/>
      <c r="K395" s="4"/>
    </row>
    <row r="396" spans="1:11" ht="14.1" customHeight="1">
      <c r="A396" s="4"/>
      <c r="B396" s="4"/>
      <c r="C396" s="11" t="s">
        <v>369</v>
      </c>
      <c r="D396" s="28">
        <v>0</v>
      </c>
      <c r="E396" s="28">
        <v>0</v>
      </c>
      <c r="F396" s="28">
        <v>0</v>
      </c>
      <c r="G396" s="28">
        <v>0</v>
      </c>
      <c r="H396" s="4"/>
      <c r="I396" s="4"/>
      <c r="J396" s="4"/>
      <c r="K396" s="4"/>
    </row>
    <row r="397" spans="1:11" ht="14.1" customHeight="1">
      <c r="A397" s="4"/>
      <c r="B397" s="4"/>
      <c r="C397" s="11" t="s">
        <v>368</v>
      </c>
      <c r="D397" s="28">
        <v>0</v>
      </c>
      <c r="E397" s="28">
        <v>0</v>
      </c>
      <c r="F397" s="28">
        <v>0</v>
      </c>
      <c r="G397" s="28">
        <v>0</v>
      </c>
      <c r="H397" s="4"/>
      <c r="I397" s="4"/>
      <c r="J397" s="4"/>
      <c r="K397" s="4"/>
    </row>
    <row r="398" spans="1:11" ht="14.1" customHeight="1">
      <c r="A398" s="4"/>
      <c r="B398" s="4"/>
      <c r="C398" s="11" t="s">
        <v>367</v>
      </c>
      <c r="D398" s="28">
        <v>0</v>
      </c>
      <c r="E398" s="28">
        <v>0</v>
      </c>
      <c r="F398" s="28">
        <v>0</v>
      </c>
      <c r="G398" s="28">
        <v>0</v>
      </c>
      <c r="H398" s="4"/>
      <c r="I398" s="4"/>
      <c r="J398" s="4"/>
      <c r="K398" s="4"/>
    </row>
    <row r="399" spans="1:11" ht="14.1" customHeight="1">
      <c r="A399" s="4"/>
      <c r="B399" s="4"/>
      <c r="C399" s="11" t="s">
        <v>366</v>
      </c>
      <c r="D399" s="28">
        <v>0</v>
      </c>
      <c r="E399" s="28">
        <v>0</v>
      </c>
      <c r="F399" s="28">
        <v>0</v>
      </c>
      <c r="G399" s="28">
        <v>0</v>
      </c>
      <c r="H399" s="4"/>
      <c r="I399" s="4"/>
      <c r="J399" s="4"/>
      <c r="K399" s="4"/>
    </row>
    <row r="400" spans="1:11" ht="14.1" customHeight="1">
      <c r="A400" s="4"/>
      <c r="B400" s="4"/>
      <c r="C400" s="11" t="s">
        <v>372</v>
      </c>
      <c r="D400" s="28">
        <v>0</v>
      </c>
      <c r="E400" s="28">
        <v>2671000</v>
      </c>
      <c r="F400" s="28">
        <v>0</v>
      </c>
      <c r="G400" s="28">
        <v>0</v>
      </c>
      <c r="H400" s="4"/>
      <c r="I400" s="4"/>
      <c r="J400" s="4"/>
      <c r="K400" s="4"/>
    </row>
    <row r="401" spans="1:11" ht="14.1" customHeight="1">
      <c r="A401" s="4"/>
      <c r="B401" s="4"/>
      <c r="C401" s="11" t="s">
        <v>370</v>
      </c>
      <c r="D401" s="28">
        <v>0</v>
      </c>
      <c r="E401" s="28">
        <v>2671000</v>
      </c>
      <c r="F401" s="28">
        <v>0</v>
      </c>
      <c r="G401" s="28">
        <v>0</v>
      </c>
      <c r="H401" s="4"/>
      <c r="I401" s="4"/>
      <c r="J401" s="4"/>
      <c r="K401" s="4"/>
    </row>
    <row r="402" spans="1:11" ht="14.1" customHeight="1">
      <c r="A402" s="4"/>
      <c r="B402" s="4"/>
      <c r="C402" s="11" t="s">
        <v>369</v>
      </c>
      <c r="D402" s="28">
        <v>0</v>
      </c>
      <c r="E402" s="28">
        <v>0</v>
      </c>
      <c r="F402" s="28">
        <v>0</v>
      </c>
      <c r="G402" s="28">
        <v>0</v>
      </c>
      <c r="H402" s="4"/>
      <c r="I402" s="4"/>
      <c r="J402" s="4"/>
      <c r="K402" s="4"/>
    </row>
    <row r="403" spans="1:11" ht="14.1" customHeight="1">
      <c r="A403" s="4"/>
      <c r="B403" s="4"/>
      <c r="C403" s="11" t="s">
        <v>368</v>
      </c>
      <c r="D403" s="28">
        <v>0</v>
      </c>
      <c r="E403" s="28">
        <v>0</v>
      </c>
      <c r="F403" s="28">
        <v>0</v>
      </c>
      <c r="G403" s="28">
        <v>0</v>
      </c>
      <c r="H403" s="4"/>
      <c r="I403" s="4"/>
      <c r="J403" s="4"/>
      <c r="K403" s="4"/>
    </row>
    <row r="404" spans="1:11" ht="14.1" customHeight="1">
      <c r="A404" s="4"/>
      <c r="B404" s="4"/>
      <c r="C404" s="11" t="s">
        <v>367</v>
      </c>
      <c r="D404" s="28">
        <v>0</v>
      </c>
      <c r="E404" s="28">
        <v>0</v>
      </c>
      <c r="F404" s="28">
        <v>0</v>
      </c>
      <c r="G404" s="28">
        <v>0</v>
      </c>
      <c r="H404" s="4"/>
      <c r="I404" s="4"/>
      <c r="J404" s="4"/>
      <c r="K404" s="4"/>
    </row>
    <row r="405" spans="1:11" ht="14.1" customHeight="1">
      <c r="A405" s="4"/>
      <c r="B405" s="4"/>
      <c r="C405" s="11" t="s">
        <v>366</v>
      </c>
      <c r="D405" s="28">
        <v>0</v>
      </c>
      <c r="E405" s="28">
        <v>0</v>
      </c>
      <c r="F405" s="28">
        <v>0</v>
      </c>
      <c r="G405" s="28">
        <v>0</v>
      </c>
      <c r="H405" s="4"/>
      <c r="I405" s="4"/>
      <c r="J405" s="4"/>
      <c r="K405" s="4"/>
    </row>
    <row r="406" spans="1:11" ht="14.1" customHeight="1">
      <c r="A406" s="4"/>
      <c r="B406" s="4"/>
      <c r="C406" s="11" t="s">
        <v>371</v>
      </c>
      <c r="D406" s="28">
        <v>0</v>
      </c>
      <c r="E406" s="28">
        <v>0</v>
      </c>
      <c r="F406" s="28">
        <v>0</v>
      </c>
      <c r="G406" s="28">
        <v>0</v>
      </c>
      <c r="H406" s="4"/>
      <c r="I406" s="4"/>
      <c r="J406" s="4"/>
      <c r="K406" s="4"/>
    </row>
    <row r="407" spans="1:11" ht="14.1" customHeight="1">
      <c r="A407" s="4"/>
      <c r="B407" s="4"/>
      <c r="C407" s="11" t="s">
        <v>370</v>
      </c>
      <c r="D407" s="28">
        <v>0</v>
      </c>
      <c r="E407" s="28">
        <v>0</v>
      </c>
      <c r="F407" s="28">
        <v>0</v>
      </c>
      <c r="G407" s="28">
        <v>0</v>
      </c>
      <c r="H407" s="4"/>
      <c r="I407" s="4"/>
      <c r="J407" s="4"/>
      <c r="K407" s="4"/>
    </row>
    <row r="408" spans="1:11" ht="14.1" customHeight="1">
      <c r="A408" s="4"/>
      <c r="B408" s="4"/>
      <c r="C408" s="11" t="s">
        <v>369</v>
      </c>
      <c r="D408" s="28">
        <v>0</v>
      </c>
      <c r="E408" s="28">
        <v>0</v>
      </c>
      <c r="F408" s="28">
        <v>0</v>
      </c>
      <c r="G408" s="28">
        <v>0</v>
      </c>
      <c r="H408" s="4"/>
      <c r="I408" s="4"/>
      <c r="J408" s="4"/>
      <c r="K408" s="4"/>
    </row>
    <row r="409" spans="1:11" ht="14.1" customHeight="1">
      <c r="A409" s="4"/>
      <c r="B409" s="4"/>
      <c r="C409" s="11" t="s">
        <v>368</v>
      </c>
      <c r="D409" s="28">
        <v>0</v>
      </c>
      <c r="E409" s="28">
        <v>0</v>
      </c>
      <c r="F409" s="28">
        <v>0</v>
      </c>
      <c r="G409" s="28">
        <v>0</v>
      </c>
      <c r="H409" s="4"/>
      <c r="I409" s="4"/>
      <c r="J409" s="4"/>
      <c r="K409" s="4"/>
    </row>
    <row r="410" spans="1:11" ht="14.1" customHeight="1">
      <c r="A410" s="4"/>
      <c r="B410" s="4"/>
      <c r="C410" s="11" t="s">
        <v>367</v>
      </c>
      <c r="D410" s="28">
        <v>0</v>
      </c>
      <c r="E410" s="28">
        <v>0</v>
      </c>
      <c r="F410" s="28">
        <v>0</v>
      </c>
      <c r="G410" s="28">
        <v>0</v>
      </c>
      <c r="H410" s="4"/>
      <c r="I410" s="4"/>
      <c r="J410" s="4"/>
      <c r="K410" s="4"/>
    </row>
    <row r="411" spans="1:11" ht="14.1" customHeight="1">
      <c r="A411" s="4"/>
      <c r="B411" s="4"/>
      <c r="C411" s="11" t="s">
        <v>366</v>
      </c>
      <c r="D411" s="28">
        <v>0</v>
      </c>
      <c r="E411" s="28">
        <v>0</v>
      </c>
      <c r="F411" s="28">
        <v>0</v>
      </c>
      <c r="G411" s="28">
        <v>0</v>
      </c>
      <c r="H411" s="4"/>
      <c r="I411" s="4"/>
      <c r="J411" s="4"/>
      <c r="K411" s="4"/>
    </row>
    <row r="412" spans="1:11" ht="14.1" customHeight="1">
      <c r="A412" s="4"/>
      <c r="B412" s="4"/>
      <c r="C412" s="11" t="s">
        <v>365</v>
      </c>
      <c r="D412" s="28">
        <v>0</v>
      </c>
      <c r="E412" s="28">
        <v>0</v>
      </c>
      <c r="F412" s="28">
        <v>0</v>
      </c>
      <c r="G412" s="28">
        <v>0</v>
      </c>
      <c r="H412" s="4"/>
      <c r="I412" s="4"/>
      <c r="J412" s="4"/>
      <c r="K412" s="4"/>
    </row>
    <row r="413" spans="1:11" ht="14.1" customHeight="1">
      <c r="A413" s="4"/>
      <c r="B413" s="4"/>
      <c r="C413" s="11" t="s">
        <v>364</v>
      </c>
      <c r="D413" s="28">
        <v>0</v>
      </c>
      <c r="E413" s="28">
        <v>0</v>
      </c>
      <c r="F413" s="28">
        <v>0</v>
      </c>
      <c r="G413" s="28">
        <v>0</v>
      </c>
      <c r="H413" s="4"/>
      <c r="I413" s="4"/>
      <c r="J413" s="4"/>
      <c r="K413" s="4"/>
    </row>
    <row r="414" spans="1:11" ht="14.1" customHeight="1">
      <c r="A414" s="4"/>
      <c r="B414" s="4"/>
      <c r="C414" s="10" t="s">
        <v>147</v>
      </c>
      <c r="D414" s="28">
        <v>0</v>
      </c>
      <c r="E414" s="28">
        <v>2671000</v>
      </c>
      <c r="F414" s="28">
        <v>0</v>
      </c>
      <c r="G414" s="28">
        <v>0</v>
      </c>
      <c r="H414" s="4"/>
      <c r="I414" s="4"/>
      <c r="J414" s="4"/>
      <c r="K414" s="4"/>
    </row>
    <row r="415" spans="1:11" ht="14.1" customHeight="1">
      <c r="A415" s="4"/>
      <c r="B415" s="4"/>
      <c r="C415" s="14" t="s">
        <v>393</v>
      </c>
      <c r="D415" s="1232" t="s">
        <v>1857</v>
      </c>
      <c r="E415" s="1233"/>
      <c r="F415" s="1233"/>
      <c r="G415" s="1233"/>
      <c r="H415" s="4"/>
      <c r="I415" s="4"/>
      <c r="J415" s="4"/>
      <c r="K415" s="4"/>
    </row>
    <row r="416" spans="1:11" ht="14.1" customHeight="1">
      <c r="A416" s="4"/>
      <c r="B416" s="4"/>
      <c r="C416" s="25" t="s">
        <v>392</v>
      </c>
      <c r="D416" s="1234" t="s">
        <v>1856</v>
      </c>
      <c r="E416" s="1235"/>
      <c r="F416" s="1235"/>
      <c r="G416" s="1235"/>
      <c r="H416" s="4"/>
      <c r="I416" s="4"/>
      <c r="J416" s="4"/>
      <c r="K416" s="4"/>
    </row>
    <row r="417" spans="1:11" ht="14.1" customHeight="1">
      <c r="A417" s="4"/>
      <c r="B417" s="4"/>
      <c r="C417" s="25" t="s">
        <v>15</v>
      </c>
      <c r="D417" s="1234" t="s">
        <v>1855</v>
      </c>
      <c r="E417" s="1235"/>
      <c r="F417" s="1235"/>
      <c r="G417" s="1235"/>
      <c r="H417" s="4"/>
      <c r="I417" s="4"/>
      <c r="J417" s="4"/>
      <c r="K417" s="4"/>
    </row>
    <row r="418" spans="1:11" ht="15" customHeight="1">
      <c r="A418" s="4"/>
      <c r="B418" s="4"/>
      <c r="C418" s="13"/>
      <c r="D418" s="31">
        <v>2021</v>
      </c>
      <c r="E418" s="31">
        <v>2022</v>
      </c>
      <c r="F418" s="31">
        <v>2023</v>
      </c>
      <c r="G418" s="31">
        <v>2024</v>
      </c>
      <c r="H418" s="4"/>
      <c r="I418" s="4"/>
      <c r="J418" s="4"/>
      <c r="K418" s="4"/>
    </row>
    <row r="419" spans="1:11" ht="15" customHeight="1">
      <c r="A419" s="4"/>
      <c r="B419" s="4"/>
      <c r="C419" s="12"/>
      <c r="D419" s="32" t="s">
        <v>7</v>
      </c>
      <c r="E419" s="32" t="s">
        <v>8</v>
      </c>
      <c r="F419" s="32" t="s">
        <v>8</v>
      </c>
      <c r="G419" s="32" t="s">
        <v>8</v>
      </c>
      <c r="H419" s="4"/>
      <c r="I419" s="4"/>
      <c r="J419" s="4"/>
      <c r="K419" s="4"/>
    </row>
    <row r="420" spans="1:11" ht="14.1" customHeight="1">
      <c r="A420" s="4"/>
      <c r="B420" s="4"/>
      <c r="C420" s="7" t="s">
        <v>16</v>
      </c>
      <c r="D420" s="33" t="s">
        <v>361</v>
      </c>
      <c r="E420" s="33" t="s">
        <v>411</v>
      </c>
      <c r="F420" s="33" t="s">
        <v>385</v>
      </c>
      <c r="G420" s="33" t="s">
        <v>385</v>
      </c>
      <c r="H420" s="4"/>
      <c r="I420" s="4"/>
      <c r="J420" s="4"/>
      <c r="K420" s="4"/>
    </row>
    <row r="421" spans="1:11" ht="14.1" customHeight="1">
      <c r="A421" s="4"/>
      <c r="B421" s="4"/>
      <c r="C421" s="7" t="s">
        <v>506</v>
      </c>
      <c r="D421" s="33" t="s">
        <v>385</v>
      </c>
      <c r="E421" s="33" t="s">
        <v>1854</v>
      </c>
      <c r="F421" s="33" t="s">
        <v>385</v>
      </c>
      <c r="G421" s="33" t="s">
        <v>385</v>
      </c>
      <c r="H421" s="4"/>
      <c r="I421" s="4"/>
      <c r="J421" s="4"/>
      <c r="K421" s="4"/>
    </row>
    <row r="422" spans="1:11" ht="14.1" customHeight="1">
      <c r="A422" s="4"/>
      <c r="B422" s="4"/>
      <c r="C422" s="7" t="s">
        <v>504</v>
      </c>
      <c r="D422" s="33" t="s">
        <v>385</v>
      </c>
      <c r="E422" s="33" t="s">
        <v>1854</v>
      </c>
      <c r="F422" s="33" t="s">
        <v>385</v>
      </c>
      <c r="G422" s="33" t="s">
        <v>385</v>
      </c>
      <c r="H422" s="4"/>
      <c r="I422" s="4"/>
      <c r="J422" s="4"/>
      <c r="K422" s="4"/>
    </row>
    <row r="423" spans="1:11" ht="14.1" customHeight="1">
      <c r="A423" s="4"/>
      <c r="B423" s="4"/>
      <c r="C423" s="7" t="s">
        <v>388</v>
      </c>
      <c r="D423" s="33" t="s">
        <v>361</v>
      </c>
      <c r="E423" s="33" t="s">
        <v>361</v>
      </c>
      <c r="F423" s="33" t="s">
        <v>430</v>
      </c>
      <c r="G423" s="33" t="s">
        <v>361</v>
      </c>
      <c r="H423" s="4"/>
      <c r="I423" s="4"/>
      <c r="J423" s="4"/>
      <c r="K423" s="4"/>
    </row>
    <row r="424" spans="1:11" ht="14.1" customHeight="1">
      <c r="A424" s="4"/>
      <c r="B424" s="4"/>
      <c r="C424" s="7" t="s">
        <v>387</v>
      </c>
      <c r="D424" s="33" t="s">
        <v>361</v>
      </c>
      <c r="E424" s="33" t="s">
        <v>361</v>
      </c>
      <c r="F424" s="33" t="s">
        <v>430</v>
      </c>
      <c r="G424" s="33" t="s">
        <v>361</v>
      </c>
      <c r="H424" s="4"/>
      <c r="I424" s="4"/>
      <c r="J424" s="4"/>
      <c r="K424" s="4"/>
    </row>
    <row r="425" spans="1:11" ht="14.1" customHeight="1">
      <c r="A425" s="4"/>
      <c r="B425" s="4"/>
      <c r="C425" s="7" t="s">
        <v>22</v>
      </c>
      <c r="D425" s="33" t="s">
        <v>361</v>
      </c>
      <c r="E425" s="33" t="s">
        <v>361</v>
      </c>
      <c r="F425" s="33" t="s">
        <v>430</v>
      </c>
      <c r="G425" s="33" t="s">
        <v>361</v>
      </c>
      <c r="H425" s="4"/>
      <c r="I425" s="4"/>
      <c r="J425" s="4"/>
      <c r="K425" s="4"/>
    </row>
    <row r="426" spans="1:11" ht="14.1" customHeight="1">
      <c r="A426" s="4"/>
      <c r="B426" s="4"/>
      <c r="C426" s="1236" t="s">
        <v>384</v>
      </c>
      <c r="D426" s="1237"/>
      <c r="E426" s="1237"/>
      <c r="F426" s="1237"/>
      <c r="G426" s="1237"/>
      <c r="H426" s="4"/>
      <c r="I426" s="4"/>
      <c r="J426" s="4"/>
      <c r="K426" s="4"/>
    </row>
    <row r="427" spans="1:11" ht="14.1" customHeight="1">
      <c r="A427" s="4"/>
      <c r="B427" s="4"/>
      <c r="C427" s="13"/>
      <c r="D427" s="31">
        <v>2021</v>
      </c>
      <c r="E427" s="31">
        <v>2022</v>
      </c>
      <c r="F427" s="31">
        <v>2023</v>
      </c>
      <c r="G427" s="31">
        <v>2024</v>
      </c>
      <c r="H427" s="4"/>
      <c r="I427" s="4"/>
      <c r="J427" s="4"/>
      <c r="K427" s="4"/>
    </row>
    <row r="428" spans="1:11" ht="14.1" customHeight="1">
      <c r="A428" s="4"/>
      <c r="B428" s="4"/>
      <c r="C428" s="12"/>
      <c r="D428" s="32" t="s">
        <v>7</v>
      </c>
      <c r="E428" s="32" t="s">
        <v>8</v>
      </c>
      <c r="F428" s="32" t="s">
        <v>8</v>
      </c>
      <c r="G428" s="32" t="s">
        <v>8</v>
      </c>
      <c r="H428" s="4"/>
      <c r="I428" s="4"/>
      <c r="J428" s="4"/>
      <c r="K428" s="4"/>
    </row>
    <row r="429" spans="1:11" ht="14.1" customHeight="1">
      <c r="A429" s="4"/>
      <c r="B429" s="4"/>
      <c r="C429" s="11" t="s">
        <v>381</v>
      </c>
      <c r="D429" s="28">
        <v>0</v>
      </c>
      <c r="E429" s="28">
        <v>0</v>
      </c>
      <c r="F429" s="28">
        <v>0</v>
      </c>
      <c r="G429" s="28">
        <v>0</v>
      </c>
      <c r="H429" s="4"/>
      <c r="I429" s="4"/>
      <c r="J429" s="4"/>
      <c r="K429" s="4"/>
    </row>
    <row r="430" spans="1:11" ht="14.1" customHeight="1">
      <c r="A430" s="4"/>
      <c r="B430" s="4"/>
      <c r="C430" s="11" t="s">
        <v>370</v>
      </c>
      <c r="D430" s="28">
        <v>0</v>
      </c>
      <c r="E430" s="28">
        <v>0</v>
      </c>
      <c r="F430" s="28">
        <v>0</v>
      </c>
      <c r="G430" s="28">
        <v>0</v>
      </c>
      <c r="H430" s="4"/>
      <c r="I430" s="4"/>
      <c r="J430" s="4"/>
      <c r="K430" s="4"/>
    </row>
    <row r="431" spans="1:11" ht="14.1" customHeight="1">
      <c r="A431" s="4"/>
      <c r="B431" s="4"/>
      <c r="C431" s="11" t="s">
        <v>374</v>
      </c>
      <c r="D431" s="28">
        <v>0</v>
      </c>
      <c r="E431" s="28">
        <v>0</v>
      </c>
      <c r="F431" s="28">
        <v>0</v>
      </c>
      <c r="G431" s="28">
        <v>0</v>
      </c>
      <c r="H431" s="4"/>
      <c r="I431" s="4"/>
      <c r="J431" s="4"/>
      <c r="K431" s="4"/>
    </row>
    <row r="432" spans="1:11" ht="14.1" customHeight="1">
      <c r="A432" s="4"/>
      <c r="B432" s="4"/>
      <c r="C432" s="11" t="s">
        <v>380</v>
      </c>
      <c r="D432" s="28">
        <v>0</v>
      </c>
      <c r="E432" s="28">
        <v>0</v>
      </c>
      <c r="F432" s="28">
        <v>0</v>
      </c>
      <c r="G432" s="28">
        <v>0</v>
      </c>
      <c r="H432" s="4"/>
      <c r="I432" s="4"/>
      <c r="J432" s="4"/>
      <c r="K432" s="4"/>
    </row>
    <row r="433" spans="1:11" ht="14.1" customHeight="1">
      <c r="A433" s="4"/>
      <c r="B433" s="4"/>
      <c r="C433" s="11" t="s">
        <v>370</v>
      </c>
      <c r="D433" s="28">
        <v>0</v>
      </c>
      <c r="E433" s="28">
        <v>0</v>
      </c>
      <c r="F433" s="28">
        <v>0</v>
      </c>
      <c r="G433" s="28">
        <v>0</v>
      </c>
      <c r="H433" s="4"/>
      <c r="I433" s="4"/>
      <c r="J433" s="4"/>
      <c r="K433" s="4"/>
    </row>
    <row r="434" spans="1:11" ht="14.1" customHeight="1">
      <c r="A434" s="4"/>
      <c r="B434" s="4"/>
      <c r="C434" s="11" t="s">
        <v>374</v>
      </c>
      <c r="D434" s="28">
        <v>0</v>
      </c>
      <c r="E434" s="28">
        <v>0</v>
      </c>
      <c r="F434" s="28">
        <v>0</v>
      </c>
      <c r="G434" s="28">
        <v>0</v>
      </c>
      <c r="H434" s="4"/>
      <c r="I434" s="4"/>
      <c r="J434" s="4"/>
      <c r="K434" s="4"/>
    </row>
    <row r="435" spans="1:11" ht="14.1" customHeight="1">
      <c r="A435" s="4"/>
      <c r="B435" s="4"/>
      <c r="C435" s="11" t="s">
        <v>379</v>
      </c>
      <c r="D435" s="28">
        <v>0</v>
      </c>
      <c r="E435" s="28">
        <v>0</v>
      </c>
      <c r="F435" s="28">
        <v>0</v>
      </c>
      <c r="G435" s="28">
        <v>0</v>
      </c>
      <c r="H435" s="4"/>
      <c r="I435" s="4"/>
      <c r="J435" s="4"/>
      <c r="K435" s="4"/>
    </row>
    <row r="436" spans="1:11" ht="14.1" customHeight="1">
      <c r="A436" s="4"/>
      <c r="B436" s="4"/>
      <c r="C436" s="11" t="s">
        <v>370</v>
      </c>
      <c r="D436" s="28">
        <v>0</v>
      </c>
      <c r="E436" s="28">
        <v>0</v>
      </c>
      <c r="F436" s="28">
        <v>0</v>
      </c>
      <c r="G436" s="28">
        <v>0</v>
      </c>
      <c r="H436" s="4"/>
      <c r="I436" s="4"/>
      <c r="J436" s="4"/>
      <c r="K436" s="4"/>
    </row>
    <row r="437" spans="1:11" ht="14.1" customHeight="1">
      <c r="A437" s="4"/>
      <c r="B437" s="4"/>
      <c r="C437" s="11" t="s">
        <v>374</v>
      </c>
      <c r="D437" s="28">
        <v>0</v>
      </c>
      <c r="E437" s="28">
        <v>0</v>
      </c>
      <c r="F437" s="28">
        <v>0</v>
      </c>
      <c r="G437" s="28">
        <v>0</v>
      </c>
      <c r="H437" s="4"/>
      <c r="I437" s="4"/>
      <c r="J437" s="4"/>
      <c r="K437" s="4"/>
    </row>
    <row r="438" spans="1:11" ht="14.1" customHeight="1">
      <c r="A438" s="4"/>
      <c r="B438" s="4"/>
      <c r="C438" s="11" t="s">
        <v>378</v>
      </c>
      <c r="D438" s="28">
        <v>0</v>
      </c>
      <c r="E438" s="28">
        <v>0</v>
      </c>
      <c r="F438" s="28">
        <v>0</v>
      </c>
      <c r="G438" s="28">
        <v>0</v>
      </c>
      <c r="H438" s="4"/>
      <c r="I438" s="4"/>
      <c r="J438" s="4"/>
      <c r="K438" s="4"/>
    </row>
    <row r="439" spans="1:11" ht="14.1" customHeight="1">
      <c r="A439" s="4"/>
      <c r="B439" s="4"/>
      <c r="C439" s="11" t="s">
        <v>370</v>
      </c>
      <c r="D439" s="28">
        <v>0</v>
      </c>
      <c r="E439" s="28">
        <v>0</v>
      </c>
      <c r="F439" s="28">
        <v>0</v>
      </c>
      <c r="G439" s="28">
        <v>0</v>
      </c>
      <c r="H439" s="4"/>
      <c r="I439" s="4"/>
      <c r="J439" s="4"/>
      <c r="K439" s="4"/>
    </row>
    <row r="440" spans="1:11" ht="14.1" customHeight="1">
      <c r="A440" s="4"/>
      <c r="B440" s="4"/>
      <c r="C440" s="11" t="s">
        <v>374</v>
      </c>
      <c r="D440" s="28">
        <v>0</v>
      </c>
      <c r="E440" s="28">
        <v>0</v>
      </c>
      <c r="F440" s="28">
        <v>0</v>
      </c>
      <c r="G440" s="28">
        <v>0</v>
      </c>
      <c r="H440" s="4"/>
      <c r="I440" s="4"/>
      <c r="J440" s="4"/>
      <c r="K440" s="4"/>
    </row>
    <row r="441" spans="1:11" ht="14.1" customHeight="1">
      <c r="A441" s="4"/>
      <c r="B441" s="4"/>
      <c r="C441" s="11" t="s">
        <v>383</v>
      </c>
      <c r="D441" s="28">
        <v>0</v>
      </c>
      <c r="E441" s="28">
        <v>0</v>
      </c>
      <c r="F441" s="28">
        <v>0</v>
      </c>
      <c r="G441" s="28">
        <v>0</v>
      </c>
      <c r="H441" s="4"/>
      <c r="I441" s="4"/>
      <c r="J441" s="4"/>
      <c r="K441" s="4"/>
    </row>
    <row r="442" spans="1:11" ht="14.1" customHeight="1">
      <c r="A442" s="4"/>
      <c r="B442" s="4"/>
      <c r="C442" s="11" t="s">
        <v>370</v>
      </c>
      <c r="D442" s="28">
        <v>0</v>
      </c>
      <c r="E442" s="28">
        <v>0</v>
      </c>
      <c r="F442" s="28">
        <v>0</v>
      </c>
      <c r="G442" s="28">
        <v>0</v>
      </c>
      <c r="H442" s="4"/>
      <c r="I442" s="4"/>
      <c r="J442" s="4"/>
      <c r="K442" s="4"/>
    </row>
    <row r="443" spans="1:11" ht="14.1" customHeight="1">
      <c r="A443" s="4"/>
      <c r="B443" s="4"/>
      <c r="C443" s="11" t="s">
        <v>374</v>
      </c>
      <c r="D443" s="28">
        <v>0</v>
      </c>
      <c r="E443" s="28">
        <v>0</v>
      </c>
      <c r="F443" s="28">
        <v>0</v>
      </c>
      <c r="G443" s="28">
        <v>0</v>
      </c>
      <c r="H443" s="4"/>
      <c r="I443" s="4"/>
      <c r="J443" s="4"/>
      <c r="K443" s="4"/>
    </row>
    <row r="444" spans="1:11" ht="14.1" customHeight="1">
      <c r="A444" s="4"/>
      <c r="B444" s="4"/>
      <c r="C444" s="11" t="s">
        <v>376</v>
      </c>
      <c r="D444" s="28">
        <v>0</v>
      </c>
      <c r="E444" s="28">
        <v>0</v>
      </c>
      <c r="F444" s="28">
        <v>0</v>
      </c>
      <c r="G444" s="28">
        <v>0</v>
      </c>
      <c r="H444" s="4"/>
      <c r="I444" s="4"/>
      <c r="J444" s="4"/>
      <c r="K444" s="4"/>
    </row>
    <row r="445" spans="1:11" ht="14.1" customHeight="1">
      <c r="A445" s="4"/>
      <c r="B445" s="4"/>
      <c r="C445" s="11" t="s">
        <v>370</v>
      </c>
      <c r="D445" s="28">
        <v>0</v>
      </c>
      <c r="E445" s="28">
        <v>0</v>
      </c>
      <c r="F445" s="28">
        <v>0</v>
      </c>
      <c r="G445" s="28">
        <v>0</v>
      </c>
      <c r="H445" s="4"/>
      <c r="I445" s="4"/>
      <c r="J445" s="4"/>
      <c r="K445" s="4"/>
    </row>
    <row r="446" spans="1:11" ht="14.1" customHeight="1">
      <c r="A446" s="4"/>
      <c r="B446" s="4"/>
      <c r="C446" s="11" t="s">
        <v>374</v>
      </c>
      <c r="D446" s="28">
        <v>0</v>
      </c>
      <c r="E446" s="28">
        <v>0</v>
      </c>
      <c r="F446" s="28">
        <v>0</v>
      </c>
      <c r="G446" s="28">
        <v>0</v>
      </c>
      <c r="H446" s="4"/>
      <c r="I446" s="4"/>
      <c r="J446" s="4"/>
      <c r="K446" s="4"/>
    </row>
    <row r="447" spans="1:11" ht="14.1" customHeight="1">
      <c r="A447" s="4"/>
      <c r="B447" s="4"/>
      <c r="C447" s="11" t="s">
        <v>375</v>
      </c>
      <c r="D447" s="28">
        <v>0</v>
      </c>
      <c r="E447" s="28">
        <v>0</v>
      </c>
      <c r="F447" s="28">
        <v>0</v>
      </c>
      <c r="G447" s="28">
        <v>0</v>
      </c>
      <c r="H447" s="4"/>
      <c r="I447" s="4"/>
      <c r="J447" s="4"/>
      <c r="K447" s="4"/>
    </row>
    <row r="448" spans="1:11" ht="14.1" customHeight="1">
      <c r="A448" s="4"/>
      <c r="B448" s="4"/>
      <c r="C448" s="11" t="s">
        <v>370</v>
      </c>
      <c r="D448" s="28">
        <v>0</v>
      </c>
      <c r="E448" s="28">
        <v>0</v>
      </c>
      <c r="F448" s="28">
        <v>0</v>
      </c>
      <c r="G448" s="28">
        <v>0</v>
      </c>
      <c r="H448" s="4"/>
      <c r="I448" s="4"/>
      <c r="J448" s="4"/>
      <c r="K448" s="4"/>
    </row>
    <row r="449" spans="1:11" ht="14.1" customHeight="1">
      <c r="A449" s="4"/>
      <c r="B449" s="4"/>
      <c r="C449" s="11" t="s">
        <v>374</v>
      </c>
      <c r="D449" s="28">
        <v>0</v>
      </c>
      <c r="E449" s="28">
        <v>0</v>
      </c>
      <c r="F449" s="28">
        <v>0</v>
      </c>
      <c r="G449" s="28">
        <v>0</v>
      </c>
      <c r="H449" s="4"/>
      <c r="I449" s="4"/>
      <c r="J449" s="4"/>
      <c r="K449" s="4"/>
    </row>
    <row r="450" spans="1:11" ht="14.1" customHeight="1">
      <c r="A450" s="4"/>
      <c r="B450" s="4"/>
      <c r="C450" s="11" t="s">
        <v>373</v>
      </c>
      <c r="D450" s="28">
        <v>0</v>
      </c>
      <c r="E450" s="28">
        <v>0</v>
      </c>
      <c r="F450" s="28">
        <v>0</v>
      </c>
      <c r="G450" s="28">
        <v>0</v>
      </c>
      <c r="H450" s="4"/>
      <c r="I450" s="4"/>
      <c r="J450" s="4"/>
      <c r="K450" s="4"/>
    </row>
    <row r="451" spans="1:11" ht="14.1" customHeight="1">
      <c r="A451" s="4"/>
      <c r="B451" s="4"/>
      <c r="C451" s="11" t="s">
        <v>370</v>
      </c>
      <c r="D451" s="28">
        <v>0</v>
      </c>
      <c r="E451" s="28">
        <v>0</v>
      </c>
      <c r="F451" s="28">
        <v>0</v>
      </c>
      <c r="G451" s="28">
        <v>0</v>
      </c>
      <c r="H451" s="4"/>
      <c r="I451" s="4"/>
      <c r="J451" s="4"/>
      <c r="K451" s="4"/>
    </row>
    <row r="452" spans="1:11" ht="14.1" customHeight="1">
      <c r="A452" s="4"/>
      <c r="B452" s="4"/>
      <c r="C452" s="11" t="s">
        <v>369</v>
      </c>
      <c r="D452" s="28">
        <v>0</v>
      </c>
      <c r="E452" s="28">
        <v>0</v>
      </c>
      <c r="F452" s="28">
        <v>0</v>
      </c>
      <c r="G452" s="28">
        <v>0</v>
      </c>
      <c r="H452" s="4"/>
      <c r="I452" s="4"/>
      <c r="J452" s="4"/>
      <c r="K452" s="4"/>
    </row>
    <row r="453" spans="1:11" ht="14.1" customHeight="1">
      <c r="A453" s="4"/>
      <c r="B453" s="4"/>
      <c r="C453" s="11" t="s">
        <v>368</v>
      </c>
      <c r="D453" s="28">
        <v>0</v>
      </c>
      <c r="E453" s="28">
        <v>0</v>
      </c>
      <c r="F453" s="28">
        <v>0</v>
      </c>
      <c r="G453" s="28">
        <v>0</v>
      </c>
      <c r="H453" s="4"/>
      <c r="I453" s="4"/>
      <c r="J453" s="4"/>
      <c r="K453" s="4"/>
    </row>
    <row r="454" spans="1:11" ht="14.1" customHeight="1">
      <c r="A454" s="4"/>
      <c r="B454" s="4"/>
      <c r="C454" s="11" t="s">
        <v>367</v>
      </c>
      <c r="D454" s="28">
        <v>0</v>
      </c>
      <c r="E454" s="28">
        <v>0</v>
      </c>
      <c r="F454" s="28">
        <v>0</v>
      </c>
      <c r="G454" s="28">
        <v>0</v>
      </c>
      <c r="H454" s="4"/>
      <c r="I454" s="4"/>
      <c r="J454" s="4"/>
      <c r="K454" s="4"/>
    </row>
    <row r="455" spans="1:11" ht="14.1" customHeight="1">
      <c r="A455" s="4"/>
      <c r="B455" s="4"/>
      <c r="C455" s="11" t="s">
        <v>366</v>
      </c>
      <c r="D455" s="28">
        <v>0</v>
      </c>
      <c r="E455" s="28">
        <v>0</v>
      </c>
      <c r="F455" s="28">
        <v>0</v>
      </c>
      <c r="G455" s="28">
        <v>0</v>
      </c>
      <c r="H455" s="4"/>
      <c r="I455" s="4"/>
      <c r="J455" s="4"/>
      <c r="K455" s="4"/>
    </row>
    <row r="456" spans="1:11" ht="14.1" customHeight="1">
      <c r="A456" s="4"/>
      <c r="B456" s="4"/>
      <c r="C456" s="11" t="s">
        <v>372</v>
      </c>
      <c r="D456" s="28">
        <v>0</v>
      </c>
      <c r="E456" s="28">
        <v>42199000</v>
      </c>
      <c r="F456" s="28">
        <v>0</v>
      </c>
      <c r="G456" s="28">
        <v>0</v>
      </c>
      <c r="H456" s="4"/>
      <c r="I456" s="4"/>
      <c r="J456" s="4"/>
      <c r="K456" s="4"/>
    </row>
    <row r="457" spans="1:11" ht="14.1" customHeight="1">
      <c r="A457" s="4"/>
      <c r="B457" s="4"/>
      <c r="C457" s="11" t="s">
        <v>370</v>
      </c>
      <c r="D457" s="28">
        <v>0</v>
      </c>
      <c r="E457" s="28">
        <v>42199000</v>
      </c>
      <c r="F457" s="28">
        <v>0</v>
      </c>
      <c r="G457" s="28">
        <v>0</v>
      </c>
      <c r="H457" s="4"/>
      <c r="I457" s="4"/>
      <c r="J457" s="4"/>
      <c r="K457" s="4"/>
    </row>
    <row r="458" spans="1:11" ht="14.1" customHeight="1">
      <c r="A458" s="4"/>
      <c r="B458" s="4"/>
      <c r="C458" s="11" t="s">
        <v>369</v>
      </c>
      <c r="D458" s="28">
        <v>0</v>
      </c>
      <c r="E458" s="28">
        <v>0</v>
      </c>
      <c r="F458" s="28">
        <v>0</v>
      </c>
      <c r="G458" s="28">
        <v>0</v>
      </c>
      <c r="H458" s="4"/>
      <c r="I458" s="4"/>
      <c r="J458" s="4"/>
      <c r="K458" s="4"/>
    </row>
    <row r="459" spans="1:11" ht="14.1" customHeight="1">
      <c r="A459" s="4"/>
      <c r="B459" s="4"/>
      <c r="C459" s="11" t="s">
        <v>368</v>
      </c>
      <c r="D459" s="28">
        <v>0</v>
      </c>
      <c r="E459" s="28">
        <v>0</v>
      </c>
      <c r="F459" s="28">
        <v>0</v>
      </c>
      <c r="G459" s="28">
        <v>0</v>
      </c>
      <c r="H459" s="4"/>
      <c r="I459" s="4"/>
      <c r="J459" s="4"/>
      <c r="K459" s="4"/>
    </row>
    <row r="460" spans="1:11" ht="14.1" customHeight="1">
      <c r="A460" s="4"/>
      <c r="B460" s="4"/>
      <c r="C460" s="11" t="s">
        <v>367</v>
      </c>
      <c r="D460" s="28">
        <v>0</v>
      </c>
      <c r="E460" s="28">
        <v>0</v>
      </c>
      <c r="F460" s="28">
        <v>0</v>
      </c>
      <c r="G460" s="28">
        <v>0</v>
      </c>
      <c r="H460" s="4"/>
      <c r="I460" s="4"/>
      <c r="J460" s="4"/>
      <c r="K460" s="4"/>
    </row>
    <row r="461" spans="1:11" ht="14.1" customHeight="1">
      <c r="A461" s="4"/>
      <c r="B461" s="4"/>
      <c r="C461" s="11" t="s">
        <v>366</v>
      </c>
      <c r="D461" s="28">
        <v>0</v>
      </c>
      <c r="E461" s="28">
        <v>0</v>
      </c>
      <c r="F461" s="28">
        <v>0</v>
      </c>
      <c r="G461" s="28">
        <v>0</v>
      </c>
      <c r="H461" s="4"/>
      <c r="I461" s="4"/>
      <c r="J461" s="4"/>
      <c r="K461" s="4"/>
    </row>
    <row r="462" spans="1:11" ht="14.1" customHeight="1">
      <c r="A462" s="4"/>
      <c r="B462" s="4"/>
      <c r="C462" s="11" t="s">
        <v>371</v>
      </c>
      <c r="D462" s="28">
        <v>0</v>
      </c>
      <c r="E462" s="28">
        <v>0</v>
      </c>
      <c r="F462" s="28">
        <v>0</v>
      </c>
      <c r="G462" s="28">
        <v>0</v>
      </c>
      <c r="H462" s="4"/>
      <c r="I462" s="4"/>
      <c r="J462" s="4"/>
      <c r="K462" s="4"/>
    </row>
    <row r="463" spans="1:11" ht="14.1" customHeight="1">
      <c r="A463" s="4"/>
      <c r="B463" s="4"/>
      <c r="C463" s="11" t="s">
        <v>370</v>
      </c>
      <c r="D463" s="28">
        <v>0</v>
      </c>
      <c r="E463" s="28">
        <v>0</v>
      </c>
      <c r="F463" s="28">
        <v>0</v>
      </c>
      <c r="G463" s="28">
        <v>0</v>
      </c>
      <c r="H463" s="4"/>
      <c r="I463" s="4"/>
      <c r="J463" s="4"/>
      <c r="K463" s="4"/>
    </row>
    <row r="464" spans="1:11" ht="14.1" customHeight="1">
      <c r="A464" s="4"/>
      <c r="B464" s="4"/>
      <c r="C464" s="11" t="s">
        <v>369</v>
      </c>
      <c r="D464" s="28">
        <v>0</v>
      </c>
      <c r="E464" s="28">
        <v>0</v>
      </c>
      <c r="F464" s="28">
        <v>0</v>
      </c>
      <c r="G464" s="28">
        <v>0</v>
      </c>
      <c r="H464" s="4"/>
      <c r="I464" s="4"/>
      <c r="J464" s="4"/>
      <c r="K464" s="4"/>
    </row>
    <row r="465" spans="1:11" ht="14.1" customHeight="1">
      <c r="A465" s="4"/>
      <c r="B465" s="4"/>
      <c r="C465" s="11" t="s">
        <v>368</v>
      </c>
      <c r="D465" s="28">
        <v>0</v>
      </c>
      <c r="E465" s="28">
        <v>0</v>
      </c>
      <c r="F465" s="28">
        <v>0</v>
      </c>
      <c r="G465" s="28">
        <v>0</v>
      </c>
      <c r="H465" s="4"/>
      <c r="I465" s="4"/>
      <c r="J465" s="4"/>
      <c r="K465" s="4"/>
    </row>
    <row r="466" spans="1:11" ht="14.1" customHeight="1">
      <c r="A466" s="4"/>
      <c r="B466" s="4"/>
      <c r="C466" s="11" t="s">
        <v>367</v>
      </c>
      <c r="D466" s="28">
        <v>0</v>
      </c>
      <c r="E466" s="28">
        <v>0</v>
      </c>
      <c r="F466" s="28">
        <v>0</v>
      </c>
      <c r="G466" s="28">
        <v>0</v>
      </c>
      <c r="H466" s="4"/>
      <c r="I466" s="4"/>
      <c r="J466" s="4"/>
      <c r="K466" s="4"/>
    </row>
    <row r="467" spans="1:11" ht="14.1" customHeight="1">
      <c r="A467" s="4"/>
      <c r="B467" s="4"/>
      <c r="C467" s="11" t="s">
        <v>366</v>
      </c>
      <c r="D467" s="28">
        <v>0</v>
      </c>
      <c r="E467" s="28">
        <v>0</v>
      </c>
      <c r="F467" s="28">
        <v>0</v>
      </c>
      <c r="G467" s="28">
        <v>0</v>
      </c>
      <c r="H467" s="4"/>
      <c r="I467" s="4"/>
      <c r="J467" s="4"/>
      <c r="K467" s="4"/>
    </row>
    <row r="468" spans="1:11" ht="14.1" customHeight="1">
      <c r="A468" s="4"/>
      <c r="B468" s="4"/>
      <c r="C468" s="11" t="s">
        <v>365</v>
      </c>
      <c r="D468" s="28">
        <v>0</v>
      </c>
      <c r="E468" s="28">
        <v>0</v>
      </c>
      <c r="F468" s="28">
        <v>0</v>
      </c>
      <c r="G468" s="28">
        <v>0</v>
      </c>
      <c r="H468" s="4"/>
      <c r="I468" s="4"/>
      <c r="J468" s="4"/>
      <c r="K468" s="4"/>
    </row>
    <row r="469" spans="1:11" ht="14.1" customHeight="1">
      <c r="A469" s="4"/>
      <c r="B469" s="4"/>
      <c r="C469" s="11" t="s">
        <v>364</v>
      </c>
      <c r="D469" s="28">
        <v>0</v>
      </c>
      <c r="E469" s="28">
        <v>0</v>
      </c>
      <c r="F469" s="28">
        <v>0</v>
      </c>
      <c r="G469" s="28">
        <v>0</v>
      </c>
      <c r="H469" s="4"/>
      <c r="I469" s="4"/>
      <c r="J469" s="4"/>
      <c r="K469" s="4"/>
    </row>
    <row r="470" spans="1:11" ht="14.1" customHeight="1">
      <c r="A470" s="4"/>
      <c r="B470" s="4"/>
      <c r="C470" s="10" t="s">
        <v>147</v>
      </c>
      <c r="D470" s="28">
        <v>0</v>
      </c>
      <c r="E470" s="28">
        <v>42199000</v>
      </c>
      <c r="F470" s="28">
        <v>0</v>
      </c>
      <c r="G470" s="28">
        <v>0</v>
      </c>
      <c r="H470" s="4"/>
      <c r="I470" s="4"/>
      <c r="J470" s="4"/>
      <c r="K470" s="4"/>
    </row>
    <row r="471" spans="1:11" ht="18" customHeight="1">
      <c r="A471" s="4"/>
      <c r="B471" s="4"/>
      <c r="C471" s="14" t="s">
        <v>393</v>
      </c>
      <c r="D471" s="1232" t="s">
        <v>1853</v>
      </c>
      <c r="E471" s="1233"/>
      <c r="F471" s="1233"/>
      <c r="G471" s="1233"/>
      <c r="H471" s="4"/>
      <c r="I471" s="4"/>
      <c r="J471" s="4"/>
      <c r="K471" s="4"/>
    </row>
    <row r="472" spans="1:11" ht="18" customHeight="1">
      <c r="A472" s="4"/>
      <c r="B472" s="4"/>
      <c r="C472" s="25" t="s">
        <v>392</v>
      </c>
      <c r="D472" s="1234" t="s">
        <v>1852</v>
      </c>
      <c r="E472" s="1235"/>
      <c r="F472" s="1235"/>
      <c r="G472" s="1235"/>
      <c r="H472" s="4"/>
      <c r="I472" s="4"/>
      <c r="J472" s="4"/>
      <c r="K472" s="4"/>
    </row>
    <row r="473" spans="1:11" ht="18" customHeight="1">
      <c r="A473" s="4"/>
      <c r="B473" s="4"/>
      <c r="C473" s="25" t="s">
        <v>15</v>
      </c>
      <c r="D473" s="1234" t="s">
        <v>1851</v>
      </c>
      <c r="E473" s="1235"/>
      <c r="F473" s="1235"/>
      <c r="G473" s="1235"/>
      <c r="H473" s="4"/>
      <c r="I473" s="4"/>
      <c r="J473" s="4"/>
      <c r="K473" s="4"/>
    </row>
    <row r="474" spans="1:11" ht="15" customHeight="1">
      <c r="A474" s="4"/>
      <c r="B474" s="4"/>
      <c r="C474" s="13"/>
      <c r="D474" s="31">
        <v>2021</v>
      </c>
      <c r="E474" s="31">
        <v>2022</v>
      </c>
      <c r="F474" s="31">
        <v>2023</v>
      </c>
      <c r="G474" s="31">
        <v>2024</v>
      </c>
      <c r="H474" s="4"/>
      <c r="I474" s="4"/>
      <c r="J474" s="4"/>
      <c r="K474" s="4"/>
    </row>
    <row r="475" spans="1:11" ht="15" customHeight="1">
      <c r="A475" s="4"/>
      <c r="B475" s="4"/>
      <c r="C475" s="12"/>
      <c r="D475" s="32" t="s">
        <v>7</v>
      </c>
      <c r="E475" s="32" t="s">
        <v>8</v>
      </c>
      <c r="F475" s="32" t="s">
        <v>8</v>
      </c>
      <c r="G475" s="32" t="s">
        <v>8</v>
      </c>
      <c r="H475" s="4"/>
      <c r="I475" s="4"/>
      <c r="J475" s="4"/>
      <c r="K475" s="4"/>
    </row>
    <row r="476" spans="1:11" ht="14.1" customHeight="1">
      <c r="A476" s="4"/>
      <c r="B476" s="4"/>
      <c r="C476" s="7" t="s">
        <v>16</v>
      </c>
      <c r="D476" s="33" t="s">
        <v>361</v>
      </c>
      <c r="E476" s="33" t="s">
        <v>411</v>
      </c>
      <c r="F476" s="33" t="s">
        <v>385</v>
      </c>
      <c r="G476" s="33" t="s">
        <v>385</v>
      </c>
      <c r="H476" s="4"/>
      <c r="I476" s="4"/>
      <c r="J476" s="4"/>
      <c r="K476" s="4"/>
    </row>
    <row r="477" spans="1:11" ht="14.1" customHeight="1">
      <c r="A477" s="4"/>
      <c r="B477" s="4"/>
      <c r="C477" s="7" t="s">
        <v>506</v>
      </c>
      <c r="D477" s="33" t="s">
        <v>385</v>
      </c>
      <c r="E477" s="33" t="s">
        <v>1850</v>
      </c>
      <c r="F477" s="33" t="s">
        <v>385</v>
      </c>
      <c r="G477" s="33" t="s">
        <v>385</v>
      </c>
      <c r="H477" s="4"/>
      <c r="I477" s="4"/>
      <c r="J477" s="4"/>
      <c r="K477" s="4"/>
    </row>
    <row r="478" spans="1:11" ht="14.1" customHeight="1">
      <c r="A478" s="4"/>
      <c r="B478" s="4"/>
      <c r="C478" s="7" t="s">
        <v>504</v>
      </c>
      <c r="D478" s="33" t="s">
        <v>385</v>
      </c>
      <c r="E478" s="33" t="s">
        <v>1850</v>
      </c>
      <c r="F478" s="33" t="s">
        <v>385</v>
      </c>
      <c r="G478" s="33" t="s">
        <v>385</v>
      </c>
      <c r="H478" s="4"/>
      <c r="I478" s="4"/>
      <c r="J478" s="4"/>
      <c r="K478" s="4"/>
    </row>
    <row r="479" spans="1:11" ht="14.1" customHeight="1">
      <c r="A479" s="4"/>
      <c r="B479" s="4"/>
      <c r="C479" s="7" t="s">
        <v>388</v>
      </c>
      <c r="D479" s="33" t="s">
        <v>361</v>
      </c>
      <c r="E479" s="33" t="s">
        <v>361</v>
      </c>
      <c r="F479" s="33" t="s">
        <v>430</v>
      </c>
      <c r="G479" s="33" t="s">
        <v>361</v>
      </c>
      <c r="H479" s="4"/>
      <c r="I479" s="4"/>
      <c r="J479" s="4"/>
      <c r="K479" s="4"/>
    </row>
    <row r="480" spans="1:11" ht="14.1" customHeight="1">
      <c r="A480" s="4"/>
      <c r="B480" s="4"/>
      <c r="C480" s="7" t="s">
        <v>387</v>
      </c>
      <c r="D480" s="33" t="s">
        <v>361</v>
      </c>
      <c r="E480" s="33" t="s">
        <v>361</v>
      </c>
      <c r="F480" s="33" t="s">
        <v>430</v>
      </c>
      <c r="G480" s="33" t="s">
        <v>361</v>
      </c>
      <c r="H480" s="4"/>
      <c r="I480" s="4"/>
      <c r="J480" s="4"/>
      <c r="K480" s="4"/>
    </row>
    <row r="481" spans="1:11" ht="14.1" customHeight="1">
      <c r="A481" s="4"/>
      <c r="B481" s="4"/>
      <c r="C481" s="7" t="s">
        <v>22</v>
      </c>
      <c r="D481" s="33" t="s">
        <v>361</v>
      </c>
      <c r="E481" s="33" t="s">
        <v>361</v>
      </c>
      <c r="F481" s="33" t="s">
        <v>430</v>
      </c>
      <c r="G481" s="33" t="s">
        <v>361</v>
      </c>
      <c r="H481" s="4"/>
      <c r="I481" s="4"/>
      <c r="J481" s="4"/>
      <c r="K481" s="4"/>
    </row>
    <row r="482" spans="1:11" ht="14.1" customHeight="1">
      <c r="A482" s="4"/>
      <c r="B482" s="4"/>
      <c r="C482" s="1236" t="s">
        <v>384</v>
      </c>
      <c r="D482" s="1237"/>
      <c r="E482" s="1237"/>
      <c r="F482" s="1237"/>
      <c r="G482" s="1237"/>
      <c r="H482" s="4"/>
      <c r="I482" s="4"/>
      <c r="J482" s="4"/>
      <c r="K482" s="4"/>
    </row>
    <row r="483" spans="1:11" ht="14.1" customHeight="1">
      <c r="A483" s="4"/>
      <c r="B483" s="4"/>
      <c r="C483" s="13"/>
      <c r="D483" s="31">
        <v>2021</v>
      </c>
      <c r="E483" s="31">
        <v>2022</v>
      </c>
      <c r="F483" s="31">
        <v>2023</v>
      </c>
      <c r="G483" s="31">
        <v>2024</v>
      </c>
      <c r="H483" s="4"/>
      <c r="I483" s="4"/>
      <c r="J483" s="4"/>
      <c r="K483" s="4"/>
    </row>
    <row r="484" spans="1:11" ht="14.1" customHeight="1">
      <c r="A484" s="4"/>
      <c r="B484" s="4"/>
      <c r="C484" s="12"/>
      <c r="D484" s="32" t="s">
        <v>7</v>
      </c>
      <c r="E484" s="32" t="s">
        <v>8</v>
      </c>
      <c r="F484" s="32" t="s">
        <v>8</v>
      </c>
      <c r="G484" s="32" t="s">
        <v>8</v>
      </c>
      <c r="H484" s="4"/>
      <c r="I484" s="4"/>
      <c r="J484" s="4"/>
      <c r="K484" s="4"/>
    </row>
    <row r="485" spans="1:11" ht="14.1" customHeight="1">
      <c r="A485" s="4"/>
      <c r="B485" s="4"/>
      <c r="C485" s="11" t="s">
        <v>381</v>
      </c>
      <c r="D485" s="28">
        <v>0</v>
      </c>
      <c r="E485" s="28">
        <v>0</v>
      </c>
      <c r="F485" s="28">
        <v>0</v>
      </c>
      <c r="G485" s="28">
        <v>0</v>
      </c>
      <c r="H485" s="4"/>
      <c r="I485" s="4"/>
      <c r="J485" s="4"/>
      <c r="K485" s="4"/>
    </row>
    <row r="486" spans="1:11" ht="14.1" customHeight="1">
      <c r="A486" s="4"/>
      <c r="B486" s="4"/>
      <c r="C486" s="11" t="s">
        <v>370</v>
      </c>
      <c r="D486" s="28">
        <v>0</v>
      </c>
      <c r="E486" s="28">
        <v>0</v>
      </c>
      <c r="F486" s="28">
        <v>0</v>
      </c>
      <c r="G486" s="28">
        <v>0</v>
      </c>
      <c r="H486" s="4"/>
      <c r="I486" s="4"/>
      <c r="J486" s="4"/>
      <c r="K486" s="4"/>
    </row>
    <row r="487" spans="1:11" ht="14.1" customHeight="1">
      <c r="A487" s="4"/>
      <c r="B487" s="4"/>
      <c r="C487" s="11" t="s">
        <v>374</v>
      </c>
      <c r="D487" s="28">
        <v>0</v>
      </c>
      <c r="E487" s="28">
        <v>0</v>
      </c>
      <c r="F487" s="28">
        <v>0</v>
      </c>
      <c r="G487" s="28">
        <v>0</v>
      </c>
      <c r="H487" s="4"/>
      <c r="I487" s="4"/>
      <c r="J487" s="4"/>
      <c r="K487" s="4"/>
    </row>
    <row r="488" spans="1:11" ht="14.1" customHeight="1">
      <c r="A488" s="4"/>
      <c r="B488" s="4"/>
      <c r="C488" s="11" t="s">
        <v>380</v>
      </c>
      <c r="D488" s="28">
        <v>0</v>
      </c>
      <c r="E488" s="28">
        <v>0</v>
      </c>
      <c r="F488" s="28">
        <v>0</v>
      </c>
      <c r="G488" s="28">
        <v>0</v>
      </c>
      <c r="H488" s="4"/>
      <c r="I488" s="4"/>
      <c r="J488" s="4"/>
      <c r="K488" s="4"/>
    </row>
    <row r="489" spans="1:11" ht="14.1" customHeight="1">
      <c r="A489" s="4"/>
      <c r="B489" s="4"/>
      <c r="C489" s="11" t="s">
        <v>370</v>
      </c>
      <c r="D489" s="28">
        <v>0</v>
      </c>
      <c r="E489" s="28">
        <v>0</v>
      </c>
      <c r="F489" s="28">
        <v>0</v>
      </c>
      <c r="G489" s="28">
        <v>0</v>
      </c>
      <c r="H489" s="4"/>
      <c r="I489" s="4"/>
      <c r="J489" s="4"/>
      <c r="K489" s="4"/>
    </row>
    <row r="490" spans="1:11" ht="14.1" customHeight="1">
      <c r="A490" s="4"/>
      <c r="B490" s="4"/>
      <c r="C490" s="11" t="s">
        <v>374</v>
      </c>
      <c r="D490" s="28">
        <v>0</v>
      </c>
      <c r="E490" s="28">
        <v>0</v>
      </c>
      <c r="F490" s="28">
        <v>0</v>
      </c>
      <c r="G490" s="28">
        <v>0</v>
      </c>
      <c r="H490" s="4"/>
      <c r="I490" s="4"/>
      <c r="J490" s="4"/>
      <c r="K490" s="4"/>
    </row>
    <row r="491" spans="1:11" ht="14.1" customHeight="1">
      <c r="A491" s="4"/>
      <c r="B491" s="4"/>
      <c r="C491" s="11" t="s">
        <v>379</v>
      </c>
      <c r="D491" s="28">
        <v>0</v>
      </c>
      <c r="E491" s="28">
        <v>0</v>
      </c>
      <c r="F491" s="28">
        <v>0</v>
      </c>
      <c r="G491" s="28">
        <v>0</v>
      </c>
      <c r="H491" s="4"/>
      <c r="I491" s="4"/>
      <c r="J491" s="4"/>
      <c r="K491" s="4"/>
    </row>
    <row r="492" spans="1:11" ht="14.1" customHeight="1">
      <c r="A492" s="4"/>
      <c r="B492" s="4"/>
      <c r="C492" s="11" t="s">
        <v>370</v>
      </c>
      <c r="D492" s="28">
        <v>0</v>
      </c>
      <c r="E492" s="28">
        <v>0</v>
      </c>
      <c r="F492" s="28">
        <v>0</v>
      </c>
      <c r="G492" s="28">
        <v>0</v>
      </c>
      <c r="H492" s="4"/>
      <c r="I492" s="4"/>
      <c r="J492" s="4"/>
      <c r="K492" s="4"/>
    </row>
    <row r="493" spans="1:11" ht="14.1" customHeight="1">
      <c r="A493" s="4"/>
      <c r="B493" s="4"/>
      <c r="C493" s="11" t="s">
        <v>374</v>
      </c>
      <c r="D493" s="28">
        <v>0</v>
      </c>
      <c r="E493" s="28">
        <v>0</v>
      </c>
      <c r="F493" s="28">
        <v>0</v>
      </c>
      <c r="G493" s="28">
        <v>0</v>
      </c>
      <c r="H493" s="4"/>
      <c r="I493" s="4"/>
      <c r="J493" s="4"/>
      <c r="K493" s="4"/>
    </row>
    <row r="494" spans="1:11" ht="14.1" customHeight="1">
      <c r="A494" s="4"/>
      <c r="B494" s="4"/>
      <c r="C494" s="11" t="s">
        <v>378</v>
      </c>
      <c r="D494" s="28">
        <v>0</v>
      </c>
      <c r="E494" s="28">
        <v>0</v>
      </c>
      <c r="F494" s="28">
        <v>0</v>
      </c>
      <c r="G494" s="28">
        <v>0</v>
      </c>
      <c r="H494" s="4"/>
      <c r="I494" s="4"/>
      <c r="J494" s="4"/>
      <c r="K494" s="4"/>
    </row>
    <row r="495" spans="1:11" ht="14.1" customHeight="1">
      <c r="A495" s="4"/>
      <c r="B495" s="4"/>
      <c r="C495" s="11" t="s">
        <v>370</v>
      </c>
      <c r="D495" s="28">
        <v>0</v>
      </c>
      <c r="E495" s="28">
        <v>0</v>
      </c>
      <c r="F495" s="28">
        <v>0</v>
      </c>
      <c r="G495" s="28">
        <v>0</v>
      </c>
      <c r="H495" s="4"/>
      <c r="I495" s="4"/>
      <c r="J495" s="4"/>
      <c r="K495" s="4"/>
    </row>
    <row r="496" spans="1:11" ht="14.1" customHeight="1">
      <c r="A496" s="4"/>
      <c r="B496" s="4"/>
      <c r="C496" s="11" t="s">
        <v>374</v>
      </c>
      <c r="D496" s="28">
        <v>0</v>
      </c>
      <c r="E496" s="28">
        <v>0</v>
      </c>
      <c r="F496" s="28">
        <v>0</v>
      </c>
      <c r="G496" s="28">
        <v>0</v>
      </c>
      <c r="H496" s="4"/>
      <c r="I496" s="4"/>
      <c r="J496" s="4"/>
      <c r="K496" s="4"/>
    </row>
    <row r="497" spans="1:11" ht="14.1" customHeight="1">
      <c r="A497" s="4"/>
      <c r="B497" s="4"/>
      <c r="C497" s="11" t="s">
        <v>383</v>
      </c>
      <c r="D497" s="28">
        <v>0</v>
      </c>
      <c r="E497" s="28">
        <v>0</v>
      </c>
      <c r="F497" s="28">
        <v>0</v>
      </c>
      <c r="G497" s="28">
        <v>0</v>
      </c>
      <c r="H497" s="4"/>
      <c r="I497" s="4"/>
      <c r="J497" s="4"/>
      <c r="K497" s="4"/>
    </row>
    <row r="498" spans="1:11" ht="14.1" customHeight="1">
      <c r="A498" s="4"/>
      <c r="B498" s="4"/>
      <c r="C498" s="11" t="s">
        <v>370</v>
      </c>
      <c r="D498" s="28">
        <v>0</v>
      </c>
      <c r="E498" s="28">
        <v>0</v>
      </c>
      <c r="F498" s="28">
        <v>0</v>
      </c>
      <c r="G498" s="28">
        <v>0</v>
      </c>
      <c r="H498" s="4"/>
      <c r="I498" s="4"/>
      <c r="J498" s="4"/>
      <c r="K498" s="4"/>
    </row>
    <row r="499" spans="1:11" ht="14.1" customHeight="1">
      <c r="A499" s="4"/>
      <c r="B499" s="4"/>
      <c r="C499" s="11" t="s">
        <v>374</v>
      </c>
      <c r="D499" s="28">
        <v>0</v>
      </c>
      <c r="E499" s="28">
        <v>0</v>
      </c>
      <c r="F499" s="28">
        <v>0</v>
      </c>
      <c r="G499" s="28">
        <v>0</v>
      </c>
      <c r="H499" s="4"/>
      <c r="I499" s="4"/>
      <c r="J499" s="4"/>
      <c r="K499" s="4"/>
    </row>
    <row r="500" spans="1:11" ht="14.1" customHeight="1">
      <c r="A500" s="4"/>
      <c r="B500" s="4"/>
      <c r="C500" s="11" t="s">
        <v>376</v>
      </c>
      <c r="D500" s="28">
        <v>0</v>
      </c>
      <c r="E500" s="28">
        <v>0</v>
      </c>
      <c r="F500" s="28">
        <v>0</v>
      </c>
      <c r="G500" s="28">
        <v>0</v>
      </c>
      <c r="H500" s="4"/>
      <c r="I500" s="4"/>
      <c r="J500" s="4"/>
      <c r="K500" s="4"/>
    </row>
    <row r="501" spans="1:11" ht="14.1" customHeight="1">
      <c r="A501" s="4"/>
      <c r="B501" s="4"/>
      <c r="C501" s="11" t="s">
        <v>370</v>
      </c>
      <c r="D501" s="28">
        <v>0</v>
      </c>
      <c r="E501" s="28">
        <v>0</v>
      </c>
      <c r="F501" s="28">
        <v>0</v>
      </c>
      <c r="G501" s="28">
        <v>0</v>
      </c>
      <c r="H501" s="4"/>
      <c r="I501" s="4"/>
      <c r="J501" s="4"/>
      <c r="K501" s="4"/>
    </row>
    <row r="502" spans="1:11" ht="14.1" customHeight="1">
      <c r="A502" s="4"/>
      <c r="B502" s="4"/>
      <c r="C502" s="11" t="s">
        <v>374</v>
      </c>
      <c r="D502" s="28">
        <v>0</v>
      </c>
      <c r="E502" s="28">
        <v>0</v>
      </c>
      <c r="F502" s="28">
        <v>0</v>
      </c>
      <c r="G502" s="28">
        <v>0</v>
      </c>
      <c r="H502" s="4"/>
      <c r="I502" s="4"/>
      <c r="J502" s="4"/>
      <c r="K502" s="4"/>
    </row>
    <row r="503" spans="1:11" ht="14.1" customHeight="1">
      <c r="A503" s="4"/>
      <c r="B503" s="4"/>
      <c r="C503" s="11" t="s">
        <v>375</v>
      </c>
      <c r="D503" s="28">
        <v>0</v>
      </c>
      <c r="E503" s="28">
        <v>0</v>
      </c>
      <c r="F503" s="28">
        <v>0</v>
      </c>
      <c r="G503" s="28">
        <v>0</v>
      </c>
      <c r="H503" s="4"/>
      <c r="I503" s="4"/>
      <c r="J503" s="4"/>
      <c r="K503" s="4"/>
    </row>
    <row r="504" spans="1:11" ht="14.1" customHeight="1">
      <c r="A504" s="4"/>
      <c r="B504" s="4"/>
      <c r="C504" s="11" t="s">
        <v>370</v>
      </c>
      <c r="D504" s="28">
        <v>0</v>
      </c>
      <c r="E504" s="28">
        <v>0</v>
      </c>
      <c r="F504" s="28">
        <v>0</v>
      </c>
      <c r="G504" s="28">
        <v>0</v>
      </c>
      <c r="H504" s="4"/>
      <c r="I504" s="4"/>
      <c r="J504" s="4"/>
      <c r="K504" s="4"/>
    </row>
    <row r="505" spans="1:11" ht="14.1" customHeight="1">
      <c r="A505" s="4"/>
      <c r="B505" s="4"/>
      <c r="C505" s="11" t="s">
        <v>374</v>
      </c>
      <c r="D505" s="28">
        <v>0</v>
      </c>
      <c r="E505" s="28">
        <v>0</v>
      </c>
      <c r="F505" s="28">
        <v>0</v>
      </c>
      <c r="G505" s="28">
        <v>0</v>
      </c>
      <c r="H505" s="4"/>
      <c r="I505" s="4"/>
      <c r="J505" s="4"/>
      <c r="K505" s="4"/>
    </row>
    <row r="506" spans="1:11" ht="14.1" customHeight="1">
      <c r="A506" s="4"/>
      <c r="B506" s="4"/>
      <c r="C506" s="11" t="s">
        <v>373</v>
      </c>
      <c r="D506" s="28">
        <v>0</v>
      </c>
      <c r="E506" s="28">
        <v>0</v>
      </c>
      <c r="F506" s="28">
        <v>0</v>
      </c>
      <c r="G506" s="28">
        <v>0</v>
      </c>
      <c r="H506" s="4"/>
      <c r="I506" s="4"/>
      <c r="J506" s="4"/>
      <c r="K506" s="4"/>
    </row>
    <row r="507" spans="1:11" ht="14.1" customHeight="1">
      <c r="A507" s="4"/>
      <c r="B507" s="4"/>
      <c r="C507" s="11" t="s">
        <v>370</v>
      </c>
      <c r="D507" s="28">
        <v>0</v>
      </c>
      <c r="E507" s="28">
        <v>0</v>
      </c>
      <c r="F507" s="28">
        <v>0</v>
      </c>
      <c r="G507" s="28">
        <v>0</v>
      </c>
      <c r="H507" s="4"/>
      <c r="I507" s="4"/>
      <c r="J507" s="4"/>
      <c r="K507" s="4"/>
    </row>
    <row r="508" spans="1:11" ht="14.1" customHeight="1">
      <c r="A508" s="4"/>
      <c r="B508" s="4"/>
      <c r="C508" s="11" t="s">
        <v>369</v>
      </c>
      <c r="D508" s="28">
        <v>0</v>
      </c>
      <c r="E508" s="28">
        <v>0</v>
      </c>
      <c r="F508" s="28">
        <v>0</v>
      </c>
      <c r="G508" s="28">
        <v>0</v>
      </c>
      <c r="H508" s="4"/>
      <c r="I508" s="4"/>
      <c r="J508" s="4"/>
      <c r="K508" s="4"/>
    </row>
    <row r="509" spans="1:11" ht="14.1" customHeight="1">
      <c r="A509" s="4"/>
      <c r="B509" s="4"/>
      <c r="C509" s="11" t="s">
        <v>368</v>
      </c>
      <c r="D509" s="28">
        <v>0</v>
      </c>
      <c r="E509" s="28">
        <v>0</v>
      </c>
      <c r="F509" s="28">
        <v>0</v>
      </c>
      <c r="G509" s="28">
        <v>0</v>
      </c>
      <c r="H509" s="4"/>
      <c r="I509" s="4"/>
      <c r="J509" s="4"/>
      <c r="K509" s="4"/>
    </row>
    <row r="510" spans="1:11" ht="14.1" customHeight="1">
      <c r="A510" s="4"/>
      <c r="B510" s="4"/>
      <c r="C510" s="11" t="s">
        <v>367</v>
      </c>
      <c r="D510" s="28">
        <v>0</v>
      </c>
      <c r="E510" s="28">
        <v>0</v>
      </c>
      <c r="F510" s="28">
        <v>0</v>
      </c>
      <c r="G510" s="28">
        <v>0</v>
      </c>
      <c r="H510" s="4"/>
      <c r="I510" s="4"/>
      <c r="J510" s="4"/>
      <c r="K510" s="4"/>
    </row>
    <row r="511" spans="1:11" ht="14.1" customHeight="1">
      <c r="A511" s="4"/>
      <c r="B511" s="4"/>
      <c r="C511" s="11" t="s">
        <v>366</v>
      </c>
      <c r="D511" s="28">
        <v>0</v>
      </c>
      <c r="E511" s="28">
        <v>0</v>
      </c>
      <c r="F511" s="28">
        <v>0</v>
      </c>
      <c r="G511" s="28">
        <v>0</v>
      </c>
      <c r="H511" s="4"/>
      <c r="I511" s="4"/>
      <c r="J511" s="4"/>
      <c r="K511" s="4"/>
    </row>
    <row r="512" spans="1:11" ht="14.1" customHeight="1">
      <c r="A512" s="4"/>
      <c r="B512" s="4"/>
      <c r="C512" s="11" t="s">
        <v>372</v>
      </c>
      <c r="D512" s="28">
        <v>0</v>
      </c>
      <c r="E512" s="28">
        <v>18200000</v>
      </c>
      <c r="F512" s="28">
        <v>0</v>
      </c>
      <c r="G512" s="28">
        <v>0</v>
      </c>
      <c r="H512" s="4"/>
      <c r="I512" s="4"/>
      <c r="J512" s="4"/>
      <c r="K512" s="4"/>
    </row>
    <row r="513" spans="1:11" ht="14.1" customHeight="1">
      <c r="A513" s="4"/>
      <c r="B513" s="4"/>
      <c r="C513" s="11" t="s">
        <v>370</v>
      </c>
      <c r="D513" s="28">
        <v>0</v>
      </c>
      <c r="E513" s="28">
        <v>18200000</v>
      </c>
      <c r="F513" s="28">
        <v>0</v>
      </c>
      <c r="G513" s="28">
        <v>0</v>
      </c>
      <c r="H513" s="4"/>
      <c r="I513" s="4"/>
      <c r="J513" s="4"/>
      <c r="K513" s="4"/>
    </row>
    <row r="514" spans="1:11" ht="14.1" customHeight="1">
      <c r="A514" s="4"/>
      <c r="B514" s="4"/>
      <c r="C514" s="11" t="s">
        <v>369</v>
      </c>
      <c r="D514" s="28">
        <v>0</v>
      </c>
      <c r="E514" s="28">
        <v>0</v>
      </c>
      <c r="F514" s="28">
        <v>0</v>
      </c>
      <c r="G514" s="28">
        <v>0</v>
      </c>
      <c r="H514" s="4"/>
      <c r="I514" s="4"/>
      <c r="J514" s="4"/>
      <c r="K514" s="4"/>
    </row>
    <row r="515" spans="1:11" ht="14.1" customHeight="1">
      <c r="A515" s="4"/>
      <c r="B515" s="4"/>
      <c r="C515" s="11" t="s">
        <v>368</v>
      </c>
      <c r="D515" s="28">
        <v>0</v>
      </c>
      <c r="E515" s="28">
        <v>0</v>
      </c>
      <c r="F515" s="28">
        <v>0</v>
      </c>
      <c r="G515" s="28">
        <v>0</v>
      </c>
      <c r="H515" s="4"/>
      <c r="I515" s="4"/>
      <c r="J515" s="4"/>
      <c r="K515" s="4"/>
    </row>
    <row r="516" spans="1:11" ht="14.1" customHeight="1">
      <c r="A516" s="4"/>
      <c r="B516" s="4"/>
      <c r="C516" s="11" t="s">
        <v>367</v>
      </c>
      <c r="D516" s="28">
        <v>0</v>
      </c>
      <c r="E516" s="28">
        <v>0</v>
      </c>
      <c r="F516" s="28">
        <v>0</v>
      </c>
      <c r="G516" s="28">
        <v>0</v>
      </c>
      <c r="H516" s="4"/>
      <c r="I516" s="4"/>
      <c r="J516" s="4"/>
      <c r="K516" s="4"/>
    </row>
    <row r="517" spans="1:11" ht="14.1" customHeight="1">
      <c r="A517" s="4"/>
      <c r="B517" s="4"/>
      <c r="C517" s="11" t="s">
        <v>366</v>
      </c>
      <c r="D517" s="28">
        <v>0</v>
      </c>
      <c r="E517" s="28">
        <v>0</v>
      </c>
      <c r="F517" s="28">
        <v>0</v>
      </c>
      <c r="G517" s="28">
        <v>0</v>
      </c>
      <c r="H517" s="4"/>
      <c r="I517" s="4"/>
      <c r="J517" s="4"/>
      <c r="K517" s="4"/>
    </row>
    <row r="518" spans="1:11" ht="14.1" customHeight="1">
      <c r="A518" s="4"/>
      <c r="B518" s="4"/>
      <c r="C518" s="11" t="s">
        <v>371</v>
      </c>
      <c r="D518" s="28">
        <v>0</v>
      </c>
      <c r="E518" s="28">
        <v>0</v>
      </c>
      <c r="F518" s="28">
        <v>0</v>
      </c>
      <c r="G518" s="28">
        <v>0</v>
      </c>
      <c r="H518" s="4"/>
      <c r="I518" s="4"/>
      <c r="J518" s="4"/>
      <c r="K518" s="4"/>
    </row>
    <row r="519" spans="1:11" ht="14.1" customHeight="1">
      <c r="A519" s="4"/>
      <c r="B519" s="4"/>
      <c r="C519" s="11" t="s">
        <v>370</v>
      </c>
      <c r="D519" s="28">
        <v>0</v>
      </c>
      <c r="E519" s="28">
        <v>0</v>
      </c>
      <c r="F519" s="28">
        <v>0</v>
      </c>
      <c r="G519" s="28">
        <v>0</v>
      </c>
      <c r="H519" s="4"/>
      <c r="I519" s="4"/>
      <c r="J519" s="4"/>
      <c r="K519" s="4"/>
    </row>
    <row r="520" spans="1:11" ht="14.1" customHeight="1">
      <c r="A520" s="4"/>
      <c r="B520" s="4"/>
      <c r="C520" s="11" t="s">
        <v>369</v>
      </c>
      <c r="D520" s="28">
        <v>0</v>
      </c>
      <c r="E520" s="28">
        <v>0</v>
      </c>
      <c r="F520" s="28">
        <v>0</v>
      </c>
      <c r="G520" s="28">
        <v>0</v>
      </c>
      <c r="H520" s="4"/>
      <c r="I520" s="4"/>
      <c r="J520" s="4"/>
      <c r="K520" s="4"/>
    </row>
    <row r="521" spans="1:11" ht="14.1" customHeight="1">
      <c r="A521" s="4"/>
      <c r="B521" s="4"/>
      <c r="C521" s="11" t="s">
        <v>368</v>
      </c>
      <c r="D521" s="28">
        <v>0</v>
      </c>
      <c r="E521" s="28">
        <v>0</v>
      </c>
      <c r="F521" s="28">
        <v>0</v>
      </c>
      <c r="G521" s="28">
        <v>0</v>
      </c>
      <c r="H521" s="4"/>
      <c r="I521" s="4"/>
      <c r="J521" s="4"/>
      <c r="K521" s="4"/>
    </row>
    <row r="522" spans="1:11" ht="14.1" customHeight="1">
      <c r="A522" s="4"/>
      <c r="B522" s="4"/>
      <c r="C522" s="11" t="s">
        <v>367</v>
      </c>
      <c r="D522" s="28">
        <v>0</v>
      </c>
      <c r="E522" s="28">
        <v>0</v>
      </c>
      <c r="F522" s="28">
        <v>0</v>
      </c>
      <c r="G522" s="28">
        <v>0</v>
      </c>
      <c r="H522" s="4"/>
      <c r="I522" s="4"/>
      <c r="J522" s="4"/>
      <c r="K522" s="4"/>
    </row>
    <row r="523" spans="1:11" ht="14.1" customHeight="1">
      <c r="A523" s="4"/>
      <c r="B523" s="4"/>
      <c r="C523" s="11" t="s">
        <v>366</v>
      </c>
      <c r="D523" s="28">
        <v>0</v>
      </c>
      <c r="E523" s="28">
        <v>0</v>
      </c>
      <c r="F523" s="28">
        <v>0</v>
      </c>
      <c r="G523" s="28">
        <v>0</v>
      </c>
      <c r="H523" s="4"/>
      <c r="I523" s="4"/>
      <c r="J523" s="4"/>
      <c r="K523" s="4"/>
    </row>
    <row r="524" spans="1:11" ht="14.1" customHeight="1">
      <c r="A524" s="4"/>
      <c r="B524" s="4"/>
      <c r="C524" s="11" t="s">
        <v>365</v>
      </c>
      <c r="D524" s="28">
        <v>0</v>
      </c>
      <c r="E524" s="28">
        <v>0</v>
      </c>
      <c r="F524" s="28">
        <v>0</v>
      </c>
      <c r="G524" s="28">
        <v>0</v>
      </c>
      <c r="H524" s="4"/>
      <c r="I524" s="4"/>
      <c r="J524" s="4"/>
      <c r="K524" s="4"/>
    </row>
    <row r="525" spans="1:11" ht="14.1" customHeight="1">
      <c r="A525" s="4"/>
      <c r="B525" s="4"/>
      <c r="C525" s="11" t="s">
        <v>364</v>
      </c>
      <c r="D525" s="28">
        <v>0</v>
      </c>
      <c r="E525" s="28">
        <v>0</v>
      </c>
      <c r="F525" s="28">
        <v>0</v>
      </c>
      <c r="G525" s="28">
        <v>0</v>
      </c>
      <c r="H525" s="4"/>
      <c r="I525" s="4"/>
      <c r="J525" s="4"/>
      <c r="K525" s="4"/>
    </row>
    <row r="526" spans="1:11" ht="14.1" customHeight="1">
      <c r="A526" s="4"/>
      <c r="B526" s="4"/>
      <c r="C526" s="10" t="s">
        <v>147</v>
      </c>
      <c r="D526" s="28">
        <v>0</v>
      </c>
      <c r="E526" s="28">
        <v>18200000</v>
      </c>
      <c r="F526" s="28">
        <v>0</v>
      </c>
      <c r="G526" s="28">
        <v>0</v>
      </c>
      <c r="H526" s="4"/>
      <c r="I526" s="4"/>
      <c r="J526" s="4"/>
      <c r="K526" s="4"/>
    </row>
    <row r="527" spans="1:11" ht="15" customHeight="1">
      <c r="A527" s="4"/>
      <c r="B527" s="4"/>
      <c r="C527" s="9" t="s">
        <v>361</v>
      </c>
      <c r="D527" s="29" t="s">
        <v>361</v>
      </c>
      <c r="E527" s="29" t="s">
        <v>361</v>
      </c>
      <c r="F527" s="29" t="s">
        <v>361</v>
      </c>
      <c r="G527" s="29" t="s">
        <v>361</v>
      </c>
      <c r="H527" s="4"/>
      <c r="I527" s="4"/>
      <c r="J527" s="4"/>
      <c r="K527" s="4"/>
    </row>
    <row r="528" spans="1:11" ht="15" customHeight="1">
      <c r="A528" s="4"/>
      <c r="B528" s="4"/>
      <c r="C528" s="8" t="s">
        <v>382</v>
      </c>
      <c r="D528" s="30">
        <v>182736296</v>
      </c>
      <c r="E528" s="30">
        <v>274940000</v>
      </c>
      <c r="F528" s="30">
        <v>137500000</v>
      </c>
      <c r="G528" s="30">
        <v>137500000</v>
      </c>
      <c r="H528" s="4"/>
      <c r="I528" s="4"/>
      <c r="J528" s="4"/>
      <c r="K528" s="4"/>
    </row>
    <row r="529" spans="1:11" ht="15" customHeight="1">
      <c r="A529" s="4"/>
      <c r="B529" s="4"/>
      <c r="C529" s="7" t="s">
        <v>381</v>
      </c>
      <c r="D529" s="26">
        <v>96500000</v>
      </c>
      <c r="E529" s="26">
        <v>98000000</v>
      </c>
      <c r="F529" s="26">
        <v>98000000</v>
      </c>
      <c r="G529" s="26">
        <v>98000000</v>
      </c>
      <c r="H529" s="4"/>
      <c r="I529" s="4"/>
      <c r="J529" s="4"/>
      <c r="K529" s="4"/>
    </row>
    <row r="530" spans="1:11" ht="15" customHeight="1">
      <c r="A530" s="4"/>
      <c r="B530" s="4"/>
      <c r="C530" s="7" t="s">
        <v>370</v>
      </c>
      <c r="D530" s="26">
        <v>96500000</v>
      </c>
      <c r="E530" s="26">
        <v>98000000</v>
      </c>
      <c r="F530" s="26">
        <v>98000000</v>
      </c>
      <c r="G530" s="26">
        <v>98000000</v>
      </c>
      <c r="H530" s="4"/>
      <c r="I530" s="4"/>
      <c r="J530" s="4"/>
      <c r="K530" s="4"/>
    </row>
    <row r="531" spans="1:11" ht="15" customHeight="1">
      <c r="A531" s="4"/>
      <c r="B531" s="4"/>
      <c r="C531" s="7" t="s">
        <v>374</v>
      </c>
      <c r="D531" s="26">
        <v>0</v>
      </c>
      <c r="E531" s="26">
        <v>0</v>
      </c>
      <c r="F531" s="26">
        <v>0</v>
      </c>
      <c r="G531" s="26">
        <v>0</v>
      </c>
      <c r="H531" s="4"/>
      <c r="I531" s="4"/>
      <c r="J531" s="4"/>
      <c r="K531" s="4"/>
    </row>
    <row r="532" spans="1:11" ht="15" customHeight="1">
      <c r="A532" s="4"/>
      <c r="B532" s="4"/>
      <c r="C532" s="7" t="s">
        <v>380</v>
      </c>
      <c r="D532" s="26">
        <v>15500000</v>
      </c>
      <c r="E532" s="26">
        <v>14000000</v>
      </c>
      <c r="F532" s="26">
        <v>14000000</v>
      </c>
      <c r="G532" s="26">
        <v>14000000</v>
      </c>
      <c r="H532" s="4"/>
      <c r="I532" s="4"/>
      <c r="J532" s="4"/>
      <c r="K532" s="4"/>
    </row>
    <row r="533" spans="1:11" ht="15" customHeight="1">
      <c r="A533" s="4"/>
      <c r="B533" s="4"/>
      <c r="C533" s="7" t="s">
        <v>370</v>
      </c>
      <c r="D533" s="26">
        <v>15500000</v>
      </c>
      <c r="E533" s="26">
        <v>14000000</v>
      </c>
      <c r="F533" s="26">
        <v>14000000</v>
      </c>
      <c r="G533" s="26">
        <v>14000000</v>
      </c>
      <c r="H533" s="4"/>
      <c r="I533" s="4"/>
      <c r="J533" s="4"/>
      <c r="K533" s="4"/>
    </row>
    <row r="534" spans="1:11" ht="15" customHeight="1">
      <c r="A534" s="4"/>
      <c r="B534" s="4"/>
      <c r="C534" s="7" t="s">
        <v>374</v>
      </c>
      <c r="D534" s="26">
        <v>0</v>
      </c>
      <c r="E534" s="26">
        <v>0</v>
      </c>
      <c r="F534" s="26">
        <v>0</v>
      </c>
      <c r="G534" s="26">
        <v>0</v>
      </c>
      <c r="H534" s="4"/>
      <c r="I534" s="4"/>
      <c r="J534" s="4"/>
      <c r="K534" s="4"/>
    </row>
    <row r="535" spans="1:11" ht="15" customHeight="1">
      <c r="A535" s="4"/>
      <c r="B535" s="4"/>
      <c r="C535" s="7" t="s">
        <v>379</v>
      </c>
      <c r="D535" s="26">
        <v>19700000</v>
      </c>
      <c r="E535" s="26">
        <v>40900000</v>
      </c>
      <c r="F535" s="26">
        <v>23460000</v>
      </c>
      <c r="G535" s="26">
        <v>23460000</v>
      </c>
      <c r="H535" s="4"/>
      <c r="I535" s="4"/>
      <c r="J535" s="4"/>
      <c r="K535" s="4"/>
    </row>
    <row r="536" spans="1:11" ht="15" customHeight="1">
      <c r="A536" s="4"/>
      <c r="B536" s="4"/>
      <c r="C536" s="7" t="s">
        <v>370</v>
      </c>
      <c r="D536" s="26">
        <v>19700000</v>
      </c>
      <c r="E536" s="26">
        <v>40900000</v>
      </c>
      <c r="F536" s="26">
        <v>23460000</v>
      </c>
      <c r="G536" s="26">
        <v>23460000</v>
      </c>
      <c r="H536" s="4"/>
      <c r="I536" s="4"/>
      <c r="J536" s="4"/>
      <c r="K536" s="4"/>
    </row>
    <row r="537" spans="1:11" ht="15" customHeight="1">
      <c r="A537" s="4"/>
      <c r="B537" s="4"/>
      <c r="C537" s="7" t="s">
        <v>374</v>
      </c>
      <c r="D537" s="26">
        <v>0</v>
      </c>
      <c r="E537" s="26">
        <v>0</v>
      </c>
      <c r="F537" s="26">
        <v>0</v>
      </c>
      <c r="G537" s="26">
        <v>0</v>
      </c>
      <c r="H537" s="4"/>
      <c r="I537" s="4"/>
      <c r="J537" s="4"/>
      <c r="K537" s="4"/>
    </row>
    <row r="538" spans="1:11" ht="15" customHeight="1">
      <c r="A538" s="4"/>
      <c r="B538" s="4"/>
      <c r="C538" s="7" t="s">
        <v>378</v>
      </c>
      <c r="D538" s="26">
        <v>0</v>
      </c>
      <c r="E538" s="26">
        <v>0</v>
      </c>
      <c r="F538" s="26">
        <v>0</v>
      </c>
      <c r="G538" s="26">
        <v>0</v>
      </c>
      <c r="H538" s="4"/>
      <c r="I538" s="4"/>
      <c r="J538" s="4"/>
      <c r="K538" s="4"/>
    </row>
    <row r="539" spans="1:11" ht="15" customHeight="1">
      <c r="A539" s="4"/>
      <c r="B539" s="4"/>
      <c r="C539" s="7" t="s">
        <v>370</v>
      </c>
      <c r="D539" s="26">
        <v>0</v>
      </c>
      <c r="E539" s="26">
        <v>0</v>
      </c>
      <c r="F539" s="26">
        <v>0</v>
      </c>
      <c r="G539" s="26">
        <v>0</v>
      </c>
      <c r="H539" s="4"/>
      <c r="I539" s="4"/>
      <c r="J539" s="4"/>
      <c r="K539" s="4"/>
    </row>
    <row r="540" spans="1:11" ht="15" customHeight="1">
      <c r="A540" s="4"/>
      <c r="B540" s="4"/>
      <c r="C540" s="7" t="s">
        <v>374</v>
      </c>
      <c r="D540" s="26">
        <v>0</v>
      </c>
      <c r="E540" s="26">
        <v>0</v>
      </c>
      <c r="F540" s="26">
        <v>0</v>
      </c>
      <c r="G540" s="26">
        <v>0</v>
      </c>
      <c r="H540" s="4"/>
      <c r="I540" s="4"/>
      <c r="J540" s="4"/>
      <c r="K540" s="4"/>
    </row>
    <row r="541" spans="1:11" ht="20.100000000000001" customHeight="1">
      <c r="A541" s="4"/>
      <c r="B541" s="4"/>
      <c r="C541" s="7" t="s">
        <v>377</v>
      </c>
      <c r="D541" s="27">
        <v>0</v>
      </c>
      <c r="E541" s="27">
        <v>0</v>
      </c>
      <c r="F541" s="27">
        <v>0</v>
      </c>
      <c r="G541" s="27">
        <v>0</v>
      </c>
      <c r="H541" s="4"/>
      <c r="I541" s="4"/>
      <c r="J541" s="4"/>
      <c r="K541" s="4"/>
    </row>
    <row r="542" spans="1:11" ht="15" customHeight="1">
      <c r="A542" s="4"/>
      <c r="B542" s="4"/>
      <c r="C542" s="7" t="s">
        <v>370</v>
      </c>
      <c r="D542" s="26">
        <v>0</v>
      </c>
      <c r="E542" s="26">
        <v>0</v>
      </c>
      <c r="F542" s="26">
        <v>0</v>
      </c>
      <c r="G542" s="26">
        <v>0</v>
      </c>
      <c r="H542" s="4"/>
      <c r="I542" s="4"/>
      <c r="J542" s="4"/>
      <c r="K542" s="4"/>
    </row>
    <row r="543" spans="1:11" ht="15" customHeight="1">
      <c r="A543" s="4"/>
      <c r="B543" s="4"/>
      <c r="C543" s="7" t="s">
        <v>374</v>
      </c>
      <c r="D543" s="26">
        <v>0</v>
      </c>
      <c r="E543" s="26">
        <v>0</v>
      </c>
      <c r="F543" s="26">
        <v>0</v>
      </c>
      <c r="G543" s="26">
        <v>0</v>
      </c>
      <c r="H543" s="4"/>
      <c r="I543" s="4"/>
      <c r="J543" s="4"/>
      <c r="K543" s="4"/>
    </row>
    <row r="544" spans="1:11" ht="15" customHeight="1">
      <c r="A544" s="4"/>
      <c r="B544" s="4"/>
      <c r="C544" s="7" t="s">
        <v>376</v>
      </c>
      <c r="D544" s="26">
        <v>300000</v>
      </c>
      <c r="E544" s="26">
        <v>300000</v>
      </c>
      <c r="F544" s="26">
        <v>300000</v>
      </c>
      <c r="G544" s="26">
        <v>300000</v>
      </c>
      <c r="H544" s="4"/>
      <c r="I544" s="4"/>
      <c r="J544" s="4"/>
      <c r="K544" s="4"/>
    </row>
    <row r="545" spans="1:11" ht="15" customHeight="1">
      <c r="A545" s="4"/>
      <c r="B545" s="4"/>
      <c r="C545" s="7" t="s">
        <v>370</v>
      </c>
      <c r="D545" s="26">
        <v>300000</v>
      </c>
      <c r="E545" s="26">
        <v>300000</v>
      </c>
      <c r="F545" s="26">
        <v>300000</v>
      </c>
      <c r="G545" s="26">
        <v>300000</v>
      </c>
      <c r="H545" s="4"/>
      <c r="I545" s="4"/>
      <c r="J545" s="4"/>
      <c r="K545" s="4"/>
    </row>
    <row r="546" spans="1:11" ht="15" customHeight="1">
      <c r="A546" s="4"/>
      <c r="B546" s="4"/>
      <c r="C546" s="7" t="s">
        <v>374</v>
      </c>
      <c r="D546" s="26">
        <v>0</v>
      </c>
      <c r="E546" s="26">
        <v>0</v>
      </c>
      <c r="F546" s="26">
        <v>0</v>
      </c>
      <c r="G546" s="26">
        <v>0</v>
      </c>
      <c r="H546" s="4"/>
      <c r="I546" s="4"/>
      <c r="J546" s="4"/>
      <c r="K546" s="4"/>
    </row>
    <row r="547" spans="1:11" ht="15" customHeight="1">
      <c r="A547" s="4"/>
      <c r="B547" s="4"/>
      <c r="C547" s="7" t="s">
        <v>375</v>
      </c>
      <c r="D547" s="26">
        <v>34236296</v>
      </c>
      <c r="E547" s="26">
        <v>40240000</v>
      </c>
      <c r="F547" s="26">
        <v>240000</v>
      </c>
      <c r="G547" s="26">
        <v>240000</v>
      </c>
      <c r="H547" s="4"/>
      <c r="I547" s="4"/>
      <c r="J547" s="4"/>
      <c r="K547" s="4"/>
    </row>
    <row r="548" spans="1:11" ht="15" customHeight="1">
      <c r="A548" s="4"/>
      <c r="B548" s="4"/>
      <c r="C548" s="7" t="s">
        <v>370</v>
      </c>
      <c r="D548" s="26">
        <v>34236296</v>
      </c>
      <c r="E548" s="26">
        <v>40240000</v>
      </c>
      <c r="F548" s="26">
        <v>240000</v>
      </c>
      <c r="G548" s="26">
        <v>240000</v>
      </c>
      <c r="H548" s="4"/>
      <c r="I548" s="4"/>
      <c r="J548" s="4"/>
      <c r="K548" s="4"/>
    </row>
    <row r="549" spans="1:11" ht="15" customHeight="1">
      <c r="A549" s="4"/>
      <c r="B549" s="4"/>
      <c r="C549" s="7" t="s">
        <v>374</v>
      </c>
      <c r="D549" s="26">
        <v>0</v>
      </c>
      <c r="E549" s="26">
        <v>0</v>
      </c>
      <c r="F549" s="26">
        <v>0</v>
      </c>
      <c r="G549" s="26">
        <v>0</v>
      </c>
      <c r="H549" s="4"/>
      <c r="I549" s="4"/>
      <c r="J549" s="4"/>
      <c r="K549" s="4"/>
    </row>
    <row r="550" spans="1:11" ht="15" customHeight="1">
      <c r="A550" s="4"/>
      <c r="B550" s="4"/>
      <c r="C550" s="7" t="s">
        <v>373</v>
      </c>
      <c r="D550" s="26">
        <v>0</v>
      </c>
      <c r="E550" s="26">
        <v>0</v>
      </c>
      <c r="F550" s="26">
        <v>0</v>
      </c>
      <c r="G550" s="26">
        <v>0</v>
      </c>
      <c r="H550" s="4"/>
      <c r="I550" s="4"/>
      <c r="J550" s="4"/>
      <c r="K550" s="4"/>
    </row>
    <row r="551" spans="1:11" ht="15" customHeight="1">
      <c r="A551" s="4"/>
      <c r="B551" s="4"/>
      <c r="C551" s="7" t="s">
        <v>370</v>
      </c>
      <c r="D551" s="26">
        <v>0</v>
      </c>
      <c r="E551" s="26">
        <v>0</v>
      </c>
      <c r="F551" s="26">
        <v>0</v>
      </c>
      <c r="G551" s="26">
        <v>0</v>
      </c>
      <c r="H551" s="4"/>
      <c r="I551" s="4"/>
      <c r="J551" s="4"/>
      <c r="K551" s="4"/>
    </row>
    <row r="552" spans="1:11" ht="15" customHeight="1">
      <c r="A552" s="4"/>
      <c r="B552" s="4"/>
      <c r="C552" s="7" t="s">
        <v>369</v>
      </c>
      <c r="D552" s="26">
        <v>0</v>
      </c>
      <c r="E552" s="26">
        <v>0</v>
      </c>
      <c r="F552" s="26">
        <v>0</v>
      </c>
      <c r="G552" s="26">
        <v>0</v>
      </c>
      <c r="H552" s="4"/>
      <c r="I552" s="4"/>
      <c r="J552" s="4"/>
      <c r="K552" s="4"/>
    </row>
    <row r="553" spans="1:11" ht="15" customHeight="1">
      <c r="A553" s="4"/>
      <c r="B553" s="4"/>
      <c r="C553" s="7" t="s">
        <v>368</v>
      </c>
      <c r="D553" s="26">
        <v>0</v>
      </c>
      <c r="E553" s="26">
        <v>0</v>
      </c>
      <c r="F553" s="26">
        <v>0</v>
      </c>
      <c r="G553" s="26">
        <v>0</v>
      </c>
      <c r="H553" s="4"/>
      <c r="I553" s="4"/>
      <c r="J553" s="4"/>
      <c r="K553" s="4"/>
    </row>
    <row r="554" spans="1:11" ht="15" customHeight="1">
      <c r="A554" s="4"/>
      <c r="B554" s="4"/>
      <c r="C554" s="7" t="s">
        <v>367</v>
      </c>
      <c r="D554" s="26">
        <v>0</v>
      </c>
      <c r="E554" s="26">
        <v>0</v>
      </c>
      <c r="F554" s="26">
        <v>0</v>
      </c>
      <c r="G554" s="26">
        <v>0</v>
      </c>
      <c r="H554" s="4"/>
      <c r="I554" s="4"/>
      <c r="J554" s="4"/>
      <c r="K554" s="4"/>
    </row>
    <row r="555" spans="1:11" ht="15" customHeight="1">
      <c r="A555" s="4"/>
      <c r="B555" s="4"/>
      <c r="C555" s="7" t="s">
        <v>366</v>
      </c>
      <c r="D555" s="26">
        <v>0</v>
      </c>
      <c r="E555" s="26">
        <v>0</v>
      </c>
      <c r="F555" s="26">
        <v>0</v>
      </c>
      <c r="G555" s="26">
        <v>0</v>
      </c>
      <c r="H555" s="4"/>
      <c r="I555" s="4"/>
      <c r="J555" s="4"/>
      <c r="K555" s="4"/>
    </row>
    <row r="556" spans="1:11" ht="15" customHeight="1">
      <c r="A556" s="4"/>
      <c r="B556" s="4"/>
      <c r="C556" s="7" t="s">
        <v>372</v>
      </c>
      <c r="D556" s="26">
        <v>16500000</v>
      </c>
      <c r="E556" s="26">
        <v>81500000</v>
      </c>
      <c r="F556" s="26">
        <v>1500000</v>
      </c>
      <c r="G556" s="26">
        <v>1500000</v>
      </c>
      <c r="H556" s="4"/>
      <c r="I556" s="4"/>
      <c r="J556" s="4"/>
      <c r="K556" s="4"/>
    </row>
    <row r="557" spans="1:11" ht="15" customHeight="1">
      <c r="A557" s="4"/>
      <c r="B557" s="4"/>
      <c r="C557" s="7" t="s">
        <v>370</v>
      </c>
      <c r="D557" s="26">
        <v>16500000</v>
      </c>
      <c r="E557" s="26">
        <v>81500000</v>
      </c>
      <c r="F557" s="26">
        <v>1500000</v>
      </c>
      <c r="G557" s="26">
        <v>1500000</v>
      </c>
      <c r="H557" s="4"/>
      <c r="I557" s="4"/>
      <c r="J557" s="4"/>
      <c r="K557" s="4"/>
    </row>
    <row r="558" spans="1:11" ht="15" customHeight="1">
      <c r="A558" s="4"/>
      <c r="B558" s="4"/>
      <c r="C558" s="7" t="s">
        <v>369</v>
      </c>
      <c r="D558" s="26">
        <v>0</v>
      </c>
      <c r="E558" s="26">
        <v>0</v>
      </c>
      <c r="F558" s="26">
        <v>0</v>
      </c>
      <c r="G558" s="26">
        <v>0</v>
      </c>
      <c r="H558" s="4"/>
      <c r="I558" s="4"/>
      <c r="J558" s="4"/>
      <c r="K558" s="4"/>
    </row>
    <row r="559" spans="1:11" ht="15" customHeight="1">
      <c r="A559" s="4"/>
      <c r="B559" s="4"/>
      <c r="C559" s="7" t="s">
        <v>368</v>
      </c>
      <c r="D559" s="26">
        <v>0</v>
      </c>
      <c r="E559" s="26">
        <v>0</v>
      </c>
      <c r="F559" s="26">
        <v>0</v>
      </c>
      <c r="G559" s="26">
        <v>0</v>
      </c>
      <c r="H559" s="4"/>
      <c r="I559" s="4"/>
      <c r="J559" s="4"/>
      <c r="K559" s="4"/>
    </row>
    <row r="560" spans="1:11" ht="15" customHeight="1">
      <c r="A560" s="4"/>
      <c r="B560" s="4"/>
      <c r="C560" s="7" t="s">
        <v>367</v>
      </c>
      <c r="D560" s="26">
        <v>0</v>
      </c>
      <c r="E560" s="26">
        <v>0</v>
      </c>
      <c r="F560" s="26">
        <v>0</v>
      </c>
      <c r="G560" s="26">
        <v>0</v>
      </c>
      <c r="H560" s="4"/>
      <c r="I560" s="4"/>
      <c r="J560" s="4"/>
      <c r="K560" s="4"/>
    </row>
    <row r="561" spans="1:11" ht="15" customHeight="1">
      <c r="A561" s="4"/>
      <c r="B561" s="4"/>
      <c r="C561" s="7" t="s">
        <v>366</v>
      </c>
      <c r="D561" s="26">
        <v>0</v>
      </c>
      <c r="E561" s="26">
        <v>0</v>
      </c>
      <c r="F561" s="26">
        <v>0</v>
      </c>
      <c r="G561" s="26">
        <v>0</v>
      </c>
      <c r="H561" s="4"/>
      <c r="I561" s="4"/>
      <c r="J561" s="4"/>
      <c r="K561" s="4"/>
    </row>
    <row r="562" spans="1:11" ht="15" customHeight="1">
      <c r="A562" s="4"/>
      <c r="B562" s="4"/>
      <c r="C562" s="7" t="s">
        <v>371</v>
      </c>
      <c r="D562" s="26">
        <v>0</v>
      </c>
      <c r="E562" s="26">
        <v>0</v>
      </c>
      <c r="F562" s="26">
        <v>0</v>
      </c>
      <c r="G562" s="26">
        <v>0</v>
      </c>
      <c r="H562" s="4"/>
      <c r="I562" s="4"/>
      <c r="J562" s="4"/>
      <c r="K562" s="4"/>
    </row>
    <row r="563" spans="1:11" ht="15" customHeight="1">
      <c r="A563" s="4"/>
      <c r="B563" s="4"/>
      <c r="C563" s="7" t="s">
        <v>370</v>
      </c>
      <c r="D563" s="26">
        <v>0</v>
      </c>
      <c r="E563" s="26">
        <v>0</v>
      </c>
      <c r="F563" s="26">
        <v>0</v>
      </c>
      <c r="G563" s="26">
        <v>0</v>
      </c>
      <c r="H563" s="4"/>
      <c r="I563" s="4"/>
      <c r="J563" s="4"/>
      <c r="K563" s="4"/>
    </row>
    <row r="564" spans="1:11" ht="15" customHeight="1">
      <c r="A564" s="4"/>
      <c r="B564" s="4"/>
      <c r="C564" s="7" t="s">
        <v>369</v>
      </c>
      <c r="D564" s="26">
        <v>0</v>
      </c>
      <c r="E564" s="26">
        <v>0</v>
      </c>
      <c r="F564" s="26">
        <v>0</v>
      </c>
      <c r="G564" s="26">
        <v>0</v>
      </c>
      <c r="H564" s="4"/>
      <c r="I564" s="4"/>
      <c r="J564" s="4"/>
      <c r="K564" s="4"/>
    </row>
    <row r="565" spans="1:11" ht="15" customHeight="1">
      <c r="A565" s="4"/>
      <c r="B565" s="4"/>
      <c r="C565" s="7" t="s">
        <v>368</v>
      </c>
      <c r="D565" s="26">
        <v>0</v>
      </c>
      <c r="E565" s="26">
        <v>0</v>
      </c>
      <c r="F565" s="26">
        <v>0</v>
      </c>
      <c r="G565" s="26">
        <v>0</v>
      </c>
      <c r="H565" s="4"/>
      <c r="I565" s="4"/>
      <c r="J565" s="4"/>
      <c r="K565" s="4"/>
    </row>
    <row r="566" spans="1:11" ht="15" customHeight="1">
      <c r="A566" s="4"/>
      <c r="B566" s="4"/>
      <c r="C566" s="7" t="s">
        <v>367</v>
      </c>
      <c r="D566" s="26">
        <v>0</v>
      </c>
      <c r="E566" s="26">
        <v>0</v>
      </c>
      <c r="F566" s="26">
        <v>0</v>
      </c>
      <c r="G566" s="26">
        <v>0</v>
      </c>
      <c r="H566" s="4"/>
      <c r="I566" s="4"/>
      <c r="J566" s="4"/>
      <c r="K566" s="4"/>
    </row>
    <row r="567" spans="1:11" ht="15" customHeight="1">
      <c r="A567" s="4"/>
      <c r="B567" s="4"/>
      <c r="C567" s="7" t="s">
        <v>366</v>
      </c>
      <c r="D567" s="26">
        <v>0</v>
      </c>
      <c r="E567" s="26">
        <v>0</v>
      </c>
      <c r="F567" s="26">
        <v>0</v>
      </c>
      <c r="G567" s="26">
        <v>0</v>
      </c>
      <c r="H567" s="4"/>
      <c r="I567" s="4"/>
      <c r="J567" s="4"/>
      <c r="K567" s="4"/>
    </row>
    <row r="568" spans="1:11" ht="15" customHeight="1">
      <c r="A568" s="4"/>
      <c r="B568" s="4"/>
      <c r="C568" s="7" t="s">
        <v>365</v>
      </c>
      <c r="D568" s="26">
        <v>0</v>
      </c>
      <c r="E568" s="26">
        <v>0</v>
      </c>
      <c r="F568" s="26">
        <v>0</v>
      </c>
      <c r="G568" s="26">
        <v>0</v>
      </c>
      <c r="H568" s="4"/>
      <c r="I568" s="4"/>
      <c r="J568" s="4"/>
      <c r="K568" s="4"/>
    </row>
    <row r="569" spans="1:11" ht="15" customHeight="1">
      <c r="A569" s="4"/>
      <c r="B569" s="4"/>
      <c r="C569" s="7" t="s">
        <v>364</v>
      </c>
      <c r="D569" s="26">
        <v>0</v>
      </c>
      <c r="E569" s="26">
        <v>0</v>
      </c>
      <c r="F569" s="26">
        <v>0</v>
      </c>
      <c r="G569" s="26">
        <v>0</v>
      </c>
      <c r="H569" s="4"/>
      <c r="I569" s="4"/>
      <c r="J569" s="4"/>
      <c r="K569" s="4"/>
    </row>
    <row r="570" spans="1:11" ht="20.100000000000001" customHeight="1">
      <c r="A570" s="4"/>
      <c r="B570" s="4"/>
      <c r="C570" s="6" t="s">
        <v>361</v>
      </c>
      <c r="D570" s="4"/>
      <c r="E570" s="4"/>
      <c r="F570" s="4"/>
      <c r="G570" s="4"/>
      <c r="H570" s="4"/>
      <c r="I570" s="4"/>
      <c r="J570" s="4"/>
      <c r="K570" s="4"/>
    </row>
    <row r="571" spans="1:11" ht="20.100000000000001" customHeight="1">
      <c r="A571" s="17" t="s">
        <v>429</v>
      </c>
      <c r="B571" s="25" t="s">
        <v>269</v>
      </c>
      <c r="C571" s="25" t="s">
        <v>361</v>
      </c>
      <c r="D571" s="4"/>
      <c r="E571" s="3" t="s">
        <v>361</v>
      </c>
      <c r="F571" s="25" t="s">
        <v>269</v>
      </c>
      <c r="G571" s="25" t="s">
        <v>361</v>
      </c>
      <c r="H571" s="5" t="s">
        <v>361</v>
      </c>
      <c r="I571" s="3" t="s">
        <v>361</v>
      </c>
      <c r="J571" s="25" t="s">
        <v>269</v>
      </c>
      <c r="K571" s="25" t="s">
        <v>361</v>
      </c>
    </row>
    <row r="572" spans="1:11" ht="20.100000000000001" customHeight="1">
      <c r="A572" s="2" t="s">
        <v>428</v>
      </c>
      <c r="B572" s="25" t="s">
        <v>362</v>
      </c>
      <c r="C572" s="25" t="s">
        <v>361</v>
      </c>
      <c r="D572" s="4"/>
      <c r="E572" s="2" t="s">
        <v>427</v>
      </c>
      <c r="F572" s="25" t="s">
        <v>362</v>
      </c>
      <c r="G572" s="25" t="s">
        <v>361</v>
      </c>
      <c r="H572" s="4"/>
      <c r="I572" s="2" t="s">
        <v>363</v>
      </c>
      <c r="J572" s="25" t="s">
        <v>362</v>
      </c>
      <c r="K572" s="25" t="s">
        <v>361</v>
      </c>
    </row>
    <row r="573" spans="1:11" ht="20.100000000000001" customHeight="1">
      <c r="A573" s="1" t="s">
        <v>361</v>
      </c>
      <c r="B573" s="25" t="s">
        <v>267</v>
      </c>
      <c r="C573" s="25" t="s">
        <v>361</v>
      </c>
      <c r="D573" s="4"/>
      <c r="E573" s="1" t="s">
        <v>361</v>
      </c>
      <c r="F573" s="25" t="s">
        <v>267</v>
      </c>
      <c r="G573" s="25" t="s">
        <v>361</v>
      </c>
      <c r="H573" s="4"/>
      <c r="I573" s="1" t="s">
        <v>361</v>
      </c>
      <c r="J573" s="25" t="s">
        <v>267</v>
      </c>
      <c r="K573" s="25" t="s">
        <v>361</v>
      </c>
    </row>
  </sheetData>
  <mergeCells count="52">
    <mergeCell ref="C1:G1"/>
    <mergeCell ref="C2:G2"/>
    <mergeCell ref="D3:G3"/>
    <mergeCell ref="D4:G4"/>
    <mergeCell ref="D5:G5"/>
    <mergeCell ref="D14:G14"/>
    <mergeCell ref="C18:G18"/>
    <mergeCell ref="D19:G19"/>
    <mergeCell ref="D20:G20"/>
    <mergeCell ref="D21:G21"/>
    <mergeCell ref="D6:G6"/>
    <mergeCell ref="D7:G7"/>
    <mergeCell ref="C8:G8"/>
    <mergeCell ref="C9:G9"/>
    <mergeCell ref="D10:G10"/>
    <mergeCell ref="C87:G87"/>
    <mergeCell ref="D132:G132"/>
    <mergeCell ref="D133:G133"/>
    <mergeCell ref="D134:G134"/>
    <mergeCell ref="C143:G143"/>
    <mergeCell ref="D22:G22"/>
    <mergeCell ref="C31:G31"/>
    <mergeCell ref="D76:G76"/>
    <mergeCell ref="D77:G77"/>
    <mergeCell ref="D78:G78"/>
    <mergeCell ref="C201:G201"/>
    <mergeCell ref="D246:G246"/>
    <mergeCell ref="D247:G247"/>
    <mergeCell ref="D248:G248"/>
    <mergeCell ref="C257:G257"/>
    <mergeCell ref="C188:G188"/>
    <mergeCell ref="D189:G189"/>
    <mergeCell ref="D190:G190"/>
    <mergeCell ref="D191:G191"/>
    <mergeCell ref="D192:G192"/>
    <mergeCell ref="D359:G359"/>
    <mergeCell ref="D360:G360"/>
    <mergeCell ref="D361:G361"/>
    <mergeCell ref="C370:G370"/>
    <mergeCell ref="D415:G415"/>
    <mergeCell ref="D302:G302"/>
    <mergeCell ref="D303:G303"/>
    <mergeCell ref="D304:G304"/>
    <mergeCell ref="D305:G305"/>
    <mergeCell ref="C314:G314"/>
    <mergeCell ref="D473:G473"/>
    <mergeCell ref="C482:G482"/>
    <mergeCell ref="D416:G416"/>
    <mergeCell ref="D417:G417"/>
    <mergeCell ref="C426:G426"/>
    <mergeCell ref="D471:G471"/>
    <mergeCell ref="D472:G472"/>
  </mergeCells>
  <pageMargins left="0" right="0" top="0" bottom="0"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65"/>
  <sheetViews>
    <sheetView workbookViewId="0">
      <selection activeCell="C14" sqref="C14"/>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498</v>
      </c>
      <c r="E3" s="1217"/>
      <c r="F3" s="1217"/>
      <c r="G3" s="1217"/>
      <c r="H3" s="4"/>
      <c r="I3" s="4"/>
      <c r="J3" s="4"/>
      <c r="K3" s="4"/>
    </row>
    <row r="4" spans="1:11" ht="14.1" customHeight="1">
      <c r="A4" s="4"/>
      <c r="B4" s="4"/>
      <c r="C4" s="16" t="s">
        <v>424</v>
      </c>
      <c r="D4" s="1216" t="s">
        <v>497</v>
      </c>
      <c r="E4" s="1217"/>
      <c r="F4" s="1217"/>
      <c r="G4" s="1217"/>
      <c r="H4" s="4"/>
      <c r="I4" s="4"/>
      <c r="J4" s="4"/>
      <c r="K4" s="4"/>
    </row>
    <row r="5" spans="1:11" ht="14.1" customHeight="1">
      <c r="A5" s="4"/>
      <c r="B5" s="4"/>
      <c r="C5" s="16" t="s">
        <v>0</v>
      </c>
      <c r="D5" s="1216" t="s">
        <v>87</v>
      </c>
      <c r="E5" s="1217"/>
      <c r="F5" s="1217"/>
      <c r="G5" s="1217"/>
      <c r="H5" s="4"/>
      <c r="I5" s="4"/>
      <c r="J5" s="4"/>
      <c r="K5" s="4"/>
    </row>
    <row r="6" spans="1:11" ht="14.1" customHeight="1">
      <c r="A6" s="4"/>
      <c r="B6" s="4"/>
      <c r="C6" s="16" t="s">
        <v>1</v>
      </c>
      <c r="D6" s="1216" t="s">
        <v>2</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62.1" customHeight="1">
      <c r="A9" s="4"/>
      <c r="B9" s="4"/>
      <c r="C9" s="1228" t="s">
        <v>496</v>
      </c>
      <c r="D9" s="1229"/>
      <c r="E9" s="1229"/>
      <c r="F9" s="1229"/>
      <c r="G9" s="1229"/>
      <c r="H9" s="4"/>
      <c r="I9" s="4"/>
      <c r="J9" s="4"/>
      <c r="K9" s="4"/>
    </row>
    <row r="10" spans="1:11" ht="237" customHeight="1">
      <c r="A10" s="4"/>
      <c r="B10" s="4"/>
      <c r="C10" s="8" t="s">
        <v>5</v>
      </c>
      <c r="D10" s="1230" t="s">
        <v>495</v>
      </c>
      <c r="E10" s="1231"/>
      <c r="F10" s="1231"/>
      <c r="G10" s="1231"/>
      <c r="H10" s="4"/>
      <c r="I10" s="4"/>
      <c r="J10" s="4"/>
      <c r="K10" s="4"/>
    </row>
    <row r="11" spans="1:11" ht="27.95" customHeight="1">
      <c r="A11" s="4"/>
      <c r="B11" s="4"/>
      <c r="C11" s="7" t="s">
        <v>6</v>
      </c>
      <c r="D11" s="34">
        <v>2021</v>
      </c>
      <c r="E11" s="34">
        <v>2022</v>
      </c>
      <c r="F11" s="34">
        <v>2023</v>
      </c>
      <c r="G11" s="34">
        <v>2024</v>
      </c>
      <c r="H11" s="4"/>
      <c r="I11" s="4"/>
      <c r="J11" s="4"/>
      <c r="K11" s="4"/>
    </row>
    <row r="12" spans="1:11" ht="14.1" customHeight="1">
      <c r="A12" s="4"/>
      <c r="B12" s="4"/>
      <c r="C12" s="15"/>
      <c r="D12" s="35" t="s">
        <v>7</v>
      </c>
      <c r="E12" s="35" t="s">
        <v>8</v>
      </c>
      <c r="F12" s="35" t="s">
        <v>8</v>
      </c>
      <c r="G12" s="35" t="s">
        <v>8</v>
      </c>
      <c r="H12" s="4"/>
      <c r="I12" s="4"/>
      <c r="J12" s="4"/>
      <c r="K12" s="4"/>
    </row>
    <row r="13" spans="1:11" ht="20.100000000000001" customHeight="1">
      <c r="A13" s="4"/>
      <c r="B13" s="4"/>
      <c r="C13" s="7" t="s">
        <v>476</v>
      </c>
      <c r="D13" s="33" t="s">
        <v>475</v>
      </c>
      <c r="E13" s="33" t="s">
        <v>475</v>
      </c>
      <c r="F13" s="33" t="s">
        <v>474</v>
      </c>
      <c r="G13" s="33" t="s">
        <v>474</v>
      </c>
      <c r="H13" s="4"/>
      <c r="I13" s="4"/>
      <c r="J13" s="4"/>
      <c r="K13" s="4"/>
    </row>
    <row r="14" spans="1:11" ht="20.100000000000001" customHeight="1">
      <c r="A14" s="4"/>
      <c r="B14" s="4"/>
      <c r="C14" s="7" t="s">
        <v>494</v>
      </c>
      <c r="D14" s="33" t="s">
        <v>475</v>
      </c>
      <c r="E14" s="33" t="s">
        <v>493</v>
      </c>
      <c r="F14" s="33" t="s">
        <v>492</v>
      </c>
      <c r="G14" s="33" t="s">
        <v>491</v>
      </c>
      <c r="H14" s="4"/>
      <c r="I14" s="4"/>
      <c r="J14" s="4"/>
      <c r="K14" s="4"/>
    </row>
    <row r="15" spans="1:11" ht="20.100000000000001" customHeight="1">
      <c r="A15" s="4"/>
      <c r="B15" s="4"/>
      <c r="C15" s="7" t="s">
        <v>490</v>
      </c>
      <c r="D15" s="33" t="s">
        <v>408</v>
      </c>
      <c r="E15" s="33" t="s">
        <v>489</v>
      </c>
      <c r="F15" s="33" t="s">
        <v>488</v>
      </c>
      <c r="G15" s="33" t="s">
        <v>487</v>
      </c>
      <c r="H15" s="4"/>
      <c r="I15" s="4"/>
      <c r="J15" s="4"/>
      <c r="K15" s="4"/>
    </row>
    <row r="16" spans="1:11" ht="20.100000000000001" customHeight="1">
      <c r="A16" s="4"/>
      <c r="B16" s="4"/>
      <c r="C16" s="7" t="s">
        <v>486</v>
      </c>
      <c r="D16" s="33" t="s">
        <v>306</v>
      </c>
      <c r="E16" s="33" t="s">
        <v>485</v>
      </c>
      <c r="F16" s="33" t="s">
        <v>484</v>
      </c>
      <c r="G16" s="33" t="s">
        <v>483</v>
      </c>
      <c r="H16" s="4"/>
      <c r="I16" s="4"/>
      <c r="J16" s="4"/>
      <c r="K16" s="4"/>
    </row>
    <row r="17" spans="1:11" ht="14.1" customHeight="1">
      <c r="A17" s="4"/>
      <c r="B17" s="4"/>
      <c r="C17" s="7" t="s">
        <v>482</v>
      </c>
      <c r="D17" s="33" t="s">
        <v>481</v>
      </c>
      <c r="E17" s="33" t="s">
        <v>480</v>
      </c>
      <c r="F17" s="33" t="s">
        <v>479</v>
      </c>
      <c r="G17" s="33" t="s">
        <v>478</v>
      </c>
      <c r="H17" s="4"/>
      <c r="I17" s="4"/>
      <c r="J17" s="4"/>
      <c r="K17" s="4"/>
    </row>
    <row r="18" spans="1:11" ht="47.1" customHeight="1">
      <c r="A18" s="4"/>
      <c r="B18" s="4"/>
      <c r="C18" s="8" t="s">
        <v>235</v>
      </c>
      <c r="D18" s="1230" t="s">
        <v>477</v>
      </c>
      <c r="E18" s="1231"/>
      <c r="F18" s="1231"/>
      <c r="G18" s="1231"/>
      <c r="H18" s="4"/>
      <c r="I18" s="4"/>
      <c r="J18" s="4"/>
      <c r="K18" s="4"/>
    </row>
    <row r="19" spans="1:11" ht="27.95" customHeight="1">
      <c r="A19" s="4"/>
      <c r="B19" s="4"/>
      <c r="C19" s="7" t="s">
        <v>405</v>
      </c>
      <c r="D19" s="34">
        <v>2021</v>
      </c>
      <c r="E19" s="34">
        <v>2022</v>
      </c>
      <c r="F19" s="34">
        <v>2023</v>
      </c>
      <c r="G19" s="34">
        <v>2024</v>
      </c>
      <c r="H19" s="4"/>
      <c r="I19" s="4"/>
      <c r="J19" s="4"/>
      <c r="K19" s="4"/>
    </row>
    <row r="20" spans="1:11" ht="14.1" customHeight="1">
      <c r="A20" s="4"/>
      <c r="B20" s="4"/>
      <c r="C20" s="15"/>
      <c r="D20" s="35" t="s">
        <v>7</v>
      </c>
      <c r="E20" s="35" t="s">
        <v>8</v>
      </c>
      <c r="F20" s="35" t="s">
        <v>8</v>
      </c>
      <c r="G20" s="35" t="s">
        <v>8</v>
      </c>
      <c r="H20" s="4"/>
      <c r="I20" s="4"/>
      <c r="J20" s="4"/>
      <c r="K20" s="4"/>
    </row>
    <row r="21" spans="1:11" ht="20.100000000000001" customHeight="1">
      <c r="A21" s="4"/>
      <c r="B21" s="4"/>
      <c r="C21" s="7" t="s">
        <v>476</v>
      </c>
      <c r="D21" s="33" t="s">
        <v>475</v>
      </c>
      <c r="E21" s="33" t="s">
        <v>475</v>
      </c>
      <c r="F21" s="33" t="s">
        <v>474</v>
      </c>
      <c r="G21" s="33" t="s">
        <v>474</v>
      </c>
      <c r="H21" s="4"/>
      <c r="I21" s="4"/>
      <c r="J21" s="4"/>
      <c r="K21" s="4"/>
    </row>
    <row r="22" spans="1:11" ht="14.1" customHeight="1">
      <c r="A22" s="4"/>
      <c r="B22" s="4"/>
      <c r="C22" s="1222" t="s">
        <v>273</v>
      </c>
      <c r="D22" s="1223"/>
      <c r="E22" s="1223"/>
      <c r="F22" s="1223"/>
      <c r="G22" s="1223"/>
      <c r="H22" s="4"/>
      <c r="I22" s="4"/>
      <c r="J22" s="4"/>
      <c r="K22" s="4"/>
    </row>
    <row r="23" spans="1:11" ht="14.1" customHeight="1">
      <c r="A23" s="4"/>
      <c r="B23" s="4"/>
      <c r="C23" s="24" t="s">
        <v>473</v>
      </c>
      <c r="D23" s="1222" t="s">
        <v>472</v>
      </c>
      <c r="E23" s="1223"/>
      <c r="F23" s="1223"/>
      <c r="G23" s="1223"/>
      <c r="H23" s="4"/>
      <c r="I23" s="4"/>
      <c r="J23" s="4"/>
      <c r="K23" s="4"/>
    </row>
    <row r="24" spans="1:11" ht="18" customHeight="1">
      <c r="A24" s="4"/>
      <c r="B24" s="4"/>
      <c r="C24" s="14" t="s">
        <v>393</v>
      </c>
      <c r="D24" s="1232" t="s">
        <v>471</v>
      </c>
      <c r="E24" s="1233"/>
      <c r="F24" s="1233"/>
      <c r="G24" s="1233"/>
      <c r="H24" s="4"/>
      <c r="I24" s="4"/>
      <c r="J24" s="4"/>
      <c r="K24" s="4"/>
    </row>
    <row r="25" spans="1:11" ht="18" customHeight="1">
      <c r="A25" s="4"/>
      <c r="B25" s="4"/>
      <c r="C25" s="25" t="s">
        <v>392</v>
      </c>
      <c r="D25" s="1234" t="s">
        <v>470</v>
      </c>
      <c r="E25" s="1235"/>
      <c r="F25" s="1235"/>
      <c r="G25" s="1235"/>
      <c r="H25" s="4"/>
      <c r="I25" s="4"/>
      <c r="J25" s="4"/>
      <c r="K25" s="4"/>
    </row>
    <row r="26" spans="1:11" ht="18" customHeight="1">
      <c r="A26" s="4"/>
      <c r="B26" s="4"/>
      <c r="C26" s="25" t="s">
        <v>15</v>
      </c>
      <c r="D26" s="1234" t="s">
        <v>85</v>
      </c>
      <c r="E26" s="1235"/>
      <c r="F26" s="1235"/>
      <c r="G26" s="1235"/>
      <c r="H26" s="4"/>
      <c r="I26" s="4"/>
      <c r="J26" s="4"/>
      <c r="K26" s="4"/>
    </row>
    <row r="27" spans="1:11" ht="15" customHeight="1">
      <c r="A27" s="4"/>
      <c r="B27" s="4"/>
      <c r="C27" s="13"/>
      <c r="D27" s="31">
        <v>2021</v>
      </c>
      <c r="E27" s="31">
        <v>2022</v>
      </c>
      <c r="F27" s="31">
        <v>2023</v>
      </c>
      <c r="G27" s="31">
        <v>2024</v>
      </c>
      <c r="H27" s="4"/>
      <c r="I27" s="4"/>
      <c r="J27" s="4"/>
      <c r="K27" s="4"/>
    </row>
    <row r="28" spans="1:11" ht="15" customHeight="1">
      <c r="A28" s="4"/>
      <c r="B28" s="4"/>
      <c r="C28" s="12"/>
      <c r="D28" s="32" t="s">
        <v>7</v>
      </c>
      <c r="E28" s="32" t="s">
        <v>8</v>
      </c>
      <c r="F28" s="32" t="s">
        <v>8</v>
      </c>
      <c r="G28" s="32" t="s">
        <v>8</v>
      </c>
      <c r="H28" s="4"/>
      <c r="I28" s="4"/>
      <c r="J28" s="4"/>
      <c r="K28" s="4"/>
    </row>
    <row r="29" spans="1:11" ht="14.1" customHeight="1">
      <c r="A29" s="4"/>
      <c r="B29" s="4"/>
      <c r="C29" s="7" t="s">
        <v>16</v>
      </c>
      <c r="D29" s="33" t="s">
        <v>1892</v>
      </c>
      <c r="E29" s="33" t="s">
        <v>468</v>
      </c>
      <c r="F29" s="33" t="s">
        <v>467</v>
      </c>
      <c r="G29" s="33" t="s">
        <v>467</v>
      </c>
      <c r="H29" s="4"/>
      <c r="I29" s="4"/>
      <c r="J29" s="4"/>
      <c r="K29" s="4"/>
    </row>
    <row r="30" spans="1:11" ht="14.1" customHeight="1">
      <c r="A30" s="4"/>
      <c r="B30" s="4"/>
      <c r="C30" s="7" t="s">
        <v>506</v>
      </c>
      <c r="D30" s="33" t="s">
        <v>466</v>
      </c>
      <c r="E30" s="33" t="s">
        <v>1893</v>
      </c>
      <c r="F30" s="33" t="s">
        <v>1894</v>
      </c>
      <c r="G30" s="33" t="s">
        <v>1895</v>
      </c>
      <c r="H30" s="4"/>
      <c r="I30" s="4"/>
      <c r="J30" s="4"/>
      <c r="K30" s="4"/>
    </row>
    <row r="31" spans="1:11" ht="14.1" customHeight="1">
      <c r="A31" s="4"/>
      <c r="B31" s="4"/>
      <c r="C31" s="7" t="s">
        <v>504</v>
      </c>
      <c r="D31" s="33" t="s">
        <v>1896</v>
      </c>
      <c r="E31" s="33" t="s">
        <v>1897</v>
      </c>
      <c r="F31" s="33" t="s">
        <v>1898</v>
      </c>
      <c r="G31" s="33" t="s">
        <v>1899</v>
      </c>
      <c r="H31" s="4"/>
      <c r="I31" s="4"/>
      <c r="J31" s="4"/>
      <c r="K31" s="4"/>
    </row>
    <row r="32" spans="1:11" ht="14.1" customHeight="1">
      <c r="A32" s="4"/>
      <c r="B32" s="4"/>
      <c r="C32" s="7" t="s">
        <v>388</v>
      </c>
      <c r="D32" s="33" t="s">
        <v>361</v>
      </c>
      <c r="E32" s="33" t="s">
        <v>717</v>
      </c>
      <c r="F32" s="33" t="s">
        <v>465</v>
      </c>
      <c r="G32" s="33" t="s">
        <v>385</v>
      </c>
      <c r="H32" s="4"/>
      <c r="I32" s="4"/>
      <c r="J32" s="4"/>
      <c r="K32" s="4"/>
    </row>
    <row r="33" spans="1:11" ht="14.1" customHeight="1">
      <c r="A33" s="4"/>
      <c r="B33" s="4"/>
      <c r="C33" s="7" t="s">
        <v>387</v>
      </c>
      <c r="D33" s="33" t="s">
        <v>361</v>
      </c>
      <c r="E33" s="33" t="s">
        <v>1250</v>
      </c>
      <c r="F33" s="33" t="s">
        <v>1900</v>
      </c>
      <c r="G33" s="33" t="s">
        <v>1901</v>
      </c>
      <c r="H33" s="4"/>
      <c r="I33" s="4"/>
      <c r="J33" s="4"/>
      <c r="K33" s="4"/>
    </row>
    <row r="34" spans="1:11" ht="14.1" customHeight="1">
      <c r="A34" s="4"/>
      <c r="B34" s="4"/>
      <c r="C34" s="7" t="s">
        <v>22</v>
      </c>
      <c r="D34" s="33" t="s">
        <v>361</v>
      </c>
      <c r="E34" s="33" t="s">
        <v>1902</v>
      </c>
      <c r="F34" s="33" t="s">
        <v>1903</v>
      </c>
      <c r="G34" s="33" t="s">
        <v>1901</v>
      </c>
      <c r="H34" s="4"/>
      <c r="I34" s="4"/>
      <c r="J34" s="4"/>
      <c r="K34" s="4"/>
    </row>
    <row r="35" spans="1:11" ht="14.1" customHeight="1">
      <c r="A35" s="4"/>
      <c r="B35" s="4"/>
      <c r="C35" s="1236" t="s">
        <v>384</v>
      </c>
      <c r="D35" s="1237"/>
      <c r="E35" s="1237"/>
      <c r="F35" s="1237"/>
      <c r="G35" s="1237"/>
      <c r="H35" s="4"/>
      <c r="I35" s="4"/>
      <c r="J35" s="4"/>
      <c r="K35" s="4"/>
    </row>
    <row r="36" spans="1:11" ht="14.1" customHeight="1">
      <c r="A36" s="4"/>
      <c r="B36" s="4"/>
      <c r="C36" s="13"/>
      <c r="D36" s="31">
        <v>2021</v>
      </c>
      <c r="E36" s="31">
        <v>2022</v>
      </c>
      <c r="F36" s="31">
        <v>2023</v>
      </c>
      <c r="G36" s="31">
        <v>2024</v>
      </c>
      <c r="H36" s="4"/>
      <c r="I36" s="4"/>
      <c r="J36" s="4"/>
      <c r="K36" s="4"/>
    </row>
    <row r="37" spans="1:11" ht="14.1" customHeight="1">
      <c r="A37" s="4"/>
      <c r="B37" s="4"/>
      <c r="C37" s="12"/>
      <c r="D37" s="32" t="s">
        <v>7</v>
      </c>
      <c r="E37" s="32" t="s">
        <v>8</v>
      </c>
      <c r="F37" s="32" t="s">
        <v>8</v>
      </c>
      <c r="G37" s="32" t="s">
        <v>8</v>
      </c>
      <c r="H37" s="4"/>
      <c r="I37" s="4"/>
      <c r="J37" s="4"/>
      <c r="K37" s="4"/>
    </row>
    <row r="38" spans="1:11" ht="14.1" customHeight="1">
      <c r="A38" s="4"/>
      <c r="B38" s="4"/>
      <c r="C38" s="11" t="s">
        <v>381</v>
      </c>
      <c r="D38" s="28">
        <v>102860000</v>
      </c>
      <c r="E38" s="28">
        <v>110920000</v>
      </c>
      <c r="F38" s="28">
        <v>110920000</v>
      </c>
      <c r="G38" s="28">
        <v>110920000</v>
      </c>
      <c r="H38" s="4"/>
      <c r="I38" s="4"/>
      <c r="J38" s="4"/>
      <c r="K38" s="4"/>
    </row>
    <row r="39" spans="1:11" ht="14.1" customHeight="1">
      <c r="A39" s="4"/>
      <c r="B39" s="4"/>
      <c r="C39" s="11" t="s">
        <v>370</v>
      </c>
      <c r="D39" s="28">
        <v>102860000</v>
      </c>
      <c r="E39" s="28">
        <v>110920000</v>
      </c>
      <c r="F39" s="28">
        <v>110920000</v>
      </c>
      <c r="G39" s="28">
        <v>110920000</v>
      </c>
      <c r="H39" s="4"/>
      <c r="I39" s="4"/>
      <c r="J39" s="4"/>
      <c r="K39" s="4"/>
    </row>
    <row r="40" spans="1:11" ht="14.1" customHeight="1">
      <c r="A40" s="4"/>
      <c r="B40" s="4"/>
      <c r="C40" s="11" t="s">
        <v>374</v>
      </c>
      <c r="D40" s="28">
        <v>0</v>
      </c>
      <c r="E40" s="28">
        <v>0</v>
      </c>
      <c r="F40" s="28">
        <v>0</v>
      </c>
      <c r="G40" s="28">
        <v>0</v>
      </c>
      <c r="H40" s="4"/>
      <c r="I40" s="4"/>
      <c r="J40" s="4"/>
      <c r="K40" s="4"/>
    </row>
    <row r="41" spans="1:11" ht="14.1" customHeight="1">
      <c r="A41" s="4"/>
      <c r="B41" s="4"/>
      <c r="C41" s="11" t="s">
        <v>380</v>
      </c>
      <c r="D41" s="28">
        <v>15400000</v>
      </c>
      <c r="E41" s="28">
        <v>15400000</v>
      </c>
      <c r="F41" s="28">
        <v>15400000</v>
      </c>
      <c r="G41" s="28">
        <v>15400000</v>
      </c>
      <c r="H41" s="4"/>
      <c r="I41" s="4"/>
      <c r="J41" s="4"/>
      <c r="K41" s="4"/>
    </row>
    <row r="42" spans="1:11" ht="14.1" customHeight="1">
      <c r="A42" s="4"/>
      <c r="B42" s="4"/>
      <c r="C42" s="11" t="s">
        <v>370</v>
      </c>
      <c r="D42" s="28">
        <v>15400000</v>
      </c>
      <c r="E42" s="28">
        <v>15400000</v>
      </c>
      <c r="F42" s="28">
        <v>15400000</v>
      </c>
      <c r="G42" s="28">
        <v>15400000</v>
      </c>
      <c r="H42" s="4"/>
      <c r="I42" s="4"/>
      <c r="J42" s="4"/>
      <c r="K42" s="4"/>
    </row>
    <row r="43" spans="1:11" ht="14.1" customHeight="1">
      <c r="A43" s="4"/>
      <c r="B43" s="4"/>
      <c r="C43" s="11" t="s">
        <v>374</v>
      </c>
      <c r="D43" s="28">
        <v>0</v>
      </c>
      <c r="E43" s="28">
        <v>0</v>
      </c>
      <c r="F43" s="28">
        <v>0</v>
      </c>
      <c r="G43" s="28">
        <v>0</v>
      </c>
      <c r="H43" s="4"/>
      <c r="I43" s="4"/>
      <c r="J43" s="4"/>
      <c r="K43" s="4"/>
    </row>
    <row r="44" spans="1:11" ht="14.1" customHeight="1">
      <c r="A44" s="4"/>
      <c r="B44" s="4"/>
      <c r="C44" s="11" t="s">
        <v>379</v>
      </c>
      <c r="D44" s="28">
        <v>35100000</v>
      </c>
      <c r="E44" s="28">
        <v>36384000</v>
      </c>
      <c r="F44" s="28">
        <v>35040000</v>
      </c>
      <c r="G44" s="28">
        <v>32040000</v>
      </c>
      <c r="H44" s="4"/>
      <c r="I44" s="4"/>
      <c r="J44" s="4"/>
      <c r="K44" s="4"/>
    </row>
    <row r="45" spans="1:11" ht="14.1" customHeight="1">
      <c r="A45" s="4"/>
      <c r="B45" s="4"/>
      <c r="C45" s="11" t="s">
        <v>370</v>
      </c>
      <c r="D45" s="28">
        <v>35100000</v>
      </c>
      <c r="E45" s="28">
        <v>36384000</v>
      </c>
      <c r="F45" s="28">
        <v>35040000</v>
      </c>
      <c r="G45" s="28">
        <v>32040000</v>
      </c>
      <c r="H45" s="4"/>
      <c r="I45" s="4"/>
      <c r="J45" s="4"/>
      <c r="K45" s="4"/>
    </row>
    <row r="46" spans="1:11" ht="14.1" customHeight="1">
      <c r="A46" s="4"/>
      <c r="B46" s="4"/>
      <c r="C46" s="11" t="s">
        <v>374</v>
      </c>
      <c r="D46" s="28">
        <v>0</v>
      </c>
      <c r="E46" s="28">
        <v>0</v>
      </c>
      <c r="F46" s="28">
        <v>0</v>
      </c>
      <c r="G46" s="28">
        <v>0</v>
      </c>
      <c r="H46" s="4"/>
      <c r="I46" s="4"/>
      <c r="J46" s="4"/>
      <c r="K46" s="4"/>
    </row>
    <row r="47" spans="1:11" ht="14.1" customHeight="1">
      <c r="A47" s="4"/>
      <c r="B47" s="4"/>
      <c r="C47" s="11" t="s">
        <v>378</v>
      </c>
      <c r="D47" s="28">
        <v>0</v>
      </c>
      <c r="E47" s="28">
        <v>0</v>
      </c>
      <c r="F47" s="28">
        <v>0</v>
      </c>
      <c r="G47" s="28">
        <v>0</v>
      </c>
      <c r="H47" s="4"/>
      <c r="I47" s="4"/>
      <c r="J47" s="4"/>
      <c r="K47" s="4"/>
    </row>
    <row r="48" spans="1:11" ht="14.1" customHeight="1">
      <c r="A48" s="4"/>
      <c r="B48" s="4"/>
      <c r="C48" s="11" t="s">
        <v>370</v>
      </c>
      <c r="D48" s="28">
        <v>0</v>
      </c>
      <c r="E48" s="28">
        <v>0</v>
      </c>
      <c r="F48" s="28">
        <v>0</v>
      </c>
      <c r="G48" s="28">
        <v>0</v>
      </c>
      <c r="H48" s="4"/>
      <c r="I48" s="4"/>
      <c r="J48" s="4"/>
      <c r="K48" s="4"/>
    </row>
    <row r="49" spans="1:11" ht="14.1" customHeight="1">
      <c r="A49" s="4"/>
      <c r="B49" s="4"/>
      <c r="C49" s="11" t="s">
        <v>374</v>
      </c>
      <c r="D49" s="28">
        <v>0</v>
      </c>
      <c r="E49" s="28">
        <v>0</v>
      </c>
      <c r="F49" s="28">
        <v>0</v>
      </c>
      <c r="G49" s="28">
        <v>0</v>
      </c>
      <c r="H49" s="4"/>
      <c r="I49" s="4"/>
      <c r="J49" s="4"/>
      <c r="K49" s="4"/>
    </row>
    <row r="50" spans="1:11" ht="14.1" customHeight="1">
      <c r="A50" s="4"/>
      <c r="B50" s="4"/>
      <c r="C50" s="11" t="s">
        <v>383</v>
      </c>
      <c r="D50" s="28">
        <v>0</v>
      </c>
      <c r="E50" s="28">
        <v>0</v>
      </c>
      <c r="F50" s="28">
        <v>0</v>
      </c>
      <c r="G50" s="28">
        <v>0</v>
      </c>
      <c r="H50" s="4"/>
      <c r="I50" s="4"/>
      <c r="J50" s="4"/>
      <c r="K50" s="4"/>
    </row>
    <row r="51" spans="1:11" ht="14.1" customHeight="1">
      <c r="A51" s="4"/>
      <c r="B51" s="4"/>
      <c r="C51" s="11" t="s">
        <v>370</v>
      </c>
      <c r="D51" s="28">
        <v>0</v>
      </c>
      <c r="E51" s="28">
        <v>0</v>
      </c>
      <c r="F51" s="28">
        <v>0</v>
      </c>
      <c r="G51" s="28">
        <v>0</v>
      </c>
      <c r="H51" s="4"/>
      <c r="I51" s="4"/>
      <c r="J51" s="4"/>
      <c r="K51" s="4"/>
    </row>
    <row r="52" spans="1:11" ht="14.1" customHeight="1">
      <c r="A52" s="4"/>
      <c r="B52" s="4"/>
      <c r="C52" s="11" t="s">
        <v>374</v>
      </c>
      <c r="D52" s="28">
        <v>0</v>
      </c>
      <c r="E52" s="28">
        <v>0</v>
      </c>
      <c r="F52" s="28">
        <v>0</v>
      </c>
      <c r="G52" s="28">
        <v>0</v>
      </c>
      <c r="H52" s="4"/>
      <c r="I52" s="4"/>
      <c r="J52" s="4"/>
      <c r="K52" s="4"/>
    </row>
    <row r="53" spans="1:11" ht="14.1" customHeight="1">
      <c r="A53" s="4"/>
      <c r="B53" s="4"/>
      <c r="C53" s="11" t="s">
        <v>376</v>
      </c>
      <c r="D53" s="28">
        <v>0</v>
      </c>
      <c r="E53" s="28">
        <v>0</v>
      </c>
      <c r="F53" s="28">
        <v>0</v>
      </c>
      <c r="G53" s="28">
        <v>0</v>
      </c>
      <c r="H53" s="4"/>
      <c r="I53" s="4"/>
      <c r="J53" s="4"/>
      <c r="K53" s="4"/>
    </row>
    <row r="54" spans="1:11" ht="14.1" customHeight="1">
      <c r="A54" s="4"/>
      <c r="B54" s="4"/>
      <c r="C54" s="11" t="s">
        <v>370</v>
      </c>
      <c r="D54" s="28">
        <v>0</v>
      </c>
      <c r="E54" s="28">
        <v>0</v>
      </c>
      <c r="F54" s="28">
        <v>0</v>
      </c>
      <c r="G54" s="28">
        <v>0</v>
      </c>
      <c r="H54" s="4"/>
      <c r="I54" s="4"/>
      <c r="J54" s="4"/>
      <c r="K54" s="4"/>
    </row>
    <row r="55" spans="1:11" ht="14.1" customHeight="1">
      <c r="A55" s="4"/>
      <c r="B55" s="4"/>
      <c r="C55" s="11" t="s">
        <v>374</v>
      </c>
      <c r="D55" s="28">
        <v>0</v>
      </c>
      <c r="E55" s="28">
        <v>0</v>
      </c>
      <c r="F55" s="28">
        <v>0</v>
      </c>
      <c r="G55" s="28">
        <v>0</v>
      </c>
      <c r="H55" s="4"/>
      <c r="I55" s="4"/>
      <c r="J55" s="4"/>
      <c r="K55" s="4"/>
    </row>
    <row r="56" spans="1:11" ht="14.1" customHeight="1">
      <c r="A56" s="4"/>
      <c r="B56" s="4"/>
      <c r="C56" s="11" t="s">
        <v>375</v>
      </c>
      <c r="D56" s="28">
        <v>739520</v>
      </c>
      <c r="E56" s="28">
        <v>240000</v>
      </c>
      <c r="F56" s="28">
        <v>240000</v>
      </c>
      <c r="G56" s="28">
        <v>240000</v>
      </c>
      <c r="H56" s="4"/>
      <c r="I56" s="4"/>
      <c r="J56" s="4"/>
      <c r="K56" s="4"/>
    </row>
    <row r="57" spans="1:11" ht="14.1" customHeight="1">
      <c r="A57" s="4"/>
      <c r="B57" s="4"/>
      <c r="C57" s="11" t="s">
        <v>370</v>
      </c>
      <c r="D57" s="28">
        <v>739520</v>
      </c>
      <c r="E57" s="28">
        <v>240000</v>
      </c>
      <c r="F57" s="28">
        <v>240000</v>
      </c>
      <c r="G57" s="28">
        <v>240000</v>
      </c>
      <c r="H57" s="4"/>
      <c r="I57" s="4"/>
      <c r="J57" s="4"/>
      <c r="K57" s="4"/>
    </row>
    <row r="58" spans="1:11" ht="14.1" customHeight="1">
      <c r="A58" s="4"/>
      <c r="B58" s="4"/>
      <c r="C58" s="11" t="s">
        <v>374</v>
      </c>
      <c r="D58" s="28">
        <v>0</v>
      </c>
      <c r="E58" s="28">
        <v>0</v>
      </c>
      <c r="F58" s="28">
        <v>0</v>
      </c>
      <c r="G58" s="28">
        <v>0</v>
      </c>
      <c r="H58" s="4"/>
      <c r="I58" s="4"/>
      <c r="J58" s="4"/>
      <c r="K58" s="4"/>
    </row>
    <row r="59" spans="1:11" ht="14.1" customHeight="1">
      <c r="A59" s="4"/>
      <c r="B59" s="4"/>
      <c r="C59" s="11" t="s">
        <v>373</v>
      </c>
      <c r="D59" s="28">
        <v>0</v>
      </c>
      <c r="E59" s="28">
        <v>0</v>
      </c>
      <c r="F59" s="28">
        <v>0</v>
      </c>
      <c r="G59" s="28">
        <v>0</v>
      </c>
      <c r="H59" s="4"/>
      <c r="I59" s="4"/>
      <c r="J59" s="4"/>
      <c r="K59" s="4"/>
    </row>
    <row r="60" spans="1:11" ht="14.1" customHeight="1">
      <c r="A60" s="4"/>
      <c r="B60" s="4"/>
      <c r="C60" s="11" t="s">
        <v>370</v>
      </c>
      <c r="D60" s="28">
        <v>0</v>
      </c>
      <c r="E60" s="28">
        <v>0</v>
      </c>
      <c r="F60" s="28">
        <v>0</v>
      </c>
      <c r="G60" s="28">
        <v>0</v>
      </c>
      <c r="H60" s="4"/>
      <c r="I60" s="4"/>
      <c r="J60" s="4"/>
      <c r="K60" s="4"/>
    </row>
    <row r="61" spans="1:11" ht="14.1" customHeight="1">
      <c r="A61" s="4"/>
      <c r="B61" s="4"/>
      <c r="C61" s="11" t="s">
        <v>369</v>
      </c>
      <c r="D61" s="28">
        <v>0</v>
      </c>
      <c r="E61" s="28">
        <v>0</v>
      </c>
      <c r="F61" s="28">
        <v>0</v>
      </c>
      <c r="G61" s="28">
        <v>0</v>
      </c>
      <c r="H61" s="4"/>
      <c r="I61" s="4"/>
      <c r="J61" s="4"/>
      <c r="K61" s="4"/>
    </row>
    <row r="62" spans="1:11" ht="14.1" customHeight="1">
      <c r="A62" s="4"/>
      <c r="B62" s="4"/>
      <c r="C62" s="11" t="s">
        <v>368</v>
      </c>
      <c r="D62" s="28">
        <v>0</v>
      </c>
      <c r="E62" s="28">
        <v>0</v>
      </c>
      <c r="F62" s="28">
        <v>0</v>
      </c>
      <c r="G62" s="28">
        <v>0</v>
      </c>
      <c r="H62" s="4"/>
      <c r="I62" s="4"/>
      <c r="J62" s="4"/>
      <c r="K62" s="4"/>
    </row>
    <row r="63" spans="1:11" ht="14.1" customHeight="1">
      <c r="A63" s="4"/>
      <c r="B63" s="4"/>
      <c r="C63" s="11" t="s">
        <v>367</v>
      </c>
      <c r="D63" s="28">
        <v>0</v>
      </c>
      <c r="E63" s="28">
        <v>0</v>
      </c>
      <c r="F63" s="28">
        <v>0</v>
      </c>
      <c r="G63" s="28">
        <v>0</v>
      </c>
      <c r="H63" s="4"/>
      <c r="I63" s="4"/>
      <c r="J63" s="4"/>
      <c r="K63" s="4"/>
    </row>
    <row r="64" spans="1:11" ht="14.1" customHeight="1">
      <c r="A64" s="4"/>
      <c r="B64" s="4"/>
      <c r="C64" s="11" t="s">
        <v>366</v>
      </c>
      <c r="D64" s="28">
        <v>0</v>
      </c>
      <c r="E64" s="28">
        <v>0</v>
      </c>
      <c r="F64" s="28">
        <v>0</v>
      </c>
      <c r="G64" s="28">
        <v>0</v>
      </c>
      <c r="H64" s="4"/>
      <c r="I64" s="4"/>
      <c r="J64" s="4"/>
      <c r="K64" s="4"/>
    </row>
    <row r="65" spans="1:11" ht="14.1" customHeight="1">
      <c r="A65" s="4"/>
      <c r="B65" s="4"/>
      <c r="C65" s="11" t="s">
        <v>372</v>
      </c>
      <c r="D65" s="28">
        <v>0</v>
      </c>
      <c r="E65" s="28">
        <v>0</v>
      </c>
      <c r="F65" s="28">
        <v>0</v>
      </c>
      <c r="G65" s="28">
        <v>0</v>
      </c>
      <c r="H65" s="4"/>
      <c r="I65" s="4"/>
      <c r="J65" s="4"/>
      <c r="K65" s="4"/>
    </row>
    <row r="66" spans="1:11" ht="14.1" customHeight="1">
      <c r="A66" s="4"/>
      <c r="B66" s="4"/>
      <c r="C66" s="11" t="s">
        <v>370</v>
      </c>
      <c r="D66" s="28">
        <v>0</v>
      </c>
      <c r="E66" s="28">
        <v>0</v>
      </c>
      <c r="F66" s="28">
        <v>0</v>
      </c>
      <c r="G66" s="28">
        <v>0</v>
      </c>
      <c r="H66" s="4"/>
      <c r="I66" s="4"/>
      <c r="J66" s="4"/>
      <c r="K66" s="4"/>
    </row>
    <row r="67" spans="1:11" ht="14.1" customHeight="1">
      <c r="A67" s="4"/>
      <c r="B67" s="4"/>
      <c r="C67" s="11" t="s">
        <v>369</v>
      </c>
      <c r="D67" s="28">
        <v>0</v>
      </c>
      <c r="E67" s="28">
        <v>0</v>
      </c>
      <c r="F67" s="28">
        <v>0</v>
      </c>
      <c r="G67" s="28">
        <v>0</v>
      </c>
      <c r="H67" s="4"/>
      <c r="I67" s="4"/>
      <c r="J67" s="4"/>
      <c r="K67" s="4"/>
    </row>
    <row r="68" spans="1:11" ht="14.1" customHeight="1">
      <c r="A68" s="4"/>
      <c r="B68" s="4"/>
      <c r="C68" s="11" t="s">
        <v>368</v>
      </c>
      <c r="D68" s="28">
        <v>0</v>
      </c>
      <c r="E68" s="28">
        <v>0</v>
      </c>
      <c r="F68" s="28">
        <v>0</v>
      </c>
      <c r="G68" s="28">
        <v>0</v>
      </c>
      <c r="H68" s="4"/>
      <c r="I68" s="4"/>
      <c r="J68" s="4"/>
      <c r="K68" s="4"/>
    </row>
    <row r="69" spans="1:11" ht="14.1" customHeight="1">
      <c r="A69" s="4"/>
      <c r="B69" s="4"/>
      <c r="C69" s="11" t="s">
        <v>367</v>
      </c>
      <c r="D69" s="28">
        <v>0</v>
      </c>
      <c r="E69" s="28">
        <v>0</v>
      </c>
      <c r="F69" s="28">
        <v>0</v>
      </c>
      <c r="G69" s="28">
        <v>0</v>
      </c>
      <c r="H69" s="4"/>
      <c r="I69" s="4"/>
      <c r="J69" s="4"/>
      <c r="K69" s="4"/>
    </row>
    <row r="70" spans="1:11" ht="14.1" customHeight="1">
      <c r="A70" s="4"/>
      <c r="B70" s="4"/>
      <c r="C70" s="11" t="s">
        <v>366</v>
      </c>
      <c r="D70" s="28">
        <v>0</v>
      </c>
      <c r="E70" s="28">
        <v>0</v>
      </c>
      <c r="F70" s="28">
        <v>0</v>
      </c>
      <c r="G70" s="28">
        <v>0</v>
      </c>
      <c r="H70" s="4"/>
      <c r="I70" s="4"/>
      <c r="J70" s="4"/>
      <c r="K70" s="4"/>
    </row>
    <row r="71" spans="1:11" ht="14.1" customHeight="1">
      <c r="A71" s="4"/>
      <c r="B71" s="4"/>
      <c r="C71" s="11" t="s">
        <v>371</v>
      </c>
      <c r="D71" s="28">
        <v>0</v>
      </c>
      <c r="E71" s="28">
        <v>0</v>
      </c>
      <c r="F71" s="28">
        <v>0</v>
      </c>
      <c r="G71" s="28">
        <v>0</v>
      </c>
      <c r="H71" s="4"/>
      <c r="I71" s="4"/>
      <c r="J71" s="4"/>
      <c r="K71" s="4"/>
    </row>
    <row r="72" spans="1:11" ht="14.1" customHeight="1">
      <c r="A72" s="4"/>
      <c r="B72" s="4"/>
      <c r="C72" s="11" t="s">
        <v>370</v>
      </c>
      <c r="D72" s="28">
        <v>0</v>
      </c>
      <c r="E72" s="28">
        <v>0</v>
      </c>
      <c r="F72" s="28">
        <v>0</v>
      </c>
      <c r="G72" s="28">
        <v>0</v>
      </c>
      <c r="H72" s="4"/>
      <c r="I72" s="4"/>
      <c r="J72" s="4"/>
      <c r="K72" s="4"/>
    </row>
    <row r="73" spans="1:11" ht="14.1" customHeight="1">
      <c r="A73" s="4"/>
      <c r="B73" s="4"/>
      <c r="C73" s="11" t="s">
        <v>369</v>
      </c>
      <c r="D73" s="28">
        <v>0</v>
      </c>
      <c r="E73" s="28">
        <v>0</v>
      </c>
      <c r="F73" s="28">
        <v>0</v>
      </c>
      <c r="G73" s="28">
        <v>0</v>
      </c>
      <c r="H73" s="4"/>
      <c r="I73" s="4"/>
      <c r="J73" s="4"/>
      <c r="K73" s="4"/>
    </row>
    <row r="74" spans="1:11" ht="14.1" customHeight="1">
      <c r="A74" s="4"/>
      <c r="B74" s="4"/>
      <c r="C74" s="11" t="s">
        <v>368</v>
      </c>
      <c r="D74" s="28">
        <v>0</v>
      </c>
      <c r="E74" s="28">
        <v>0</v>
      </c>
      <c r="F74" s="28">
        <v>0</v>
      </c>
      <c r="G74" s="28">
        <v>0</v>
      </c>
      <c r="H74" s="4"/>
      <c r="I74" s="4"/>
      <c r="J74" s="4"/>
      <c r="K74" s="4"/>
    </row>
    <row r="75" spans="1:11" ht="14.1" customHeight="1">
      <c r="A75" s="4"/>
      <c r="B75" s="4"/>
      <c r="C75" s="11" t="s">
        <v>367</v>
      </c>
      <c r="D75" s="28">
        <v>0</v>
      </c>
      <c r="E75" s="28">
        <v>0</v>
      </c>
      <c r="F75" s="28">
        <v>0</v>
      </c>
      <c r="G75" s="28">
        <v>0</v>
      </c>
      <c r="H75" s="4"/>
      <c r="I75" s="4"/>
      <c r="J75" s="4"/>
      <c r="K75" s="4"/>
    </row>
    <row r="76" spans="1:11" ht="14.1" customHeight="1">
      <c r="A76" s="4"/>
      <c r="B76" s="4"/>
      <c r="C76" s="11" t="s">
        <v>366</v>
      </c>
      <c r="D76" s="28">
        <v>0</v>
      </c>
      <c r="E76" s="28">
        <v>0</v>
      </c>
      <c r="F76" s="28">
        <v>0</v>
      </c>
      <c r="G76" s="28">
        <v>0</v>
      </c>
      <c r="H76" s="4"/>
      <c r="I76" s="4"/>
      <c r="J76" s="4"/>
      <c r="K76" s="4"/>
    </row>
    <row r="77" spans="1:11" ht="14.1" customHeight="1">
      <c r="A77" s="4"/>
      <c r="B77" s="4"/>
      <c r="C77" s="11" t="s">
        <v>365</v>
      </c>
      <c r="D77" s="28">
        <v>0</v>
      </c>
      <c r="E77" s="28">
        <v>0</v>
      </c>
      <c r="F77" s="28">
        <v>0</v>
      </c>
      <c r="G77" s="28">
        <v>0</v>
      </c>
      <c r="H77" s="4"/>
      <c r="I77" s="4"/>
      <c r="J77" s="4"/>
      <c r="K77" s="4"/>
    </row>
    <row r="78" spans="1:11" ht="14.1" customHeight="1">
      <c r="A78" s="4"/>
      <c r="B78" s="4"/>
      <c r="C78" s="11" t="s">
        <v>364</v>
      </c>
      <c r="D78" s="28">
        <v>0</v>
      </c>
      <c r="E78" s="28">
        <v>0</v>
      </c>
      <c r="F78" s="28">
        <v>0</v>
      </c>
      <c r="G78" s="28">
        <v>0</v>
      </c>
      <c r="H78" s="4"/>
      <c r="I78" s="4"/>
      <c r="J78" s="4"/>
      <c r="K78" s="4"/>
    </row>
    <row r="79" spans="1:11" ht="14.1" customHeight="1">
      <c r="A79" s="4"/>
      <c r="B79" s="4"/>
      <c r="C79" s="10" t="s">
        <v>147</v>
      </c>
      <c r="D79" s="28">
        <v>154099520</v>
      </c>
      <c r="E79" s="28">
        <v>162944000</v>
      </c>
      <c r="F79" s="28">
        <v>161600000</v>
      </c>
      <c r="G79" s="28">
        <v>158600000</v>
      </c>
      <c r="H79" s="4"/>
      <c r="I79" s="4"/>
      <c r="J79" s="4"/>
      <c r="K79" s="4"/>
    </row>
    <row r="80" spans="1:11" ht="14.1" customHeight="1">
      <c r="A80" s="4"/>
      <c r="B80" s="4"/>
      <c r="C80" s="1222" t="s">
        <v>44</v>
      </c>
      <c r="D80" s="1223"/>
      <c r="E80" s="1223"/>
      <c r="F80" s="1223"/>
      <c r="G80" s="1223"/>
      <c r="H80" s="4"/>
      <c r="I80" s="4"/>
      <c r="J80" s="4"/>
      <c r="K80" s="4"/>
    </row>
    <row r="81" spans="1:11" ht="14.1" customHeight="1">
      <c r="A81" s="4"/>
      <c r="B81" s="4"/>
      <c r="C81" s="24" t="s">
        <v>462</v>
      </c>
      <c r="D81" s="1222" t="s">
        <v>190</v>
      </c>
      <c r="E81" s="1223"/>
      <c r="F81" s="1223"/>
      <c r="G81" s="1223"/>
      <c r="H81" s="4"/>
      <c r="I81" s="4"/>
      <c r="J81" s="4"/>
      <c r="K81" s="4"/>
    </row>
    <row r="82" spans="1:11" ht="18" customHeight="1">
      <c r="A82" s="4"/>
      <c r="B82" s="4"/>
      <c r="C82" s="14" t="s">
        <v>393</v>
      </c>
      <c r="D82" s="1232" t="s">
        <v>461</v>
      </c>
      <c r="E82" s="1233"/>
      <c r="F82" s="1233"/>
      <c r="G82" s="1233"/>
      <c r="H82" s="4"/>
      <c r="I82" s="4"/>
      <c r="J82" s="4"/>
      <c r="K82" s="4"/>
    </row>
    <row r="83" spans="1:11" ht="18" customHeight="1">
      <c r="A83" s="4"/>
      <c r="B83" s="4"/>
      <c r="C83" s="25" t="s">
        <v>392</v>
      </c>
      <c r="D83" s="1234" t="s">
        <v>205</v>
      </c>
      <c r="E83" s="1235"/>
      <c r="F83" s="1235"/>
      <c r="G83" s="1235"/>
      <c r="H83" s="4"/>
      <c r="I83" s="4"/>
      <c r="J83" s="4"/>
      <c r="K83" s="4"/>
    </row>
    <row r="84" spans="1:11" ht="18" customHeight="1">
      <c r="A84" s="4"/>
      <c r="B84" s="4"/>
      <c r="C84" s="25" t="s">
        <v>15</v>
      </c>
      <c r="D84" s="1234" t="s">
        <v>85</v>
      </c>
      <c r="E84" s="1235"/>
      <c r="F84" s="1235"/>
      <c r="G84" s="1235"/>
      <c r="H84" s="4"/>
      <c r="I84" s="4"/>
      <c r="J84" s="4"/>
      <c r="K84" s="4"/>
    </row>
    <row r="85" spans="1:11" ht="15" customHeight="1">
      <c r="A85" s="4"/>
      <c r="B85" s="4"/>
      <c r="C85" s="13"/>
      <c r="D85" s="31">
        <v>2021</v>
      </c>
      <c r="E85" s="31">
        <v>2022</v>
      </c>
      <c r="F85" s="31">
        <v>2023</v>
      </c>
      <c r="G85" s="31">
        <v>2024</v>
      </c>
      <c r="H85" s="4"/>
      <c r="I85" s="4"/>
      <c r="J85" s="4"/>
      <c r="K85" s="4"/>
    </row>
    <row r="86" spans="1:11" ht="15" customHeight="1">
      <c r="A86" s="4"/>
      <c r="B86" s="4"/>
      <c r="C86" s="12"/>
      <c r="D86" s="32" t="s">
        <v>7</v>
      </c>
      <c r="E86" s="32" t="s">
        <v>8</v>
      </c>
      <c r="F86" s="32" t="s">
        <v>8</v>
      </c>
      <c r="G86" s="32" t="s">
        <v>8</v>
      </c>
      <c r="H86" s="4"/>
      <c r="I86" s="4"/>
      <c r="J86" s="4"/>
      <c r="K86" s="4"/>
    </row>
    <row r="87" spans="1:11" ht="14.1" customHeight="1">
      <c r="A87" s="4"/>
      <c r="B87" s="4"/>
      <c r="C87" s="7" t="s">
        <v>16</v>
      </c>
      <c r="D87" s="33" t="s">
        <v>460</v>
      </c>
      <c r="E87" s="33" t="s">
        <v>460</v>
      </c>
      <c r="F87" s="33" t="s">
        <v>459</v>
      </c>
      <c r="G87" s="33" t="s">
        <v>412</v>
      </c>
      <c r="H87" s="4"/>
      <c r="I87" s="4"/>
      <c r="J87" s="4"/>
      <c r="K87" s="4"/>
    </row>
    <row r="88" spans="1:11" ht="14.1" customHeight="1">
      <c r="A88" s="4"/>
      <c r="B88" s="4"/>
      <c r="C88" s="7" t="s">
        <v>506</v>
      </c>
      <c r="D88" s="33" t="s">
        <v>458</v>
      </c>
      <c r="E88" s="33" t="s">
        <v>439</v>
      </c>
      <c r="F88" s="33" t="s">
        <v>439</v>
      </c>
      <c r="G88" s="33" t="s">
        <v>439</v>
      </c>
      <c r="H88" s="4"/>
      <c r="I88" s="4"/>
      <c r="J88" s="4"/>
      <c r="K88" s="4"/>
    </row>
    <row r="89" spans="1:11" ht="14.1" customHeight="1">
      <c r="A89" s="4"/>
      <c r="B89" s="4"/>
      <c r="C89" s="7" t="s">
        <v>504</v>
      </c>
      <c r="D89" s="33" t="s">
        <v>1904</v>
      </c>
      <c r="E89" s="33" t="s">
        <v>457</v>
      </c>
      <c r="F89" s="33" t="s">
        <v>456</v>
      </c>
      <c r="G89" s="33" t="s">
        <v>455</v>
      </c>
      <c r="H89" s="4"/>
      <c r="I89" s="4"/>
      <c r="J89" s="4"/>
      <c r="K89" s="4"/>
    </row>
    <row r="90" spans="1:11" ht="14.1" customHeight="1">
      <c r="A90" s="4"/>
      <c r="B90" s="4"/>
      <c r="C90" s="7" t="s">
        <v>388</v>
      </c>
      <c r="D90" s="33" t="s">
        <v>361</v>
      </c>
      <c r="E90" s="33" t="s">
        <v>385</v>
      </c>
      <c r="F90" s="33" t="s">
        <v>454</v>
      </c>
      <c r="G90" s="33" t="s">
        <v>453</v>
      </c>
      <c r="H90" s="4"/>
      <c r="I90" s="4"/>
      <c r="J90" s="4"/>
      <c r="K90" s="4"/>
    </row>
    <row r="91" spans="1:11" ht="14.1" customHeight="1">
      <c r="A91" s="4"/>
      <c r="B91" s="4"/>
      <c r="C91" s="7" t="s">
        <v>387</v>
      </c>
      <c r="D91" s="33" t="s">
        <v>361</v>
      </c>
      <c r="E91" s="33" t="s">
        <v>452</v>
      </c>
      <c r="F91" s="33" t="s">
        <v>385</v>
      </c>
      <c r="G91" s="33" t="s">
        <v>385</v>
      </c>
      <c r="H91" s="4"/>
      <c r="I91" s="4"/>
      <c r="J91" s="4"/>
      <c r="K91" s="4"/>
    </row>
    <row r="92" spans="1:11" ht="14.1" customHeight="1">
      <c r="A92" s="4"/>
      <c r="B92" s="4"/>
      <c r="C92" s="7" t="s">
        <v>22</v>
      </c>
      <c r="D92" s="33" t="s">
        <v>361</v>
      </c>
      <c r="E92" s="33" t="s">
        <v>452</v>
      </c>
      <c r="F92" s="33" t="s">
        <v>451</v>
      </c>
      <c r="G92" s="33" t="s">
        <v>416</v>
      </c>
      <c r="H92" s="4"/>
      <c r="I92" s="4"/>
      <c r="J92" s="4"/>
      <c r="K92" s="4"/>
    </row>
    <row r="93" spans="1:11" ht="14.1" customHeight="1">
      <c r="A93" s="4"/>
      <c r="B93" s="4"/>
      <c r="C93" s="1236" t="s">
        <v>384</v>
      </c>
      <c r="D93" s="1237"/>
      <c r="E93" s="1237"/>
      <c r="F93" s="1237"/>
      <c r="G93" s="1237"/>
      <c r="H93" s="4"/>
      <c r="I93" s="4"/>
      <c r="J93" s="4"/>
      <c r="K93" s="4"/>
    </row>
    <row r="94" spans="1:11" ht="14.1" customHeight="1">
      <c r="A94" s="4"/>
      <c r="B94" s="4"/>
      <c r="C94" s="13"/>
      <c r="D94" s="31">
        <v>2021</v>
      </c>
      <c r="E94" s="31">
        <v>2022</v>
      </c>
      <c r="F94" s="31">
        <v>2023</v>
      </c>
      <c r="G94" s="31">
        <v>2024</v>
      </c>
      <c r="H94" s="4"/>
      <c r="I94" s="4"/>
      <c r="J94" s="4"/>
      <c r="K94" s="4"/>
    </row>
    <row r="95" spans="1:11" ht="14.1" customHeight="1">
      <c r="A95" s="4"/>
      <c r="B95" s="4"/>
      <c r="C95" s="12"/>
      <c r="D95" s="32" t="s">
        <v>7</v>
      </c>
      <c r="E95" s="32" t="s">
        <v>8</v>
      </c>
      <c r="F95" s="32" t="s">
        <v>8</v>
      </c>
      <c r="G95" s="32" t="s">
        <v>8</v>
      </c>
      <c r="H95" s="4"/>
      <c r="I95" s="4"/>
      <c r="J95" s="4"/>
      <c r="K95" s="4"/>
    </row>
    <row r="96" spans="1:11" ht="14.1" customHeight="1">
      <c r="A96" s="4"/>
      <c r="B96" s="4"/>
      <c r="C96" s="11" t="s">
        <v>381</v>
      </c>
      <c r="D96" s="28">
        <v>0</v>
      </c>
      <c r="E96" s="28">
        <v>0</v>
      </c>
      <c r="F96" s="28">
        <v>0</v>
      </c>
      <c r="G96" s="28">
        <v>0</v>
      </c>
      <c r="H96" s="4"/>
      <c r="I96" s="4"/>
      <c r="J96" s="4"/>
      <c r="K96" s="4"/>
    </row>
    <row r="97" spans="1:11" ht="14.1" customHeight="1">
      <c r="A97" s="4"/>
      <c r="B97" s="4"/>
      <c r="C97" s="11" t="s">
        <v>370</v>
      </c>
      <c r="D97" s="28">
        <v>0</v>
      </c>
      <c r="E97" s="28">
        <v>0</v>
      </c>
      <c r="F97" s="28">
        <v>0</v>
      </c>
      <c r="G97" s="28">
        <v>0</v>
      </c>
      <c r="H97" s="4"/>
      <c r="I97" s="4"/>
      <c r="J97" s="4"/>
      <c r="K97" s="4"/>
    </row>
    <row r="98" spans="1:11" ht="14.1" customHeight="1">
      <c r="A98" s="4"/>
      <c r="B98" s="4"/>
      <c r="C98" s="11" t="s">
        <v>374</v>
      </c>
      <c r="D98" s="28">
        <v>0</v>
      </c>
      <c r="E98" s="28">
        <v>0</v>
      </c>
      <c r="F98" s="28">
        <v>0</v>
      </c>
      <c r="G98" s="28">
        <v>0</v>
      </c>
      <c r="H98" s="4"/>
      <c r="I98" s="4"/>
      <c r="J98" s="4"/>
      <c r="K98" s="4"/>
    </row>
    <row r="99" spans="1:11" ht="14.1" customHeight="1">
      <c r="A99" s="4"/>
      <c r="B99" s="4"/>
      <c r="C99" s="11" t="s">
        <v>380</v>
      </c>
      <c r="D99" s="28">
        <v>0</v>
      </c>
      <c r="E99" s="28">
        <v>0</v>
      </c>
      <c r="F99" s="28">
        <v>0</v>
      </c>
      <c r="G99" s="28">
        <v>0</v>
      </c>
      <c r="H99" s="4"/>
      <c r="I99" s="4"/>
      <c r="J99" s="4"/>
      <c r="K99" s="4"/>
    </row>
    <row r="100" spans="1:11" ht="14.1" customHeight="1">
      <c r="A100" s="4"/>
      <c r="B100" s="4"/>
      <c r="C100" s="11" t="s">
        <v>370</v>
      </c>
      <c r="D100" s="28">
        <v>0</v>
      </c>
      <c r="E100" s="28">
        <v>0</v>
      </c>
      <c r="F100" s="28">
        <v>0</v>
      </c>
      <c r="G100" s="28">
        <v>0</v>
      </c>
      <c r="H100" s="4"/>
      <c r="I100" s="4"/>
      <c r="J100" s="4"/>
      <c r="K100" s="4"/>
    </row>
    <row r="101" spans="1:11" ht="14.1" customHeight="1">
      <c r="A101" s="4"/>
      <c r="B101" s="4"/>
      <c r="C101" s="11" t="s">
        <v>374</v>
      </c>
      <c r="D101" s="28">
        <v>0</v>
      </c>
      <c r="E101" s="28">
        <v>0</v>
      </c>
      <c r="F101" s="28">
        <v>0</v>
      </c>
      <c r="G101" s="28">
        <v>0</v>
      </c>
      <c r="H101" s="4"/>
      <c r="I101" s="4"/>
      <c r="J101" s="4"/>
      <c r="K101" s="4"/>
    </row>
    <row r="102" spans="1:11" ht="14.1" customHeight="1">
      <c r="A102" s="4"/>
      <c r="B102" s="4"/>
      <c r="C102" s="11" t="s">
        <v>379</v>
      </c>
      <c r="D102" s="28">
        <v>0</v>
      </c>
      <c r="E102" s="28">
        <v>0</v>
      </c>
      <c r="F102" s="28">
        <v>0</v>
      </c>
      <c r="G102" s="28">
        <v>0</v>
      </c>
      <c r="H102" s="4"/>
      <c r="I102" s="4"/>
      <c r="J102" s="4"/>
      <c r="K102" s="4"/>
    </row>
    <row r="103" spans="1:11" ht="14.1" customHeight="1">
      <c r="A103" s="4"/>
      <c r="B103" s="4"/>
      <c r="C103" s="11" t="s">
        <v>370</v>
      </c>
      <c r="D103" s="28">
        <v>0</v>
      </c>
      <c r="E103" s="28">
        <v>0</v>
      </c>
      <c r="F103" s="28">
        <v>0</v>
      </c>
      <c r="G103" s="28">
        <v>0</v>
      </c>
      <c r="H103" s="4"/>
      <c r="I103" s="4"/>
      <c r="J103" s="4"/>
      <c r="K103" s="4"/>
    </row>
    <row r="104" spans="1:11" ht="14.1" customHeight="1">
      <c r="A104" s="4"/>
      <c r="B104" s="4"/>
      <c r="C104" s="11" t="s">
        <v>374</v>
      </c>
      <c r="D104" s="28">
        <v>0</v>
      </c>
      <c r="E104" s="28">
        <v>0</v>
      </c>
      <c r="F104" s="28">
        <v>0</v>
      </c>
      <c r="G104" s="28">
        <v>0</v>
      </c>
      <c r="H104" s="4"/>
      <c r="I104" s="4"/>
      <c r="J104" s="4"/>
      <c r="K104" s="4"/>
    </row>
    <row r="105" spans="1:11" ht="14.1" customHeight="1">
      <c r="A105" s="4"/>
      <c r="B105" s="4"/>
      <c r="C105" s="11" t="s">
        <v>378</v>
      </c>
      <c r="D105" s="28">
        <v>0</v>
      </c>
      <c r="E105" s="28">
        <v>0</v>
      </c>
      <c r="F105" s="28">
        <v>0</v>
      </c>
      <c r="G105" s="28">
        <v>0</v>
      </c>
      <c r="H105" s="4"/>
      <c r="I105" s="4"/>
      <c r="J105" s="4"/>
      <c r="K105" s="4"/>
    </row>
    <row r="106" spans="1:11" ht="14.1" customHeight="1">
      <c r="A106" s="4"/>
      <c r="B106" s="4"/>
      <c r="C106" s="11" t="s">
        <v>370</v>
      </c>
      <c r="D106" s="28">
        <v>0</v>
      </c>
      <c r="E106" s="28">
        <v>0</v>
      </c>
      <c r="F106" s="28">
        <v>0</v>
      </c>
      <c r="G106" s="28">
        <v>0</v>
      </c>
      <c r="H106" s="4"/>
      <c r="I106" s="4"/>
      <c r="J106" s="4"/>
      <c r="K106" s="4"/>
    </row>
    <row r="107" spans="1:11" ht="14.1" customHeight="1">
      <c r="A107" s="4"/>
      <c r="B107" s="4"/>
      <c r="C107" s="11" t="s">
        <v>374</v>
      </c>
      <c r="D107" s="28">
        <v>0</v>
      </c>
      <c r="E107" s="28">
        <v>0</v>
      </c>
      <c r="F107" s="28">
        <v>0</v>
      </c>
      <c r="G107" s="28">
        <v>0</v>
      </c>
      <c r="H107" s="4"/>
      <c r="I107" s="4"/>
      <c r="J107" s="4"/>
      <c r="K107" s="4"/>
    </row>
    <row r="108" spans="1:11" ht="14.1" customHeight="1">
      <c r="A108" s="4"/>
      <c r="B108" s="4"/>
      <c r="C108" s="11" t="s">
        <v>383</v>
      </c>
      <c r="D108" s="28">
        <v>0</v>
      </c>
      <c r="E108" s="28">
        <v>0</v>
      </c>
      <c r="F108" s="28">
        <v>0</v>
      </c>
      <c r="G108" s="28">
        <v>0</v>
      </c>
      <c r="H108" s="4"/>
      <c r="I108" s="4"/>
      <c r="J108" s="4"/>
      <c r="K108" s="4"/>
    </row>
    <row r="109" spans="1:11" ht="14.1" customHeight="1">
      <c r="A109" s="4"/>
      <c r="B109" s="4"/>
      <c r="C109" s="11" t="s">
        <v>370</v>
      </c>
      <c r="D109" s="28">
        <v>0</v>
      </c>
      <c r="E109" s="28">
        <v>0</v>
      </c>
      <c r="F109" s="28">
        <v>0</v>
      </c>
      <c r="G109" s="28">
        <v>0</v>
      </c>
      <c r="H109" s="4"/>
      <c r="I109" s="4"/>
      <c r="J109" s="4"/>
      <c r="K109" s="4"/>
    </row>
    <row r="110" spans="1:11" ht="14.1" customHeight="1">
      <c r="A110" s="4"/>
      <c r="B110" s="4"/>
      <c r="C110" s="11" t="s">
        <v>374</v>
      </c>
      <c r="D110" s="28">
        <v>0</v>
      </c>
      <c r="E110" s="28">
        <v>0</v>
      </c>
      <c r="F110" s="28">
        <v>0</v>
      </c>
      <c r="G110" s="28">
        <v>0</v>
      </c>
      <c r="H110" s="4"/>
      <c r="I110" s="4"/>
      <c r="J110" s="4"/>
      <c r="K110" s="4"/>
    </row>
    <row r="111" spans="1:11" ht="14.1" customHeight="1">
      <c r="A111" s="4"/>
      <c r="B111" s="4"/>
      <c r="C111" s="11" t="s">
        <v>376</v>
      </c>
      <c r="D111" s="28">
        <v>0</v>
      </c>
      <c r="E111" s="28">
        <v>0</v>
      </c>
      <c r="F111" s="28">
        <v>0</v>
      </c>
      <c r="G111" s="28">
        <v>0</v>
      </c>
      <c r="H111" s="4"/>
      <c r="I111" s="4"/>
      <c r="J111" s="4"/>
      <c r="K111" s="4"/>
    </row>
    <row r="112" spans="1:11" ht="14.1" customHeight="1">
      <c r="A112" s="4"/>
      <c r="B112" s="4"/>
      <c r="C112" s="11" t="s">
        <v>370</v>
      </c>
      <c r="D112" s="28">
        <v>0</v>
      </c>
      <c r="E112" s="28">
        <v>0</v>
      </c>
      <c r="F112" s="28">
        <v>0</v>
      </c>
      <c r="G112" s="28">
        <v>0</v>
      </c>
      <c r="H112" s="4"/>
      <c r="I112" s="4"/>
      <c r="J112" s="4"/>
      <c r="K112" s="4"/>
    </row>
    <row r="113" spans="1:11" ht="14.1" customHeight="1">
      <c r="A113" s="4"/>
      <c r="B113" s="4"/>
      <c r="C113" s="11" t="s">
        <v>374</v>
      </c>
      <c r="D113" s="28">
        <v>0</v>
      </c>
      <c r="E113" s="28">
        <v>0</v>
      </c>
      <c r="F113" s="28">
        <v>0</v>
      </c>
      <c r="G113" s="28">
        <v>0</v>
      </c>
      <c r="H113" s="4"/>
      <c r="I113" s="4"/>
      <c r="J113" s="4"/>
      <c r="K113" s="4"/>
    </row>
    <row r="114" spans="1:11" ht="14.1" customHeight="1">
      <c r="A114" s="4"/>
      <c r="B114" s="4"/>
      <c r="C114" s="11" t="s">
        <v>375</v>
      </c>
      <c r="D114" s="28">
        <v>0</v>
      </c>
      <c r="E114" s="28">
        <v>0</v>
      </c>
      <c r="F114" s="28">
        <v>0</v>
      </c>
      <c r="G114" s="28">
        <v>0</v>
      </c>
      <c r="H114" s="4"/>
      <c r="I114" s="4"/>
      <c r="J114" s="4"/>
      <c r="K114" s="4"/>
    </row>
    <row r="115" spans="1:11" ht="14.1" customHeight="1">
      <c r="A115" s="4"/>
      <c r="B115" s="4"/>
      <c r="C115" s="11" t="s">
        <v>370</v>
      </c>
      <c r="D115" s="28">
        <v>0</v>
      </c>
      <c r="E115" s="28">
        <v>0</v>
      </c>
      <c r="F115" s="28">
        <v>0</v>
      </c>
      <c r="G115" s="28">
        <v>0</v>
      </c>
      <c r="H115" s="4"/>
      <c r="I115" s="4"/>
      <c r="J115" s="4"/>
      <c r="K115" s="4"/>
    </row>
    <row r="116" spans="1:11" ht="14.1" customHeight="1">
      <c r="A116" s="4"/>
      <c r="B116" s="4"/>
      <c r="C116" s="11" t="s">
        <v>374</v>
      </c>
      <c r="D116" s="28">
        <v>0</v>
      </c>
      <c r="E116" s="28">
        <v>0</v>
      </c>
      <c r="F116" s="28">
        <v>0</v>
      </c>
      <c r="G116" s="28">
        <v>0</v>
      </c>
      <c r="H116" s="4"/>
      <c r="I116" s="4"/>
      <c r="J116" s="4"/>
      <c r="K116" s="4"/>
    </row>
    <row r="117" spans="1:11" ht="14.1" customHeight="1">
      <c r="A117" s="4"/>
      <c r="B117" s="4"/>
      <c r="C117" s="11" t="s">
        <v>373</v>
      </c>
      <c r="D117" s="28">
        <v>0</v>
      </c>
      <c r="E117" s="28">
        <v>0</v>
      </c>
      <c r="F117" s="28">
        <v>0</v>
      </c>
      <c r="G117" s="28">
        <v>0</v>
      </c>
      <c r="H117" s="4"/>
      <c r="I117" s="4"/>
      <c r="J117" s="4"/>
      <c r="K117" s="4"/>
    </row>
    <row r="118" spans="1:11" ht="14.1" customHeight="1">
      <c r="A118" s="4"/>
      <c r="B118" s="4"/>
      <c r="C118" s="11" t="s">
        <v>370</v>
      </c>
      <c r="D118" s="28">
        <v>0</v>
      </c>
      <c r="E118" s="28">
        <v>0</v>
      </c>
      <c r="F118" s="28">
        <v>0</v>
      </c>
      <c r="G118" s="28">
        <v>0</v>
      </c>
      <c r="H118" s="4"/>
      <c r="I118" s="4"/>
      <c r="J118" s="4"/>
      <c r="K118" s="4"/>
    </row>
    <row r="119" spans="1:11" ht="14.1" customHeight="1">
      <c r="A119" s="4"/>
      <c r="B119" s="4"/>
      <c r="C119" s="11" t="s">
        <v>369</v>
      </c>
      <c r="D119" s="28">
        <v>0</v>
      </c>
      <c r="E119" s="28">
        <v>0</v>
      </c>
      <c r="F119" s="28">
        <v>0</v>
      </c>
      <c r="G119" s="28">
        <v>0</v>
      </c>
      <c r="H119" s="4"/>
      <c r="I119" s="4"/>
      <c r="J119" s="4"/>
      <c r="K119" s="4"/>
    </row>
    <row r="120" spans="1:11" ht="14.1" customHeight="1">
      <c r="A120" s="4"/>
      <c r="B120" s="4"/>
      <c r="C120" s="11" t="s">
        <v>368</v>
      </c>
      <c r="D120" s="28">
        <v>0</v>
      </c>
      <c r="E120" s="28">
        <v>0</v>
      </c>
      <c r="F120" s="28">
        <v>0</v>
      </c>
      <c r="G120" s="28">
        <v>0</v>
      </c>
      <c r="H120" s="4"/>
      <c r="I120" s="4"/>
      <c r="J120" s="4"/>
      <c r="K120" s="4"/>
    </row>
    <row r="121" spans="1:11" ht="14.1" customHeight="1">
      <c r="A121" s="4"/>
      <c r="B121" s="4"/>
      <c r="C121" s="11" t="s">
        <v>367</v>
      </c>
      <c r="D121" s="28">
        <v>0</v>
      </c>
      <c r="E121" s="28">
        <v>0</v>
      </c>
      <c r="F121" s="28">
        <v>0</v>
      </c>
      <c r="G121" s="28">
        <v>0</v>
      </c>
      <c r="H121" s="4"/>
      <c r="I121" s="4"/>
      <c r="J121" s="4"/>
      <c r="K121" s="4"/>
    </row>
    <row r="122" spans="1:11" ht="14.1" customHeight="1">
      <c r="A122" s="4"/>
      <c r="B122" s="4"/>
      <c r="C122" s="11" t="s">
        <v>366</v>
      </c>
      <c r="D122" s="28">
        <v>0</v>
      </c>
      <c r="E122" s="28">
        <v>0</v>
      </c>
      <c r="F122" s="28">
        <v>0</v>
      </c>
      <c r="G122" s="28">
        <v>0</v>
      </c>
      <c r="H122" s="4"/>
      <c r="I122" s="4"/>
      <c r="J122" s="4"/>
      <c r="K122" s="4"/>
    </row>
    <row r="123" spans="1:11" ht="14.1" customHeight="1">
      <c r="A123" s="4"/>
      <c r="B123" s="4"/>
      <c r="C123" s="11" t="s">
        <v>372</v>
      </c>
      <c r="D123" s="28">
        <v>1340000</v>
      </c>
      <c r="E123" s="28">
        <v>1200000</v>
      </c>
      <c r="F123" s="28">
        <v>1200000</v>
      </c>
      <c r="G123" s="28">
        <v>1200000</v>
      </c>
      <c r="H123" s="4"/>
      <c r="I123" s="4"/>
      <c r="J123" s="4"/>
      <c r="K123" s="4"/>
    </row>
    <row r="124" spans="1:11" ht="14.1" customHeight="1">
      <c r="A124" s="4"/>
      <c r="B124" s="4"/>
      <c r="C124" s="11" t="s">
        <v>370</v>
      </c>
      <c r="D124" s="28">
        <v>1340000</v>
      </c>
      <c r="E124" s="28">
        <v>1200000</v>
      </c>
      <c r="F124" s="28">
        <v>1200000</v>
      </c>
      <c r="G124" s="28">
        <v>1200000</v>
      </c>
      <c r="H124" s="4"/>
      <c r="I124" s="4"/>
      <c r="J124" s="4"/>
      <c r="K124" s="4"/>
    </row>
    <row r="125" spans="1:11" ht="14.1" customHeight="1">
      <c r="A125" s="4"/>
      <c r="B125" s="4"/>
      <c r="C125" s="11" t="s">
        <v>369</v>
      </c>
      <c r="D125" s="28">
        <v>0</v>
      </c>
      <c r="E125" s="28">
        <v>0</v>
      </c>
      <c r="F125" s="28">
        <v>0</v>
      </c>
      <c r="G125" s="28">
        <v>0</v>
      </c>
      <c r="H125" s="4"/>
      <c r="I125" s="4"/>
      <c r="J125" s="4"/>
      <c r="K125" s="4"/>
    </row>
    <row r="126" spans="1:11" ht="14.1" customHeight="1">
      <c r="A126" s="4"/>
      <c r="B126" s="4"/>
      <c r="C126" s="11" t="s">
        <v>368</v>
      </c>
      <c r="D126" s="28">
        <v>0</v>
      </c>
      <c r="E126" s="28">
        <v>0</v>
      </c>
      <c r="F126" s="28">
        <v>0</v>
      </c>
      <c r="G126" s="28">
        <v>0</v>
      </c>
      <c r="H126" s="4"/>
      <c r="I126" s="4"/>
      <c r="J126" s="4"/>
      <c r="K126" s="4"/>
    </row>
    <row r="127" spans="1:11" ht="14.1" customHeight="1">
      <c r="A127" s="4"/>
      <c r="B127" s="4"/>
      <c r="C127" s="11" t="s">
        <v>367</v>
      </c>
      <c r="D127" s="28">
        <v>0</v>
      </c>
      <c r="E127" s="28">
        <v>0</v>
      </c>
      <c r="F127" s="28">
        <v>0</v>
      </c>
      <c r="G127" s="28">
        <v>0</v>
      </c>
      <c r="H127" s="4"/>
      <c r="I127" s="4"/>
      <c r="J127" s="4"/>
      <c r="K127" s="4"/>
    </row>
    <row r="128" spans="1:11" ht="14.1" customHeight="1">
      <c r="A128" s="4"/>
      <c r="B128" s="4"/>
      <c r="C128" s="11" t="s">
        <v>366</v>
      </c>
      <c r="D128" s="28">
        <v>0</v>
      </c>
      <c r="E128" s="28">
        <v>0</v>
      </c>
      <c r="F128" s="28">
        <v>0</v>
      </c>
      <c r="G128" s="28">
        <v>0</v>
      </c>
      <c r="H128" s="4"/>
      <c r="I128" s="4"/>
      <c r="J128" s="4"/>
      <c r="K128" s="4"/>
    </row>
    <row r="129" spans="1:11" ht="14.1" customHeight="1">
      <c r="A129" s="4"/>
      <c r="B129" s="4"/>
      <c r="C129" s="11" t="s">
        <v>371</v>
      </c>
      <c r="D129" s="28">
        <v>0</v>
      </c>
      <c r="E129" s="28">
        <v>0</v>
      </c>
      <c r="F129" s="28">
        <v>0</v>
      </c>
      <c r="G129" s="28">
        <v>0</v>
      </c>
      <c r="H129" s="4"/>
      <c r="I129" s="4"/>
      <c r="J129" s="4"/>
      <c r="K129" s="4"/>
    </row>
    <row r="130" spans="1:11" ht="14.1" customHeight="1">
      <c r="A130" s="4"/>
      <c r="B130" s="4"/>
      <c r="C130" s="11" t="s">
        <v>370</v>
      </c>
      <c r="D130" s="28">
        <v>0</v>
      </c>
      <c r="E130" s="28">
        <v>0</v>
      </c>
      <c r="F130" s="28">
        <v>0</v>
      </c>
      <c r="G130" s="28">
        <v>0</v>
      </c>
      <c r="H130" s="4"/>
      <c r="I130" s="4"/>
      <c r="J130" s="4"/>
      <c r="K130" s="4"/>
    </row>
    <row r="131" spans="1:11" ht="14.1" customHeight="1">
      <c r="A131" s="4"/>
      <c r="B131" s="4"/>
      <c r="C131" s="11" t="s">
        <v>369</v>
      </c>
      <c r="D131" s="28">
        <v>0</v>
      </c>
      <c r="E131" s="28">
        <v>0</v>
      </c>
      <c r="F131" s="28">
        <v>0</v>
      </c>
      <c r="G131" s="28">
        <v>0</v>
      </c>
      <c r="H131" s="4"/>
      <c r="I131" s="4"/>
      <c r="J131" s="4"/>
      <c r="K131" s="4"/>
    </row>
    <row r="132" spans="1:11" ht="14.1" customHeight="1">
      <c r="A132" s="4"/>
      <c r="B132" s="4"/>
      <c r="C132" s="11" t="s">
        <v>368</v>
      </c>
      <c r="D132" s="28">
        <v>0</v>
      </c>
      <c r="E132" s="28">
        <v>0</v>
      </c>
      <c r="F132" s="28">
        <v>0</v>
      </c>
      <c r="G132" s="28">
        <v>0</v>
      </c>
      <c r="H132" s="4"/>
      <c r="I132" s="4"/>
      <c r="J132" s="4"/>
      <c r="K132" s="4"/>
    </row>
    <row r="133" spans="1:11" ht="14.1" customHeight="1">
      <c r="A133" s="4"/>
      <c r="B133" s="4"/>
      <c r="C133" s="11" t="s">
        <v>367</v>
      </c>
      <c r="D133" s="28">
        <v>0</v>
      </c>
      <c r="E133" s="28">
        <v>0</v>
      </c>
      <c r="F133" s="28">
        <v>0</v>
      </c>
      <c r="G133" s="28">
        <v>0</v>
      </c>
      <c r="H133" s="4"/>
      <c r="I133" s="4"/>
      <c r="J133" s="4"/>
      <c r="K133" s="4"/>
    </row>
    <row r="134" spans="1:11" ht="14.1" customHeight="1">
      <c r="A134" s="4"/>
      <c r="B134" s="4"/>
      <c r="C134" s="11" t="s">
        <v>366</v>
      </c>
      <c r="D134" s="28">
        <v>0</v>
      </c>
      <c r="E134" s="28">
        <v>0</v>
      </c>
      <c r="F134" s="28">
        <v>0</v>
      </c>
      <c r="G134" s="28">
        <v>0</v>
      </c>
      <c r="H134" s="4"/>
      <c r="I134" s="4"/>
      <c r="J134" s="4"/>
      <c r="K134" s="4"/>
    </row>
    <row r="135" spans="1:11" ht="14.1" customHeight="1">
      <c r="A135" s="4"/>
      <c r="B135" s="4"/>
      <c r="C135" s="11" t="s">
        <v>365</v>
      </c>
      <c r="D135" s="28">
        <v>0</v>
      </c>
      <c r="E135" s="28">
        <v>0</v>
      </c>
      <c r="F135" s="28">
        <v>0</v>
      </c>
      <c r="G135" s="28">
        <v>0</v>
      </c>
      <c r="H135" s="4"/>
      <c r="I135" s="4"/>
      <c r="J135" s="4"/>
      <c r="K135" s="4"/>
    </row>
    <row r="136" spans="1:11" ht="14.1" customHeight="1">
      <c r="A136" s="4"/>
      <c r="B136" s="4"/>
      <c r="C136" s="11" t="s">
        <v>364</v>
      </c>
      <c r="D136" s="28">
        <v>0</v>
      </c>
      <c r="E136" s="28">
        <v>0</v>
      </c>
      <c r="F136" s="28">
        <v>0</v>
      </c>
      <c r="G136" s="28">
        <v>0</v>
      </c>
      <c r="H136" s="4"/>
      <c r="I136" s="4"/>
      <c r="J136" s="4"/>
      <c r="K136" s="4"/>
    </row>
    <row r="137" spans="1:11" ht="14.1" customHeight="1">
      <c r="A137" s="4"/>
      <c r="B137" s="4"/>
      <c r="C137" s="10" t="s">
        <v>147</v>
      </c>
      <c r="D137" s="28">
        <v>1340000</v>
      </c>
      <c r="E137" s="28">
        <v>1200000</v>
      </c>
      <c r="F137" s="28">
        <v>1200000</v>
      </c>
      <c r="G137" s="28">
        <v>1200000</v>
      </c>
      <c r="H137" s="4"/>
      <c r="I137" s="4"/>
      <c r="J137" s="4"/>
      <c r="K137" s="4"/>
    </row>
    <row r="138" spans="1:11" ht="14.1" customHeight="1">
      <c r="A138" s="4"/>
      <c r="B138" s="4"/>
      <c r="C138" s="14" t="s">
        <v>393</v>
      </c>
      <c r="D138" s="1232" t="s">
        <v>450</v>
      </c>
      <c r="E138" s="1233"/>
      <c r="F138" s="1233"/>
      <c r="G138" s="1233"/>
      <c r="H138" s="4"/>
      <c r="I138" s="4"/>
      <c r="J138" s="4"/>
      <c r="K138" s="4"/>
    </row>
    <row r="139" spans="1:11" ht="14.1" customHeight="1">
      <c r="A139" s="4"/>
      <c r="B139" s="4"/>
      <c r="C139" s="25" t="s">
        <v>392</v>
      </c>
      <c r="D139" s="1234" t="s">
        <v>449</v>
      </c>
      <c r="E139" s="1235"/>
      <c r="F139" s="1235"/>
      <c r="G139" s="1235"/>
      <c r="H139" s="4"/>
      <c r="I139" s="4"/>
      <c r="J139" s="4"/>
      <c r="K139" s="4"/>
    </row>
    <row r="140" spans="1:11" ht="14.1" customHeight="1">
      <c r="A140" s="4"/>
      <c r="B140" s="4"/>
      <c r="C140" s="25" t="s">
        <v>15</v>
      </c>
      <c r="D140" s="1234" t="s">
        <v>85</v>
      </c>
      <c r="E140" s="1235"/>
      <c r="F140" s="1235"/>
      <c r="G140" s="1235"/>
      <c r="H140" s="4"/>
      <c r="I140" s="4"/>
      <c r="J140" s="4"/>
      <c r="K140" s="4"/>
    </row>
    <row r="141" spans="1:11" ht="15" customHeight="1">
      <c r="A141" s="4"/>
      <c r="B141" s="4"/>
      <c r="C141" s="13"/>
      <c r="D141" s="31">
        <v>2021</v>
      </c>
      <c r="E141" s="31">
        <v>2022</v>
      </c>
      <c r="F141" s="31">
        <v>2023</v>
      </c>
      <c r="G141" s="31">
        <v>2024</v>
      </c>
      <c r="H141" s="4"/>
      <c r="I141" s="4"/>
      <c r="J141" s="4"/>
      <c r="K141" s="4"/>
    </row>
    <row r="142" spans="1:11" ht="15" customHeight="1">
      <c r="A142" s="4"/>
      <c r="B142" s="4"/>
      <c r="C142" s="12"/>
      <c r="D142" s="32" t="s">
        <v>7</v>
      </c>
      <c r="E142" s="32" t="s">
        <v>8</v>
      </c>
      <c r="F142" s="32" t="s">
        <v>8</v>
      </c>
      <c r="G142" s="32" t="s">
        <v>8</v>
      </c>
      <c r="H142" s="4"/>
      <c r="I142" s="4"/>
      <c r="J142" s="4"/>
      <c r="K142" s="4"/>
    </row>
    <row r="143" spans="1:11" ht="14.1" customHeight="1">
      <c r="A143" s="4"/>
      <c r="B143" s="4"/>
      <c r="C143" s="7" t="s">
        <v>16</v>
      </c>
      <c r="D143" s="33" t="s">
        <v>411</v>
      </c>
      <c r="E143" s="33" t="s">
        <v>399</v>
      </c>
      <c r="F143" s="33" t="s">
        <v>385</v>
      </c>
      <c r="G143" s="33" t="s">
        <v>448</v>
      </c>
      <c r="H143" s="4"/>
      <c r="I143" s="4"/>
      <c r="J143" s="4"/>
      <c r="K143" s="4"/>
    </row>
    <row r="144" spans="1:11" ht="14.1" customHeight="1">
      <c r="A144" s="4"/>
      <c r="B144" s="4"/>
      <c r="C144" s="7" t="s">
        <v>506</v>
      </c>
      <c r="D144" s="33" t="s">
        <v>447</v>
      </c>
      <c r="E144" s="33" t="s">
        <v>435</v>
      </c>
      <c r="F144" s="33" t="s">
        <v>385</v>
      </c>
      <c r="G144" s="33" t="s">
        <v>446</v>
      </c>
      <c r="H144" s="4"/>
      <c r="I144" s="4"/>
      <c r="J144" s="4"/>
      <c r="K144" s="4"/>
    </row>
    <row r="145" spans="1:11" ht="14.1" customHeight="1">
      <c r="A145" s="4"/>
      <c r="B145" s="4"/>
      <c r="C145" s="7" t="s">
        <v>504</v>
      </c>
      <c r="D145" s="33" t="s">
        <v>447</v>
      </c>
      <c r="E145" s="33" t="s">
        <v>445</v>
      </c>
      <c r="F145" s="33" t="s">
        <v>385</v>
      </c>
      <c r="G145" s="33" t="s">
        <v>444</v>
      </c>
      <c r="H145" s="4"/>
      <c r="I145" s="4"/>
      <c r="J145" s="4"/>
      <c r="K145" s="4"/>
    </row>
    <row r="146" spans="1:11" ht="14.1" customHeight="1">
      <c r="A146" s="4"/>
      <c r="B146" s="4"/>
      <c r="C146" s="7" t="s">
        <v>388</v>
      </c>
      <c r="D146" s="33" t="s">
        <v>361</v>
      </c>
      <c r="E146" s="33" t="s">
        <v>400</v>
      </c>
      <c r="F146" s="33" t="s">
        <v>430</v>
      </c>
      <c r="G146" s="33" t="s">
        <v>361</v>
      </c>
      <c r="H146" s="4"/>
      <c r="I146" s="4"/>
      <c r="J146" s="4"/>
      <c r="K146" s="4"/>
    </row>
    <row r="147" spans="1:11" ht="14.1" customHeight="1">
      <c r="A147" s="4"/>
      <c r="B147" s="4"/>
      <c r="C147" s="7" t="s">
        <v>387</v>
      </c>
      <c r="D147" s="33" t="s">
        <v>361</v>
      </c>
      <c r="E147" s="33" t="s">
        <v>443</v>
      </c>
      <c r="F147" s="33" t="s">
        <v>430</v>
      </c>
      <c r="G147" s="33" t="s">
        <v>361</v>
      </c>
      <c r="H147" s="4"/>
      <c r="I147" s="4"/>
      <c r="J147" s="4"/>
      <c r="K147" s="4"/>
    </row>
    <row r="148" spans="1:11" ht="14.1" customHeight="1">
      <c r="A148" s="4"/>
      <c r="B148" s="4"/>
      <c r="C148" s="7" t="s">
        <v>22</v>
      </c>
      <c r="D148" s="33" t="s">
        <v>361</v>
      </c>
      <c r="E148" s="33" t="s">
        <v>1905</v>
      </c>
      <c r="F148" s="33" t="s">
        <v>430</v>
      </c>
      <c r="G148" s="33" t="s">
        <v>361</v>
      </c>
      <c r="H148" s="4"/>
      <c r="I148" s="4"/>
      <c r="J148" s="4"/>
      <c r="K148" s="4"/>
    </row>
    <row r="149" spans="1:11" ht="14.1" customHeight="1">
      <c r="A149" s="4"/>
      <c r="B149" s="4"/>
      <c r="C149" s="1236" t="s">
        <v>384</v>
      </c>
      <c r="D149" s="1237"/>
      <c r="E149" s="1237"/>
      <c r="F149" s="1237"/>
      <c r="G149" s="1237"/>
      <c r="H149" s="4"/>
      <c r="I149" s="4"/>
      <c r="J149" s="4"/>
      <c r="K149" s="4"/>
    </row>
    <row r="150" spans="1:11" ht="14.1" customHeight="1">
      <c r="A150" s="4"/>
      <c r="B150" s="4"/>
      <c r="C150" s="13"/>
      <c r="D150" s="31">
        <v>2021</v>
      </c>
      <c r="E150" s="31">
        <v>2022</v>
      </c>
      <c r="F150" s="31">
        <v>2023</v>
      </c>
      <c r="G150" s="31">
        <v>2024</v>
      </c>
      <c r="H150" s="4"/>
      <c r="I150" s="4"/>
      <c r="J150" s="4"/>
      <c r="K150" s="4"/>
    </row>
    <row r="151" spans="1:11" ht="14.1" customHeight="1">
      <c r="A151" s="4"/>
      <c r="B151" s="4"/>
      <c r="C151" s="12"/>
      <c r="D151" s="32" t="s">
        <v>7</v>
      </c>
      <c r="E151" s="32" t="s">
        <v>8</v>
      </c>
      <c r="F151" s="32" t="s">
        <v>8</v>
      </c>
      <c r="G151" s="32" t="s">
        <v>8</v>
      </c>
      <c r="H151" s="4"/>
      <c r="I151" s="4"/>
      <c r="J151" s="4"/>
      <c r="K151" s="4"/>
    </row>
    <row r="152" spans="1:11" ht="14.1" customHeight="1">
      <c r="A152" s="4"/>
      <c r="B152" s="4"/>
      <c r="C152" s="11" t="s">
        <v>381</v>
      </c>
      <c r="D152" s="28">
        <v>0</v>
      </c>
      <c r="E152" s="28">
        <v>0</v>
      </c>
      <c r="F152" s="28">
        <v>0</v>
      </c>
      <c r="G152" s="28">
        <v>0</v>
      </c>
      <c r="H152" s="4"/>
      <c r="I152" s="4"/>
      <c r="J152" s="4"/>
      <c r="K152" s="4"/>
    </row>
    <row r="153" spans="1:11" ht="14.1" customHeight="1">
      <c r="A153" s="4"/>
      <c r="B153" s="4"/>
      <c r="C153" s="11" t="s">
        <v>370</v>
      </c>
      <c r="D153" s="28">
        <v>0</v>
      </c>
      <c r="E153" s="28">
        <v>0</v>
      </c>
      <c r="F153" s="28">
        <v>0</v>
      </c>
      <c r="G153" s="28">
        <v>0</v>
      </c>
      <c r="H153" s="4"/>
      <c r="I153" s="4"/>
      <c r="J153" s="4"/>
      <c r="K153" s="4"/>
    </row>
    <row r="154" spans="1:11" ht="14.1" customHeight="1">
      <c r="A154" s="4"/>
      <c r="B154" s="4"/>
      <c r="C154" s="11" t="s">
        <v>374</v>
      </c>
      <c r="D154" s="28">
        <v>0</v>
      </c>
      <c r="E154" s="28">
        <v>0</v>
      </c>
      <c r="F154" s="28">
        <v>0</v>
      </c>
      <c r="G154" s="28">
        <v>0</v>
      </c>
      <c r="H154" s="4"/>
      <c r="I154" s="4"/>
      <c r="J154" s="4"/>
      <c r="K154" s="4"/>
    </row>
    <row r="155" spans="1:11" ht="14.1" customHeight="1">
      <c r="A155" s="4"/>
      <c r="B155" s="4"/>
      <c r="C155" s="11" t="s">
        <v>380</v>
      </c>
      <c r="D155" s="28">
        <v>0</v>
      </c>
      <c r="E155" s="28">
        <v>0</v>
      </c>
      <c r="F155" s="28">
        <v>0</v>
      </c>
      <c r="G155" s="28">
        <v>0</v>
      </c>
      <c r="H155" s="4"/>
      <c r="I155" s="4"/>
      <c r="J155" s="4"/>
      <c r="K155" s="4"/>
    </row>
    <row r="156" spans="1:11" ht="14.1" customHeight="1">
      <c r="A156" s="4"/>
      <c r="B156" s="4"/>
      <c r="C156" s="11" t="s">
        <v>370</v>
      </c>
      <c r="D156" s="28">
        <v>0</v>
      </c>
      <c r="E156" s="28">
        <v>0</v>
      </c>
      <c r="F156" s="28">
        <v>0</v>
      </c>
      <c r="G156" s="28">
        <v>0</v>
      </c>
      <c r="H156" s="4"/>
      <c r="I156" s="4"/>
      <c r="J156" s="4"/>
      <c r="K156" s="4"/>
    </row>
    <row r="157" spans="1:11" ht="14.1" customHeight="1">
      <c r="A157" s="4"/>
      <c r="B157" s="4"/>
      <c r="C157" s="11" t="s">
        <v>374</v>
      </c>
      <c r="D157" s="28">
        <v>0</v>
      </c>
      <c r="E157" s="28">
        <v>0</v>
      </c>
      <c r="F157" s="28">
        <v>0</v>
      </c>
      <c r="G157" s="28">
        <v>0</v>
      </c>
      <c r="H157" s="4"/>
      <c r="I157" s="4"/>
      <c r="J157" s="4"/>
      <c r="K157" s="4"/>
    </row>
    <row r="158" spans="1:11" ht="14.1" customHeight="1">
      <c r="A158" s="4"/>
      <c r="B158" s="4"/>
      <c r="C158" s="11" t="s">
        <v>379</v>
      </c>
      <c r="D158" s="28">
        <v>0</v>
      </c>
      <c r="E158" s="28">
        <v>0</v>
      </c>
      <c r="F158" s="28">
        <v>0</v>
      </c>
      <c r="G158" s="28">
        <v>0</v>
      </c>
      <c r="H158" s="4"/>
      <c r="I158" s="4"/>
      <c r="J158" s="4"/>
      <c r="K158" s="4"/>
    </row>
    <row r="159" spans="1:11" ht="14.1" customHeight="1">
      <c r="A159" s="4"/>
      <c r="B159" s="4"/>
      <c r="C159" s="11" t="s">
        <v>370</v>
      </c>
      <c r="D159" s="28">
        <v>0</v>
      </c>
      <c r="E159" s="28">
        <v>0</v>
      </c>
      <c r="F159" s="28">
        <v>0</v>
      </c>
      <c r="G159" s="28">
        <v>0</v>
      </c>
      <c r="H159" s="4"/>
      <c r="I159" s="4"/>
      <c r="J159" s="4"/>
      <c r="K159" s="4"/>
    </row>
    <row r="160" spans="1:11" ht="14.1" customHeight="1">
      <c r="A160" s="4"/>
      <c r="B160" s="4"/>
      <c r="C160" s="11" t="s">
        <v>374</v>
      </c>
      <c r="D160" s="28">
        <v>0</v>
      </c>
      <c r="E160" s="28">
        <v>0</v>
      </c>
      <c r="F160" s="28">
        <v>0</v>
      </c>
      <c r="G160" s="28">
        <v>0</v>
      </c>
      <c r="H160" s="4"/>
      <c r="I160" s="4"/>
      <c r="J160" s="4"/>
      <c r="K160" s="4"/>
    </row>
    <row r="161" spans="1:11" ht="14.1" customHeight="1">
      <c r="A161" s="4"/>
      <c r="B161" s="4"/>
      <c r="C161" s="11" t="s">
        <v>378</v>
      </c>
      <c r="D161" s="28">
        <v>0</v>
      </c>
      <c r="E161" s="28">
        <v>0</v>
      </c>
      <c r="F161" s="28">
        <v>0</v>
      </c>
      <c r="G161" s="28">
        <v>0</v>
      </c>
      <c r="H161" s="4"/>
      <c r="I161" s="4"/>
      <c r="J161" s="4"/>
      <c r="K161" s="4"/>
    </row>
    <row r="162" spans="1:11" ht="14.1" customHeight="1">
      <c r="A162" s="4"/>
      <c r="B162" s="4"/>
      <c r="C162" s="11" t="s">
        <v>370</v>
      </c>
      <c r="D162" s="28">
        <v>0</v>
      </c>
      <c r="E162" s="28">
        <v>0</v>
      </c>
      <c r="F162" s="28">
        <v>0</v>
      </c>
      <c r="G162" s="28">
        <v>0</v>
      </c>
      <c r="H162" s="4"/>
      <c r="I162" s="4"/>
      <c r="J162" s="4"/>
      <c r="K162" s="4"/>
    </row>
    <row r="163" spans="1:11" ht="14.1" customHeight="1">
      <c r="A163" s="4"/>
      <c r="B163" s="4"/>
      <c r="C163" s="11" t="s">
        <v>374</v>
      </c>
      <c r="D163" s="28">
        <v>0</v>
      </c>
      <c r="E163" s="28">
        <v>0</v>
      </c>
      <c r="F163" s="28">
        <v>0</v>
      </c>
      <c r="G163" s="28">
        <v>0</v>
      </c>
      <c r="H163" s="4"/>
      <c r="I163" s="4"/>
      <c r="J163" s="4"/>
      <c r="K163" s="4"/>
    </row>
    <row r="164" spans="1:11" ht="14.1" customHeight="1">
      <c r="A164" s="4"/>
      <c r="B164" s="4"/>
      <c r="C164" s="11" t="s">
        <v>383</v>
      </c>
      <c r="D164" s="28">
        <v>0</v>
      </c>
      <c r="E164" s="28">
        <v>0</v>
      </c>
      <c r="F164" s="28">
        <v>0</v>
      </c>
      <c r="G164" s="28">
        <v>0</v>
      </c>
      <c r="H164" s="4"/>
      <c r="I164" s="4"/>
      <c r="J164" s="4"/>
      <c r="K164" s="4"/>
    </row>
    <row r="165" spans="1:11" ht="14.1" customHeight="1">
      <c r="A165" s="4"/>
      <c r="B165" s="4"/>
      <c r="C165" s="11" t="s">
        <v>370</v>
      </c>
      <c r="D165" s="28">
        <v>0</v>
      </c>
      <c r="E165" s="28">
        <v>0</v>
      </c>
      <c r="F165" s="28">
        <v>0</v>
      </c>
      <c r="G165" s="28">
        <v>0</v>
      </c>
      <c r="H165" s="4"/>
      <c r="I165" s="4"/>
      <c r="J165" s="4"/>
      <c r="K165" s="4"/>
    </row>
    <row r="166" spans="1:11" ht="14.1" customHeight="1">
      <c r="A166" s="4"/>
      <c r="B166" s="4"/>
      <c r="C166" s="11" t="s">
        <v>374</v>
      </c>
      <c r="D166" s="28">
        <v>0</v>
      </c>
      <c r="E166" s="28">
        <v>0</v>
      </c>
      <c r="F166" s="28">
        <v>0</v>
      </c>
      <c r="G166" s="28">
        <v>0</v>
      </c>
      <c r="H166" s="4"/>
      <c r="I166" s="4"/>
      <c r="J166" s="4"/>
      <c r="K166" s="4"/>
    </row>
    <row r="167" spans="1:11" ht="14.1" customHeight="1">
      <c r="A167" s="4"/>
      <c r="B167" s="4"/>
      <c r="C167" s="11" t="s">
        <v>376</v>
      </c>
      <c r="D167" s="28">
        <v>0</v>
      </c>
      <c r="E167" s="28">
        <v>0</v>
      </c>
      <c r="F167" s="28">
        <v>0</v>
      </c>
      <c r="G167" s="28">
        <v>0</v>
      </c>
      <c r="H167" s="4"/>
      <c r="I167" s="4"/>
      <c r="J167" s="4"/>
      <c r="K167" s="4"/>
    </row>
    <row r="168" spans="1:11" ht="14.1" customHeight="1">
      <c r="A168" s="4"/>
      <c r="B168" s="4"/>
      <c r="C168" s="11" t="s">
        <v>370</v>
      </c>
      <c r="D168" s="28">
        <v>0</v>
      </c>
      <c r="E168" s="28">
        <v>0</v>
      </c>
      <c r="F168" s="28">
        <v>0</v>
      </c>
      <c r="G168" s="28">
        <v>0</v>
      </c>
      <c r="H168" s="4"/>
      <c r="I168" s="4"/>
      <c r="J168" s="4"/>
      <c r="K168" s="4"/>
    </row>
    <row r="169" spans="1:11" ht="14.1" customHeight="1">
      <c r="A169" s="4"/>
      <c r="B169" s="4"/>
      <c r="C169" s="11" t="s">
        <v>374</v>
      </c>
      <c r="D169" s="28">
        <v>0</v>
      </c>
      <c r="E169" s="28">
        <v>0</v>
      </c>
      <c r="F169" s="28">
        <v>0</v>
      </c>
      <c r="G169" s="28">
        <v>0</v>
      </c>
      <c r="H169" s="4"/>
      <c r="I169" s="4"/>
      <c r="J169" s="4"/>
      <c r="K169" s="4"/>
    </row>
    <row r="170" spans="1:11" ht="14.1" customHeight="1">
      <c r="A170" s="4"/>
      <c r="B170" s="4"/>
      <c r="C170" s="11" t="s">
        <v>375</v>
      </c>
      <c r="D170" s="28">
        <v>0</v>
      </c>
      <c r="E170" s="28">
        <v>0</v>
      </c>
      <c r="F170" s="28">
        <v>0</v>
      </c>
      <c r="G170" s="28">
        <v>0</v>
      </c>
      <c r="H170" s="4"/>
      <c r="I170" s="4"/>
      <c r="J170" s="4"/>
      <c r="K170" s="4"/>
    </row>
    <row r="171" spans="1:11" ht="14.1" customHeight="1">
      <c r="A171" s="4"/>
      <c r="B171" s="4"/>
      <c r="C171" s="11" t="s">
        <v>370</v>
      </c>
      <c r="D171" s="28">
        <v>0</v>
      </c>
      <c r="E171" s="28">
        <v>0</v>
      </c>
      <c r="F171" s="28">
        <v>0</v>
      </c>
      <c r="G171" s="28">
        <v>0</v>
      </c>
      <c r="H171" s="4"/>
      <c r="I171" s="4"/>
      <c r="J171" s="4"/>
      <c r="K171" s="4"/>
    </row>
    <row r="172" spans="1:11" ht="14.1" customHeight="1">
      <c r="A172" s="4"/>
      <c r="B172" s="4"/>
      <c r="C172" s="11" t="s">
        <v>374</v>
      </c>
      <c r="D172" s="28">
        <v>0</v>
      </c>
      <c r="E172" s="28">
        <v>0</v>
      </c>
      <c r="F172" s="28">
        <v>0</v>
      </c>
      <c r="G172" s="28">
        <v>0</v>
      </c>
      <c r="H172" s="4"/>
      <c r="I172" s="4"/>
      <c r="J172" s="4"/>
      <c r="K172" s="4"/>
    </row>
    <row r="173" spans="1:11" ht="14.1" customHeight="1">
      <c r="A173" s="4"/>
      <c r="B173" s="4"/>
      <c r="C173" s="11" t="s">
        <v>373</v>
      </c>
      <c r="D173" s="28">
        <v>0</v>
      </c>
      <c r="E173" s="28">
        <v>0</v>
      </c>
      <c r="F173" s="28">
        <v>0</v>
      </c>
      <c r="G173" s="28">
        <v>0</v>
      </c>
      <c r="H173" s="4"/>
      <c r="I173" s="4"/>
      <c r="J173" s="4"/>
      <c r="K173" s="4"/>
    </row>
    <row r="174" spans="1:11" ht="14.1" customHeight="1">
      <c r="A174" s="4"/>
      <c r="B174" s="4"/>
      <c r="C174" s="11" t="s">
        <v>370</v>
      </c>
      <c r="D174" s="28">
        <v>0</v>
      </c>
      <c r="E174" s="28">
        <v>0</v>
      </c>
      <c r="F174" s="28">
        <v>0</v>
      </c>
      <c r="G174" s="28">
        <v>0</v>
      </c>
      <c r="H174" s="4"/>
      <c r="I174" s="4"/>
      <c r="J174" s="4"/>
      <c r="K174" s="4"/>
    </row>
    <row r="175" spans="1:11" ht="14.1" customHeight="1">
      <c r="A175" s="4"/>
      <c r="B175" s="4"/>
      <c r="C175" s="11" t="s">
        <v>369</v>
      </c>
      <c r="D175" s="28">
        <v>0</v>
      </c>
      <c r="E175" s="28">
        <v>0</v>
      </c>
      <c r="F175" s="28">
        <v>0</v>
      </c>
      <c r="G175" s="28">
        <v>0</v>
      </c>
      <c r="H175" s="4"/>
      <c r="I175" s="4"/>
      <c r="J175" s="4"/>
      <c r="K175" s="4"/>
    </row>
    <row r="176" spans="1:11" ht="14.1" customHeight="1">
      <c r="A176" s="4"/>
      <c r="B176" s="4"/>
      <c r="C176" s="11" t="s">
        <v>368</v>
      </c>
      <c r="D176" s="28">
        <v>0</v>
      </c>
      <c r="E176" s="28">
        <v>0</v>
      </c>
      <c r="F176" s="28">
        <v>0</v>
      </c>
      <c r="G176" s="28">
        <v>0</v>
      </c>
      <c r="H176" s="4"/>
      <c r="I176" s="4"/>
      <c r="J176" s="4"/>
      <c r="K176" s="4"/>
    </row>
    <row r="177" spans="1:11" ht="14.1" customHeight="1">
      <c r="A177" s="4"/>
      <c r="B177" s="4"/>
      <c r="C177" s="11" t="s">
        <v>367</v>
      </c>
      <c r="D177" s="28">
        <v>0</v>
      </c>
      <c r="E177" s="28">
        <v>0</v>
      </c>
      <c r="F177" s="28">
        <v>0</v>
      </c>
      <c r="G177" s="28">
        <v>0</v>
      </c>
      <c r="H177" s="4"/>
      <c r="I177" s="4"/>
      <c r="J177" s="4"/>
      <c r="K177" s="4"/>
    </row>
    <row r="178" spans="1:11" ht="14.1" customHeight="1">
      <c r="A178" s="4"/>
      <c r="B178" s="4"/>
      <c r="C178" s="11" t="s">
        <v>366</v>
      </c>
      <c r="D178" s="28">
        <v>0</v>
      </c>
      <c r="E178" s="28">
        <v>0</v>
      </c>
      <c r="F178" s="28">
        <v>0</v>
      </c>
      <c r="G178" s="28">
        <v>0</v>
      </c>
      <c r="H178" s="4"/>
      <c r="I178" s="4"/>
      <c r="J178" s="4"/>
      <c r="K178" s="4"/>
    </row>
    <row r="179" spans="1:11" ht="14.1" customHeight="1">
      <c r="A179" s="4"/>
      <c r="B179" s="4"/>
      <c r="C179" s="11" t="s">
        <v>372</v>
      </c>
      <c r="D179" s="28">
        <v>160000</v>
      </c>
      <c r="E179" s="28">
        <v>900000</v>
      </c>
      <c r="F179" s="28">
        <v>0</v>
      </c>
      <c r="G179" s="28">
        <v>600000</v>
      </c>
      <c r="H179" s="4"/>
      <c r="I179" s="4"/>
      <c r="J179" s="4"/>
      <c r="K179" s="4"/>
    </row>
    <row r="180" spans="1:11" ht="14.1" customHeight="1">
      <c r="A180" s="4"/>
      <c r="B180" s="4"/>
      <c r="C180" s="11" t="s">
        <v>370</v>
      </c>
      <c r="D180" s="28">
        <v>160000</v>
      </c>
      <c r="E180" s="28">
        <v>900000</v>
      </c>
      <c r="F180" s="28">
        <v>0</v>
      </c>
      <c r="G180" s="28">
        <v>600000</v>
      </c>
      <c r="H180" s="4"/>
      <c r="I180" s="4"/>
      <c r="J180" s="4"/>
      <c r="K180" s="4"/>
    </row>
    <row r="181" spans="1:11" ht="14.1" customHeight="1">
      <c r="A181" s="4"/>
      <c r="B181" s="4"/>
      <c r="C181" s="11" t="s">
        <v>369</v>
      </c>
      <c r="D181" s="28">
        <v>0</v>
      </c>
      <c r="E181" s="28">
        <v>0</v>
      </c>
      <c r="F181" s="28">
        <v>0</v>
      </c>
      <c r="G181" s="28">
        <v>0</v>
      </c>
      <c r="H181" s="4"/>
      <c r="I181" s="4"/>
      <c r="J181" s="4"/>
      <c r="K181" s="4"/>
    </row>
    <row r="182" spans="1:11" ht="14.1" customHeight="1">
      <c r="A182" s="4"/>
      <c r="B182" s="4"/>
      <c r="C182" s="11" t="s">
        <v>368</v>
      </c>
      <c r="D182" s="28">
        <v>0</v>
      </c>
      <c r="E182" s="28">
        <v>0</v>
      </c>
      <c r="F182" s="28">
        <v>0</v>
      </c>
      <c r="G182" s="28">
        <v>0</v>
      </c>
      <c r="H182" s="4"/>
      <c r="I182" s="4"/>
      <c r="J182" s="4"/>
      <c r="K182" s="4"/>
    </row>
    <row r="183" spans="1:11" ht="14.1" customHeight="1">
      <c r="A183" s="4"/>
      <c r="B183" s="4"/>
      <c r="C183" s="11" t="s">
        <v>367</v>
      </c>
      <c r="D183" s="28">
        <v>0</v>
      </c>
      <c r="E183" s="28">
        <v>0</v>
      </c>
      <c r="F183" s="28">
        <v>0</v>
      </c>
      <c r="G183" s="28">
        <v>0</v>
      </c>
      <c r="H183" s="4"/>
      <c r="I183" s="4"/>
      <c r="J183" s="4"/>
      <c r="K183" s="4"/>
    </row>
    <row r="184" spans="1:11" ht="14.1" customHeight="1">
      <c r="A184" s="4"/>
      <c r="B184" s="4"/>
      <c r="C184" s="11" t="s">
        <v>366</v>
      </c>
      <c r="D184" s="28">
        <v>0</v>
      </c>
      <c r="E184" s="28">
        <v>0</v>
      </c>
      <c r="F184" s="28">
        <v>0</v>
      </c>
      <c r="G184" s="28">
        <v>0</v>
      </c>
      <c r="H184" s="4"/>
      <c r="I184" s="4"/>
      <c r="J184" s="4"/>
      <c r="K184" s="4"/>
    </row>
    <row r="185" spans="1:11" ht="14.1" customHeight="1">
      <c r="A185" s="4"/>
      <c r="B185" s="4"/>
      <c r="C185" s="11" t="s">
        <v>371</v>
      </c>
      <c r="D185" s="28">
        <v>0</v>
      </c>
      <c r="E185" s="28">
        <v>0</v>
      </c>
      <c r="F185" s="28">
        <v>0</v>
      </c>
      <c r="G185" s="28">
        <v>0</v>
      </c>
      <c r="H185" s="4"/>
      <c r="I185" s="4"/>
      <c r="J185" s="4"/>
      <c r="K185" s="4"/>
    </row>
    <row r="186" spans="1:11" ht="14.1" customHeight="1">
      <c r="A186" s="4"/>
      <c r="B186" s="4"/>
      <c r="C186" s="11" t="s">
        <v>370</v>
      </c>
      <c r="D186" s="28">
        <v>0</v>
      </c>
      <c r="E186" s="28">
        <v>0</v>
      </c>
      <c r="F186" s="28">
        <v>0</v>
      </c>
      <c r="G186" s="28">
        <v>0</v>
      </c>
      <c r="H186" s="4"/>
      <c r="I186" s="4"/>
      <c r="J186" s="4"/>
      <c r="K186" s="4"/>
    </row>
    <row r="187" spans="1:11" ht="14.1" customHeight="1">
      <c r="A187" s="4"/>
      <c r="B187" s="4"/>
      <c r="C187" s="11" t="s">
        <v>369</v>
      </c>
      <c r="D187" s="28">
        <v>0</v>
      </c>
      <c r="E187" s="28">
        <v>0</v>
      </c>
      <c r="F187" s="28">
        <v>0</v>
      </c>
      <c r="G187" s="28">
        <v>0</v>
      </c>
      <c r="H187" s="4"/>
      <c r="I187" s="4"/>
      <c r="J187" s="4"/>
      <c r="K187" s="4"/>
    </row>
    <row r="188" spans="1:11" ht="14.1" customHeight="1">
      <c r="A188" s="4"/>
      <c r="B188" s="4"/>
      <c r="C188" s="11" t="s">
        <v>368</v>
      </c>
      <c r="D188" s="28">
        <v>0</v>
      </c>
      <c r="E188" s="28">
        <v>0</v>
      </c>
      <c r="F188" s="28">
        <v>0</v>
      </c>
      <c r="G188" s="28">
        <v>0</v>
      </c>
      <c r="H188" s="4"/>
      <c r="I188" s="4"/>
      <c r="J188" s="4"/>
      <c r="K188" s="4"/>
    </row>
    <row r="189" spans="1:11" ht="14.1" customHeight="1">
      <c r="A189" s="4"/>
      <c r="B189" s="4"/>
      <c r="C189" s="11" t="s">
        <v>367</v>
      </c>
      <c r="D189" s="28">
        <v>0</v>
      </c>
      <c r="E189" s="28">
        <v>0</v>
      </c>
      <c r="F189" s="28">
        <v>0</v>
      </c>
      <c r="G189" s="28">
        <v>0</v>
      </c>
      <c r="H189" s="4"/>
      <c r="I189" s="4"/>
      <c r="J189" s="4"/>
      <c r="K189" s="4"/>
    </row>
    <row r="190" spans="1:11" ht="14.1" customHeight="1">
      <c r="A190" s="4"/>
      <c r="B190" s="4"/>
      <c r="C190" s="11" t="s">
        <v>366</v>
      </c>
      <c r="D190" s="28">
        <v>0</v>
      </c>
      <c r="E190" s="28">
        <v>0</v>
      </c>
      <c r="F190" s="28">
        <v>0</v>
      </c>
      <c r="G190" s="28">
        <v>0</v>
      </c>
      <c r="H190" s="4"/>
      <c r="I190" s="4"/>
      <c r="J190" s="4"/>
      <c r="K190" s="4"/>
    </row>
    <row r="191" spans="1:11" ht="14.1" customHeight="1">
      <c r="A191" s="4"/>
      <c r="B191" s="4"/>
      <c r="C191" s="11" t="s">
        <v>365</v>
      </c>
      <c r="D191" s="28">
        <v>0</v>
      </c>
      <c r="E191" s="28">
        <v>0</v>
      </c>
      <c r="F191" s="28">
        <v>0</v>
      </c>
      <c r="G191" s="28">
        <v>0</v>
      </c>
      <c r="H191" s="4"/>
      <c r="I191" s="4"/>
      <c r="J191" s="4"/>
      <c r="K191" s="4"/>
    </row>
    <row r="192" spans="1:11" ht="14.1" customHeight="1">
      <c r="A192" s="4"/>
      <c r="B192" s="4"/>
      <c r="C192" s="11" t="s">
        <v>364</v>
      </c>
      <c r="D192" s="28">
        <v>0</v>
      </c>
      <c r="E192" s="28">
        <v>0</v>
      </c>
      <c r="F192" s="28">
        <v>0</v>
      </c>
      <c r="G192" s="28">
        <v>0</v>
      </c>
      <c r="H192" s="4"/>
      <c r="I192" s="4"/>
      <c r="J192" s="4"/>
      <c r="K192" s="4"/>
    </row>
    <row r="193" spans="1:11" ht="14.1" customHeight="1">
      <c r="A193" s="4"/>
      <c r="B193" s="4"/>
      <c r="C193" s="10" t="s">
        <v>147</v>
      </c>
      <c r="D193" s="28">
        <v>160000</v>
      </c>
      <c r="E193" s="28">
        <v>900000</v>
      </c>
      <c r="F193" s="28">
        <v>0</v>
      </c>
      <c r="G193" s="28">
        <v>600000</v>
      </c>
      <c r="H193" s="4"/>
      <c r="I193" s="4"/>
      <c r="J193" s="4"/>
      <c r="K193" s="4"/>
    </row>
    <row r="194" spans="1:11" ht="18" customHeight="1">
      <c r="A194" s="4"/>
      <c r="B194" s="4"/>
      <c r="C194" s="14" t="s">
        <v>393</v>
      </c>
      <c r="D194" s="1232" t="s">
        <v>442</v>
      </c>
      <c r="E194" s="1233"/>
      <c r="F194" s="1233"/>
      <c r="G194" s="1233"/>
      <c r="H194" s="4"/>
      <c r="I194" s="4"/>
      <c r="J194" s="4"/>
      <c r="K194" s="4"/>
    </row>
    <row r="195" spans="1:11" ht="18" customHeight="1">
      <c r="A195" s="4"/>
      <c r="B195" s="4"/>
      <c r="C195" s="25" t="s">
        <v>392</v>
      </c>
      <c r="D195" s="1234" t="s">
        <v>441</v>
      </c>
      <c r="E195" s="1235"/>
      <c r="F195" s="1235"/>
      <c r="G195" s="1235"/>
      <c r="H195" s="4"/>
      <c r="I195" s="4"/>
      <c r="J195" s="4"/>
      <c r="K195" s="4"/>
    </row>
    <row r="196" spans="1:11" ht="18" customHeight="1">
      <c r="A196" s="4"/>
      <c r="B196" s="4"/>
      <c r="C196" s="25" t="s">
        <v>15</v>
      </c>
      <c r="D196" s="1234" t="s">
        <v>85</v>
      </c>
      <c r="E196" s="1235"/>
      <c r="F196" s="1235"/>
      <c r="G196" s="1235"/>
      <c r="H196" s="4"/>
      <c r="I196" s="4"/>
      <c r="J196" s="4"/>
      <c r="K196" s="4"/>
    </row>
    <row r="197" spans="1:11" ht="15" customHeight="1">
      <c r="A197" s="4"/>
      <c r="B197" s="4"/>
      <c r="C197" s="13"/>
      <c r="D197" s="31">
        <v>2021</v>
      </c>
      <c r="E197" s="31">
        <v>2022</v>
      </c>
      <c r="F197" s="31">
        <v>2023</v>
      </c>
      <c r="G197" s="31">
        <v>2024</v>
      </c>
      <c r="H197" s="4"/>
      <c r="I197" s="4"/>
      <c r="J197" s="4"/>
      <c r="K197" s="4"/>
    </row>
    <row r="198" spans="1:11" ht="15" customHeight="1">
      <c r="A198" s="4"/>
      <c r="B198" s="4"/>
      <c r="C198" s="12"/>
      <c r="D198" s="32" t="s">
        <v>7</v>
      </c>
      <c r="E198" s="32" t="s">
        <v>8</v>
      </c>
      <c r="F198" s="32" t="s">
        <v>8</v>
      </c>
      <c r="G198" s="32" t="s">
        <v>8</v>
      </c>
      <c r="H198" s="4"/>
      <c r="I198" s="4"/>
      <c r="J198" s="4"/>
      <c r="K198" s="4"/>
    </row>
    <row r="199" spans="1:11" ht="14.1" customHeight="1">
      <c r="A199" s="4"/>
      <c r="B199" s="4"/>
      <c r="C199" s="7" t="s">
        <v>16</v>
      </c>
      <c r="D199" s="33" t="s">
        <v>385</v>
      </c>
      <c r="E199" s="33" t="s">
        <v>385</v>
      </c>
      <c r="F199" s="33" t="s">
        <v>385</v>
      </c>
      <c r="G199" s="33" t="s">
        <v>440</v>
      </c>
      <c r="H199" s="4"/>
      <c r="I199" s="4"/>
      <c r="J199" s="4"/>
      <c r="K199" s="4"/>
    </row>
    <row r="200" spans="1:11" ht="14.1" customHeight="1">
      <c r="A200" s="4"/>
      <c r="B200" s="4"/>
      <c r="C200" s="7" t="s">
        <v>506</v>
      </c>
      <c r="D200" s="33" t="s">
        <v>385</v>
      </c>
      <c r="E200" s="33" t="s">
        <v>385</v>
      </c>
      <c r="F200" s="33" t="s">
        <v>385</v>
      </c>
      <c r="G200" s="33" t="s">
        <v>439</v>
      </c>
      <c r="H200" s="4"/>
      <c r="I200" s="4"/>
      <c r="J200" s="4"/>
      <c r="K200" s="4"/>
    </row>
    <row r="201" spans="1:11" ht="14.1" customHeight="1">
      <c r="A201" s="4"/>
      <c r="B201" s="4"/>
      <c r="C201" s="7" t="s">
        <v>504</v>
      </c>
      <c r="D201" s="33" t="s">
        <v>385</v>
      </c>
      <c r="E201" s="33" t="s">
        <v>385</v>
      </c>
      <c r="F201" s="33" t="s">
        <v>385</v>
      </c>
      <c r="G201" s="33" t="s">
        <v>438</v>
      </c>
      <c r="H201" s="4"/>
      <c r="I201" s="4"/>
      <c r="J201" s="4"/>
      <c r="K201" s="4"/>
    </row>
    <row r="202" spans="1:11" ht="14.1" customHeight="1">
      <c r="A202" s="4"/>
      <c r="B202" s="4"/>
      <c r="C202" s="7" t="s">
        <v>388</v>
      </c>
      <c r="D202" s="33" t="s">
        <v>361</v>
      </c>
      <c r="E202" s="33" t="s">
        <v>361</v>
      </c>
      <c r="F202" s="33" t="s">
        <v>361</v>
      </c>
      <c r="G202" s="33" t="s">
        <v>361</v>
      </c>
      <c r="H202" s="4"/>
      <c r="I202" s="4"/>
      <c r="J202" s="4"/>
      <c r="K202" s="4"/>
    </row>
    <row r="203" spans="1:11" ht="14.1" customHeight="1">
      <c r="A203" s="4"/>
      <c r="B203" s="4"/>
      <c r="C203" s="7" t="s">
        <v>387</v>
      </c>
      <c r="D203" s="33" t="s">
        <v>361</v>
      </c>
      <c r="E203" s="33" t="s">
        <v>361</v>
      </c>
      <c r="F203" s="33" t="s">
        <v>361</v>
      </c>
      <c r="G203" s="33" t="s">
        <v>361</v>
      </c>
      <c r="H203" s="4"/>
      <c r="I203" s="4"/>
      <c r="J203" s="4"/>
      <c r="K203" s="4"/>
    </row>
    <row r="204" spans="1:11" ht="14.1" customHeight="1">
      <c r="A204" s="4"/>
      <c r="B204" s="4"/>
      <c r="C204" s="7" t="s">
        <v>22</v>
      </c>
      <c r="D204" s="33" t="s">
        <v>361</v>
      </c>
      <c r="E204" s="33" t="s">
        <v>361</v>
      </c>
      <c r="F204" s="33" t="s">
        <v>361</v>
      </c>
      <c r="G204" s="33" t="s">
        <v>361</v>
      </c>
      <c r="H204" s="4"/>
      <c r="I204" s="4"/>
      <c r="J204" s="4"/>
      <c r="K204" s="4"/>
    </row>
    <row r="205" spans="1:11" ht="14.1" customHeight="1">
      <c r="A205" s="4"/>
      <c r="B205" s="4"/>
      <c r="C205" s="1236" t="s">
        <v>384</v>
      </c>
      <c r="D205" s="1237"/>
      <c r="E205" s="1237"/>
      <c r="F205" s="1237"/>
      <c r="G205" s="1237"/>
      <c r="H205" s="4"/>
      <c r="I205" s="4"/>
      <c r="J205" s="4"/>
      <c r="K205" s="4"/>
    </row>
    <row r="206" spans="1:11" ht="14.1" customHeight="1">
      <c r="A206" s="4"/>
      <c r="B206" s="4"/>
      <c r="C206" s="13"/>
      <c r="D206" s="31">
        <v>2021</v>
      </c>
      <c r="E206" s="31">
        <v>2022</v>
      </c>
      <c r="F206" s="31">
        <v>2023</v>
      </c>
      <c r="G206" s="31">
        <v>2024</v>
      </c>
      <c r="H206" s="4"/>
      <c r="I206" s="4"/>
      <c r="J206" s="4"/>
      <c r="K206" s="4"/>
    </row>
    <row r="207" spans="1:11" ht="14.1" customHeight="1">
      <c r="A207" s="4"/>
      <c r="B207" s="4"/>
      <c r="C207" s="12"/>
      <c r="D207" s="32" t="s">
        <v>7</v>
      </c>
      <c r="E207" s="32" t="s">
        <v>8</v>
      </c>
      <c r="F207" s="32" t="s">
        <v>8</v>
      </c>
      <c r="G207" s="32" t="s">
        <v>8</v>
      </c>
      <c r="H207" s="4"/>
      <c r="I207" s="4"/>
      <c r="J207" s="4"/>
      <c r="K207" s="4"/>
    </row>
    <row r="208" spans="1:11" ht="14.1" customHeight="1">
      <c r="A208" s="4"/>
      <c r="B208" s="4"/>
      <c r="C208" s="11" t="s">
        <v>381</v>
      </c>
      <c r="D208" s="28">
        <v>0</v>
      </c>
      <c r="E208" s="28">
        <v>0</v>
      </c>
      <c r="F208" s="28">
        <v>0</v>
      </c>
      <c r="G208" s="28">
        <v>0</v>
      </c>
      <c r="H208" s="4"/>
      <c r="I208" s="4"/>
      <c r="J208" s="4"/>
      <c r="K208" s="4"/>
    </row>
    <row r="209" spans="1:11" ht="14.1" customHeight="1">
      <c r="A209" s="4"/>
      <c r="B209" s="4"/>
      <c r="C209" s="11" t="s">
        <v>370</v>
      </c>
      <c r="D209" s="28">
        <v>0</v>
      </c>
      <c r="E209" s="28">
        <v>0</v>
      </c>
      <c r="F209" s="28">
        <v>0</v>
      </c>
      <c r="G209" s="28">
        <v>0</v>
      </c>
      <c r="H209" s="4"/>
      <c r="I209" s="4"/>
      <c r="J209" s="4"/>
      <c r="K209" s="4"/>
    </row>
    <row r="210" spans="1:11" ht="14.1" customHeight="1">
      <c r="A210" s="4"/>
      <c r="B210" s="4"/>
      <c r="C210" s="11" t="s">
        <v>374</v>
      </c>
      <c r="D210" s="28">
        <v>0</v>
      </c>
      <c r="E210" s="28">
        <v>0</v>
      </c>
      <c r="F210" s="28">
        <v>0</v>
      </c>
      <c r="G210" s="28">
        <v>0</v>
      </c>
      <c r="H210" s="4"/>
      <c r="I210" s="4"/>
      <c r="J210" s="4"/>
      <c r="K210" s="4"/>
    </row>
    <row r="211" spans="1:11" ht="14.1" customHeight="1">
      <c r="A211" s="4"/>
      <c r="B211" s="4"/>
      <c r="C211" s="11" t="s">
        <v>380</v>
      </c>
      <c r="D211" s="28">
        <v>0</v>
      </c>
      <c r="E211" s="28">
        <v>0</v>
      </c>
      <c r="F211" s="28">
        <v>0</v>
      </c>
      <c r="G211" s="28">
        <v>0</v>
      </c>
      <c r="H211" s="4"/>
      <c r="I211" s="4"/>
      <c r="J211" s="4"/>
      <c r="K211" s="4"/>
    </row>
    <row r="212" spans="1:11" ht="14.1" customHeight="1">
      <c r="A212" s="4"/>
      <c r="B212" s="4"/>
      <c r="C212" s="11" t="s">
        <v>370</v>
      </c>
      <c r="D212" s="28">
        <v>0</v>
      </c>
      <c r="E212" s="28">
        <v>0</v>
      </c>
      <c r="F212" s="28">
        <v>0</v>
      </c>
      <c r="G212" s="28">
        <v>0</v>
      </c>
      <c r="H212" s="4"/>
      <c r="I212" s="4"/>
      <c r="J212" s="4"/>
      <c r="K212" s="4"/>
    </row>
    <row r="213" spans="1:11" ht="14.1" customHeight="1">
      <c r="A213" s="4"/>
      <c r="B213" s="4"/>
      <c r="C213" s="11" t="s">
        <v>374</v>
      </c>
      <c r="D213" s="28">
        <v>0</v>
      </c>
      <c r="E213" s="28">
        <v>0</v>
      </c>
      <c r="F213" s="28">
        <v>0</v>
      </c>
      <c r="G213" s="28">
        <v>0</v>
      </c>
      <c r="H213" s="4"/>
      <c r="I213" s="4"/>
      <c r="J213" s="4"/>
      <c r="K213" s="4"/>
    </row>
    <row r="214" spans="1:11" ht="14.1" customHeight="1">
      <c r="A214" s="4"/>
      <c r="B214" s="4"/>
      <c r="C214" s="11" t="s">
        <v>379</v>
      </c>
      <c r="D214" s="28">
        <v>0</v>
      </c>
      <c r="E214" s="28">
        <v>0</v>
      </c>
      <c r="F214" s="28">
        <v>0</v>
      </c>
      <c r="G214" s="28">
        <v>0</v>
      </c>
      <c r="H214" s="4"/>
      <c r="I214" s="4"/>
      <c r="J214" s="4"/>
      <c r="K214" s="4"/>
    </row>
    <row r="215" spans="1:11" ht="14.1" customHeight="1">
      <c r="A215" s="4"/>
      <c r="B215" s="4"/>
      <c r="C215" s="11" t="s">
        <v>370</v>
      </c>
      <c r="D215" s="28">
        <v>0</v>
      </c>
      <c r="E215" s="28">
        <v>0</v>
      </c>
      <c r="F215" s="28">
        <v>0</v>
      </c>
      <c r="G215" s="28">
        <v>0</v>
      </c>
      <c r="H215" s="4"/>
      <c r="I215" s="4"/>
      <c r="J215" s="4"/>
      <c r="K215" s="4"/>
    </row>
    <row r="216" spans="1:11" ht="14.1" customHeight="1">
      <c r="A216" s="4"/>
      <c r="B216" s="4"/>
      <c r="C216" s="11" t="s">
        <v>374</v>
      </c>
      <c r="D216" s="28">
        <v>0</v>
      </c>
      <c r="E216" s="28">
        <v>0</v>
      </c>
      <c r="F216" s="28">
        <v>0</v>
      </c>
      <c r="G216" s="28">
        <v>0</v>
      </c>
      <c r="H216" s="4"/>
      <c r="I216" s="4"/>
      <c r="J216" s="4"/>
      <c r="K216" s="4"/>
    </row>
    <row r="217" spans="1:11" ht="14.1" customHeight="1">
      <c r="A217" s="4"/>
      <c r="B217" s="4"/>
      <c r="C217" s="11" t="s">
        <v>378</v>
      </c>
      <c r="D217" s="28">
        <v>0</v>
      </c>
      <c r="E217" s="28">
        <v>0</v>
      </c>
      <c r="F217" s="28">
        <v>0</v>
      </c>
      <c r="G217" s="28">
        <v>0</v>
      </c>
      <c r="H217" s="4"/>
      <c r="I217" s="4"/>
      <c r="J217" s="4"/>
      <c r="K217" s="4"/>
    </row>
    <row r="218" spans="1:11" ht="14.1" customHeight="1">
      <c r="A218" s="4"/>
      <c r="B218" s="4"/>
      <c r="C218" s="11" t="s">
        <v>370</v>
      </c>
      <c r="D218" s="28">
        <v>0</v>
      </c>
      <c r="E218" s="28">
        <v>0</v>
      </c>
      <c r="F218" s="28">
        <v>0</v>
      </c>
      <c r="G218" s="28">
        <v>0</v>
      </c>
      <c r="H218" s="4"/>
      <c r="I218" s="4"/>
      <c r="J218" s="4"/>
      <c r="K218" s="4"/>
    </row>
    <row r="219" spans="1:11" ht="14.1" customHeight="1">
      <c r="A219" s="4"/>
      <c r="B219" s="4"/>
      <c r="C219" s="11" t="s">
        <v>374</v>
      </c>
      <c r="D219" s="28">
        <v>0</v>
      </c>
      <c r="E219" s="28">
        <v>0</v>
      </c>
      <c r="F219" s="28">
        <v>0</v>
      </c>
      <c r="G219" s="28">
        <v>0</v>
      </c>
      <c r="H219" s="4"/>
      <c r="I219" s="4"/>
      <c r="J219" s="4"/>
      <c r="K219" s="4"/>
    </row>
    <row r="220" spans="1:11" ht="14.1" customHeight="1">
      <c r="A220" s="4"/>
      <c r="B220" s="4"/>
      <c r="C220" s="11" t="s">
        <v>383</v>
      </c>
      <c r="D220" s="28">
        <v>0</v>
      </c>
      <c r="E220" s="28">
        <v>0</v>
      </c>
      <c r="F220" s="28">
        <v>0</v>
      </c>
      <c r="G220" s="28">
        <v>0</v>
      </c>
      <c r="H220" s="4"/>
      <c r="I220" s="4"/>
      <c r="J220" s="4"/>
      <c r="K220" s="4"/>
    </row>
    <row r="221" spans="1:11" ht="14.1" customHeight="1">
      <c r="A221" s="4"/>
      <c r="B221" s="4"/>
      <c r="C221" s="11" t="s">
        <v>370</v>
      </c>
      <c r="D221" s="28">
        <v>0</v>
      </c>
      <c r="E221" s="28">
        <v>0</v>
      </c>
      <c r="F221" s="28">
        <v>0</v>
      </c>
      <c r="G221" s="28">
        <v>0</v>
      </c>
      <c r="H221" s="4"/>
      <c r="I221" s="4"/>
      <c r="J221" s="4"/>
      <c r="K221" s="4"/>
    </row>
    <row r="222" spans="1:11" ht="14.1" customHeight="1">
      <c r="A222" s="4"/>
      <c r="B222" s="4"/>
      <c r="C222" s="11" t="s">
        <v>374</v>
      </c>
      <c r="D222" s="28">
        <v>0</v>
      </c>
      <c r="E222" s="28">
        <v>0</v>
      </c>
      <c r="F222" s="28">
        <v>0</v>
      </c>
      <c r="G222" s="28">
        <v>0</v>
      </c>
      <c r="H222" s="4"/>
      <c r="I222" s="4"/>
      <c r="J222" s="4"/>
      <c r="K222" s="4"/>
    </row>
    <row r="223" spans="1:11" ht="14.1" customHeight="1">
      <c r="A223" s="4"/>
      <c r="B223" s="4"/>
      <c r="C223" s="11" t="s">
        <v>376</v>
      </c>
      <c r="D223" s="28">
        <v>0</v>
      </c>
      <c r="E223" s="28">
        <v>0</v>
      </c>
      <c r="F223" s="28">
        <v>0</v>
      </c>
      <c r="G223" s="28">
        <v>0</v>
      </c>
      <c r="H223" s="4"/>
      <c r="I223" s="4"/>
      <c r="J223" s="4"/>
      <c r="K223" s="4"/>
    </row>
    <row r="224" spans="1:11" ht="14.1" customHeight="1">
      <c r="A224" s="4"/>
      <c r="B224" s="4"/>
      <c r="C224" s="11" t="s">
        <v>370</v>
      </c>
      <c r="D224" s="28">
        <v>0</v>
      </c>
      <c r="E224" s="28">
        <v>0</v>
      </c>
      <c r="F224" s="28">
        <v>0</v>
      </c>
      <c r="G224" s="28">
        <v>0</v>
      </c>
      <c r="H224" s="4"/>
      <c r="I224" s="4"/>
      <c r="J224" s="4"/>
      <c r="K224" s="4"/>
    </row>
    <row r="225" spans="1:11" ht="14.1" customHeight="1">
      <c r="A225" s="4"/>
      <c r="B225" s="4"/>
      <c r="C225" s="11" t="s">
        <v>374</v>
      </c>
      <c r="D225" s="28">
        <v>0</v>
      </c>
      <c r="E225" s="28">
        <v>0</v>
      </c>
      <c r="F225" s="28">
        <v>0</v>
      </c>
      <c r="G225" s="28">
        <v>0</v>
      </c>
      <c r="H225" s="4"/>
      <c r="I225" s="4"/>
      <c r="J225" s="4"/>
      <c r="K225" s="4"/>
    </row>
    <row r="226" spans="1:11" ht="14.1" customHeight="1">
      <c r="A226" s="4"/>
      <c r="B226" s="4"/>
      <c r="C226" s="11" t="s">
        <v>375</v>
      </c>
      <c r="D226" s="28">
        <v>0</v>
      </c>
      <c r="E226" s="28">
        <v>0</v>
      </c>
      <c r="F226" s="28">
        <v>0</v>
      </c>
      <c r="G226" s="28">
        <v>0</v>
      </c>
      <c r="H226" s="4"/>
      <c r="I226" s="4"/>
      <c r="J226" s="4"/>
      <c r="K226" s="4"/>
    </row>
    <row r="227" spans="1:11" ht="14.1" customHeight="1">
      <c r="A227" s="4"/>
      <c r="B227" s="4"/>
      <c r="C227" s="11" t="s">
        <v>370</v>
      </c>
      <c r="D227" s="28">
        <v>0</v>
      </c>
      <c r="E227" s="28">
        <v>0</v>
      </c>
      <c r="F227" s="28">
        <v>0</v>
      </c>
      <c r="G227" s="28">
        <v>0</v>
      </c>
      <c r="H227" s="4"/>
      <c r="I227" s="4"/>
      <c r="J227" s="4"/>
      <c r="K227" s="4"/>
    </row>
    <row r="228" spans="1:11" ht="14.1" customHeight="1">
      <c r="A228" s="4"/>
      <c r="B228" s="4"/>
      <c r="C228" s="11" t="s">
        <v>374</v>
      </c>
      <c r="D228" s="28">
        <v>0</v>
      </c>
      <c r="E228" s="28">
        <v>0</v>
      </c>
      <c r="F228" s="28">
        <v>0</v>
      </c>
      <c r="G228" s="28">
        <v>0</v>
      </c>
      <c r="H228" s="4"/>
      <c r="I228" s="4"/>
      <c r="J228" s="4"/>
      <c r="K228" s="4"/>
    </row>
    <row r="229" spans="1:11" ht="14.1" customHeight="1">
      <c r="A229" s="4"/>
      <c r="B229" s="4"/>
      <c r="C229" s="11" t="s">
        <v>373</v>
      </c>
      <c r="D229" s="28">
        <v>0</v>
      </c>
      <c r="E229" s="28">
        <v>0</v>
      </c>
      <c r="F229" s="28">
        <v>0</v>
      </c>
      <c r="G229" s="28">
        <v>0</v>
      </c>
      <c r="H229" s="4"/>
      <c r="I229" s="4"/>
      <c r="J229" s="4"/>
      <c r="K229" s="4"/>
    </row>
    <row r="230" spans="1:11" ht="14.1" customHeight="1">
      <c r="A230" s="4"/>
      <c r="B230" s="4"/>
      <c r="C230" s="11" t="s">
        <v>370</v>
      </c>
      <c r="D230" s="28">
        <v>0</v>
      </c>
      <c r="E230" s="28">
        <v>0</v>
      </c>
      <c r="F230" s="28">
        <v>0</v>
      </c>
      <c r="G230" s="28">
        <v>0</v>
      </c>
      <c r="H230" s="4"/>
      <c r="I230" s="4"/>
      <c r="J230" s="4"/>
      <c r="K230" s="4"/>
    </row>
    <row r="231" spans="1:11" ht="14.1" customHeight="1">
      <c r="A231" s="4"/>
      <c r="B231" s="4"/>
      <c r="C231" s="11" t="s">
        <v>369</v>
      </c>
      <c r="D231" s="28">
        <v>0</v>
      </c>
      <c r="E231" s="28">
        <v>0</v>
      </c>
      <c r="F231" s="28">
        <v>0</v>
      </c>
      <c r="G231" s="28">
        <v>0</v>
      </c>
      <c r="H231" s="4"/>
      <c r="I231" s="4"/>
      <c r="J231" s="4"/>
      <c r="K231" s="4"/>
    </row>
    <row r="232" spans="1:11" ht="14.1" customHeight="1">
      <c r="A232" s="4"/>
      <c r="B232" s="4"/>
      <c r="C232" s="11" t="s">
        <v>368</v>
      </c>
      <c r="D232" s="28">
        <v>0</v>
      </c>
      <c r="E232" s="28">
        <v>0</v>
      </c>
      <c r="F232" s="28">
        <v>0</v>
      </c>
      <c r="G232" s="28">
        <v>0</v>
      </c>
      <c r="H232" s="4"/>
      <c r="I232" s="4"/>
      <c r="J232" s="4"/>
      <c r="K232" s="4"/>
    </row>
    <row r="233" spans="1:11" ht="14.1" customHeight="1">
      <c r="A233" s="4"/>
      <c r="B233" s="4"/>
      <c r="C233" s="11" t="s">
        <v>367</v>
      </c>
      <c r="D233" s="28">
        <v>0</v>
      </c>
      <c r="E233" s="28">
        <v>0</v>
      </c>
      <c r="F233" s="28">
        <v>0</v>
      </c>
      <c r="G233" s="28">
        <v>0</v>
      </c>
      <c r="H233" s="4"/>
      <c r="I233" s="4"/>
      <c r="J233" s="4"/>
      <c r="K233" s="4"/>
    </row>
    <row r="234" spans="1:11" ht="14.1" customHeight="1">
      <c r="A234" s="4"/>
      <c r="B234" s="4"/>
      <c r="C234" s="11" t="s">
        <v>366</v>
      </c>
      <c r="D234" s="28">
        <v>0</v>
      </c>
      <c r="E234" s="28">
        <v>0</v>
      </c>
      <c r="F234" s="28">
        <v>0</v>
      </c>
      <c r="G234" s="28">
        <v>0</v>
      </c>
      <c r="H234" s="4"/>
      <c r="I234" s="4"/>
      <c r="J234" s="4"/>
      <c r="K234" s="4"/>
    </row>
    <row r="235" spans="1:11" ht="14.1" customHeight="1">
      <c r="A235" s="4"/>
      <c r="B235" s="4"/>
      <c r="C235" s="11" t="s">
        <v>372</v>
      </c>
      <c r="D235" s="28">
        <v>0</v>
      </c>
      <c r="E235" s="28">
        <v>0</v>
      </c>
      <c r="F235" s="28">
        <v>0</v>
      </c>
      <c r="G235" s="28">
        <v>1200000</v>
      </c>
      <c r="H235" s="4"/>
      <c r="I235" s="4"/>
      <c r="J235" s="4"/>
      <c r="K235" s="4"/>
    </row>
    <row r="236" spans="1:11" ht="14.1" customHeight="1">
      <c r="A236" s="4"/>
      <c r="B236" s="4"/>
      <c r="C236" s="11" t="s">
        <v>370</v>
      </c>
      <c r="D236" s="28">
        <v>0</v>
      </c>
      <c r="E236" s="28">
        <v>0</v>
      </c>
      <c r="F236" s="28">
        <v>0</v>
      </c>
      <c r="G236" s="28">
        <v>1200000</v>
      </c>
      <c r="H236" s="4"/>
      <c r="I236" s="4"/>
      <c r="J236" s="4"/>
      <c r="K236" s="4"/>
    </row>
    <row r="237" spans="1:11" ht="14.1" customHeight="1">
      <c r="A237" s="4"/>
      <c r="B237" s="4"/>
      <c r="C237" s="11" t="s">
        <v>369</v>
      </c>
      <c r="D237" s="28">
        <v>0</v>
      </c>
      <c r="E237" s="28">
        <v>0</v>
      </c>
      <c r="F237" s="28">
        <v>0</v>
      </c>
      <c r="G237" s="28">
        <v>0</v>
      </c>
      <c r="H237" s="4"/>
      <c r="I237" s="4"/>
      <c r="J237" s="4"/>
      <c r="K237" s="4"/>
    </row>
    <row r="238" spans="1:11" ht="14.1" customHeight="1">
      <c r="A238" s="4"/>
      <c r="B238" s="4"/>
      <c r="C238" s="11" t="s">
        <v>368</v>
      </c>
      <c r="D238" s="28">
        <v>0</v>
      </c>
      <c r="E238" s="28">
        <v>0</v>
      </c>
      <c r="F238" s="28">
        <v>0</v>
      </c>
      <c r="G238" s="28">
        <v>0</v>
      </c>
      <c r="H238" s="4"/>
      <c r="I238" s="4"/>
      <c r="J238" s="4"/>
      <c r="K238" s="4"/>
    </row>
    <row r="239" spans="1:11" ht="14.1" customHeight="1">
      <c r="A239" s="4"/>
      <c r="B239" s="4"/>
      <c r="C239" s="11" t="s">
        <v>367</v>
      </c>
      <c r="D239" s="28">
        <v>0</v>
      </c>
      <c r="E239" s="28">
        <v>0</v>
      </c>
      <c r="F239" s="28">
        <v>0</v>
      </c>
      <c r="G239" s="28">
        <v>0</v>
      </c>
      <c r="H239" s="4"/>
      <c r="I239" s="4"/>
      <c r="J239" s="4"/>
      <c r="K239" s="4"/>
    </row>
    <row r="240" spans="1:11" ht="14.1" customHeight="1">
      <c r="A240" s="4"/>
      <c r="B240" s="4"/>
      <c r="C240" s="11" t="s">
        <v>366</v>
      </c>
      <c r="D240" s="28">
        <v>0</v>
      </c>
      <c r="E240" s="28">
        <v>0</v>
      </c>
      <c r="F240" s="28">
        <v>0</v>
      </c>
      <c r="G240" s="28">
        <v>0</v>
      </c>
      <c r="H240" s="4"/>
      <c r="I240" s="4"/>
      <c r="J240" s="4"/>
      <c r="K240" s="4"/>
    </row>
    <row r="241" spans="1:11" ht="14.1" customHeight="1">
      <c r="A241" s="4"/>
      <c r="B241" s="4"/>
      <c r="C241" s="11" t="s">
        <v>371</v>
      </c>
      <c r="D241" s="28">
        <v>0</v>
      </c>
      <c r="E241" s="28">
        <v>0</v>
      </c>
      <c r="F241" s="28">
        <v>0</v>
      </c>
      <c r="G241" s="28">
        <v>0</v>
      </c>
      <c r="H241" s="4"/>
      <c r="I241" s="4"/>
      <c r="J241" s="4"/>
      <c r="K241" s="4"/>
    </row>
    <row r="242" spans="1:11" ht="14.1" customHeight="1">
      <c r="A242" s="4"/>
      <c r="B242" s="4"/>
      <c r="C242" s="11" t="s">
        <v>370</v>
      </c>
      <c r="D242" s="28">
        <v>0</v>
      </c>
      <c r="E242" s="28">
        <v>0</v>
      </c>
      <c r="F242" s="28">
        <v>0</v>
      </c>
      <c r="G242" s="28">
        <v>0</v>
      </c>
      <c r="H242" s="4"/>
      <c r="I242" s="4"/>
      <c r="J242" s="4"/>
      <c r="K242" s="4"/>
    </row>
    <row r="243" spans="1:11" ht="14.1" customHeight="1">
      <c r="A243" s="4"/>
      <c r="B243" s="4"/>
      <c r="C243" s="11" t="s">
        <v>369</v>
      </c>
      <c r="D243" s="28">
        <v>0</v>
      </c>
      <c r="E243" s="28">
        <v>0</v>
      </c>
      <c r="F243" s="28">
        <v>0</v>
      </c>
      <c r="G243" s="28">
        <v>0</v>
      </c>
      <c r="H243" s="4"/>
      <c r="I243" s="4"/>
      <c r="J243" s="4"/>
      <c r="K243" s="4"/>
    </row>
    <row r="244" spans="1:11" ht="14.1" customHeight="1">
      <c r="A244" s="4"/>
      <c r="B244" s="4"/>
      <c r="C244" s="11" t="s">
        <v>368</v>
      </c>
      <c r="D244" s="28">
        <v>0</v>
      </c>
      <c r="E244" s="28">
        <v>0</v>
      </c>
      <c r="F244" s="28">
        <v>0</v>
      </c>
      <c r="G244" s="28">
        <v>0</v>
      </c>
      <c r="H244" s="4"/>
      <c r="I244" s="4"/>
      <c r="J244" s="4"/>
      <c r="K244" s="4"/>
    </row>
    <row r="245" spans="1:11" ht="14.1" customHeight="1">
      <c r="A245" s="4"/>
      <c r="B245" s="4"/>
      <c r="C245" s="11" t="s">
        <v>367</v>
      </c>
      <c r="D245" s="28">
        <v>0</v>
      </c>
      <c r="E245" s="28">
        <v>0</v>
      </c>
      <c r="F245" s="28">
        <v>0</v>
      </c>
      <c r="G245" s="28">
        <v>0</v>
      </c>
      <c r="H245" s="4"/>
      <c r="I245" s="4"/>
      <c r="J245" s="4"/>
      <c r="K245" s="4"/>
    </row>
    <row r="246" spans="1:11" ht="14.1" customHeight="1">
      <c r="A246" s="4"/>
      <c r="B246" s="4"/>
      <c r="C246" s="11" t="s">
        <v>366</v>
      </c>
      <c r="D246" s="28">
        <v>0</v>
      </c>
      <c r="E246" s="28">
        <v>0</v>
      </c>
      <c r="F246" s="28">
        <v>0</v>
      </c>
      <c r="G246" s="28">
        <v>0</v>
      </c>
      <c r="H246" s="4"/>
      <c r="I246" s="4"/>
      <c r="J246" s="4"/>
      <c r="K246" s="4"/>
    </row>
    <row r="247" spans="1:11" ht="14.1" customHeight="1">
      <c r="A247" s="4"/>
      <c r="B247" s="4"/>
      <c r="C247" s="11" t="s">
        <v>365</v>
      </c>
      <c r="D247" s="28">
        <v>0</v>
      </c>
      <c r="E247" s="28">
        <v>0</v>
      </c>
      <c r="F247" s="28">
        <v>0</v>
      </c>
      <c r="G247" s="28">
        <v>0</v>
      </c>
      <c r="H247" s="4"/>
      <c r="I247" s="4"/>
      <c r="J247" s="4"/>
      <c r="K247" s="4"/>
    </row>
    <row r="248" spans="1:11" ht="14.1" customHeight="1">
      <c r="A248" s="4"/>
      <c r="B248" s="4"/>
      <c r="C248" s="11" t="s">
        <v>364</v>
      </c>
      <c r="D248" s="28">
        <v>0</v>
      </c>
      <c r="E248" s="28">
        <v>0</v>
      </c>
      <c r="F248" s="28">
        <v>0</v>
      </c>
      <c r="G248" s="28">
        <v>0</v>
      </c>
      <c r="H248" s="4"/>
      <c r="I248" s="4"/>
      <c r="J248" s="4"/>
      <c r="K248" s="4"/>
    </row>
    <row r="249" spans="1:11" ht="14.1" customHeight="1">
      <c r="A249" s="4"/>
      <c r="B249" s="4"/>
      <c r="C249" s="10" t="s">
        <v>147</v>
      </c>
      <c r="D249" s="28">
        <v>0</v>
      </c>
      <c r="E249" s="28">
        <v>0</v>
      </c>
      <c r="F249" s="28">
        <v>0</v>
      </c>
      <c r="G249" s="28">
        <v>1200000</v>
      </c>
      <c r="H249" s="4"/>
      <c r="I249" s="4"/>
      <c r="J249" s="4"/>
      <c r="K249" s="4"/>
    </row>
    <row r="250" spans="1:11" ht="18" customHeight="1">
      <c r="A250" s="4"/>
      <c r="B250" s="4"/>
      <c r="C250" s="14" t="s">
        <v>393</v>
      </c>
      <c r="D250" s="1232" t="s">
        <v>437</v>
      </c>
      <c r="E250" s="1233"/>
      <c r="F250" s="1233"/>
      <c r="G250" s="1233"/>
      <c r="H250" s="4"/>
      <c r="I250" s="4"/>
      <c r="J250" s="4"/>
      <c r="K250" s="4"/>
    </row>
    <row r="251" spans="1:11" ht="18" customHeight="1">
      <c r="A251" s="4"/>
      <c r="B251" s="4"/>
      <c r="C251" s="25" t="s">
        <v>392</v>
      </c>
      <c r="D251" s="1234" t="s">
        <v>436</v>
      </c>
      <c r="E251" s="1235"/>
      <c r="F251" s="1235"/>
      <c r="G251" s="1235"/>
      <c r="H251" s="4"/>
      <c r="I251" s="4"/>
      <c r="J251" s="4"/>
      <c r="K251" s="4"/>
    </row>
    <row r="252" spans="1:11" ht="18" customHeight="1">
      <c r="A252" s="4"/>
      <c r="B252" s="4"/>
      <c r="C252" s="25" t="s">
        <v>15</v>
      </c>
      <c r="D252" s="1234" t="s">
        <v>46</v>
      </c>
      <c r="E252" s="1235"/>
      <c r="F252" s="1235"/>
      <c r="G252" s="1235"/>
      <c r="H252" s="4"/>
      <c r="I252" s="4"/>
      <c r="J252" s="4"/>
      <c r="K252" s="4"/>
    </row>
    <row r="253" spans="1:11" ht="15" customHeight="1">
      <c r="A253" s="4"/>
      <c r="B253" s="4"/>
      <c r="C253" s="13"/>
      <c r="D253" s="31">
        <v>2021</v>
      </c>
      <c r="E253" s="31">
        <v>2022</v>
      </c>
      <c r="F253" s="31">
        <v>2023</v>
      </c>
      <c r="G253" s="31">
        <v>2024</v>
      </c>
      <c r="H253" s="4"/>
      <c r="I253" s="4"/>
      <c r="J253" s="4"/>
      <c r="K253" s="4"/>
    </row>
    <row r="254" spans="1:11" ht="15" customHeight="1">
      <c r="A254" s="4"/>
      <c r="B254" s="4"/>
      <c r="C254" s="12"/>
      <c r="D254" s="32" t="s">
        <v>7</v>
      </c>
      <c r="E254" s="32" t="s">
        <v>8</v>
      </c>
      <c r="F254" s="32" t="s">
        <v>8</v>
      </c>
      <c r="G254" s="32" t="s">
        <v>8</v>
      </c>
      <c r="H254" s="4"/>
      <c r="I254" s="4"/>
      <c r="J254" s="4"/>
      <c r="K254" s="4"/>
    </row>
    <row r="255" spans="1:11" ht="14.1" customHeight="1">
      <c r="A255" s="4"/>
      <c r="B255" s="4"/>
      <c r="C255" s="7" t="s">
        <v>16</v>
      </c>
      <c r="D255" s="33" t="s">
        <v>361</v>
      </c>
      <c r="E255" s="33" t="s">
        <v>411</v>
      </c>
      <c r="F255" s="33" t="s">
        <v>385</v>
      </c>
      <c r="G255" s="33" t="s">
        <v>385</v>
      </c>
      <c r="H255" s="4"/>
      <c r="I255" s="4"/>
      <c r="J255" s="4"/>
      <c r="K255" s="4"/>
    </row>
    <row r="256" spans="1:11" ht="14.1" customHeight="1">
      <c r="A256" s="4"/>
      <c r="B256" s="4"/>
      <c r="C256" s="7" t="s">
        <v>506</v>
      </c>
      <c r="D256" s="33" t="s">
        <v>361</v>
      </c>
      <c r="E256" s="33" t="s">
        <v>435</v>
      </c>
      <c r="F256" s="33" t="s">
        <v>385</v>
      </c>
      <c r="G256" s="33" t="s">
        <v>385</v>
      </c>
      <c r="H256" s="4"/>
      <c r="I256" s="4"/>
      <c r="J256" s="4"/>
      <c r="K256" s="4"/>
    </row>
    <row r="257" spans="1:11" ht="14.1" customHeight="1">
      <c r="A257" s="4"/>
      <c r="B257" s="4"/>
      <c r="C257" s="7" t="s">
        <v>504</v>
      </c>
      <c r="D257" s="33" t="s">
        <v>385</v>
      </c>
      <c r="E257" s="33" t="s">
        <v>435</v>
      </c>
      <c r="F257" s="33" t="s">
        <v>385</v>
      </c>
      <c r="G257" s="33" t="s">
        <v>385</v>
      </c>
      <c r="H257" s="4"/>
      <c r="I257" s="4"/>
      <c r="J257" s="4"/>
      <c r="K257" s="4"/>
    </row>
    <row r="258" spans="1:11" ht="14.1" customHeight="1">
      <c r="A258" s="4"/>
      <c r="B258" s="4"/>
      <c r="C258" s="7" t="s">
        <v>388</v>
      </c>
      <c r="D258" s="33" t="s">
        <v>361</v>
      </c>
      <c r="E258" s="33" t="s">
        <v>361</v>
      </c>
      <c r="F258" s="33" t="s">
        <v>430</v>
      </c>
      <c r="G258" s="33" t="s">
        <v>361</v>
      </c>
      <c r="H258" s="4"/>
      <c r="I258" s="4"/>
      <c r="J258" s="4"/>
      <c r="K258" s="4"/>
    </row>
    <row r="259" spans="1:11" ht="14.1" customHeight="1">
      <c r="A259" s="4"/>
      <c r="B259" s="4"/>
      <c r="C259" s="7" t="s">
        <v>387</v>
      </c>
      <c r="D259" s="33" t="s">
        <v>361</v>
      </c>
      <c r="E259" s="33" t="s">
        <v>361</v>
      </c>
      <c r="F259" s="33" t="s">
        <v>430</v>
      </c>
      <c r="G259" s="33" t="s">
        <v>361</v>
      </c>
      <c r="H259" s="4"/>
      <c r="I259" s="4"/>
      <c r="J259" s="4"/>
      <c r="K259" s="4"/>
    </row>
    <row r="260" spans="1:11" ht="14.1" customHeight="1">
      <c r="A260" s="4"/>
      <c r="B260" s="4"/>
      <c r="C260" s="7" t="s">
        <v>22</v>
      </c>
      <c r="D260" s="33" t="s">
        <v>361</v>
      </c>
      <c r="E260" s="33" t="s">
        <v>361</v>
      </c>
      <c r="F260" s="33" t="s">
        <v>430</v>
      </c>
      <c r="G260" s="33" t="s">
        <v>361</v>
      </c>
      <c r="H260" s="4"/>
      <c r="I260" s="4"/>
      <c r="J260" s="4"/>
      <c r="K260" s="4"/>
    </row>
    <row r="261" spans="1:11" ht="14.1" customHeight="1">
      <c r="A261" s="4"/>
      <c r="B261" s="4"/>
      <c r="C261" s="1236" t="s">
        <v>384</v>
      </c>
      <c r="D261" s="1237"/>
      <c r="E261" s="1237"/>
      <c r="F261" s="1237"/>
      <c r="G261" s="1237"/>
      <c r="H261" s="4"/>
      <c r="I261" s="4"/>
      <c r="J261" s="4"/>
      <c r="K261" s="4"/>
    </row>
    <row r="262" spans="1:11" ht="14.1" customHeight="1">
      <c r="A262" s="4"/>
      <c r="B262" s="4"/>
      <c r="C262" s="13"/>
      <c r="D262" s="31">
        <v>2021</v>
      </c>
      <c r="E262" s="31">
        <v>2022</v>
      </c>
      <c r="F262" s="31">
        <v>2023</v>
      </c>
      <c r="G262" s="31">
        <v>2024</v>
      </c>
      <c r="H262" s="4"/>
      <c r="I262" s="4"/>
      <c r="J262" s="4"/>
      <c r="K262" s="4"/>
    </row>
    <row r="263" spans="1:11" ht="14.1" customHeight="1">
      <c r="A263" s="4"/>
      <c r="B263" s="4"/>
      <c r="C263" s="12"/>
      <c r="D263" s="32" t="s">
        <v>7</v>
      </c>
      <c r="E263" s="32" t="s">
        <v>8</v>
      </c>
      <c r="F263" s="32" t="s">
        <v>8</v>
      </c>
      <c r="G263" s="32" t="s">
        <v>8</v>
      </c>
      <c r="H263" s="4"/>
      <c r="I263" s="4"/>
      <c r="J263" s="4"/>
      <c r="K263" s="4"/>
    </row>
    <row r="264" spans="1:11" ht="14.1" customHeight="1">
      <c r="A264" s="4"/>
      <c r="B264" s="4"/>
      <c r="C264" s="11" t="s">
        <v>381</v>
      </c>
      <c r="D264" s="21" t="s">
        <v>361</v>
      </c>
      <c r="E264" s="28">
        <v>0</v>
      </c>
      <c r="F264" s="28">
        <v>0</v>
      </c>
      <c r="G264" s="28">
        <v>0</v>
      </c>
      <c r="H264" s="4"/>
      <c r="I264" s="4"/>
      <c r="J264" s="4"/>
      <c r="K264" s="4"/>
    </row>
    <row r="265" spans="1:11" ht="14.1" customHeight="1">
      <c r="A265" s="4"/>
      <c r="B265" s="4"/>
      <c r="C265" s="11" t="s">
        <v>370</v>
      </c>
      <c r="D265" s="21" t="s">
        <v>361</v>
      </c>
      <c r="E265" s="28">
        <v>0</v>
      </c>
      <c r="F265" s="28">
        <v>0</v>
      </c>
      <c r="G265" s="28">
        <v>0</v>
      </c>
      <c r="H265" s="4"/>
      <c r="I265" s="4"/>
      <c r="J265" s="4"/>
      <c r="K265" s="4"/>
    </row>
    <row r="266" spans="1:11" ht="14.1" customHeight="1">
      <c r="A266" s="4"/>
      <c r="B266" s="4"/>
      <c r="C266" s="11" t="s">
        <v>374</v>
      </c>
      <c r="D266" s="21" t="s">
        <v>361</v>
      </c>
      <c r="E266" s="28">
        <v>0</v>
      </c>
      <c r="F266" s="28">
        <v>0</v>
      </c>
      <c r="G266" s="28">
        <v>0</v>
      </c>
      <c r="H266" s="4"/>
      <c r="I266" s="4"/>
      <c r="J266" s="4"/>
      <c r="K266" s="4"/>
    </row>
    <row r="267" spans="1:11" ht="14.1" customHeight="1">
      <c r="A267" s="4"/>
      <c r="B267" s="4"/>
      <c r="C267" s="11" t="s">
        <v>380</v>
      </c>
      <c r="D267" s="21" t="s">
        <v>361</v>
      </c>
      <c r="E267" s="28">
        <v>0</v>
      </c>
      <c r="F267" s="28">
        <v>0</v>
      </c>
      <c r="G267" s="28">
        <v>0</v>
      </c>
      <c r="H267" s="4"/>
      <c r="I267" s="4"/>
      <c r="J267" s="4"/>
      <c r="K267" s="4"/>
    </row>
    <row r="268" spans="1:11" ht="14.1" customHeight="1">
      <c r="A268" s="4"/>
      <c r="B268" s="4"/>
      <c r="C268" s="11" t="s">
        <v>370</v>
      </c>
      <c r="D268" s="21" t="s">
        <v>361</v>
      </c>
      <c r="E268" s="28">
        <v>0</v>
      </c>
      <c r="F268" s="28">
        <v>0</v>
      </c>
      <c r="G268" s="28">
        <v>0</v>
      </c>
      <c r="H268" s="4"/>
      <c r="I268" s="4"/>
      <c r="J268" s="4"/>
      <c r="K268" s="4"/>
    </row>
    <row r="269" spans="1:11" ht="14.1" customHeight="1">
      <c r="A269" s="4"/>
      <c r="B269" s="4"/>
      <c r="C269" s="11" t="s">
        <v>374</v>
      </c>
      <c r="D269" s="21" t="s">
        <v>361</v>
      </c>
      <c r="E269" s="28">
        <v>0</v>
      </c>
      <c r="F269" s="28">
        <v>0</v>
      </c>
      <c r="G269" s="28">
        <v>0</v>
      </c>
      <c r="H269" s="4"/>
      <c r="I269" s="4"/>
      <c r="J269" s="4"/>
      <c r="K269" s="4"/>
    </row>
    <row r="270" spans="1:11" ht="14.1" customHeight="1">
      <c r="A270" s="4"/>
      <c r="B270" s="4"/>
      <c r="C270" s="11" t="s">
        <v>379</v>
      </c>
      <c r="D270" s="21" t="s">
        <v>361</v>
      </c>
      <c r="E270" s="28">
        <v>0</v>
      </c>
      <c r="F270" s="28">
        <v>0</v>
      </c>
      <c r="G270" s="28">
        <v>0</v>
      </c>
      <c r="H270" s="4"/>
      <c r="I270" s="4"/>
      <c r="J270" s="4"/>
      <c r="K270" s="4"/>
    </row>
    <row r="271" spans="1:11" ht="14.1" customHeight="1">
      <c r="A271" s="4"/>
      <c r="B271" s="4"/>
      <c r="C271" s="11" t="s">
        <v>370</v>
      </c>
      <c r="D271" s="21" t="s">
        <v>361</v>
      </c>
      <c r="E271" s="28">
        <v>0</v>
      </c>
      <c r="F271" s="28">
        <v>0</v>
      </c>
      <c r="G271" s="28">
        <v>0</v>
      </c>
      <c r="H271" s="4"/>
      <c r="I271" s="4"/>
      <c r="J271" s="4"/>
      <c r="K271" s="4"/>
    </row>
    <row r="272" spans="1:11" ht="14.1" customHeight="1">
      <c r="A272" s="4"/>
      <c r="B272" s="4"/>
      <c r="C272" s="11" t="s">
        <v>374</v>
      </c>
      <c r="D272" s="21" t="s">
        <v>361</v>
      </c>
      <c r="E272" s="28">
        <v>0</v>
      </c>
      <c r="F272" s="28">
        <v>0</v>
      </c>
      <c r="G272" s="28">
        <v>0</v>
      </c>
      <c r="H272" s="4"/>
      <c r="I272" s="4"/>
      <c r="J272" s="4"/>
      <c r="K272" s="4"/>
    </row>
    <row r="273" spans="1:11" ht="14.1" customHeight="1">
      <c r="A273" s="4"/>
      <c r="B273" s="4"/>
      <c r="C273" s="11" t="s">
        <v>378</v>
      </c>
      <c r="D273" s="21" t="s">
        <v>361</v>
      </c>
      <c r="E273" s="28">
        <v>0</v>
      </c>
      <c r="F273" s="28">
        <v>0</v>
      </c>
      <c r="G273" s="28">
        <v>0</v>
      </c>
      <c r="H273" s="4"/>
      <c r="I273" s="4"/>
      <c r="J273" s="4"/>
      <c r="K273" s="4"/>
    </row>
    <row r="274" spans="1:11" ht="14.1" customHeight="1">
      <c r="A274" s="4"/>
      <c r="B274" s="4"/>
      <c r="C274" s="11" t="s">
        <v>370</v>
      </c>
      <c r="D274" s="21" t="s">
        <v>361</v>
      </c>
      <c r="E274" s="28">
        <v>0</v>
      </c>
      <c r="F274" s="28">
        <v>0</v>
      </c>
      <c r="G274" s="28">
        <v>0</v>
      </c>
      <c r="H274" s="4"/>
      <c r="I274" s="4"/>
      <c r="J274" s="4"/>
      <c r="K274" s="4"/>
    </row>
    <row r="275" spans="1:11" ht="14.1" customHeight="1">
      <c r="A275" s="4"/>
      <c r="B275" s="4"/>
      <c r="C275" s="11" t="s">
        <v>374</v>
      </c>
      <c r="D275" s="21" t="s">
        <v>361</v>
      </c>
      <c r="E275" s="28">
        <v>0</v>
      </c>
      <c r="F275" s="28">
        <v>0</v>
      </c>
      <c r="G275" s="28">
        <v>0</v>
      </c>
      <c r="H275" s="4"/>
      <c r="I275" s="4"/>
      <c r="J275" s="4"/>
      <c r="K275" s="4"/>
    </row>
    <row r="276" spans="1:11" ht="14.1" customHeight="1">
      <c r="A276" s="4"/>
      <c r="B276" s="4"/>
      <c r="C276" s="11" t="s">
        <v>383</v>
      </c>
      <c r="D276" s="21" t="s">
        <v>361</v>
      </c>
      <c r="E276" s="28">
        <v>0</v>
      </c>
      <c r="F276" s="28">
        <v>0</v>
      </c>
      <c r="G276" s="28">
        <v>0</v>
      </c>
      <c r="H276" s="4"/>
      <c r="I276" s="4"/>
      <c r="J276" s="4"/>
      <c r="K276" s="4"/>
    </row>
    <row r="277" spans="1:11" ht="14.1" customHeight="1">
      <c r="A277" s="4"/>
      <c r="B277" s="4"/>
      <c r="C277" s="11" t="s">
        <v>370</v>
      </c>
      <c r="D277" s="21" t="s">
        <v>361</v>
      </c>
      <c r="E277" s="28">
        <v>0</v>
      </c>
      <c r="F277" s="28">
        <v>0</v>
      </c>
      <c r="G277" s="28">
        <v>0</v>
      </c>
      <c r="H277" s="4"/>
      <c r="I277" s="4"/>
      <c r="J277" s="4"/>
      <c r="K277" s="4"/>
    </row>
    <row r="278" spans="1:11" ht="14.1" customHeight="1">
      <c r="A278" s="4"/>
      <c r="B278" s="4"/>
      <c r="C278" s="11" t="s">
        <v>374</v>
      </c>
      <c r="D278" s="21" t="s">
        <v>361</v>
      </c>
      <c r="E278" s="28">
        <v>0</v>
      </c>
      <c r="F278" s="28">
        <v>0</v>
      </c>
      <c r="G278" s="28">
        <v>0</v>
      </c>
      <c r="H278" s="4"/>
      <c r="I278" s="4"/>
      <c r="J278" s="4"/>
      <c r="K278" s="4"/>
    </row>
    <row r="279" spans="1:11" ht="14.1" customHeight="1">
      <c r="A279" s="4"/>
      <c r="B279" s="4"/>
      <c r="C279" s="11" t="s">
        <v>376</v>
      </c>
      <c r="D279" s="21" t="s">
        <v>361</v>
      </c>
      <c r="E279" s="28">
        <v>0</v>
      </c>
      <c r="F279" s="28">
        <v>0</v>
      </c>
      <c r="G279" s="28">
        <v>0</v>
      </c>
      <c r="H279" s="4"/>
      <c r="I279" s="4"/>
      <c r="J279" s="4"/>
      <c r="K279" s="4"/>
    </row>
    <row r="280" spans="1:11" ht="14.1" customHeight="1">
      <c r="A280" s="4"/>
      <c r="B280" s="4"/>
      <c r="C280" s="11" t="s">
        <v>370</v>
      </c>
      <c r="D280" s="21" t="s">
        <v>361</v>
      </c>
      <c r="E280" s="28">
        <v>0</v>
      </c>
      <c r="F280" s="28">
        <v>0</v>
      </c>
      <c r="G280" s="28">
        <v>0</v>
      </c>
      <c r="H280" s="4"/>
      <c r="I280" s="4"/>
      <c r="J280" s="4"/>
      <c r="K280" s="4"/>
    </row>
    <row r="281" spans="1:11" ht="14.1" customHeight="1">
      <c r="A281" s="4"/>
      <c r="B281" s="4"/>
      <c r="C281" s="11" t="s">
        <v>374</v>
      </c>
      <c r="D281" s="21" t="s">
        <v>361</v>
      </c>
      <c r="E281" s="28">
        <v>0</v>
      </c>
      <c r="F281" s="28">
        <v>0</v>
      </c>
      <c r="G281" s="28">
        <v>0</v>
      </c>
      <c r="H281" s="4"/>
      <c r="I281" s="4"/>
      <c r="J281" s="4"/>
      <c r="K281" s="4"/>
    </row>
    <row r="282" spans="1:11" ht="14.1" customHeight="1">
      <c r="A282" s="4"/>
      <c r="B282" s="4"/>
      <c r="C282" s="11" t="s">
        <v>375</v>
      </c>
      <c r="D282" s="21" t="s">
        <v>361</v>
      </c>
      <c r="E282" s="28">
        <v>0</v>
      </c>
      <c r="F282" s="28">
        <v>0</v>
      </c>
      <c r="G282" s="28">
        <v>0</v>
      </c>
      <c r="H282" s="4"/>
      <c r="I282" s="4"/>
      <c r="J282" s="4"/>
      <c r="K282" s="4"/>
    </row>
    <row r="283" spans="1:11" ht="14.1" customHeight="1">
      <c r="A283" s="4"/>
      <c r="B283" s="4"/>
      <c r="C283" s="11" t="s">
        <v>370</v>
      </c>
      <c r="D283" s="21" t="s">
        <v>361</v>
      </c>
      <c r="E283" s="28">
        <v>0</v>
      </c>
      <c r="F283" s="28">
        <v>0</v>
      </c>
      <c r="G283" s="28">
        <v>0</v>
      </c>
      <c r="H283" s="4"/>
      <c r="I283" s="4"/>
      <c r="J283" s="4"/>
      <c r="K283" s="4"/>
    </row>
    <row r="284" spans="1:11" ht="14.1" customHeight="1">
      <c r="A284" s="4"/>
      <c r="B284" s="4"/>
      <c r="C284" s="11" t="s">
        <v>374</v>
      </c>
      <c r="D284" s="21" t="s">
        <v>361</v>
      </c>
      <c r="E284" s="28">
        <v>0</v>
      </c>
      <c r="F284" s="28">
        <v>0</v>
      </c>
      <c r="G284" s="28">
        <v>0</v>
      </c>
      <c r="H284" s="4"/>
      <c r="I284" s="4"/>
      <c r="J284" s="4"/>
      <c r="K284" s="4"/>
    </row>
    <row r="285" spans="1:11" ht="14.1" customHeight="1">
      <c r="A285" s="4"/>
      <c r="B285" s="4"/>
      <c r="C285" s="11" t="s">
        <v>373</v>
      </c>
      <c r="D285" s="21" t="s">
        <v>361</v>
      </c>
      <c r="E285" s="28">
        <v>0</v>
      </c>
      <c r="F285" s="28">
        <v>0</v>
      </c>
      <c r="G285" s="28">
        <v>0</v>
      </c>
      <c r="H285" s="4"/>
      <c r="I285" s="4"/>
      <c r="J285" s="4"/>
      <c r="K285" s="4"/>
    </row>
    <row r="286" spans="1:11" ht="14.1" customHeight="1">
      <c r="A286" s="4"/>
      <c r="B286" s="4"/>
      <c r="C286" s="11" t="s">
        <v>370</v>
      </c>
      <c r="D286" s="21" t="s">
        <v>361</v>
      </c>
      <c r="E286" s="28">
        <v>0</v>
      </c>
      <c r="F286" s="28">
        <v>0</v>
      </c>
      <c r="G286" s="28">
        <v>0</v>
      </c>
      <c r="H286" s="4"/>
      <c r="I286" s="4"/>
      <c r="J286" s="4"/>
      <c r="K286" s="4"/>
    </row>
    <row r="287" spans="1:11" ht="14.1" customHeight="1">
      <c r="A287" s="4"/>
      <c r="B287" s="4"/>
      <c r="C287" s="11" t="s">
        <v>369</v>
      </c>
      <c r="D287" s="21" t="s">
        <v>361</v>
      </c>
      <c r="E287" s="28">
        <v>0</v>
      </c>
      <c r="F287" s="28">
        <v>0</v>
      </c>
      <c r="G287" s="28">
        <v>0</v>
      </c>
      <c r="H287" s="4"/>
      <c r="I287" s="4"/>
      <c r="J287" s="4"/>
      <c r="K287" s="4"/>
    </row>
    <row r="288" spans="1:11" ht="14.1" customHeight="1">
      <c r="A288" s="4"/>
      <c r="B288" s="4"/>
      <c r="C288" s="11" t="s">
        <v>368</v>
      </c>
      <c r="D288" s="21" t="s">
        <v>361</v>
      </c>
      <c r="E288" s="28">
        <v>0</v>
      </c>
      <c r="F288" s="28">
        <v>0</v>
      </c>
      <c r="G288" s="28">
        <v>0</v>
      </c>
      <c r="H288" s="4"/>
      <c r="I288" s="4"/>
      <c r="J288" s="4"/>
      <c r="K288" s="4"/>
    </row>
    <row r="289" spans="1:11" ht="14.1" customHeight="1">
      <c r="A289" s="4"/>
      <c r="B289" s="4"/>
      <c r="C289" s="11" t="s">
        <v>367</v>
      </c>
      <c r="D289" s="21" t="s">
        <v>361</v>
      </c>
      <c r="E289" s="28">
        <v>0</v>
      </c>
      <c r="F289" s="28">
        <v>0</v>
      </c>
      <c r="G289" s="28">
        <v>0</v>
      </c>
      <c r="H289" s="4"/>
      <c r="I289" s="4"/>
      <c r="J289" s="4"/>
      <c r="K289" s="4"/>
    </row>
    <row r="290" spans="1:11" ht="14.1" customHeight="1">
      <c r="A290" s="4"/>
      <c r="B290" s="4"/>
      <c r="C290" s="11" t="s">
        <v>366</v>
      </c>
      <c r="D290" s="21" t="s">
        <v>361</v>
      </c>
      <c r="E290" s="28">
        <v>0</v>
      </c>
      <c r="F290" s="28">
        <v>0</v>
      </c>
      <c r="G290" s="28">
        <v>0</v>
      </c>
      <c r="H290" s="4"/>
      <c r="I290" s="4"/>
      <c r="J290" s="4"/>
      <c r="K290" s="4"/>
    </row>
    <row r="291" spans="1:11" ht="14.1" customHeight="1">
      <c r="A291" s="4"/>
      <c r="B291" s="4"/>
      <c r="C291" s="11" t="s">
        <v>372</v>
      </c>
      <c r="D291" s="21" t="s">
        <v>361</v>
      </c>
      <c r="E291" s="28">
        <v>900000</v>
      </c>
      <c r="F291" s="28">
        <v>0</v>
      </c>
      <c r="G291" s="28">
        <v>0</v>
      </c>
      <c r="H291" s="4"/>
      <c r="I291" s="4"/>
      <c r="J291" s="4"/>
      <c r="K291" s="4"/>
    </row>
    <row r="292" spans="1:11" ht="14.1" customHeight="1">
      <c r="A292" s="4"/>
      <c r="B292" s="4"/>
      <c r="C292" s="11" t="s">
        <v>370</v>
      </c>
      <c r="D292" s="21" t="s">
        <v>361</v>
      </c>
      <c r="E292" s="28">
        <v>900000</v>
      </c>
      <c r="F292" s="28">
        <v>0</v>
      </c>
      <c r="G292" s="28">
        <v>0</v>
      </c>
      <c r="H292" s="4"/>
      <c r="I292" s="4"/>
      <c r="J292" s="4"/>
      <c r="K292" s="4"/>
    </row>
    <row r="293" spans="1:11" ht="14.1" customHeight="1">
      <c r="A293" s="4"/>
      <c r="B293" s="4"/>
      <c r="C293" s="11" t="s">
        <v>369</v>
      </c>
      <c r="D293" s="21" t="s">
        <v>361</v>
      </c>
      <c r="E293" s="28">
        <v>0</v>
      </c>
      <c r="F293" s="28">
        <v>0</v>
      </c>
      <c r="G293" s="28">
        <v>0</v>
      </c>
      <c r="H293" s="4"/>
      <c r="I293" s="4"/>
      <c r="J293" s="4"/>
      <c r="K293" s="4"/>
    </row>
    <row r="294" spans="1:11" ht="14.1" customHeight="1">
      <c r="A294" s="4"/>
      <c r="B294" s="4"/>
      <c r="C294" s="11" t="s">
        <v>368</v>
      </c>
      <c r="D294" s="21" t="s">
        <v>361</v>
      </c>
      <c r="E294" s="28">
        <v>0</v>
      </c>
      <c r="F294" s="28">
        <v>0</v>
      </c>
      <c r="G294" s="28">
        <v>0</v>
      </c>
      <c r="H294" s="4"/>
      <c r="I294" s="4"/>
      <c r="J294" s="4"/>
      <c r="K294" s="4"/>
    </row>
    <row r="295" spans="1:11" ht="14.1" customHeight="1">
      <c r="A295" s="4"/>
      <c r="B295" s="4"/>
      <c r="C295" s="11" t="s">
        <v>367</v>
      </c>
      <c r="D295" s="21" t="s">
        <v>361</v>
      </c>
      <c r="E295" s="28">
        <v>0</v>
      </c>
      <c r="F295" s="28">
        <v>0</v>
      </c>
      <c r="G295" s="28">
        <v>0</v>
      </c>
      <c r="H295" s="4"/>
      <c r="I295" s="4"/>
      <c r="J295" s="4"/>
      <c r="K295" s="4"/>
    </row>
    <row r="296" spans="1:11" ht="14.1" customHeight="1">
      <c r="A296" s="4"/>
      <c r="B296" s="4"/>
      <c r="C296" s="11" t="s">
        <v>366</v>
      </c>
      <c r="D296" s="21" t="s">
        <v>361</v>
      </c>
      <c r="E296" s="28">
        <v>0</v>
      </c>
      <c r="F296" s="28">
        <v>0</v>
      </c>
      <c r="G296" s="28">
        <v>0</v>
      </c>
      <c r="H296" s="4"/>
      <c r="I296" s="4"/>
      <c r="J296" s="4"/>
      <c r="K296" s="4"/>
    </row>
    <row r="297" spans="1:11" ht="14.1" customHeight="1">
      <c r="A297" s="4"/>
      <c r="B297" s="4"/>
      <c r="C297" s="11" t="s">
        <v>371</v>
      </c>
      <c r="D297" s="21" t="s">
        <v>361</v>
      </c>
      <c r="E297" s="28">
        <v>0</v>
      </c>
      <c r="F297" s="28">
        <v>0</v>
      </c>
      <c r="G297" s="28">
        <v>0</v>
      </c>
      <c r="H297" s="4"/>
      <c r="I297" s="4"/>
      <c r="J297" s="4"/>
      <c r="K297" s="4"/>
    </row>
    <row r="298" spans="1:11" ht="14.1" customHeight="1">
      <c r="A298" s="4"/>
      <c r="B298" s="4"/>
      <c r="C298" s="11" t="s">
        <v>370</v>
      </c>
      <c r="D298" s="21" t="s">
        <v>361</v>
      </c>
      <c r="E298" s="28">
        <v>0</v>
      </c>
      <c r="F298" s="28">
        <v>0</v>
      </c>
      <c r="G298" s="28">
        <v>0</v>
      </c>
      <c r="H298" s="4"/>
      <c r="I298" s="4"/>
      <c r="J298" s="4"/>
      <c r="K298" s="4"/>
    </row>
    <row r="299" spans="1:11" ht="14.1" customHeight="1">
      <c r="A299" s="4"/>
      <c r="B299" s="4"/>
      <c r="C299" s="11" t="s">
        <v>369</v>
      </c>
      <c r="D299" s="21" t="s">
        <v>361</v>
      </c>
      <c r="E299" s="28">
        <v>0</v>
      </c>
      <c r="F299" s="28">
        <v>0</v>
      </c>
      <c r="G299" s="28">
        <v>0</v>
      </c>
      <c r="H299" s="4"/>
      <c r="I299" s="4"/>
      <c r="J299" s="4"/>
      <c r="K299" s="4"/>
    </row>
    <row r="300" spans="1:11" ht="14.1" customHeight="1">
      <c r="A300" s="4"/>
      <c r="B300" s="4"/>
      <c r="C300" s="11" t="s">
        <v>368</v>
      </c>
      <c r="D300" s="21" t="s">
        <v>361</v>
      </c>
      <c r="E300" s="28">
        <v>0</v>
      </c>
      <c r="F300" s="28">
        <v>0</v>
      </c>
      <c r="G300" s="28">
        <v>0</v>
      </c>
      <c r="H300" s="4"/>
      <c r="I300" s="4"/>
      <c r="J300" s="4"/>
      <c r="K300" s="4"/>
    </row>
    <row r="301" spans="1:11" ht="14.1" customHeight="1">
      <c r="A301" s="4"/>
      <c r="B301" s="4"/>
      <c r="C301" s="11" t="s">
        <v>367</v>
      </c>
      <c r="D301" s="21" t="s">
        <v>361</v>
      </c>
      <c r="E301" s="28">
        <v>0</v>
      </c>
      <c r="F301" s="28">
        <v>0</v>
      </c>
      <c r="G301" s="28">
        <v>0</v>
      </c>
      <c r="H301" s="4"/>
      <c r="I301" s="4"/>
      <c r="J301" s="4"/>
      <c r="K301" s="4"/>
    </row>
    <row r="302" spans="1:11" ht="14.1" customHeight="1">
      <c r="A302" s="4"/>
      <c r="B302" s="4"/>
      <c r="C302" s="11" t="s">
        <v>366</v>
      </c>
      <c r="D302" s="21" t="s">
        <v>361</v>
      </c>
      <c r="E302" s="28">
        <v>0</v>
      </c>
      <c r="F302" s="28">
        <v>0</v>
      </c>
      <c r="G302" s="28">
        <v>0</v>
      </c>
      <c r="H302" s="4"/>
      <c r="I302" s="4"/>
      <c r="J302" s="4"/>
      <c r="K302" s="4"/>
    </row>
    <row r="303" spans="1:11" ht="14.1" customHeight="1">
      <c r="A303" s="4"/>
      <c r="B303" s="4"/>
      <c r="C303" s="11" t="s">
        <v>365</v>
      </c>
      <c r="D303" s="21" t="s">
        <v>361</v>
      </c>
      <c r="E303" s="28">
        <v>0</v>
      </c>
      <c r="F303" s="28">
        <v>0</v>
      </c>
      <c r="G303" s="28">
        <v>0</v>
      </c>
      <c r="H303" s="4"/>
      <c r="I303" s="4"/>
      <c r="J303" s="4"/>
      <c r="K303" s="4"/>
    </row>
    <row r="304" spans="1:11" ht="14.1" customHeight="1">
      <c r="A304" s="4"/>
      <c r="B304" s="4"/>
      <c r="C304" s="11" t="s">
        <v>364</v>
      </c>
      <c r="D304" s="21" t="s">
        <v>361</v>
      </c>
      <c r="E304" s="28">
        <v>0</v>
      </c>
      <c r="F304" s="28">
        <v>0</v>
      </c>
      <c r="G304" s="28">
        <v>0</v>
      </c>
      <c r="H304" s="4"/>
      <c r="I304" s="4"/>
      <c r="J304" s="4"/>
      <c r="K304" s="4"/>
    </row>
    <row r="305" spans="1:11" ht="14.1" customHeight="1">
      <c r="A305" s="4"/>
      <c r="B305" s="4"/>
      <c r="C305" s="10" t="s">
        <v>147</v>
      </c>
      <c r="D305" s="28">
        <v>0</v>
      </c>
      <c r="E305" s="28">
        <v>900000</v>
      </c>
      <c r="F305" s="28">
        <v>0</v>
      </c>
      <c r="G305" s="28">
        <v>0</v>
      </c>
      <c r="H305" s="4"/>
      <c r="I305" s="4"/>
      <c r="J305" s="4"/>
      <c r="K305" s="4"/>
    </row>
    <row r="306" spans="1:11" ht="18" customHeight="1">
      <c r="A306" s="4"/>
      <c r="B306" s="4"/>
      <c r="C306" s="14" t="s">
        <v>393</v>
      </c>
      <c r="D306" s="1232" t="s">
        <v>434</v>
      </c>
      <c r="E306" s="1233"/>
      <c r="F306" s="1233"/>
      <c r="G306" s="1233"/>
      <c r="H306" s="4"/>
      <c r="I306" s="4"/>
      <c r="J306" s="4"/>
      <c r="K306" s="4"/>
    </row>
    <row r="307" spans="1:11" ht="18" customHeight="1">
      <c r="A307" s="4"/>
      <c r="B307" s="4"/>
      <c r="C307" s="25" t="s">
        <v>392</v>
      </c>
      <c r="D307" s="1234" t="s">
        <v>433</v>
      </c>
      <c r="E307" s="1235"/>
      <c r="F307" s="1235"/>
      <c r="G307" s="1235"/>
      <c r="H307" s="4"/>
      <c r="I307" s="4"/>
      <c r="J307" s="4"/>
      <c r="K307" s="4"/>
    </row>
    <row r="308" spans="1:11" ht="18" customHeight="1">
      <c r="A308" s="4"/>
      <c r="B308" s="4"/>
      <c r="C308" s="25" t="s">
        <v>15</v>
      </c>
      <c r="D308" s="1234" t="s">
        <v>46</v>
      </c>
      <c r="E308" s="1235"/>
      <c r="F308" s="1235"/>
      <c r="G308" s="1235"/>
      <c r="H308" s="4"/>
      <c r="I308" s="4"/>
      <c r="J308" s="4"/>
      <c r="K308" s="4"/>
    </row>
    <row r="309" spans="1:11" ht="15" customHeight="1">
      <c r="A309" s="4"/>
      <c r="B309" s="4"/>
      <c r="C309" s="13"/>
      <c r="D309" s="31">
        <v>2021</v>
      </c>
      <c r="E309" s="31">
        <v>2022</v>
      </c>
      <c r="F309" s="31">
        <v>2023</v>
      </c>
      <c r="G309" s="31">
        <v>2024</v>
      </c>
      <c r="H309" s="4"/>
      <c r="I309" s="4"/>
      <c r="J309" s="4"/>
      <c r="K309" s="4"/>
    </row>
    <row r="310" spans="1:11" ht="15" customHeight="1">
      <c r="A310" s="4"/>
      <c r="B310" s="4"/>
      <c r="C310" s="12"/>
      <c r="D310" s="32" t="s">
        <v>7</v>
      </c>
      <c r="E310" s="32" t="s">
        <v>8</v>
      </c>
      <c r="F310" s="32" t="s">
        <v>8</v>
      </c>
      <c r="G310" s="32" t="s">
        <v>8</v>
      </c>
      <c r="H310" s="4"/>
      <c r="I310" s="4"/>
      <c r="J310" s="4"/>
      <c r="K310" s="4"/>
    </row>
    <row r="311" spans="1:11" ht="14.1" customHeight="1">
      <c r="A311" s="4"/>
      <c r="B311" s="4"/>
      <c r="C311" s="7" t="s">
        <v>16</v>
      </c>
      <c r="D311" s="33" t="s">
        <v>361</v>
      </c>
      <c r="E311" s="33" t="s">
        <v>385</v>
      </c>
      <c r="F311" s="33" t="s">
        <v>420</v>
      </c>
      <c r="G311" s="33" t="s">
        <v>385</v>
      </c>
      <c r="H311" s="4"/>
      <c r="I311" s="4"/>
      <c r="J311" s="4"/>
      <c r="K311" s="4"/>
    </row>
    <row r="312" spans="1:11" ht="14.1" customHeight="1">
      <c r="A312" s="4"/>
      <c r="B312" s="4"/>
      <c r="C312" s="7" t="s">
        <v>506</v>
      </c>
      <c r="D312" s="33" t="s">
        <v>361</v>
      </c>
      <c r="E312" s="33" t="s">
        <v>385</v>
      </c>
      <c r="F312" s="33" t="s">
        <v>432</v>
      </c>
      <c r="G312" s="33" t="s">
        <v>385</v>
      </c>
      <c r="H312" s="4"/>
      <c r="I312" s="4"/>
      <c r="J312" s="4"/>
      <c r="K312" s="4"/>
    </row>
    <row r="313" spans="1:11" ht="14.1" customHeight="1">
      <c r="A313" s="4"/>
      <c r="B313" s="4"/>
      <c r="C313" s="7" t="s">
        <v>504</v>
      </c>
      <c r="D313" s="33" t="s">
        <v>385</v>
      </c>
      <c r="E313" s="33" t="s">
        <v>385</v>
      </c>
      <c r="F313" s="33" t="s">
        <v>431</v>
      </c>
      <c r="G313" s="33" t="s">
        <v>385</v>
      </c>
      <c r="H313" s="4"/>
      <c r="I313" s="4"/>
      <c r="J313" s="4"/>
      <c r="K313" s="4"/>
    </row>
    <row r="314" spans="1:11" ht="14.1" customHeight="1">
      <c r="A314" s="4"/>
      <c r="B314" s="4"/>
      <c r="C314" s="7" t="s">
        <v>388</v>
      </c>
      <c r="D314" s="33" t="s">
        <v>361</v>
      </c>
      <c r="E314" s="33" t="s">
        <v>361</v>
      </c>
      <c r="F314" s="33" t="s">
        <v>361</v>
      </c>
      <c r="G314" s="33" t="s">
        <v>430</v>
      </c>
      <c r="H314" s="4"/>
      <c r="I314" s="4"/>
      <c r="J314" s="4"/>
      <c r="K314" s="4"/>
    </row>
    <row r="315" spans="1:11" ht="14.1" customHeight="1">
      <c r="A315" s="4"/>
      <c r="B315" s="4"/>
      <c r="C315" s="7" t="s">
        <v>387</v>
      </c>
      <c r="D315" s="33" t="s">
        <v>361</v>
      </c>
      <c r="E315" s="33" t="s">
        <v>361</v>
      </c>
      <c r="F315" s="33" t="s">
        <v>361</v>
      </c>
      <c r="G315" s="33" t="s">
        <v>430</v>
      </c>
      <c r="H315" s="4"/>
      <c r="I315" s="4"/>
      <c r="J315" s="4"/>
      <c r="K315" s="4"/>
    </row>
    <row r="316" spans="1:11" ht="14.1" customHeight="1">
      <c r="A316" s="4"/>
      <c r="B316" s="4"/>
      <c r="C316" s="7" t="s">
        <v>22</v>
      </c>
      <c r="D316" s="33" t="s">
        <v>361</v>
      </c>
      <c r="E316" s="33" t="s">
        <v>361</v>
      </c>
      <c r="F316" s="33" t="s">
        <v>361</v>
      </c>
      <c r="G316" s="33" t="s">
        <v>430</v>
      </c>
      <c r="H316" s="4"/>
      <c r="I316" s="4"/>
      <c r="J316" s="4"/>
      <c r="K316" s="4"/>
    </row>
    <row r="317" spans="1:11" ht="14.1" customHeight="1">
      <c r="A317" s="4"/>
      <c r="B317" s="4"/>
      <c r="C317" s="1236" t="s">
        <v>384</v>
      </c>
      <c r="D317" s="1237"/>
      <c r="E317" s="1237"/>
      <c r="F317" s="1237"/>
      <c r="G317" s="1237"/>
      <c r="H317" s="4"/>
      <c r="I317" s="4"/>
      <c r="J317" s="4"/>
      <c r="K317" s="4"/>
    </row>
    <row r="318" spans="1:11" ht="14.1" customHeight="1">
      <c r="A318" s="4"/>
      <c r="B318" s="4"/>
      <c r="C318" s="13"/>
      <c r="D318" s="31">
        <v>2021</v>
      </c>
      <c r="E318" s="31">
        <v>2022</v>
      </c>
      <c r="F318" s="31">
        <v>2023</v>
      </c>
      <c r="G318" s="31">
        <v>2024</v>
      </c>
      <c r="H318" s="4"/>
      <c r="I318" s="4"/>
      <c r="J318" s="4"/>
      <c r="K318" s="4"/>
    </row>
    <row r="319" spans="1:11" ht="14.1" customHeight="1">
      <c r="A319" s="4"/>
      <c r="B319" s="4"/>
      <c r="C319" s="12"/>
      <c r="D319" s="32" t="s">
        <v>7</v>
      </c>
      <c r="E319" s="32" t="s">
        <v>8</v>
      </c>
      <c r="F319" s="32" t="s">
        <v>8</v>
      </c>
      <c r="G319" s="32" t="s">
        <v>8</v>
      </c>
      <c r="H319" s="4"/>
      <c r="I319" s="4"/>
      <c r="J319" s="4"/>
      <c r="K319" s="4"/>
    </row>
    <row r="320" spans="1:11" ht="14.1" customHeight="1">
      <c r="A320" s="4"/>
      <c r="B320" s="4"/>
      <c r="C320" s="11" t="s">
        <v>381</v>
      </c>
      <c r="D320" s="21" t="s">
        <v>361</v>
      </c>
      <c r="E320" s="28">
        <v>0</v>
      </c>
      <c r="F320" s="28">
        <v>0</v>
      </c>
      <c r="G320" s="28">
        <v>0</v>
      </c>
      <c r="H320" s="4"/>
      <c r="I320" s="4"/>
      <c r="J320" s="4"/>
      <c r="K320" s="4"/>
    </row>
    <row r="321" spans="1:11" ht="14.1" customHeight="1">
      <c r="A321" s="4"/>
      <c r="B321" s="4"/>
      <c r="C321" s="11" t="s">
        <v>370</v>
      </c>
      <c r="D321" s="21" t="s">
        <v>361</v>
      </c>
      <c r="E321" s="28">
        <v>0</v>
      </c>
      <c r="F321" s="28">
        <v>0</v>
      </c>
      <c r="G321" s="28">
        <v>0</v>
      </c>
      <c r="H321" s="4"/>
      <c r="I321" s="4"/>
      <c r="J321" s="4"/>
      <c r="K321" s="4"/>
    </row>
    <row r="322" spans="1:11" ht="14.1" customHeight="1">
      <c r="A322" s="4"/>
      <c r="B322" s="4"/>
      <c r="C322" s="11" t="s">
        <v>374</v>
      </c>
      <c r="D322" s="21" t="s">
        <v>361</v>
      </c>
      <c r="E322" s="28">
        <v>0</v>
      </c>
      <c r="F322" s="28">
        <v>0</v>
      </c>
      <c r="G322" s="28">
        <v>0</v>
      </c>
      <c r="H322" s="4"/>
      <c r="I322" s="4"/>
      <c r="J322" s="4"/>
      <c r="K322" s="4"/>
    </row>
    <row r="323" spans="1:11" ht="14.1" customHeight="1">
      <c r="A323" s="4"/>
      <c r="B323" s="4"/>
      <c r="C323" s="11" t="s">
        <v>380</v>
      </c>
      <c r="D323" s="21" t="s">
        <v>361</v>
      </c>
      <c r="E323" s="28">
        <v>0</v>
      </c>
      <c r="F323" s="28">
        <v>0</v>
      </c>
      <c r="G323" s="28">
        <v>0</v>
      </c>
      <c r="H323" s="4"/>
      <c r="I323" s="4"/>
      <c r="J323" s="4"/>
      <c r="K323" s="4"/>
    </row>
    <row r="324" spans="1:11" ht="14.1" customHeight="1">
      <c r="A324" s="4"/>
      <c r="B324" s="4"/>
      <c r="C324" s="11" t="s">
        <v>370</v>
      </c>
      <c r="D324" s="21" t="s">
        <v>361</v>
      </c>
      <c r="E324" s="28">
        <v>0</v>
      </c>
      <c r="F324" s="28">
        <v>0</v>
      </c>
      <c r="G324" s="28">
        <v>0</v>
      </c>
      <c r="H324" s="4"/>
      <c r="I324" s="4"/>
      <c r="J324" s="4"/>
      <c r="K324" s="4"/>
    </row>
    <row r="325" spans="1:11" ht="14.1" customHeight="1">
      <c r="A325" s="4"/>
      <c r="B325" s="4"/>
      <c r="C325" s="11" t="s">
        <v>374</v>
      </c>
      <c r="D325" s="21" t="s">
        <v>361</v>
      </c>
      <c r="E325" s="28">
        <v>0</v>
      </c>
      <c r="F325" s="28">
        <v>0</v>
      </c>
      <c r="G325" s="28">
        <v>0</v>
      </c>
      <c r="H325" s="4"/>
      <c r="I325" s="4"/>
      <c r="J325" s="4"/>
      <c r="K325" s="4"/>
    </row>
    <row r="326" spans="1:11" ht="14.1" customHeight="1">
      <c r="A326" s="4"/>
      <c r="B326" s="4"/>
      <c r="C326" s="11" t="s">
        <v>379</v>
      </c>
      <c r="D326" s="21" t="s">
        <v>361</v>
      </c>
      <c r="E326" s="28">
        <v>0</v>
      </c>
      <c r="F326" s="28">
        <v>0</v>
      </c>
      <c r="G326" s="28">
        <v>0</v>
      </c>
      <c r="H326" s="4"/>
      <c r="I326" s="4"/>
      <c r="J326" s="4"/>
      <c r="K326" s="4"/>
    </row>
    <row r="327" spans="1:11" ht="14.1" customHeight="1">
      <c r="A327" s="4"/>
      <c r="B327" s="4"/>
      <c r="C327" s="11" t="s">
        <v>370</v>
      </c>
      <c r="D327" s="21" t="s">
        <v>361</v>
      </c>
      <c r="E327" s="28">
        <v>0</v>
      </c>
      <c r="F327" s="28">
        <v>0</v>
      </c>
      <c r="G327" s="28">
        <v>0</v>
      </c>
      <c r="H327" s="4"/>
      <c r="I327" s="4"/>
      <c r="J327" s="4"/>
      <c r="K327" s="4"/>
    </row>
    <row r="328" spans="1:11" ht="14.1" customHeight="1">
      <c r="A328" s="4"/>
      <c r="B328" s="4"/>
      <c r="C328" s="11" t="s">
        <v>374</v>
      </c>
      <c r="D328" s="21" t="s">
        <v>361</v>
      </c>
      <c r="E328" s="28">
        <v>0</v>
      </c>
      <c r="F328" s="28">
        <v>0</v>
      </c>
      <c r="G328" s="28">
        <v>0</v>
      </c>
      <c r="H328" s="4"/>
      <c r="I328" s="4"/>
      <c r="J328" s="4"/>
      <c r="K328" s="4"/>
    </row>
    <row r="329" spans="1:11" ht="14.1" customHeight="1">
      <c r="A329" s="4"/>
      <c r="B329" s="4"/>
      <c r="C329" s="11" t="s">
        <v>378</v>
      </c>
      <c r="D329" s="21" t="s">
        <v>361</v>
      </c>
      <c r="E329" s="28">
        <v>0</v>
      </c>
      <c r="F329" s="28">
        <v>0</v>
      </c>
      <c r="G329" s="28">
        <v>0</v>
      </c>
      <c r="H329" s="4"/>
      <c r="I329" s="4"/>
      <c r="J329" s="4"/>
      <c r="K329" s="4"/>
    </row>
    <row r="330" spans="1:11" ht="14.1" customHeight="1">
      <c r="A330" s="4"/>
      <c r="B330" s="4"/>
      <c r="C330" s="11" t="s">
        <v>370</v>
      </c>
      <c r="D330" s="21" t="s">
        <v>361</v>
      </c>
      <c r="E330" s="28">
        <v>0</v>
      </c>
      <c r="F330" s="28">
        <v>0</v>
      </c>
      <c r="G330" s="28">
        <v>0</v>
      </c>
      <c r="H330" s="4"/>
      <c r="I330" s="4"/>
      <c r="J330" s="4"/>
      <c r="K330" s="4"/>
    </row>
    <row r="331" spans="1:11" ht="14.1" customHeight="1">
      <c r="A331" s="4"/>
      <c r="B331" s="4"/>
      <c r="C331" s="11" t="s">
        <v>374</v>
      </c>
      <c r="D331" s="21" t="s">
        <v>361</v>
      </c>
      <c r="E331" s="28">
        <v>0</v>
      </c>
      <c r="F331" s="28">
        <v>0</v>
      </c>
      <c r="G331" s="28">
        <v>0</v>
      </c>
      <c r="H331" s="4"/>
      <c r="I331" s="4"/>
      <c r="J331" s="4"/>
      <c r="K331" s="4"/>
    </row>
    <row r="332" spans="1:11" ht="14.1" customHeight="1">
      <c r="A332" s="4"/>
      <c r="B332" s="4"/>
      <c r="C332" s="11" t="s">
        <v>383</v>
      </c>
      <c r="D332" s="21" t="s">
        <v>361</v>
      </c>
      <c r="E332" s="28">
        <v>0</v>
      </c>
      <c r="F332" s="28">
        <v>0</v>
      </c>
      <c r="G332" s="28">
        <v>0</v>
      </c>
      <c r="H332" s="4"/>
      <c r="I332" s="4"/>
      <c r="J332" s="4"/>
      <c r="K332" s="4"/>
    </row>
    <row r="333" spans="1:11" ht="14.1" customHeight="1">
      <c r="A333" s="4"/>
      <c r="B333" s="4"/>
      <c r="C333" s="11" t="s">
        <v>370</v>
      </c>
      <c r="D333" s="21" t="s">
        <v>361</v>
      </c>
      <c r="E333" s="28">
        <v>0</v>
      </c>
      <c r="F333" s="28">
        <v>0</v>
      </c>
      <c r="G333" s="28">
        <v>0</v>
      </c>
      <c r="H333" s="4"/>
      <c r="I333" s="4"/>
      <c r="J333" s="4"/>
      <c r="K333" s="4"/>
    </row>
    <row r="334" spans="1:11" ht="14.1" customHeight="1">
      <c r="A334" s="4"/>
      <c r="B334" s="4"/>
      <c r="C334" s="11" t="s">
        <v>374</v>
      </c>
      <c r="D334" s="21" t="s">
        <v>361</v>
      </c>
      <c r="E334" s="28">
        <v>0</v>
      </c>
      <c r="F334" s="28">
        <v>0</v>
      </c>
      <c r="G334" s="28">
        <v>0</v>
      </c>
      <c r="H334" s="4"/>
      <c r="I334" s="4"/>
      <c r="J334" s="4"/>
      <c r="K334" s="4"/>
    </row>
    <row r="335" spans="1:11" ht="14.1" customHeight="1">
      <c r="A335" s="4"/>
      <c r="B335" s="4"/>
      <c r="C335" s="11" t="s">
        <v>376</v>
      </c>
      <c r="D335" s="21" t="s">
        <v>361</v>
      </c>
      <c r="E335" s="28">
        <v>0</v>
      </c>
      <c r="F335" s="28">
        <v>0</v>
      </c>
      <c r="G335" s="28">
        <v>0</v>
      </c>
      <c r="H335" s="4"/>
      <c r="I335" s="4"/>
      <c r="J335" s="4"/>
      <c r="K335" s="4"/>
    </row>
    <row r="336" spans="1:11" ht="14.1" customHeight="1">
      <c r="A336" s="4"/>
      <c r="B336" s="4"/>
      <c r="C336" s="11" t="s">
        <v>370</v>
      </c>
      <c r="D336" s="21" t="s">
        <v>361</v>
      </c>
      <c r="E336" s="28">
        <v>0</v>
      </c>
      <c r="F336" s="28">
        <v>0</v>
      </c>
      <c r="G336" s="28">
        <v>0</v>
      </c>
      <c r="H336" s="4"/>
      <c r="I336" s="4"/>
      <c r="J336" s="4"/>
      <c r="K336" s="4"/>
    </row>
    <row r="337" spans="1:11" ht="14.1" customHeight="1">
      <c r="A337" s="4"/>
      <c r="B337" s="4"/>
      <c r="C337" s="11" t="s">
        <v>374</v>
      </c>
      <c r="D337" s="21" t="s">
        <v>361</v>
      </c>
      <c r="E337" s="28">
        <v>0</v>
      </c>
      <c r="F337" s="28">
        <v>0</v>
      </c>
      <c r="G337" s="28">
        <v>0</v>
      </c>
      <c r="H337" s="4"/>
      <c r="I337" s="4"/>
      <c r="J337" s="4"/>
      <c r="K337" s="4"/>
    </row>
    <row r="338" spans="1:11" ht="14.1" customHeight="1">
      <c r="A338" s="4"/>
      <c r="B338" s="4"/>
      <c r="C338" s="11" t="s">
        <v>375</v>
      </c>
      <c r="D338" s="21" t="s">
        <v>361</v>
      </c>
      <c r="E338" s="28">
        <v>0</v>
      </c>
      <c r="F338" s="28">
        <v>0</v>
      </c>
      <c r="G338" s="28">
        <v>0</v>
      </c>
      <c r="H338" s="4"/>
      <c r="I338" s="4"/>
      <c r="J338" s="4"/>
      <c r="K338" s="4"/>
    </row>
    <row r="339" spans="1:11" ht="14.1" customHeight="1">
      <c r="A339" s="4"/>
      <c r="B339" s="4"/>
      <c r="C339" s="11" t="s">
        <v>370</v>
      </c>
      <c r="D339" s="21" t="s">
        <v>361</v>
      </c>
      <c r="E339" s="28">
        <v>0</v>
      </c>
      <c r="F339" s="28">
        <v>0</v>
      </c>
      <c r="G339" s="28">
        <v>0</v>
      </c>
      <c r="H339" s="4"/>
      <c r="I339" s="4"/>
      <c r="J339" s="4"/>
      <c r="K339" s="4"/>
    </row>
    <row r="340" spans="1:11" ht="14.1" customHeight="1">
      <c r="A340" s="4"/>
      <c r="B340" s="4"/>
      <c r="C340" s="11" t="s">
        <v>374</v>
      </c>
      <c r="D340" s="21" t="s">
        <v>361</v>
      </c>
      <c r="E340" s="28">
        <v>0</v>
      </c>
      <c r="F340" s="28">
        <v>0</v>
      </c>
      <c r="G340" s="28">
        <v>0</v>
      </c>
      <c r="H340" s="4"/>
      <c r="I340" s="4"/>
      <c r="J340" s="4"/>
      <c r="K340" s="4"/>
    </row>
    <row r="341" spans="1:11" ht="14.1" customHeight="1">
      <c r="A341" s="4"/>
      <c r="B341" s="4"/>
      <c r="C341" s="11" t="s">
        <v>373</v>
      </c>
      <c r="D341" s="21" t="s">
        <v>361</v>
      </c>
      <c r="E341" s="28">
        <v>0</v>
      </c>
      <c r="F341" s="28">
        <v>0</v>
      </c>
      <c r="G341" s="28">
        <v>0</v>
      </c>
      <c r="H341" s="4"/>
      <c r="I341" s="4"/>
      <c r="J341" s="4"/>
      <c r="K341" s="4"/>
    </row>
    <row r="342" spans="1:11" ht="14.1" customHeight="1">
      <c r="A342" s="4"/>
      <c r="B342" s="4"/>
      <c r="C342" s="11" t="s">
        <v>370</v>
      </c>
      <c r="D342" s="21" t="s">
        <v>361</v>
      </c>
      <c r="E342" s="28">
        <v>0</v>
      </c>
      <c r="F342" s="28">
        <v>0</v>
      </c>
      <c r="G342" s="28">
        <v>0</v>
      </c>
      <c r="H342" s="4"/>
      <c r="I342" s="4"/>
      <c r="J342" s="4"/>
      <c r="K342" s="4"/>
    </row>
    <row r="343" spans="1:11" ht="14.1" customHeight="1">
      <c r="A343" s="4"/>
      <c r="B343" s="4"/>
      <c r="C343" s="11" t="s">
        <v>369</v>
      </c>
      <c r="D343" s="21" t="s">
        <v>361</v>
      </c>
      <c r="E343" s="28">
        <v>0</v>
      </c>
      <c r="F343" s="28">
        <v>0</v>
      </c>
      <c r="G343" s="28">
        <v>0</v>
      </c>
      <c r="H343" s="4"/>
      <c r="I343" s="4"/>
      <c r="J343" s="4"/>
      <c r="K343" s="4"/>
    </row>
    <row r="344" spans="1:11" ht="14.1" customHeight="1">
      <c r="A344" s="4"/>
      <c r="B344" s="4"/>
      <c r="C344" s="11" t="s">
        <v>368</v>
      </c>
      <c r="D344" s="21" t="s">
        <v>361</v>
      </c>
      <c r="E344" s="28">
        <v>0</v>
      </c>
      <c r="F344" s="28">
        <v>0</v>
      </c>
      <c r="G344" s="28">
        <v>0</v>
      </c>
      <c r="H344" s="4"/>
      <c r="I344" s="4"/>
      <c r="J344" s="4"/>
      <c r="K344" s="4"/>
    </row>
    <row r="345" spans="1:11" ht="14.1" customHeight="1">
      <c r="A345" s="4"/>
      <c r="B345" s="4"/>
      <c r="C345" s="11" t="s">
        <v>367</v>
      </c>
      <c r="D345" s="21" t="s">
        <v>361</v>
      </c>
      <c r="E345" s="28">
        <v>0</v>
      </c>
      <c r="F345" s="28">
        <v>0</v>
      </c>
      <c r="G345" s="28">
        <v>0</v>
      </c>
      <c r="H345" s="4"/>
      <c r="I345" s="4"/>
      <c r="J345" s="4"/>
      <c r="K345" s="4"/>
    </row>
    <row r="346" spans="1:11" ht="14.1" customHeight="1">
      <c r="A346" s="4"/>
      <c r="B346" s="4"/>
      <c r="C346" s="11" t="s">
        <v>366</v>
      </c>
      <c r="D346" s="21" t="s">
        <v>361</v>
      </c>
      <c r="E346" s="28">
        <v>0</v>
      </c>
      <c r="F346" s="28">
        <v>0</v>
      </c>
      <c r="G346" s="28">
        <v>0</v>
      </c>
      <c r="H346" s="4"/>
      <c r="I346" s="4"/>
      <c r="J346" s="4"/>
      <c r="K346" s="4"/>
    </row>
    <row r="347" spans="1:11" ht="14.1" customHeight="1">
      <c r="A347" s="4"/>
      <c r="B347" s="4"/>
      <c r="C347" s="11" t="s">
        <v>372</v>
      </c>
      <c r="D347" s="21" t="s">
        <v>361</v>
      </c>
      <c r="E347" s="28">
        <v>0</v>
      </c>
      <c r="F347" s="28">
        <v>1800000</v>
      </c>
      <c r="G347" s="28">
        <v>0</v>
      </c>
      <c r="H347" s="4"/>
      <c r="I347" s="4"/>
      <c r="J347" s="4"/>
      <c r="K347" s="4"/>
    </row>
    <row r="348" spans="1:11" ht="14.1" customHeight="1">
      <c r="A348" s="4"/>
      <c r="B348" s="4"/>
      <c r="C348" s="11" t="s">
        <v>370</v>
      </c>
      <c r="D348" s="21" t="s">
        <v>361</v>
      </c>
      <c r="E348" s="28">
        <v>0</v>
      </c>
      <c r="F348" s="28">
        <v>1800000</v>
      </c>
      <c r="G348" s="28">
        <v>0</v>
      </c>
      <c r="H348" s="4"/>
      <c r="I348" s="4"/>
      <c r="J348" s="4"/>
      <c r="K348" s="4"/>
    </row>
    <row r="349" spans="1:11" ht="14.1" customHeight="1">
      <c r="A349" s="4"/>
      <c r="B349" s="4"/>
      <c r="C349" s="11" t="s">
        <v>369</v>
      </c>
      <c r="D349" s="21" t="s">
        <v>361</v>
      </c>
      <c r="E349" s="28">
        <v>0</v>
      </c>
      <c r="F349" s="28">
        <v>0</v>
      </c>
      <c r="G349" s="28">
        <v>0</v>
      </c>
      <c r="H349" s="4"/>
      <c r="I349" s="4"/>
      <c r="J349" s="4"/>
      <c r="K349" s="4"/>
    </row>
    <row r="350" spans="1:11" ht="14.1" customHeight="1">
      <c r="A350" s="4"/>
      <c r="B350" s="4"/>
      <c r="C350" s="11" t="s">
        <v>368</v>
      </c>
      <c r="D350" s="21" t="s">
        <v>361</v>
      </c>
      <c r="E350" s="28">
        <v>0</v>
      </c>
      <c r="F350" s="28">
        <v>0</v>
      </c>
      <c r="G350" s="28">
        <v>0</v>
      </c>
      <c r="H350" s="4"/>
      <c r="I350" s="4"/>
      <c r="J350" s="4"/>
      <c r="K350" s="4"/>
    </row>
    <row r="351" spans="1:11" ht="14.1" customHeight="1">
      <c r="A351" s="4"/>
      <c r="B351" s="4"/>
      <c r="C351" s="11" t="s">
        <v>367</v>
      </c>
      <c r="D351" s="21" t="s">
        <v>361</v>
      </c>
      <c r="E351" s="28">
        <v>0</v>
      </c>
      <c r="F351" s="28">
        <v>0</v>
      </c>
      <c r="G351" s="28">
        <v>0</v>
      </c>
      <c r="H351" s="4"/>
      <c r="I351" s="4"/>
      <c r="J351" s="4"/>
      <c r="K351" s="4"/>
    </row>
    <row r="352" spans="1:11" ht="14.1" customHeight="1">
      <c r="A352" s="4"/>
      <c r="B352" s="4"/>
      <c r="C352" s="11" t="s">
        <v>366</v>
      </c>
      <c r="D352" s="21" t="s">
        <v>361</v>
      </c>
      <c r="E352" s="28">
        <v>0</v>
      </c>
      <c r="F352" s="28">
        <v>0</v>
      </c>
      <c r="G352" s="28">
        <v>0</v>
      </c>
      <c r="H352" s="4"/>
      <c r="I352" s="4"/>
      <c r="J352" s="4"/>
      <c r="K352" s="4"/>
    </row>
    <row r="353" spans="1:11" ht="14.1" customHeight="1">
      <c r="A353" s="4"/>
      <c r="B353" s="4"/>
      <c r="C353" s="11" t="s">
        <v>371</v>
      </c>
      <c r="D353" s="21" t="s">
        <v>361</v>
      </c>
      <c r="E353" s="28">
        <v>0</v>
      </c>
      <c r="F353" s="28">
        <v>0</v>
      </c>
      <c r="G353" s="28">
        <v>0</v>
      </c>
      <c r="H353" s="4"/>
      <c r="I353" s="4"/>
      <c r="J353" s="4"/>
      <c r="K353" s="4"/>
    </row>
    <row r="354" spans="1:11" ht="14.1" customHeight="1">
      <c r="A354" s="4"/>
      <c r="B354" s="4"/>
      <c r="C354" s="11" t="s">
        <v>370</v>
      </c>
      <c r="D354" s="21" t="s">
        <v>361</v>
      </c>
      <c r="E354" s="28">
        <v>0</v>
      </c>
      <c r="F354" s="28">
        <v>0</v>
      </c>
      <c r="G354" s="28">
        <v>0</v>
      </c>
      <c r="H354" s="4"/>
      <c r="I354" s="4"/>
      <c r="J354" s="4"/>
      <c r="K354" s="4"/>
    </row>
    <row r="355" spans="1:11" ht="14.1" customHeight="1">
      <c r="A355" s="4"/>
      <c r="B355" s="4"/>
      <c r="C355" s="11" t="s">
        <v>369</v>
      </c>
      <c r="D355" s="21" t="s">
        <v>361</v>
      </c>
      <c r="E355" s="28">
        <v>0</v>
      </c>
      <c r="F355" s="28">
        <v>0</v>
      </c>
      <c r="G355" s="28">
        <v>0</v>
      </c>
      <c r="H355" s="4"/>
      <c r="I355" s="4"/>
      <c r="J355" s="4"/>
      <c r="K355" s="4"/>
    </row>
    <row r="356" spans="1:11" ht="14.1" customHeight="1">
      <c r="A356" s="4"/>
      <c r="B356" s="4"/>
      <c r="C356" s="11" t="s">
        <v>368</v>
      </c>
      <c r="D356" s="21" t="s">
        <v>361</v>
      </c>
      <c r="E356" s="28">
        <v>0</v>
      </c>
      <c r="F356" s="28">
        <v>0</v>
      </c>
      <c r="G356" s="28">
        <v>0</v>
      </c>
      <c r="H356" s="4"/>
      <c r="I356" s="4"/>
      <c r="J356" s="4"/>
      <c r="K356" s="4"/>
    </row>
    <row r="357" spans="1:11" ht="14.1" customHeight="1">
      <c r="A357" s="4"/>
      <c r="B357" s="4"/>
      <c r="C357" s="11" t="s">
        <v>367</v>
      </c>
      <c r="D357" s="21" t="s">
        <v>361</v>
      </c>
      <c r="E357" s="28">
        <v>0</v>
      </c>
      <c r="F357" s="28">
        <v>0</v>
      </c>
      <c r="G357" s="28">
        <v>0</v>
      </c>
      <c r="H357" s="4"/>
      <c r="I357" s="4"/>
      <c r="J357" s="4"/>
      <c r="K357" s="4"/>
    </row>
    <row r="358" spans="1:11" ht="14.1" customHeight="1">
      <c r="A358" s="4"/>
      <c r="B358" s="4"/>
      <c r="C358" s="11" t="s">
        <v>366</v>
      </c>
      <c r="D358" s="21" t="s">
        <v>361</v>
      </c>
      <c r="E358" s="28">
        <v>0</v>
      </c>
      <c r="F358" s="28">
        <v>0</v>
      </c>
      <c r="G358" s="28">
        <v>0</v>
      </c>
      <c r="H358" s="4"/>
      <c r="I358" s="4"/>
      <c r="J358" s="4"/>
      <c r="K358" s="4"/>
    </row>
    <row r="359" spans="1:11" ht="14.1" customHeight="1">
      <c r="A359" s="4"/>
      <c r="B359" s="4"/>
      <c r="C359" s="11" t="s">
        <v>365</v>
      </c>
      <c r="D359" s="21" t="s">
        <v>361</v>
      </c>
      <c r="E359" s="28">
        <v>0</v>
      </c>
      <c r="F359" s="28">
        <v>0</v>
      </c>
      <c r="G359" s="28">
        <v>0</v>
      </c>
      <c r="H359" s="4"/>
      <c r="I359" s="4"/>
      <c r="J359" s="4"/>
      <c r="K359" s="4"/>
    </row>
    <row r="360" spans="1:11" ht="14.1" customHeight="1">
      <c r="A360" s="4"/>
      <c r="B360" s="4"/>
      <c r="C360" s="11" t="s">
        <v>364</v>
      </c>
      <c r="D360" s="21" t="s">
        <v>361</v>
      </c>
      <c r="E360" s="28">
        <v>0</v>
      </c>
      <c r="F360" s="28">
        <v>0</v>
      </c>
      <c r="G360" s="28">
        <v>0</v>
      </c>
      <c r="H360" s="4"/>
      <c r="I360" s="4"/>
      <c r="J360" s="4"/>
      <c r="K360" s="4"/>
    </row>
    <row r="361" spans="1:11" ht="14.1" customHeight="1">
      <c r="A361" s="4"/>
      <c r="B361" s="4"/>
      <c r="C361" s="10" t="s">
        <v>147</v>
      </c>
      <c r="D361" s="28">
        <v>0</v>
      </c>
      <c r="E361" s="28">
        <v>0</v>
      </c>
      <c r="F361" s="28">
        <v>1800000</v>
      </c>
      <c r="G361" s="28">
        <v>0</v>
      </c>
      <c r="H361" s="4"/>
      <c r="I361" s="4"/>
      <c r="J361" s="4"/>
      <c r="K361" s="4"/>
    </row>
    <row r="362" spans="1:11" ht="14.1" customHeight="1">
      <c r="A362" s="4"/>
      <c r="B362" s="4"/>
      <c r="C362" s="24" t="s">
        <v>1906</v>
      </c>
      <c r="D362" s="1222" t="s">
        <v>1907</v>
      </c>
      <c r="E362" s="1223"/>
      <c r="F362" s="1223"/>
      <c r="G362" s="1223"/>
      <c r="H362" s="4"/>
      <c r="I362" s="4"/>
      <c r="J362" s="4"/>
      <c r="K362" s="4"/>
    </row>
    <row r="363" spans="1:11" ht="14.1" customHeight="1">
      <c r="A363" s="4"/>
      <c r="B363" s="4"/>
      <c r="C363" s="14" t="s">
        <v>393</v>
      </c>
      <c r="D363" s="1232" t="s">
        <v>1908</v>
      </c>
      <c r="E363" s="1233"/>
      <c r="F363" s="1233"/>
      <c r="G363" s="1233"/>
      <c r="H363" s="4"/>
      <c r="I363" s="4"/>
      <c r="J363" s="4"/>
      <c r="K363" s="4"/>
    </row>
    <row r="364" spans="1:11" ht="14.1" customHeight="1">
      <c r="A364" s="4"/>
      <c r="B364" s="4"/>
      <c r="C364" s="25" t="s">
        <v>392</v>
      </c>
      <c r="D364" s="1234" t="s">
        <v>361</v>
      </c>
      <c r="E364" s="1235"/>
      <c r="F364" s="1235"/>
      <c r="G364" s="1235"/>
      <c r="H364" s="4"/>
      <c r="I364" s="4"/>
      <c r="J364" s="4"/>
      <c r="K364" s="4"/>
    </row>
    <row r="365" spans="1:11" ht="14.1" customHeight="1">
      <c r="A365" s="4"/>
      <c r="B365" s="4"/>
      <c r="C365" s="25" t="s">
        <v>15</v>
      </c>
      <c r="D365" s="1234" t="s">
        <v>46</v>
      </c>
      <c r="E365" s="1235"/>
      <c r="F365" s="1235"/>
      <c r="G365" s="1235"/>
      <c r="H365" s="4"/>
      <c r="I365" s="4"/>
      <c r="J365" s="4"/>
      <c r="K365" s="4"/>
    </row>
    <row r="366" spans="1:11" ht="15" customHeight="1">
      <c r="A366" s="4"/>
      <c r="B366" s="4"/>
      <c r="C366" s="13"/>
      <c r="D366" s="31">
        <v>2021</v>
      </c>
      <c r="E366" s="31">
        <v>2022</v>
      </c>
      <c r="F366" s="31">
        <v>2023</v>
      </c>
      <c r="G366" s="31">
        <v>2024</v>
      </c>
      <c r="H366" s="4"/>
      <c r="I366" s="4"/>
      <c r="J366" s="4"/>
      <c r="K366" s="4"/>
    </row>
    <row r="367" spans="1:11" ht="15" customHeight="1">
      <c r="A367" s="4"/>
      <c r="B367" s="4"/>
      <c r="C367" s="12"/>
      <c r="D367" s="32" t="s">
        <v>7</v>
      </c>
      <c r="E367" s="32" t="s">
        <v>8</v>
      </c>
      <c r="F367" s="32" t="s">
        <v>8</v>
      </c>
      <c r="G367" s="32" t="s">
        <v>8</v>
      </c>
      <c r="H367" s="4"/>
      <c r="I367" s="4"/>
      <c r="J367" s="4"/>
      <c r="K367" s="4"/>
    </row>
    <row r="368" spans="1:11" ht="14.1" customHeight="1">
      <c r="A368" s="4"/>
      <c r="B368" s="4"/>
      <c r="C368" s="7" t="s">
        <v>16</v>
      </c>
      <c r="D368" s="33" t="s">
        <v>361</v>
      </c>
      <c r="E368" s="33" t="s">
        <v>411</v>
      </c>
      <c r="F368" s="33" t="s">
        <v>385</v>
      </c>
      <c r="G368" s="33" t="s">
        <v>385</v>
      </c>
      <c r="H368" s="4"/>
      <c r="I368" s="4"/>
      <c r="J368" s="4"/>
      <c r="K368" s="4"/>
    </row>
    <row r="369" spans="1:11" ht="14.1" customHeight="1">
      <c r="A369" s="4"/>
      <c r="B369" s="4"/>
      <c r="C369" s="7" t="s">
        <v>506</v>
      </c>
      <c r="D369" s="33" t="s">
        <v>385</v>
      </c>
      <c r="E369" s="33" t="s">
        <v>825</v>
      </c>
      <c r="F369" s="33" t="s">
        <v>385</v>
      </c>
      <c r="G369" s="33" t="s">
        <v>385</v>
      </c>
      <c r="H369" s="4"/>
      <c r="I369" s="4"/>
      <c r="J369" s="4"/>
      <c r="K369" s="4"/>
    </row>
    <row r="370" spans="1:11" ht="14.1" customHeight="1">
      <c r="A370" s="4"/>
      <c r="B370" s="4"/>
      <c r="C370" s="7" t="s">
        <v>504</v>
      </c>
      <c r="D370" s="33" t="s">
        <v>385</v>
      </c>
      <c r="E370" s="33" t="s">
        <v>825</v>
      </c>
      <c r="F370" s="33" t="s">
        <v>385</v>
      </c>
      <c r="G370" s="33" t="s">
        <v>385</v>
      </c>
      <c r="H370" s="4"/>
      <c r="I370" s="4"/>
      <c r="J370" s="4"/>
      <c r="K370" s="4"/>
    </row>
    <row r="371" spans="1:11" ht="14.1" customHeight="1">
      <c r="A371" s="4"/>
      <c r="B371" s="4"/>
      <c r="C371" s="7" t="s">
        <v>388</v>
      </c>
      <c r="D371" s="33" t="s">
        <v>361</v>
      </c>
      <c r="E371" s="33" t="s">
        <v>361</v>
      </c>
      <c r="F371" s="33" t="s">
        <v>430</v>
      </c>
      <c r="G371" s="33" t="s">
        <v>361</v>
      </c>
      <c r="H371" s="4"/>
      <c r="I371" s="4"/>
      <c r="J371" s="4"/>
      <c r="K371" s="4"/>
    </row>
    <row r="372" spans="1:11" ht="14.1" customHeight="1">
      <c r="A372" s="4"/>
      <c r="B372" s="4"/>
      <c r="C372" s="7" t="s">
        <v>387</v>
      </c>
      <c r="D372" s="33" t="s">
        <v>361</v>
      </c>
      <c r="E372" s="33" t="s">
        <v>361</v>
      </c>
      <c r="F372" s="33" t="s">
        <v>430</v>
      </c>
      <c r="G372" s="33" t="s">
        <v>361</v>
      </c>
      <c r="H372" s="4"/>
      <c r="I372" s="4"/>
      <c r="J372" s="4"/>
      <c r="K372" s="4"/>
    </row>
    <row r="373" spans="1:11" ht="14.1" customHeight="1">
      <c r="A373" s="4"/>
      <c r="B373" s="4"/>
      <c r="C373" s="7" t="s">
        <v>22</v>
      </c>
      <c r="D373" s="33" t="s">
        <v>361</v>
      </c>
      <c r="E373" s="33" t="s">
        <v>361</v>
      </c>
      <c r="F373" s="33" t="s">
        <v>430</v>
      </c>
      <c r="G373" s="33" t="s">
        <v>361</v>
      </c>
      <c r="H373" s="4"/>
      <c r="I373" s="4"/>
      <c r="J373" s="4"/>
      <c r="K373" s="4"/>
    </row>
    <row r="374" spans="1:11" ht="14.1" customHeight="1">
      <c r="A374" s="4"/>
      <c r="B374" s="4"/>
      <c r="C374" s="1236" t="s">
        <v>384</v>
      </c>
      <c r="D374" s="1237"/>
      <c r="E374" s="1237"/>
      <c r="F374" s="1237"/>
      <c r="G374" s="1237"/>
      <c r="H374" s="4"/>
      <c r="I374" s="4"/>
      <c r="J374" s="4"/>
      <c r="K374" s="4"/>
    </row>
    <row r="375" spans="1:11" ht="14.1" customHeight="1">
      <c r="A375" s="4"/>
      <c r="B375" s="4"/>
      <c r="C375" s="13"/>
      <c r="D375" s="31">
        <v>2021</v>
      </c>
      <c r="E375" s="31">
        <v>2022</v>
      </c>
      <c r="F375" s="31">
        <v>2023</v>
      </c>
      <c r="G375" s="31">
        <v>2024</v>
      </c>
      <c r="H375" s="4"/>
      <c r="I375" s="4"/>
      <c r="J375" s="4"/>
      <c r="K375" s="4"/>
    </row>
    <row r="376" spans="1:11" ht="14.1" customHeight="1">
      <c r="A376" s="4"/>
      <c r="B376" s="4"/>
      <c r="C376" s="12"/>
      <c r="D376" s="32" t="s">
        <v>7</v>
      </c>
      <c r="E376" s="32" t="s">
        <v>8</v>
      </c>
      <c r="F376" s="32" t="s">
        <v>8</v>
      </c>
      <c r="G376" s="32" t="s">
        <v>8</v>
      </c>
      <c r="H376" s="4"/>
      <c r="I376" s="4"/>
      <c r="J376" s="4"/>
      <c r="K376" s="4"/>
    </row>
    <row r="377" spans="1:11" ht="14.1" customHeight="1">
      <c r="A377" s="4"/>
      <c r="B377" s="4"/>
      <c r="C377" s="11" t="s">
        <v>381</v>
      </c>
      <c r="D377" s="28">
        <v>0</v>
      </c>
      <c r="E377" s="28">
        <v>0</v>
      </c>
      <c r="F377" s="28">
        <v>0</v>
      </c>
      <c r="G377" s="28">
        <v>0</v>
      </c>
      <c r="H377" s="4"/>
      <c r="I377" s="4"/>
      <c r="J377" s="4"/>
      <c r="K377" s="4"/>
    </row>
    <row r="378" spans="1:11" ht="14.1" customHeight="1">
      <c r="A378" s="4"/>
      <c r="B378" s="4"/>
      <c r="C378" s="11" t="s">
        <v>370</v>
      </c>
      <c r="D378" s="28">
        <v>0</v>
      </c>
      <c r="E378" s="28">
        <v>0</v>
      </c>
      <c r="F378" s="28">
        <v>0</v>
      </c>
      <c r="G378" s="28">
        <v>0</v>
      </c>
      <c r="H378" s="4"/>
      <c r="I378" s="4"/>
      <c r="J378" s="4"/>
      <c r="K378" s="4"/>
    </row>
    <row r="379" spans="1:11" ht="14.1" customHeight="1">
      <c r="A379" s="4"/>
      <c r="B379" s="4"/>
      <c r="C379" s="11" t="s">
        <v>374</v>
      </c>
      <c r="D379" s="28">
        <v>0</v>
      </c>
      <c r="E379" s="28">
        <v>0</v>
      </c>
      <c r="F379" s="28">
        <v>0</v>
      </c>
      <c r="G379" s="28">
        <v>0</v>
      </c>
      <c r="H379" s="4"/>
      <c r="I379" s="4"/>
      <c r="J379" s="4"/>
      <c r="K379" s="4"/>
    </row>
    <row r="380" spans="1:11" ht="14.1" customHeight="1">
      <c r="A380" s="4"/>
      <c r="B380" s="4"/>
      <c r="C380" s="11" t="s">
        <v>380</v>
      </c>
      <c r="D380" s="28">
        <v>0</v>
      </c>
      <c r="E380" s="28">
        <v>0</v>
      </c>
      <c r="F380" s="28">
        <v>0</v>
      </c>
      <c r="G380" s="28">
        <v>0</v>
      </c>
      <c r="H380" s="4"/>
      <c r="I380" s="4"/>
      <c r="J380" s="4"/>
      <c r="K380" s="4"/>
    </row>
    <row r="381" spans="1:11" ht="14.1" customHeight="1">
      <c r="A381" s="4"/>
      <c r="B381" s="4"/>
      <c r="C381" s="11" t="s">
        <v>370</v>
      </c>
      <c r="D381" s="28">
        <v>0</v>
      </c>
      <c r="E381" s="28">
        <v>0</v>
      </c>
      <c r="F381" s="28">
        <v>0</v>
      </c>
      <c r="G381" s="28">
        <v>0</v>
      </c>
      <c r="H381" s="4"/>
      <c r="I381" s="4"/>
      <c r="J381" s="4"/>
      <c r="K381" s="4"/>
    </row>
    <row r="382" spans="1:11" ht="14.1" customHeight="1">
      <c r="A382" s="4"/>
      <c r="B382" s="4"/>
      <c r="C382" s="11" t="s">
        <v>374</v>
      </c>
      <c r="D382" s="28">
        <v>0</v>
      </c>
      <c r="E382" s="28">
        <v>0</v>
      </c>
      <c r="F382" s="28">
        <v>0</v>
      </c>
      <c r="G382" s="28">
        <v>0</v>
      </c>
      <c r="H382" s="4"/>
      <c r="I382" s="4"/>
      <c r="J382" s="4"/>
      <c r="K382" s="4"/>
    </row>
    <row r="383" spans="1:11" ht="14.1" customHeight="1">
      <c r="A383" s="4"/>
      <c r="B383" s="4"/>
      <c r="C383" s="11" t="s">
        <v>379</v>
      </c>
      <c r="D383" s="28">
        <v>0</v>
      </c>
      <c r="E383" s="28">
        <v>0</v>
      </c>
      <c r="F383" s="28">
        <v>0</v>
      </c>
      <c r="G383" s="28">
        <v>0</v>
      </c>
      <c r="H383" s="4"/>
      <c r="I383" s="4"/>
      <c r="J383" s="4"/>
      <c r="K383" s="4"/>
    </row>
    <row r="384" spans="1:11" ht="14.1" customHeight="1">
      <c r="A384" s="4"/>
      <c r="B384" s="4"/>
      <c r="C384" s="11" t="s">
        <v>370</v>
      </c>
      <c r="D384" s="28">
        <v>0</v>
      </c>
      <c r="E384" s="28">
        <v>0</v>
      </c>
      <c r="F384" s="28">
        <v>0</v>
      </c>
      <c r="G384" s="28">
        <v>0</v>
      </c>
      <c r="H384" s="4"/>
      <c r="I384" s="4"/>
      <c r="J384" s="4"/>
      <c r="K384" s="4"/>
    </row>
    <row r="385" spans="1:11" ht="14.1" customHeight="1">
      <c r="A385" s="4"/>
      <c r="B385" s="4"/>
      <c r="C385" s="11" t="s">
        <v>374</v>
      </c>
      <c r="D385" s="28">
        <v>0</v>
      </c>
      <c r="E385" s="28">
        <v>0</v>
      </c>
      <c r="F385" s="28">
        <v>0</v>
      </c>
      <c r="G385" s="28">
        <v>0</v>
      </c>
      <c r="H385" s="4"/>
      <c r="I385" s="4"/>
      <c r="J385" s="4"/>
      <c r="K385" s="4"/>
    </row>
    <row r="386" spans="1:11" ht="14.1" customHeight="1">
      <c r="A386" s="4"/>
      <c r="B386" s="4"/>
      <c r="C386" s="11" t="s">
        <v>378</v>
      </c>
      <c r="D386" s="28">
        <v>0</v>
      </c>
      <c r="E386" s="28">
        <v>0</v>
      </c>
      <c r="F386" s="28">
        <v>0</v>
      </c>
      <c r="G386" s="28">
        <v>0</v>
      </c>
      <c r="H386" s="4"/>
      <c r="I386" s="4"/>
      <c r="J386" s="4"/>
      <c r="K386" s="4"/>
    </row>
    <row r="387" spans="1:11" ht="14.1" customHeight="1">
      <c r="A387" s="4"/>
      <c r="B387" s="4"/>
      <c r="C387" s="11" t="s">
        <v>370</v>
      </c>
      <c r="D387" s="28">
        <v>0</v>
      </c>
      <c r="E387" s="28">
        <v>0</v>
      </c>
      <c r="F387" s="28">
        <v>0</v>
      </c>
      <c r="G387" s="28">
        <v>0</v>
      </c>
      <c r="H387" s="4"/>
      <c r="I387" s="4"/>
      <c r="J387" s="4"/>
      <c r="K387" s="4"/>
    </row>
    <row r="388" spans="1:11" ht="14.1" customHeight="1">
      <c r="A388" s="4"/>
      <c r="B388" s="4"/>
      <c r="C388" s="11" t="s">
        <v>374</v>
      </c>
      <c r="D388" s="28">
        <v>0</v>
      </c>
      <c r="E388" s="28">
        <v>0</v>
      </c>
      <c r="F388" s="28">
        <v>0</v>
      </c>
      <c r="G388" s="28">
        <v>0</v>
      </c>
      <c r="H388" s="4"/>
      <c r="I388" s="4"/>
      <c r="J388" s="4"/>
      <c r="K388" s="4"/>
    </row>
    <row r="389" spans="1:11" ht="14.1" customHeight="1">
      <c r="A389" s="4"/>
      <c r="B389" s="4"/>
      <c r="C389" s="11" t="s">
        <v>383</v>
      </c>
      <c r="D389" s="28">
        <v>0</v>
      </c>
      <c r="E389" s="28">
        <v>0</v>
      </c>
      <c r="F389" s="28">
        <v>0</v>
      </c>
      <c r="G389" s="28">
        <v>0</v>
      </c>
      <c r="H389" s="4"/>
      <c r="I389" s="4"/>
      <c r="J389" s="4"/>
      <c r="K389" s="4"/>
    </row>
    <row r="390" spans="1:11" ht="14.1" customHeight="1">
      <c r="A390" s="4"/>
      <c r="B390" s="4"/>
      <c r="C390" s="11" t="s">
        <v>370</v>
      </c>
      <c r="D390" s="28">
        <v>0</v>
      </c>
      <c r="E390" s="28">
        <v>0</v>
      </c>
      <c r="F390" s="28">
        <v>0</v>
      </c>
      <c r="G390" s="28">
        <v>0</v>
      </c>
      <c r="H390" s="4"/>
      <c r="I390" s="4"/>
      <c r="J390" s="4"/>
      <c r="K390" s="4"/>
    </row>
    <row r="391" spans="1:11" ht="14.1" customHeight="1">
      <c r="A391" s="4"/>
      <c r="B391" s="4"/>
      <c r="C391" s="11" t="s">
        <v>374</v>
      </c>
      <c r="D391" s="28">
        <v>0</v>
      </c>
      <c r="E391" s="28">
        <v>0</v>
      </c>
      <c r="F391" s="28">
        <v>0</v>
      </c>
      <c r="G391" s="28">
        <v>0</v>
      </c>
      <c r="H391" s="4"/>
      <c r="I391" s="4"/>
      <c r="J391" s="4"/>
      <c r="K391" s="4"/>
    </row>
    <row r="392" spans="1:11" ht="14.1" customHeight="1">
      <c r="A392" s="4"/>
      <c r="B392" s="4"/>
      <c r="C392" s="11" t="s">
        <v>376</v>
      </c>
      <c r="D392" s="28">
        <v>0</v>
      </c>
      <c r="E392" s="28">
        <v>0</v>
      </c>
      <c r="F392" s="28">
        <v>0</v>
      </c>
      <c r="G392" s="28">
        <v>0</v>
      </c>
      <c r="H392" s="4"/>
      <c r="I392" s="4"/>
      <c r="J392" s="4"/>
      <c r="K392" s="4"/>
    </row>
    <row r="393" spans="1:11" ht="14.1" customHeight="1">
      <c r="A393" s="4"/>
      <c r="B393" s="4"/>
      <c r="C393" s="11" t="s">
        <v>370</v>
      </c>
      <c r="D393" s="28">
        <v>0</v>
      </c>
      <c r="E393" s="28">
        <v>0</v>
      </c>
      <c r="F393" s="28">
        <v>0</v>
      </c>
      <c r="G393" s="28">
        <v>0</v>
      </c>
      <c r="H393" s="4"/>
      <c r="I393" s="4"/>
      <c r="J393" s="4"/>
      <c r="K393" s="4"/>
    </row>
    <row r="394" spans="1:11" ht="14.1" customHeight="1">
      <c r="A394" s="4"/>
      <c r="B394" s="4"/>
      <c r="C394" s="11" t="s">
        <v>374</v>
      </c>
      <c r="D394" s="28">
        <v>0</v>
      </c>
      <c r="E394" s="28">
        <v>0</v>
      </c>
      <c r="F394" s="28">
        <v>0</v>
      </c>
      <c r="G394" s="28">
        <v>0</v>
      </c>
      <c r="H394" s="4"/>
      <c r="I394" s="4"/>
      <c r="J394" s="4"/>
      <c r="K394" s="4"/>
    </row>
    <row r="395" spans="1:11" ht="14.1" customHeight="1">
      <c r="A395" s="4"/>
      <c r="B395" s="4"/>
      <c r="C395" s="11" t="s">
        <v>375</v>
      </c>
      <c r="D395" s="28">
        <v>0</v>
      </c>
      <c r="E395" s="28">
        <v>0</v>
      </c>
      <c r="F395" s="28">
        <v>0</v>
      </c>
      <c r="G395" s="28">
        <v>0</v>
      </c>
      <c r="H395" s="4"/>
      <c r="I395" s="4"/>
      <c r="J395" s="4"/>
      <c r="K395" s="4"/>
    </row>
    <row r="396" spans="1:11" ht="14.1" customHeight="1">
      <c r="A396" s="4"/>
      <c r="B396" s="4"/>
      <c r="C396" s="11" t="s">
        <v>370</v>
      </c>
      <c r="D396" s="28">
        <v>0</v>
      </c>
      <c r="E396" s="28">
        <v>0</v>
      </c>
      <c r="F396" s="28">
        <v>0</v>
      </c>
      <c r="G396" s="28">
        <v>0</v>
      </c>
      <c r="H396" s="4"/>
      <c r="I396" s="4"/>
      <c r="J396" s="4"/>
      <c r="K396" s="4"/>
    </row>
    <row r="397" spans="1:11" ht="14.1" customHeight="1">
      <c r="A397" s="4"/>
      <c r="B397" s="4"/>
      <c r="C397" s="11" t="s">
        <v>374</v>
      </c>
      <c r="D397" s="28">
        <v>0</v>
      </c>
      <c r="E397" s="28">
        <v>0</v>
      </c>
      <c r="F397" s="28">
        <v>0</v>
      </c>
      <c r="G397" s="28">
        <v>0</v>
      </c>
      <c r="H397" s="4"/>
      <c r="I397" s="4"/>
      <c r="J397" s="4"/>
      <c r="K397" s="4"/>
    </row>
    <row r="398" spans="1:11" ht="14.1" customHeight="1">
      <c r="A398" s="4"/>
      <c r="B398" s="4"/>
      <c r="C398" s="11" t="s">
        <v>373</v>
      </c>
      <c r="D398" s="28">
        <v>0</v>
      </c>
      <c r="E398" s="28">
        <v>0</v>
      </c>
      <c r="F398" s="28">
        <v>0</v>
      </c>
      <c r="G398" s="28">
        <v>0</v>
      </c>
      <c r="H398" s="4"/>
      <c r="I398" s="4"/>
      <c r="J398" s="4"/>
      <c r="K398" s="4"/>
    </row>
    <row r="399" spans="1:11" ht="14.1" customHeight="1">
      <c r="A399" s="4"/>
      <c r="B399" s="4"/>
      <c r="C399" s="11" t="s">
        <v>370</v>
      </c>
      <c r="D399" s="28">
        <v>0</v>
      </c>
      <c r="E399" s="28">
        <v>0</v>
      </c>
      <c r="F399" s="28">
        <v>0</v>
      </c>
      <c r="G399" s="28">
        <v>0</v>
      </c>
      <c r="H399" s="4"/>
      <c r="I399" s="4"/>
      <c r="J399" s="4"/>
      <c r="K399" s="4"/>
    </row>
    <row r="400" spans="1:11" ht="14.1" customHeight="1">
      <c r="A400" s="4"/>
      <c r="B400" s="4"/>
      <c r="C400" s="11" t="s">
        <v>369</v>
      </c>
      <c r="D400" s="28">
        <v>0</v>
      </c>
      <c r="E400" s="28">
        <v>0</v>
      </c>
      <c r="F400" s="28">
        <v>0</v>
      </c>
      <c r="G400" s="28">
        <v>0</v>
      </c>
      <c r="H400" s="4"/>
      <c r="I400" s="4"/>
      <c r="J400" s="4"/>
      <c r="K400" s="4"/>
    </row>
    <row r="401" spans="1:11" ht="14.1" customHeight="1">
      <c r="A401" s="4"/>
      <c r="B401" s="4"/>
      <c r="C401" s="11" t="s">
        <v>368</v>
      </c>
      <c r="D401" s="28">
        <v>0</v>
      </c>
      <c r="E401" s="28">
        <v>0</v>
      </c>
      <c r="F401" s="28">
        <v>0</v>
      </c>
      <c r="G401" s="28">
        <v>0</v>
      </c>
      <c r="H401" s="4"/>
      <c r="I401" s="4"/>
      <c r="J401" s="4"/>
      <c r="K401" s="4"/>
    </row>
    <row r="402" spans="1:11" ht="14.1" customHeight="1">
      <c r="A402" s="4"/>
      <c r="B402" s="4"/>
      <c r="C402" s="11" t="s">
        <v>367</v>
      </c>
      <c r="D402" s="28">
        <v>0</v>
      </c>
      <c r="E402" s="28">
        <v>0</v>
      </c>
      <c r="F402" s="28">
        <v>0</v>
      </c>
      <c r="G402" s="28">
        <v>0</v>
      </c>
      <c r="H402" s="4"/>
      <c r="I402" s="4"/>
      <c r="J402" s="4"/>
      <c r="K402" s="4"/>
    </row>
    <row r="403" spans="1:11" ht="14.1" customHeight="1">
      <c r="A403" s="4"/>
      <c r="B403" s="4"/>
      <c r="C403" s="11" t="s">
        <v>366</v>
      </c>
      <c r="D403" s="28">
        <v>0</v>
      </c>
      <c r="E403" s="28">
        <v>0</v>
      </c>
      <c r="F403" s="28">
        <v>0</v>
      </c>
      <c r="G403" s="28">
        <v>0</v>
      </c>
      <c r="H403" s="4"/>
      <c r="I403" s="4"/>
      <c r="J403" s="4"/>
      <c r="K403" s="4"/>
    </row>
    <row r="404" spans="1:11" ht="14.1" customHeight="1">
      <c r="A404" s="4"/>
      <c r="B404" s="4"/>
      <c r="C404" s="11" t="s">
        <v>372</v>
      </c>
      <c r="D404" s="28">
        <v>0</v>
      </c>
      <c r="E404" s="28">
        <v>30000000</v>
      </c>
      <c r="F404" s="28">
        <v>0</v>
      </c>
      <c r="G404" s="28">
        <v>0</v>
      </c>
      <c r="H404" s="4"/>
      <c r="I404" s="4"/>
      <c r="J404" s="4"/>
      <c r="K404" s="4"/>
    </row>
    <row r="405" spans="1:11" ht="14.1" customHeight="1">
      <c r="A405" s="4"/>
      <c r="B405" s="4"/>
      <c r="C405" s="11" t="s">
        <v>370</v>
      </c>
      <c r="D405" s="28">
        <v>0</v>
      </c>
      <c r="E405" s="28">
        <v>30000000</v>
      </c>
      <c r="F405" s="28">
        <v>0</v>
      </c>
      <c r="G405" s="28">
        <v>0</v>
      </c>
      <c r="H405" s="4"/>
      <c r="I405" s="4"/>
      <c r="J405" s="4"/>
      <c r="K405" s="4"/>
    </row>
    <row r="406" spans="1:11" ht="14.1" customHeight="1">
      <c r="A406" s="4"/>
      <c r="B406" s="4"/>
      <c r="C406" s="11" t="s">
        <v>369</v>
      </c>
      <c r="D406" s="28">
        <v>0</v>
      </c>
      <c r="E406" s="28">
        <v>0</v>
      </c>
      <c r="F406" s="28">
        <v>0</v>
      </c>
      <c r="G406" s="28">
        <v>0</v>
      </c>
      <c r="H406" s="4"/>
      <c r="I406" s="4"/>
      <c r="J406" s="4"/>
      <c r="K406" s="4"/>
    </row>
    <row r="407" spans="1:11" ht="14.1" customHeight="1">
      <c r="A407" s="4"/>
      <c r="B407" s="4"/>
      <c r="C407" s="11" t="s">
        <v>368</v>
      </c>
      <c r="D407" s="28">
        <v>0</v>
      </c>
      <c r="E407" s="28">
        <v>0</v>
      </c>
      <c r="F407" s="28">
        <v>0</v>
      </c>
      <c r="G407" s="28">
        <v>0</v>
      </c>
      <c r="H407" s="4"/>
      <c r="I407" s="4"/>
      <c r="J407" s="4"/>
      <c r="K407" s="4"/>
    </row>
    <row r="408" spans="1:11" ht="14.1" customHeight="1">
      <c r="A408" s="4"/>
      <c r="B408" s="4"/>
      <c r="C408" s="11" t="s">
        <v>367</v>
      </c>
      <c r="D408" s="28">
        <v>0</v>
      </c>
      <c r="E408" s="28">
        <v>0</v>
      </c>
      <c r="F408" s="28">
        <v>0</v>
      </c>
      <c r="G408" s="28">
        <v>0</v>
      </c>
      <c r="H408" s="4"/>
      <c r="I408" s="4"/>
      <c r="J408" s="4"/>
      <c r="K408" s="4"/>
    </row>
    <row r="409" spans="1:11" ht="14.1" customHeight="1">
      <c r="A409" s="4"/>
      <c r="B409" s="4"/>
      <c r="C409" s="11" t="s">
        <v>366</v>
      </c>
      <c r="D409" s="28">
        <v>0</v>
      </c>
      <c r="E409" s="28">
        <v>0</v>
      </c>
      <c r="F409" s="28">
        <v>0</v>
      </c>
      <c r="G409" s="28">
        <v>0</v>
      </c>
      <c r="H409" s="4"/>
      <c r="I409" s="4"/>
      <c r="J409" s="4"/>
      <c r="K409" s="4"/>
    </row>
    <row r="410" spans="1:11" ht="14.1" customHeight="1">
      <c r="A410" s="4"/>
      <c r="B410" s="4"/>
      <c r="C410" s="11" t="s">
        <v>371</v>
      </c>
      <c r="D410" s="28">
        <v>0</v>
      </c>
      <c r="E410" s="28">
        <v>0</v>
      </c>
      <c r="F410" s="28">
        <v>0</v>
      </c>
      <c r="G410" s="28">
        <v>0</v>
      </c>
      <c r="H410" s="4"/>
      <c r="I410" s="4"/>
      <c r="J410" s="4"/>
      <c r="K410" s="4"/>
    </row>
    <row r="411" spans="1:11" ht="14.1" customHeight="1">
      <c r="A411" s="4"/>
      <c r="B411" s="4"/>
      <c r="C411" s="11" t="s">
        <v>370</v>
      </c>
      <c r="D411" s="28">
        <v>0</v>
      </c>
      <c r="E411" s="28">
        <v>0</v>
      </c>
      <c r="F411" s="28">
        <v>0</v>
      </c>
      <c r="G411" s="28">
        <v>0</v>
      </c>
      <c r="H411" s="4"/>
      <c r="I411" s="4"/>
      <c r="J411" s="4"/>
      <c r="K411" s="4"/>
    </row>
    <row r="412" spans="1:11" ht="14.1" customHeight="1">
      <c r="A412" s="4"/>
      <c r="B412" s="4"/>
      <c r="C412" s="11" t="s">
        <v>369</v>
      </c>
      <c r="D412" s="28">
        <v>0</v>
      </c>
      <c r="E412" s="28">
        <v>0</v>
      </c>
      <c r="F412" s="28">
        <v>0</v>
      </c>
      <c r="G412" s="28">
        <v>0</v>
      </c>
      <c r="H412" s="4"/>
      <c r="I412" s="4"/>
      <c r="J412" s="4"/>
      <c r="K412" s="4"/>
    </row>
    <row r="413" spans="1:11" ht="14.1" customHeight="1">
      <c r="A413" s="4"/>
      <c r="B413" s="4"/>
      <c r="C413" s="11" t="s">
        <v>368</v>
      </c>
      <c r="D413" s="28">
        <v>0</v>
      </c>
      <c r="E413" s="28">
        <v>0</v>
      </c>
      <c r="F413" s="28">
        <v>0</v>
      </c>
      <c r="G413" s="28">
        <v>0</v>
      </c>
      <c r="H413" s="4"/>
      <c r="I413" s="4"/>
      <c r="J413" s="4"/>
      <c r="K413" s="4"/>
    </row>
    <row r="414" spans="1:11" ht="14.1" customHeight="1">
      <c r="A414" s="4"/>
      <c r="B414" s="4"/>
      <c r="C414" s="11" t="s">
        <v>367</v>
      </c>
      <c r="D414" s="28">
        <v>0</v>
      </c>
      <c r="E414" s="28">
        <v>0</v>
      </c>
      <c r="F414" s="28">
        <v>0</v>
      </c>
      <c r="G414" s="28">
        <v>0</v>
      </c>
      <c r="H414" s="4"/>
      <c r="I414" s="4"/>
      <c r="J414" s="4"/>
      <c r="K414" s="4"/>
    </row>
    <row r="415" spans="1:11" ht="14.1" customHeight="1">
      <c r="A415" s="4"/>
      <c r="B415" s="4"/>
      <c r="C415" s="11" t="s">
        <v>366</v>
      </c>
      <c r="D415" s="28">
        <v>0</v>
      </c>
      <c r="E415" s="28">
        <v>0</v>
      </c>
      <c r="F415" s="28">
        <v>0</v>
      </c>
      <c r="G415" s="28">
        <v>0</v>
      </c>
      <c r="H415" s="4"/>
      <c r="I415" s="4"/>
      <c r="J415" s="4"/>
      <c r="K415" s="4"/>
    </row>
    <row r="416" spans="1:11" ht="14.1" customHeight="1">
      <c r="A416" s="4"/>
      <c r="B416" s="4"/>
      <c r="C416" s="11" t="s">
        <v>365</v>
      </c>
      <c r="D416" s="28">
        <v>0</v>
      </c>
      <c r="E416" s="28">
        <v>0</v>
      </c>
      <c r="F416" s="28">
        <v>0</v>
      </c>
      <c r="G416" s="28">
        <v>0</v>
      </c>
      <c r="H416" s="4"/>
      <c r="I416" s="4"/>
      <c r="J416" s="4"/>
      <c r="K416" s="4"/>
    </row>
    <row r="417" spans="1:11" ht="14.1" customHeight="1">
      <c r="A417" s="4"/>
      <c r="B417" s="4"/>
      <c r="C417" s="11" t="s">
        <v>364</v>
      </c>
      <c r="D417" s="28">
        <v>0</v>
      </c>
      <c r="E417" s="28">
        <v>0</v>
      </c>
      <c r="F417" s="28">
        <v>0</v>
      </c>
      <c r="G417" s="28">
        <v>0</v>
      </c>
      <c r="H417" s="4"/>
      <c r="I417" s="4"/>
      <c r="J417" s="4"/>
      <c r="K417" s="4"/>
    </row>
    <row r="418" spans="1:11" ht="14.1" customHeight="1">
      <c r="A418" s="4"/>
      <c r="B418" s="4"/>
      <c r="C418" s="10" t="s">
        <v>147</v>
      </c>
      <c r="D418" s="28">
        <v>0</v>
      </c>
      <c r="E418" s="28">
        <v>30000000</v>
      </c>
      <c r="F418" s="28">
        <v>0</v>
      </c>
      <c r="G418" s="28">
        <v>0</v>
      </c>
      <c r="H418" s="4"/>
      <c r="I418" s="4"/>
      <c r="J418" s="4"/>
      <c r="K418" s="4"/>
    </row>
    <row r="419" spans="1:11" ht="15" customHeight="1">
      <c r="A419" s="4"/>
      <c r="B419" s="4"/>
      <c r="C419" s="9" t="s">
        <v>361</v>
      </c>
      <c r="D419" s="29" t="s">
        <v>361</v>
      </c>
      <c r="E419" s="29" t="s">
        <v>361</v>
      </c>
      <c r="F419" s="29" t="s">
        <v>361</v>
      </c>
      <c r="G419" s="29" t="s">
        <v>361</v>
      </c>
      <c r="H419" s="4"/>
      <c r="I419" s="4"/>
      <c r="J419" s="4"/>
      <c r="K419" s="4"/>
    </row>
    <row r="420" spans="1:11" ht="15" customHeight="1">
      <c r="A420" s="4"/>
      <c r="B420" s="4"/>
      <c r="C420" s="8" t="s">
        <v>382</v>
      </c>
      <c r="D420" s="30">
        <v>157099520</v>
      </c>
      <c r="E420" s="30">
        <v>195944000</v>
      </c>
      <c r="F420" s="30">
        <v>164600000</v>
      </c>
      <c r="G420" s="30">
        <v>161600000</v>
      </c>
      <c r="H420" s="4"/>
      <c r="I420" s="4"/>
      <c r="J420" s="4"/>
      <c r="K420" s="4"/>
    </row>
    <row r="421" spans="1:11" ht="15" customHeight="1">
      <c r="A421" s="4"/>
      <c r="B421" s="4"/>
      <c r="C421" s="7" t="s">
        <v>381</v>
      </c>
      <c r="D421" s="26">
        <v>102860000</v>
      </c>
      <c r="E421" s="26">
        <v>110920000</v>
      </c>
      <c r="F421" s="26">
        <v>110920000</v>
      </c>
      <c r="G421" s="26">
        <v>110920000</v>
      </c>
      <c r="H421" s="4"/>
      <c r="I421" s="4"/>
      <c r="J421" s="4"/>
      <c r="K421" s="4"/>
    </row>
    <row r="422" spans="1:11" ht="15" customHeight="1">
      <c r="A422" s="4"/>
      <c r="B422" s="4"/>
      <c r="C422" s="7" t="s">
        <v>370</v>
      </c>
      <c r="D422" s="26">
        <v>102860000</v>
      </c>
      <c r="E422" s="26">
        <v>110920000</v>
      </c>
      <c r="F422" s="26">
        <v>110920000</v>
      </c>
      <c r="G422" s="26">
        <v>110920000</v>
      </c>
      <c r="H422" s="4"/>
      <c r="I422" s="4"/>
      <c r="J422" s="4"/>
      <c r="K422" s="4"/>
    </row>
    <row r="423" spans="1:11" ht="15" customHeight="1">
      <c r="A423" s="4"/>
      <c r="B423" s="4"/>
      <c r="C423" s="7" t="s">
        <v>374</v>
      </c>
      <c r="D423" s="26">
        <v>0</v>
      </c>
      <c r="E423" s="26">
        <v>0</v>
      </c>
      <c r="F423" s="26">
        <v>0</v>
      </c>
      <c r="G423" s="26">
        <v>0</v>
      </c>
      <c r="H423" s="4"/>
      <c r="I423" s="4"/>
      <c r="J423" s="4"/>
      <c r="K423" s="4"/>
    </row>
    <row r="424" spans="1:11" ht="15" customHeight="1">
      <c r="A424" s="4"/>
      <c r="B424" s="4"/>
      <c r="C424" s="7" t="s">
        <v>380</v>
      </c>
      <c r="D424" s="26">
        <v>15400000</v>
      </c>
      <c r="E424" s="26">
        <v>15400000</v>
      </c>
      <c r="F424" s="26">
        <v>15400000</v>
      </c>
      <c r="G424" s="26">
        <v>15400000</v>
      </c>
      <c r="H424" s="4"/>
      <c r="I424" s="4"/>
      <c r="J424" s="4"/>
      <c r="K424" s="4"/>
    </row>
    <row r="425" spans="1:11" ht="15" customHeight="1">
      <c r="A425" s="4"/>
      <c r="B425" s="4"/>
      <c r="C425" s="7" t="s">
        <v>370</v>
      </c>
      <c r="D425" s="26">
        <v>15400000</v>
      </c>
      <c r="E425" s="26">
        <v>15400000</v>
      </c>
      <c r="F425" s="26">
        <v>15400000</v>
      </c>
      <c r="G425" s="26">
        <v>15400000</v>
      </c>
      <c r="H425" s="4"/>
      <c r="I425" s="4"/>
      <c r="J425" s="4"/>
      <c r="K425" s="4"/>
    </row>
    <row r="426" spans="1:11" ht="15" customHeight="1">
      <c r="A426" s="4"/>
      <c r="B426" s="4"/>
      <c r="C426" s="7" t="s">
        <v>374</v>
      </c>
      <c r="D426" s="26">
        <v>0</v>
      </c>
      <c r="E426" s="26">
        <v>0</v>
      </c>
      <c r="F426" s="26">
        <v>0</v>
      </c>
      <c r="G426" s="26">
        <v>0</v>
      </c>
      <c r="H426" s="4"/>
      <c r="I426" s="4"/>
      <c r="J426" s="4"/>
      <c r="K426" s="4"/>
    </row>
    <row r="427" spans="1:11" ht="15" customHeight="1">
      <c r="A427" s="4"/>
      <c r="B427" s="4"/>
      <c r="C427" s="7" t="s">
        <v>379</v>
      </c>
      <c r="D427" s="26">
        <v>35100000</v>
      </c>
      <c r="E427" s="26">
        <v>36384000</v>
      </c>
      <c r="F427" s="26">
        <v>35040000</v>
      </c>
      <c r="G427" s="26">
        <v>32040000</v>
      </c>
      <c r="H427" s="4"/>
      <c r="I427" s="4"/>
      <c r="J427" s="4"/>
      <c r="K427" s="4"/>
    </row>
    <row r="428" spans="1:11" ht="15" customHeight="1">
      <c r="A428" s="4"/>
      <c r="B428" s="4"/>
      <c r="C428" s="7" t="s">
        <v>370</v>
      </c>
      <c r="D428" s="26">
        <v>35100000</v>
      </c>
      <c r="E428" s="26">
        <v>36384000</v>
      </c>
      <c r="F428" s="26">
        <v>35040000</v>
      </c>
      <c r="G428" s="26">
        <v>32040000</v>
      </c>
      <c r="H428" s="4"/>
      <c r="I428" s="4"/>
      <c r="J428" s="4"/>
      <c r="K428" s="4"/>
    </row>
    <row r="429" spans="1:11" ht="15" customHeight="1">
      <c r="A429" s="4"/>
      <c r="B429" s="4"/>
      <c r="C429" s="7" t="s">
        <v>374</v>
      </c>
      <c r="D429" s="26">
        <v>0</v>
      </c>
      <c r="E429" s="26">
        <v>0</v>
      </c>
      <c r="F429" s="26">
        <v>0</v>
      </c>
      <c r="G429" s="26">
        <v>0</v>
      </c>
      <c r="H429" s="4"/>
      <c r="I429" s="4"/>
      <c r="J429" s="4"/>
      <c r="K429" s="4"/>
    </row>
    <row r="430" spans="1:11" ht="15" customHeight="1">
      <c r="A430" s="4"/>
      <c r="B430" s="4"/>
      <c r="C430" s="7" t="s">
        <v>378</v>
      </c>
      <c r="D430" s="26">
        <v>0</v>
      </c>
      <c r="E430" s="26">
        <v>0</v>
      </c>
      <c r="F430" s="26">
        <v>0</v>
      </c>
      <c r="G430" s="26">
        <v>0</v>
      </c>
      <c r="H430" s="4"/>
      <c r="I430" s="4"/>
      <c r="J430" s="4"/>
      <c r="K430" s="4"/>
    </row>
    <row r="431" spans="1:11" ht="15" customHeight="1">
      <c r="A431" s="4"/>
      <c r="B431" s="4"/>
      <c r="C431" s="7" t="s">
        <v>370</v>
      </c>
      <c r="D431" s="26">
        <v>0</v>
      </c>
      <c r="E431" s="26">
        <v>0</v>
      </c>
      <c r="F431" s="26">
        <v>0</v>
      </c>
      <c r="G431" s="26">
        <v>0</v>
      </c>
      <c r="H431" s="4"/>
      <c r="I431" s="4"/>
      <c r="J431" s="4"/>
      <c r="K431" s="4"/>
    </row>
    <row r="432" spans="1:11" ht="15" customHeight="1">
      <c r="A432" s="4"/>
      <c r="B432" s="4"/>
      <c r="C432" s="7" t="s">
        <v>374</v>
      </c>
      <c r="D432" s="26">
        <v>0</v>
      </c>
      <c r="E432" s="26">
        <v>0</v>
      </c>
      <c r="F432" s="26">
        <v>0</v>
      </c>
      <c r="G432" s="26">
        <v>0</v>
      </c>
      <c r="H432" s="4"/>
      <c r="I432" s="4"/>
      <c r="J432" s="4"/>
      <c r="K432" s="4"/>
    </row>
    <row r="433" spans="1:11" ht="20.100000000000001" customHeight="1">
      <c r="A433" s="4"/>
      <c r="B433" s="4"/>
      <c r="C433" s="7" t="s">
        <v>377</v>
      </c>
      <c r="D433" s="27">
        <v>0</v>
      </c>
      <c r="E433" s="27">
        <v>0</v>
      </c>
      <c r="F433" s="27">
        <v>0</v>
      </c>
      <c r="G433" s="27">
        <v>0</v>
      </c>
      <c r="H433" s="4"/>
      <c r="I433" s="4"/>
      <c r="J433" s="4"/>
      <c r="K433" s="4"/>
    </row>
    <row r="434" spans="1:11" ht="15" customHeight="1">
      <c r="A434" s="4"/>
      <c r="B434" s="4"/>
      <c r="C434" s="7" t="s">
        <v>370</v>
      </c>
      <c r="D434" s="26">
        <v>0</v>
      </c>
      <c r="E434" s="26">
        <v>0</v>
      </c>
      <c r="F434" s="26">
        <v>0</v>
      </c>
      <c r="G434" s="26">
        <v>0</v>
      </c>
      <c r="H434" s="4"/>
      <c r="I434" s="4"/>
      <c r="J434" s="4"/>
      <c r="K434" s="4"/>
    </row>
    <row r="435" spans="1:11" ht="15" customHeight="1">
      <c r="A435" s="4"/>
      <c r="B435" s="4"/>
      <c r="C435" s="7" t="s">
        <v>374</v>
      </c>
      <c r="D435" s="26">
        <v>0</v>
      </c>
      <c r="E435" s="26">
        <v>0</v>
      </c>
      <c r="F435" s="26">
        <v>0</v>
      </c>
      <c r="G435" s="26">
        <v>0</v>
      </c>
      <c r="H435" s="4"/>
      <c r="I435" s="4"/>
      <c r="J435" s="4"/>
      <c r="K435" s="4"/>
    </row>
    <row r="436" spans="1:11" ht="15" customHeight="1">
      <c r="A436" s="4"/>
      <c r="B436" s="4"/>
      <c r="C436" s="7" t="s">
        <v>376</v>
      </c>
      <c r="D436" s="26">
        <v>0</v>
      </c>
      <c r="E436" s="26">
        <v>0</v>
      </c>
      <c r="F436" s="26">
        <v>0</v>
      </c>
      <c r="G436" s="26">
        <v>0</v>
      </c>
      <c r="H436" s="4"/>
      <c r="I436" s="4"/>
      <c r="J436" s="4"/>
      <c r="K436" s="4"/>
    </row>
    <row r="437" spans="1:11" ht="15" customHeight="1">
      <c r="A437" s="4"/>
      <c r="B437" s="4"/>
      <c r="C437" s="7" t="s">
        <v>370</v>
      </c>
      <c r="D437" s="26">
        <v>0</v>
      </c>
      <c r="E437" s="26">
        <v>0</v>
      </c>
      <c r="F437" s="26">
        <v>0</v>
      </c>
      <c r="G437" s="26">
        <v>0</v>
      </c>
      <c r="H437" s="4"/>
      <c r="I437" s="4"/>
      <c r="J437" s="4"/>
      <c r="K437" s="4"/>
    </row>
    <row r="438" spans="1:11" ht="15" customHeight="1">
      <c r="A438" s="4"/>
      <c r="B438" s="4"/>
      <c r="C438" s="7" t="s">
        <v>374</v>
      </c>
      <c r="D438" s="26">
        <v>0</v>
      </c>
      <c r="E438" s="26">
        <v>0</v>
      </c>
      <c r="F438" s="26">
        <v>0</v>
      </c>
      <c r="G438" s="26">
        <v>0</v>
      </c>
      <c r="H438" s="4"/>
      <c r="I438" s="4"/>
      <c r="J438" s="4"/>
      <c r="K438" s="4"/>
    </row>
    <row r="439" spans="1:11" ht="15" customHeight="1">
      <c r="A439" s="4"/>
      <c r="B439" s="4"/>
      <c r="C439" s="7" t="s">
        <v>375</v>
      </c>
      <c r="D439" s="26">
        <v>739520</v>
      </c>
      <c r="E439" s="26">
        <v>240000</v>
      </c>
      <c r="F439" s="26">
        <v>240000</v>
      </c>
      <c r="G439" s="26">
        <v>240000</v>
      </c>
      <c r="H439" s="4"/>
      <c r="I439" s="4"/>
      <c r="J439" s="4"/>
      <c r="K439" s="4"/>
    </row>
    <row r="440" spans="1:11" ht="15" customHeight="1">
      <c r="A440" s="4"/>
      <c r="B440" s="4"/>
      <c r="C440" s="7" t="s">
        <v>370</v>
      </c>
      <c r="D440" s="26">
        <v>739520</v>
      </c>
      <c r="E440" s="26">
        <v>240000</v>
      </c>
      <c r="F440" s="26">
        <v>240000</v>
      </c>
      <c r="G440" s="26">
        <v>240000</v>
      </c>
      <c r="H440" s="4"/>
      <c r="I440" s="4"/>
      <c r="J440" s="4"/>
      <c r="K440" s="4"/>
    </row>
    <row r="441" spans="1:11" ht="15" customHeight="1">
      <c r="A441" s="4"/>
      <c r="B441" s="4"/>
      <c r="C441" s="7" t="s">
        <v>374</v>
      </c>
      <c r="D441" s="26">
        <v>0</v>
      </c>
      <c r="E441" s="26">
        <v>0</v>
      </c>
      <c r="F441" s="26">
        <v>0</v>
      </c>
      <c r="G441" s="26">
        <v>0</v>
      </c>
      <c r="H441" s="4"/>
      <c r="I441" s="4"/>
      <c r="J441" s="4"/>
      <c r="K441" s="4"/>
    </row>
    <row r="442" spans="1:11" ht="15" customHeight="1">
      <c r="A442" s="4"/>
      <c r="B442" s="4"/>
      <c r="C442" s="7" t="s">
        <v>373</v>
      </c>
      <c r="D442" s="26">
        <v>0</v>
      </c>
      <c r="E442" s="26">
        <v>0</v>
      </c>
      <c r="F442" s="26">
        <v>0</v>
      </c>
      <c r="G442" s="26">
        <v>0</v>
      </c>
      <c r="H442" s="4"/>
      <c r="I442" s="4"/>
      <c r="J442" s="4"/>
      <c r="K442" s="4"/>
    </row>
    <row r="443" spans="1:11" ht="15" customHeight="1">
      <c r="A443" s="4"/>
      <c r="B443" s="4"/>
      <c r="C443" s="7" t="s">
        <v>370</v>
      </c>
      <c r="D443" s="26">
        <v>0</v>
      </c>
      <c r="E443" s="26">
        <v>0</v>
      </c>
      <c r="F443" s="26">
        <v>0</v>
      </c>
      <c r="G443" s="26">
        <v>0</v>
      </c>
      <c r="H443" s="4"/>
      <c r="I443" s="4"/>
      <c r="J443" s="4"/>
      <c r="K443" s="4"/>
    </row>
    <row r="444" spans="1:11" ht="15" customHeight="1">
      <c r="A444" s="4"/>
      <c r="B444" s="4"/>
      <c r="C444" s="7" t="s">
        <v>369</v>
      </c>
      <c r="D444" s="26">
        <v>0</v>
      </c>
      <c r="E444" s="26">
        <v>0</v>
      </c>
      <c r="F444" s="26">
        <v>0</v>
      </c>
      <c r="G444" s="26">
        <v>0</v>
      </c>
      <c r="H444" s="4"/>
      <c r="I444" s="4"/>
      <c r="J444" s="4"/>
      <c r="K444" s="4"/>
    </row>
    <row r="445" spans="1:11" ht="15" customHeight="1">
      <c r="A445" s="4"/>
      <c r="B445" s="4"/>
      <c r="C445" s="7" t="s">
        <v>368</v>
      </c>
      <c r="D445" s="26">
        <v>0</v>
      </c>
      <c r="E445" s="26">
        <v>0</v>
      </c>
      <c r="F445" s="26">
        <v>0</v>
      </c>
      <c r="G445" s="26">
        <v>0</v>
      </c>
      <c r="H445" s="4"/>
      <c r="I445" s="4"/>
      <c r="J445" s="4"/>
      <c r="K445" s="4"/>
    </row>
    <row r="446" spans="1:11" ht="15" customHeight="1">
      <c r="A446" s="4"/>
      <c r="B446" s="4"/>
      <c r="C446" s="7" t="s">
        <v>367</v>
      </c>
      <c r="D446" s="26">
        <v>0</v>
      </c>
      <c r="E446" s="26">
        <v>0</v>
      </c>
      <c r="F446" s="26">
        <v>0</v>
      </c>
      <c r="G446" s="26">
        <v>0</v>
      </c>
      <c r="H446" s="4"/>
      <c r="I446" s="4"/>
      <c r="J446" s="4"/>
      <c r="K446" s="4"/>
    </row>
    <row r="447" spans="1:11" ht="15" customHeight="1">
      <c r="A447" s="4"/>
      <c r="B447" s="4"/>
      <c r="C447" s="7" t="s">
        <v>366</v>
      </c>
      <c r="D447" s="26">
        <v>0</v>
      </c>
      <c r="E447" s="26">
        <v>0</v>
      </c>
      <c r="F447" s="26">
        <v>0</v>
      </c>
      <c r="G447" s="26">
        <v>0</v>
      </c>
      <c r="H447" s="4"/>
      <c r="I447" s="4"/>
      <c r="J447" s="4"/>
      <c r="K447" s="4"/>
    </row>
    <row r="448" spans="1:11" ht="15" customHeight="1">
      <c r="A448" s="4"/>
      <c r="B448" s="4"/>
      <c r="C448" s="7" t="s">
        <v>372</v>
      </c>
      <c r="D448" s="26">
        <v>3000000</v>
      </c>
      <c r="E448" s="26">
        <v>33000000</v>
      </c>
      <c r="F448" s="26">
        <v>3000000</v>
      </c>
      <c r="G448" s="26">
        <v>3000000</v>
      </c>
      <c r="H448" s="4"/>
      <c r="I448" s="4"/>
      <c r="J448" s="4"/>
      <c r="K448" s="4"/>
    </row>
    <row r="449" spans="1:11" ht="15" customHeight="1">
      <c r="A449" s="4"/>
      <c r="B449" s="4"/>
      <c r="C449" s="7" t="s">
        <v>370</v>
      </c>
      <c r="D449" s="26">
        <v>3000000</v>
      </c>
      <c r="E449" s="26">
        <v>33000000</v>
      </c>
      <c r="F449" s="26">
        <v>3000000</v>
      </c>
      <c r="G449" s="26">
        <v>3000000</v>
      </c>
      <c r="H449" s="4"/>
      <c r="I449" s="4"/>
      <c r="J449" s="4"/>
      <c r="K449" s="4"/>
    </row>
    <row r="450" spans="1:11" ht="15" customHeight="1">
      <c r="A450" s="4"/>
      <c r="B450" s="4"/>
      <c r="C450" s="7" t="s">
        <v>369</v>
      </c>
      <c r="D450" s="26">
        <v>0</v>
      </c>
      <c r="E450" s="26">
        <v>0</v>
      </c>
      <c r="F450" s="26">
        <v>0</v>
      </c>
      <c r="G450" s="26">
        <v>0</v>
      </c>
      <c r="H450" s="4"/>
      <c r="I450" s="4"/>
      <c r="J450" s="4"/>
      <c r="K450" s="4"/>
    </row>
    <row r="451" spans="1:11" ht="15" customHeight="1">
      <c r="A451" s="4"/>
      <c r="B451" s="4"/>
      <c r="C451" s="7" t="s">
        <v>368</v>
      </c>
      <c r="D451" s="26">
        <v>0</v>
      </c>
      <c r="E451" s="26">
        <v>0</v>
      </c>
      <c r="F451" s="26">
        <v>0</v>
      </c>
      <c r="G451" s="26">
        <v>0</v>
      </c>
      <c r="H451" s="4"/>
      <c r="I451" s="4"/>
      <c r="J451" s="4"/>
      <c r="K451" s="4"/>
    </row>
    <row r="452" spans="1:11" ht="15" customHeight="1">
      <c r="A452" s="4"/>
      <c r="B452" s="4"/>
      <c r="C452" s="7" t="s">
        <v>367</v>
      </c>
      <c r="D452" s="26">
        <v>0</v>
      </c>
      <c r="E452" s="26">
        <v>0</v>
      </c>
      <c r="F452" s="26">
        <v>0</v>
      </c>
      <c r="G452" s="26">
        <v>0</v>
      </c>
      <c r="H452" s="4"/>
      <c r="I452" s="4"/>
      <c r="J452" s="4"/>
      <c r="K452" s="4"/>
    </row>
    <row r="453" spans="1:11" ht="15" customHeight="1">
      <c r="A453" s="4"/>
      <c r="B453" s="4"/>
      <c r="C453" s="7" t="s">
        <v>366</v>
      </c>
      <c r="D453" s="26">
        <v>0</v>
      </c>
      <c r="E453" s="26">
        <v>0</v>
      </c>
      <c r="F453" s="26">
        <v>0</v>
      </c>
      <c r="G453" s="26">
        <v>0</v>
      </c>
      <c r="H453" s="4"/>
      <c r="I453" s="4"/>
      <c r="J453" s="4"/>
      <c r="K453" s="4"/>
    </row>
    <row r="454" spans="1:11" ht="15" customHeight="1">
      <c r="A454" s="4"/>
      <c r="B454" s="4"/>
      <c r="C454" s="7" t="s">
        <v>371</v>
      </c>
      <c r="D454" s="26">
        <v>0</v>
      </c>
      <c r="E454" s="26">
        <v>0</v>
      </c>
      <c r="F454" s="26">
        <v>0</v>
      </c>
      <c r="G454" s="26">
        <v>0</v>
      </c>
      <c r="H454" s="4"/>
      <c r="I454" s="4"/>
      <c r="J454" s="4"/>
      <c r="K454" s="4"/>
    </row>
    <row r="455" spans="1:11" ht="15" customHeight="1">
      <c r="A455" s="4"/>
      <c r="B455" s="4"/>
      <c r="C455" s="7" t="s">
        <v>370</v>
      </c>
      <c r="D455" s="26">
        <v>0</v>
      </c>
      <c r="E455" s="26">
        <v>0</v>
      </c>
      <c r="F455" s="26">
        <v>0</v>
      </c>
      <c r="G455" s="26">
        <v>0</v>
      </c>
      <c r="H455" s="4"/>
      <c r="I455" s="4"/>
      <c r="J455" s="4"/>
      <c r="K455" s="4"/>
    </row>
    <row r="456" spans="1:11" ht="15" customHeight="1">
      <c r="A456" s="4"/>
      <c r="B456" s="4"/>
      <c r="C456" s="7" t="s">
        <v>369</v>
      </c>
      <c r="D456" s="26">
        <v>0</v>
      </c>
      <c r="E456" s="26">
        <v>0</v>
      </c>
      <c r="F456" s="26">
        <v>0</v>
      </c>
      <c r="G456" s="26">
        <v>0</v>
      </c>
      <c r="H456" s="4"/>
      <c r="I456" s="4"/>
      <c r="J456" s="4"/>
      <c r="K456" s="4"/>
    </row>
    <row r="457" spans="1:11" ht="15" customHeight="1">
      <c r="A457" s="4"/>
      <c r="B457" s="4"/>
      <c r="C457" s="7" t="s">
        <v>368</v>
      </c>
      <c r="D457" s="26">
        <v>0</v>
      </c>
      <c r="E457" s="26">
        <v>0</v>
      </c>
      <c r="F457" s="26">
        <v>0</v>
      </c>
      <c r="G457" s="26">
        <v>0</v>
      </c>
      <c r="H457" s="4"/>
      <c r="I457" s="4"/>
      <c r="J457" s="4"/>
      <c r="K457" s="4"/>
    </row>
    <row r="458" spans="1:11" ht="15" customHeight="1">
      <c r="A458" s="4"/>
      <c r="B458" s="4"/>
      <c r="C458" s="7" t="s">
        <v>367</v>
      </c>
      <c r="D458" s="26">
        <v>0</v>
      </c>
      <c r="E458" s="26">
        <v>0</v>
      </c>
      <c r="F458" s="26">
        <v>0</v>
      </c>
      <c r="G458" s="26">
        <v>0</v>
      </c>
      <c r="H458" s="4"/>
      <c r="I458" s="4"/>
      <c r="J458" s="4"/>
      <c r="K458" s="4"/>
    </row>
    <row r="459" spans="1:11" ht="15" customHeight="1">
      <c r="A459" s="4"/>
      <c r="B459" s="4"/>
      <c r="C459" s="7" t="s">
        <v>366</v>
      </c>
      <c r="D459" s="26">
        <v>0</v>
      </c>
      <c r="E459" s="26">
        <v>0</v>
      </c>
      <c r="F459" s="26">
        <v>0</v>
      </c>
      <c r="G459" s="26">
        <v>0</v>
      </c>
      <c r="H459" s="4"/>
      <c r="I459" s="4"/>
      <c r="J459" s="4"/>
      <c r="K459" s="4"/>
    </row>
    <row r="460" spans="1:11" ht="15" customHeight="1">
      <c r="A460" s="4"/>
      <c r="B460" s="4"/>
      <c r="C460" s="7" t="s">
        <v>365</v>
      </c>
      <c r="D460" s="26">
        <v>0</v>
      </c>
      <c r="E460" s="26">
        <v>0</v>
      </c>
      <c r="F460" s="26">
        <v>0</v>
      </c>
      <c r="G460" s="26">
        <v>0</v>
      </c>
      <c r="H460" s="4"/>
      <c r="I460" s="4"/>
      <c r="J460" s="4"/>
      <c r="K460" s="4"/>
    </row>
    <row r="461" spans="1:11" ht="15" customHeight="1">
      <c r="A461" s="4"/>
      <c r="B461" s="4"/>
      <c r="C461" s="7" t="s">
        <v>364</v>
      </c>
      <c r="D461" s="26">
        <v>0</v>
      </c>
      <c r="E461" s="26">
        <v>0</v>
      </c>
      <c r="F461" s="26">
        <v>0</v>
      </c>
      <c r="G461" s="26">
        <v>0</v>
      </c>
      <c r="H461" s="4"/>
      <c r="I461" s="4"/>
      <c r="J461" s="4"/>
      <c r="K461" s="4"/>
    </row>
    <row r="462" spans="1:11" ht="20.100000000000001" customHeight="1">
      <c r="A462" s="4"/>
      <c r="B462" s="4"/>
      <c r="C462" s="6" t="s">
        <v>361</v>
      </c>
      <c r="D462" s="4"/>
      <c r="E462" s="4"/>
      <c r="F462" s="4"/>
      <c r="G462" s="4"/>
      <c r="H462" s="4"/>
      <c r="I462" s="4"/>
      <c r="J462" s="4"/>
      <c r="K462" s="4"/>
    </row>
    <row r="463" spans="1:11" ht="20.100000000000001" customHeight="1">
      <c r="A463" s="17" t="s">
        <v>429</v>
      </c>
      <c r="B463" s="25" t="s">
        <v>269</v>
      </c>
      <c r="C463" s="25" t="s">
        <v>361</v>
      </c>
      <c r="D463" s="4"/>
      <c r="E463" s="3" t="s">
        <v>361</v>
      </c>
      <c r="F463" s="25" t="s">
        <v>269</v>
      </c>
      <c r="G463" s="25" t="s">
        <v>361</v>
      </c>
      <c r="H463" s="5" t="s">
        <v>361</v>
      </c>
      <c r="I463" s="3" t="s">
        <v>361</v>
      </c>
      <c r="J463" s="25" t="s">
        <v>269</v>
      </c>
      <c r="K463" s="25" t="s">
        <v>361</v>
      </c>
    </row>
    <row r="464" spans="1:11" ht="20.100000000000001" customHeight="1">
      <c r="A464" s="2" t="s">
        <v>428</v>
      </c>
      <c r="B464" s="25" t="s">
        <v>362</v>
      </c>
      <c r="C464" s="25" t="s">
        <v>361</v>
      </c>
      <c r="D464" s="4"/>
      <c r="E464" s="2" t="s">
        <v>427</v>
      </c>
      <c r="F464" s="25" t="s">
        <v>362</v>
      </c>
      <c r="G464" s="25" t="s">
        <v>361</v>
      </c>
      <c r="H464" s="4"/>
      <c r="I464" s="2" t="s">
        <v>363</v>
      </c>
      <c r="J464" s="25" t="s">
        <v>362</v>
      </c>
      <c r="K464" s="25" t="s">
        <v>361</v>
      </c>
    </row>
    <row r="465" spans="1:11" ht="20.100000000000001" customHeight="1">
      <c r="A465" s="1" t="s">
        <v>361</v>
      </c>
      <c r="B465" s="25" t="s">
        <v>267</v>
      </c>
      <c r="C465" s="25" t="s">
        <v>361</v>
      </c>
      <c r="D465" s="4"/>
      <c r="E465" s="1" t="s">
        <v>361</v>
      </c>
      <c r="F465" s="25" t="s">
        <v>267</v>
      </c>
      <c r="G465" s="25" t="s">
        <v>361</v>
      </c>
      <c r="H465" s="4"/>
      <c r="I465" s="1" t="s">
        <v>361</v>
      </c>
      <c r="J465" s="25" t="s">
        <v>267</v>
      </c>
      <c r="K465" s="25" t="s">
        <v>361</v>
      </c>
    </row>
  </sheetData>
  <mergeCells count="44">
    <mergeCell ref="D365:G365"/>
    <mergeCell ref="C374:G374"/>
    <mergeCell ref="D307:G307"/>
    <mergeCell ref="D308:G308"/>
    <mergeCell ref="C317:G317"/>
    <mergeCell ref="D362:G362"/>
    <mergeCell ref="D363:G363"/>
    <mergeCell ref="D364:G364"/>
    <mergeCell ref="D306:G306"/>
    <mergeCell ref="D139:G139"/>
    <mergeCell ref="D140:G140"/>
    <mergeCell ref="C149:G149"/>
    <mergeCell ref="D194:G194"/>
    <mergeCell ref="D195:G195"/>
    <mergeCell ref="D196:G196"/>
    <mergeCell ref="C205:G205"/>
    <mergeCell ref="D250:G250"/>
    <mergeCell ref="D251:G251"/>
    <mergeCell ref="D252:G252"/>
    <mergeCell ref="C261:G261"/>
    <mergeCell ref="D138:G138"/>
    <mergeCell ref="D23:G23"/>
    <mergeCell ref="D24:G24"/>
    <mergeCell ref="D25:G25"/>
    <mergeCell ref="D26:G26"/>
    <mergeCell ref="C35:G35"/>
    <mergeCell ref="C80:G80"/>
    <mergeCell ref="D81:G81"/>
    <mergeCell ref="D82:G82"/>
    <mergeCell ref="D83:G83"/>
    <mergeCell ref="D84:G84"/>
    <mergeCell ref="C93:G93"/>
    <mergeCell ref="C22:G22"/>
    <mergeCell ref="C1:G1"/>
    <mergeCell ref="C2:G2"/>
    <mergeCell ref="D3:G3"/>
    <mergeCell ref="D4:G4"/>
    <mergeCell ref="D5:G5"/>
    <mergeCell ref="D6:G6"/>
    <mergeCell ref="D7:G7"/>
    <mergeCell ref="C8:G8"/>
    <mergeCell ref="C9:G9"/>
    <mergeCell ref="D10:G10"/>
    <mergeCell ref="D18:G18"/>
  </mergeCells>
  <pageMargins left="0" right="0" top="0" bottom="0"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4"/>
  <sheetViews>
    <sheetView workbookViewId="0">
      <selection activeCell="K20" sqref="K20"/>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911</v>
      </c>
      <c r="E3" s="1217"/>
      <c r="F3" s="1217"/>
      <c r="G3" s="1217"/>
      <c r="H3" s="4"/>
      <c r="I3" s="4"/>
      <c r="J3" s="4"/>
      <c r="K3" s="4"/>
    </row>
    <row r="4" spans="1:11" ht="14.1" customHeight="1">
      <c r="A4" s="4"/>
      <c r="B4" s="4"/>
      <c r="C4" s="16" t="s">
        <v>424</v>
      </c>
      <c r="D4" s="1216" t="s">
        <v>910</v>
      </c>
      <c r="E4" s="1217"/>
      <c r="F4" s="1217"/>
      <c r="G4" s="1217"/>
      <c r="H4" s="4"/>
      <c r="I4" s="4"/>
      <c r="J4" s="4"/>
      <c r="K4" s="4"/>
    </row>
    <row r="5" spans="1:11" ht="14.1" customHeight="1">
      <c r="A5" s="4"/>
      <c r="B5" s="4"/>
      <c r="C5" s="16" t="s">
        <v>0</v>
      </c>
      <c r="D5" s="1216" t="s">
        <v>909</v>
      </c>
      <c r="E5" s="1217"/>
      <c r="F5" s="1217"/>
      <c r="G5" s="1217"/>
      <c r="H5" s="4"/>
      <c r="I5" s="4"/>
      <c r="J5" s="4"/>
      <c r="K5" s="4"/>
    </row>
    <row r="6" spans="1:11" ht="14.1" customHeight="1">
      <c r="A6" s="4"/>
      <c r="B6" s="4"/>
      <c r="C6" s="16" t="s">
        <v>1</v>
      </c>
      <c r="D6" s="1216" t="s">
        <v>88</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20.100000000000001" customHeight="1">
      <c r="A9" s="4"/>
      <c r="B9" s="4"/>
      <c r="C9" s="1228" t="s">
        <v>908</v>
      </c>
      <c r="D9" s="1229"/>
      <c r="E9" s="1229"/>
      <c r="F9" s="1229"/>
      <c r="G9" s="1229"/>
      <c r="H9" s="4"/>
      <c r="I9" s="4"/>
      <c r="J9" s="4"/>
      <c r="K9" s="4"/>
    </row>
    <row r="10" spans="1:11" ht="69" customHeight="1">
      <c r="A10" s="4"/>
      <c r="B10" s="4"/>
      <c r="C10" s="8" t="s">
        <v>5</v>
      </c>
      <c r="D10" s="1230" t="s">
        <v>907</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30.95" customHeight="1">
      <c r="A13" s="4"/>
      <c r="B13" s="4"/>
      <c r="C13" s="7" t="s">
        <v>906</v>
      </c>
      <c r="D13" s="39" t="s">
        <v>2051</v>
      </c>
      <c r="E13" s="39" t="s">
        <v>2052</v>
      </c>
      <c r="F13" s="39" t="s">
        <v>781</v>
      </c>
      <c r="G13" s="39" t="s">
        <v>780</v>
      </c>
      <c r="H13" s="4"/>
      <c r="I13" s="4"/>
      <c r="J13" s="4"/>
      <c r="K13" s="4"/>
    </row>
    <row r="14" spans="1:11" ht="93.95" customHeight="1">
      <c r="A14" s="4"/>
      <c r="B14" s="4"/>
      <c r="C14" s="8" t="s">
        <v>235</v>
      </c>
      <c r="D14" s="1230" t="s">
        <v>344</v>
      </c>
      <c r="E14" s="1231"/>
      <c r="F14" s="1231"/>
      <c r="G14" s="1231"/>
      <c r="H14" s="4"/>
      <c r="I14" s="4"/>
      <c r="J14" s="4"/>
      <c r="K14" s="4"/>
    </row>
    <row r="15" spans="1:11" ht="27.95" customHeight="1">
      <c r="A15" s="4"/>
      <c r="B15" s="4"/>
      <c r="C15" s="7" t="s">
        <v>405</v>
      </c>
      <c r="D15" s="37">
        <v>2021</v>
      </c>
      <c r="E15" s="37">
        <v>2022</v>
      </c>
      <c r="F15" s="37">
        <v>2023</v>
      </c>
      <c r="G15" s="37">
        <v>2024</v>
      </c>
      <c r="H15" s="4"/>
      <c r="I15" s="4"/>
      <c r="J15" s="4"/>
      <c r="K15" s="4"/>
    </row>
    <row r="16" spans="1:11" ht="14.1" customHeight="1">
      <c r="A16" s="4"/>
      <c r="B16" s="4"/>
      <c r="C16" s="15"/>
      <c r="D16" s="38" t="s">
        <v>7</v>
      </c>
      <c r="E16" s="38" t="s">
        <v>8</v>
      </c>
      <c r="F16" s="38" t="s">
        <v>8</v>
      </c>
      <c r="G16" s="38" t="s">
        <v>8</v>
      </c>
      <c r="H16" s="4"/>
      <c r="I16" s="4"/>
      <c r="J16" s="4"/>
      <c r="K16" s="4"/>
    </row>
    <row r="17" spans="1:11" ht="20.100000000000001" customHeight="1">
      <c r="A17" s="4"/>
      <c r="B17" s="4"/>
      <c r="C17" s="7" t="s">
        <v>345</v>
      </c>
      <c r="D17" s="39" t="s">
        <v>346</v>
      </c>
      <c r="E17" s="39" t="s">
        <v>347</v>
      </c>
      <c r="F17" s="39" t="s">
        <v>404</v>
      </c>
      <c r="G17" s="39" t="s">
        <v>403</v>
      </c>
      <c r="H17" s="4"/>
      <c r="I17" s="4"/>
      <c r="J17" s="4"/>
      <c r="K17" s="4"/>
    </row>
    <row r="18" spans="1:11" ht="20.100000000000001" customHeight="1">
      <c r="A18" s="4"/>
      <c r="B18" s="4"/>
      <c r="C18" s="7" t="s">
        <v>348</v>
      </c>
      <c r="D18" s="39" t="s">
        <v>404</v>
      </c>
      <c r="E18" s="39" t="s">
        <v>403</v>
      </c>
      <c r="F18" s="39" t="s">
        <v>402</v>
      </c>
      <c r="G18" s="39" t="s">
        <v>905</v>
      </c>
      <c r="H18" s="4"/>
      <c r="I18" s="4"/>
      <c r="J18" s="4"/>
      <c r="K18" s="4"/>
    </row>
    <row r="19" spans="1:11" ht="14.1" customHeight="1">
      <c r="A19" s="4"/>
      <c r="B19" s="4"/>
      <c r="C19" s="7" t="s">
        <v>349</v>
      </c>
      <c r="D19" s="39" t="s">
        <v>1219</v>
      </c>
      <c r="E19" s="39" t="s">
        <v>346</v>
      </c>
      <c r="F19" s="39" t="s">
        <v>404</v>
      </c>
      <c r="G19" s="39" t="s">
        <v>402</v>
      </c>
      <c r="H19" s="4"/>
      <c r="I19" s="4"/>
      <c r="J19" s="4"/>
      <c r="K19" s="4"/>
    </row>
    <row r="20" spans="1:11" ht="14.1" customHeight="1">
      <c r="A20" s="4"/>
      <c r="B20" s="4"/>
      <c r="C20" s="7" t="s">
        <v>350</v>
      </c>
      <c r="D20" s="39" t="s">
        <v>407</v>
      </c>
      <c r="E20" s="39" t="s">
        <v>404</v>
      </c>
      <c r="F20" s="39" t="s">
        <v>403</v>
      </c>
      <c r="G20" s="39" t="s">
        <v>904</v>
      </c>
      <c r="H20" s="4"/>
      <c r="I20" s="4"/>
      <c r="J20" s="4"/>
      <c r="K20" s="4"/>
    </row>
    <row r="21" spans="1:11" ht="14.1" customHeight="1">
      <c r="A21" s="4"/>
      <c r="B21" s="4"/>
      <c r="C21" s="7" t="s">
        <v>351</v>
      </c>
      <c r="D21" s="39" t="s">
        <v>2053</v>
      </c>
      <c r="E21" s="39" t="s">
        <v>346</v>
      </c>
      <c r="F21" s="39" t="s">
        <v>407</v>
      </c>
      <c r="G21" s="39" t="s">
        <v>403</v>
      </c>
      <c r="H21" s="4"/>
      <c r="I21" s="4"/>
      <c r="J21" s="4"/>
      <c r="K21" s="4"/>
    </row>
    <row r="22" spans="1:11" ht="14.1" customHeight="1">
      <c r="A22" s="4"/>
      <c r="B22" s="4"/>
      <c r="C22" s="1222" t="s">
        <v>273</v>
      </c>
      <c r="D22" s="1223"/>
      <c r="E22" s="1223"/>
      <c r="F22" s="1223"/>
      <c r="G22" s="1223"/>
      <c r="H22" s="4"/>
      <c r="I22" s="4"/>
      <c r="J22" s="4"/>
      <c r="K22" s="4"/>
    </row>
    <row r="23" spans="1:11" ht="14.1" customHeight="1">
      <c r="A23" s="4"/>
      <c r="B23" s="4"/>
      <c r="C23" s="36" t="s">
        <v>903</v>
      </c>
      <c r="D23" s="1222" t="s">
        <v>902</v>
      </c>
      <c r="E23" s="1223"/>
      <c r="F23" s="1223"/>
      <c r="G23" s="1223"/>
      <c r="H23" s="4"/>
      <c r="I23" s="4"/>
      <c r="J23" s="4"/>
      <c r="K23" s="4"/>
    </row>
    <row r="24" spans="1:11" ht="18" customHeight="1">
      <c r="A24" s="4"/>
      <c r="B24" s="4"/>
      <c r="C24" s="14" t="s">
        <v>393</v>
      </c>
      <c r="D24" s="1232" t="s">
        <v>901</v>
      </c>
      <c r="E24" s="1233"/>
      <c r="F24" s="1233"/>
      <c r="G24" s="1233"/>
      <c r="H24" s="4"/>
      <c r="I24" s="4"/>
      <c r="J24" s="4"/>
      <c r="K24" s="4"/>
    </row>
    <row r="25" spans="1:11" ht="18" customHeight="1">
      <c r="A25" s="4"/>
      <c r="B25" s="4"/>
      <c r="C25" s="47" t="s">
        <v>392</v>
      </c>
      <c r="D25" s="1234" t="s">
        <v>900</v>
      </c>
      <c r="E25" s="1235"/>
      <c r="F25" s="1235"/>
      <c r="G25" s="1235"/>
      <c r="H25" s="4"/>
      <c r="I25" s="4"/>
      <c r="J25" s="4"/>
      <c r="K25" s="4"/>
    </row>
    <row r="26" spans="1:11" ht="18" customHeight="1">
      <c r="A26" s="4"/>
      <c r="B26" s="4"/>
      <c r="C26" s="47" t="s">
        <v>15</v>
      </c>
      <c r="D26" s="1234" t="s">
        <v>899</v>
      </c>
      <c r="E26" s="1235"/>
      <c r="F26" s="1235"/>
      <c r="G26" s="1235"/>
      <c r="H26" s="4"/>
      <c r="I26" s="4"/>
      <c r="J26" s="4"/>
      <c r="K26" s="4"/>
    </row>
    <row r="27" spans="1:11" ht="15" customHeight="1">
      <c r="A27" s="4"/>
      <c r="B27" s="4"/>
      <c r="C27" s="13"/>
      <c r="D27" s="40">
        <v>2021</v>
      </c>
      <c r="E27" s="40">
        <v>2022</v>
      </c>
      <c r="F27" s="40">
        <v>2023</v>
      </c>
      <c r="G27" s="40">
        <v>2024</v>
      </c>
      <c r="H27" s="4"/>
      <c r="I27" s="4"/>
      <c r="J27" s="4"/>
      <c r="K27" s="4"/>
    </row>
    <row r="28" spans="1:11" ht="15" customHeight="1">
      <c r="A28" s="4"/>
      <c r="B28" s="4"/>
      <c r="C28" s="12"/>
      <c r="D28" s="41" t="s">
        <v>7</v>
      </c>
      <c r="E28" s="41" t="s">
        <v>8</v>
      </c>
      <c r="F28" s="41" t="s">
        <v>8</v>
      </c>
      <c r="G28" s="41" t="s">
        <v>8</v>
      </c>
      <c r="H28" s="4"/>
      <c r="I28" s="4"/>
      <c r="J28" s="4"/>
      <c r="K28" s="4"/>
    </row>
    <row r="29" spans="1:11" ht="14.1" customHeight="1">
      <c r="A29" s="4"/>
      <c r="B29" s="4"/>
      <c r="C29" s="7" t="s">
        <v>16</v>
      </c>
      <c r="D29" s="39" t="s">
        <v>897</v>
      </c>
      <c r="E29" s="39" t="s">
        <v>898</v>
      </c>
      <c r="F29" s="39" t="s">
        <v>727</v>
      </c>
      <c r="G29" s="39" t="s">
        <v>897</v>
      </c>
      <c r="H29" s="4"/>
      <c r="I29" s="4"/>
      <c r="J29" s="4"/>
      <c r="K29" s="4"/>
    </row>
    <row r="30" spans="1:11" ht="14.1" customHeight="1">
      <c r="A30" s="4"/>
      <c r="B30" s="4"/>
      <c r="C30" s="7" t="s">
        <v>506</v>
      </c>
      <c r="D30" s="39" t="s">
        <v>2054</v>
      </c>
      <c r="E30" s="39" t="s">
        <v>2055</v>
      </c>
      <c r="F30" s="39" t="s">
        <v>1057</v>
      </c>
      <c r="G30" s="39" t="s">
        <v>2056</v>
      </c>
      <c r="H30" s="4"/>
      <c r="I30" s="4"/>
      <c r="J30" s="4"/>
      <c r="K30" s="4"/>
    </row>
    <row r="31" spans="1:11" ht="14.1" customHeight="1">
      <c r="A31" s="4"/>
      <c r="B31" s="4"/>
      <c r="C31" s="7" t="s">
        <v>504</v>
      </c>
      <c r="D31" s="39" t="s">
        <v>2057</v>
      </c>
      <c r="E31" s="39" t="s">
        <v>2058</v>
      </c>
      <c r="F31" s="39" t="s">
        <v>2059</v>
      </c>
      <c r="G31" s="39" t="s">
        <v>2060</v>
      </c>
      <c r="H31" s="4"/>
      <c r="I31" s="4"/>
      <c r="J31" s="4"/>
      <c r="K31" s="4"/>
    </row>
    <row r="32" spans="1:11" ht="14.1" customHeight="1">
      <c r="A32" s="4"/>
      <c r="B32" s="4"/>
      <c r="C32" s="7" t="s">
        <v>388</v>
      </c>
      <c r="D32" s="39" t="s">
        <v>361</v>
      </c>
      <c r="E32" s="39" t="s">
        <v>896</v>
      </c>
      <c r="F32" s="39" t="s">
        <v>789</v>
      </c>
      <c r="G32" s="39" t="s">
        <v>895</v>
      </c>
      <c r="H32" s="4"/>
      <c r="I32" s="4"/>
      <c r="J32" s="4"/>
      <c r="K32" s="4"/>
    </row>
    <row r="33" spans="1:11" ht="14.1" customHeight="1">
      <c r="A33" s="4"/>
      <c r="B33" s="4"/>
      <c r="C33" s="7" t="s">
        <v>387</v>
      </c>
      <c r="D33" s="39" t="s">
        <v>361</v>
      </c>
      <c r="E33" s="39" t="s">
        <v>2061</v>
      </c>
      <c r="F33" s="39" t="s">
        <v>2062</v>
      </c>
      <c r="G33" s="39" t="s">
        <v>2063</v>
      </c>
      <c r="H33" s="4"/>
      <c r="I33" s="4"/>
      <c r="J33" s="4"/>
      <c r="K33" s="4"/>
    </row>
    <row r="34" spans="1:11" ht="14.1" customHeight="1">
      <c r="A34" s="4"/>
      <c r="B34" s="4"/>
      <c r="C34" s="7" t="s">
        <v>22</v>
      </c>
      <c r="D34" s="39" t="s">
        <v>361</v>
      </c>
      <c r="E34" s="39" t="s">
        <v>2064</v>
      </c>
      <c r="F34" s="39" t="s">
        <v>2065</v>
      </c>
      <c r="G34" s="39" t="s">
        <v>2066</v>
      </c>
      <c r="H34" s="4"/>
      <c r="I34" s="4"/>
      <c r="J34" s="4"/>
      <c r="K34" s="4"/>
    </row>
    <row r="35" spans="1:11" ht="14.1" customHeight="1">
      <c r="A35" s="4"/>
      <c r="B35" s="4"/>
      <c r="C35" s="1236" t="s">
        <v>384</v>
      </c>
      <c r="D35" s="1237"/>
      <c r="E35" s="1237"/>
      <c r="F35" s="1237"/>
      <c r="G35" s="1237"/>
      <c r="H35" s="4"/>
      <c r="I35" s="4"/>
      <c r="J35" s="4"/>
      <c r="K35" s="4"/>
    </row>
    <row r="36" spans="1:11" ht="14.1" customHeight="1">
      <c r="A36" s="4"/>
      <c r="B36" s="4"/>
      <c r="C36" s="13"/>
      <c r="D36" s="40">
        <v>2021</v>
      </c>
      <c r="E36" s="40">
        <v>2022</v>
      </c>
      <c r="F36" s="40">
        <v>2023</v>
      </c>
      <c r="G36" s="40">
        <v>2024</v>
      </c>
      <c r="H36" s="4"/>
      <c r="I36" s="4"/>
      <c r="J36" s="4"/>
      <c r="K36" s="4"/>
    </row>
    <row r="37" spans="1:11" ht="14.1" customHeight="1">
      <c r="A37" s="4"/>
      <c r="B37" s="4"/>
      <c r="C37" s="12"/>
      <c r="D37" s="41" t="s">
        <v>7</v>
      </c>
      <c r="E37" s="41" t="s">
        <v>8</v>
      </c>
      <c r="F37" s="41" t="s">
        <v>8</v>
      </c>
      <c r="G37" s="41" t="s">
        <v>8</v>
      </c>
      <c r="H37" s="4"/>
      <c r="I37" s="4"/>
      <c r="J37" s="4"/>
      <c r="K37" s="4"/>
    </row>
    <row r="38" spans="1:11" ht="14.1" customHeight="1">
      <c r="A38" s="4"/>
      <c r="B38" s="4"/>
      <c r="C38" s="11" t="s">
        <v>381</v>
      </c>
      <c r="D38" s="42">
        <v>57581128</v>
      </c>
      <c r="E38" s="42">
        <v>53500000</v>
      </c>
      <c r="F38" s="42">
        <v>53500000</v>
      </c>
      <c r="G38" s="42">
        <v>53500000</v>
      </c>
      <c r="H38" s="4"/>
      <c r="I38" s="4"/>
      <c r="J38" s="4"/>
      <c r="K38" s="4"/>
    </row>
    <row r="39" spans="1:11" ht="14.1" customHeight="1">
      <c r="A39" s="4"/>
      <c r="B39" s="4"/>
      <c r="C39" s="11" t="s">
        <v>370</v>
      </c>
      <c r="D39" s="42">
        <v>57581128</v>
      </c>
      <c r="E39" s="42">
        <v>53500000</v>
      </c>
      <c r="F39" s="42">
        <v>53500000</v>
      </c>
      <c r="G39" s="42">
        <v>53500000</v>
      </c>
      <c r="H39" s="4"/>
      <c r="I39" s="4"/>
      <c r="J39" s="4"/>
      <c r="K39" s="4"/>
    </row>
    <row r="40" spans="1:11" ht="14.1" customHeight="1">
      <c r="A40" s="4"/>
      <c r="B40" s="4"/>
      <c r="C40" s="11" t="s">
        <v>374</v>
      </c>
      <c r="D40" s="42">
        <v>0</v>
      </c>
      <c r="E40" s="42">
        <v>0</v>
      </c>
      <c r="F40" s="42">
        <v>0</v>
      </c>
      <c r="G40" s="42">
        <v>0</v>
      </c>
      <c r="H40" s="4"/>
      <c r="I40" s="4"/>
      <c r="J40" s="4"/>
      <c r="K40" s="4"/>
    </row>
    <row r="41" spans="1:11" ht="14.1" customHeight="1">
      <c r="A41" s="4"/>
      <c r="B41" s="4"/>
      <c r="C41" s="11" t="s">
        <v>380</v>
      </c>
      <c r="D41" s="42">
        <v>9500000</v>
      </c>
      <c r="E41" s="42">
        <v>9600000</v>
      </c>
      <c r="F41" s="42">
        <v>9600000</v>
      </c>
      <c r="G41" s="42">
        <v>9600000</v>
      </c>
      <c r="H41" s="4"/>
      <c r="I41" s="4"/>
      <c r="J41" s="4"/>
      <c r="K41" s="4"/>
    </row>
    <row r="42" spans="1:11" ht="14.1" customHeight="1">
      <c r="A42" s="4"/>
      <c r="B42" s="4"/>
      <c r="C42" s="11" t="s">
        <v>370</v>
      </c>
      <c r="D42" s="42">
        <v>9500000</v>
      </c>
      <c r="E42" s="42">
        <v>9600000</v>
      </c>
      <c r="F42" s="42">
        <v>9600000</v>
      </c>
      <c r="G42" s="42">
        <v>9600000</v>
      </c>
      <c r="H42" s="4"/>
      <c r="I42" s="4"/>
      <c r="J42" s="4"/>
      <c r="K42" s="4"/>
    </row>
    <row r="43" spans="1:11" ht="14.1" customHeight="1">
      <c r="A43" s="4"/>
      <c r="B43" s="4"/>
      <c r="C43" s="11" t="s">
        <v>374</v>
      </c>
      <c r="D43" s="42">
        <v>0</v>
      </c>
      <c r="E43" s="42">
        <v>0</v>
      </c>
      <c r="F43" s="42">
        <v>0</v>
      </c>
      <c r="G43" s="42">
        <v>0</v>
      </c>
      <c r="H43" s="4"/>
      <c r="I43" s="4"/>
      <c r="J43" s="4"/>
      <c r="K43" s="4"/>
    </row>
    <row r="44" spans="1:11" ht="14.1" customHeight="1">
      <c r="A44" s="4"/>
      <c r="B44" s="4"/>
      <c r="C44" s="11" t="s">
        <v>379</v>
      </c>
      <c r="D44" s="42">
        <v>7870105</v>
      </c>
      <c r="E44" s="42">
        <v>8260000</v>
      </c>
      <c r="F44" s="42">
        <v>10660000</v>
      </c>
      <c r="G44" s="42">
        <v>14660000</v>
      </c>
      <c r="H44" s="4"/>
      <c r="I44" s="4"/>
      <c r="J44" s="4"/>
      <c r="K44" s="4"/>
    </row>
    <row r="45" spans="1:11" ht="14.1" customHeight="1">
      <c r="A45" s="4"/>
      <c r="B45" s="4"/>
      <c r="C45" s="11" t="s">
        <v>370</v>
      </c>
      <c r="D45" s="42">
        <v>7870105</v>
      </c>
      <c r="E45" s="42">
        <v>8260000</v>
      </c>
      <c r="F45" s="42">
        <v>10660000</v>
      </c>
      <c r="G45" s="42">
        <v>14660000</v>
      </c>
      <c r="H45" s="4"/>
      <c r="I45" s="4"/>
      <c r="J45" s="4"/>
      <c r="K45" s="4"/>
    </row>
    <row r="46" spans="1:11" ht="14.1" customHeight="1">
      <c r="A46" s="4"/>
      <c r="B46" s="4"/>
      <c r="C46" s="11" t="s">
        <v>374</v>
      </c>
      <c r="D46" s="42">
        <v>0</v>
      </c>
      <c r="E46" s="42">
        <v>0</v>
      </c>
      <c r="F46" s="42">
        <v>0</v>
      </c>
      <c r="G46" s="42">
        <v>0</v>
      </c>
      <c r="H46" s="4"/>
      <c r="I46" s="4"/>
      <c r="J46" s="4"/>
      <c r="K46" s="4"/>
    </row>
    <row r="47" spans="1:11" ht="14.1" customHeight="1">
      <c r="A47" s="4"/>
      <c r="B47" s="4"/>
      <c r="C47" s="11" t="s">
        <v>378</v>
      </c>
      <c r="D47" s="42">
        <v>0</v>
      </c>
      <c r="E47" s="42">
        <v>0</v>
      </c>
      <c r="F47" s="42">
        <v>0</v>
      </c>
      <c r="G47" s="42">
        <v>0</v>
      </c>
      <c r="H47" s="4"/>
      <c r="I47" s="4"/>
      <c r="J47" s="4"/>
      <c r="K47" s="4"/>
    </row>
    <row r="48" spans="1:11" ht="14.1" customHeight="1">
      <c r="A48" s="4"/>
      <c r="B48" s="4"/>
      <c r="C48" s="11" t="s">
        <v>370</v>
      </c>
      <c r="D48" s="42">
        <v>0</v>
      </c>
      <c r="E48" s="42">
        <v>0</v>
      </c>
      <c r="F48" s="42">
        <v>0</v>
      </c>
      <c r="G48" s="42">
        <v>0</v>
      </c>
      <c r="H48" s="4"/>
      <c r="I48" s="4"/>
      <c r="J48" s="4"/>
      <c r="K48" s="4"/>
    </row>
    <row r="49" spans="1:11" ht="14.1" customHeight="1">
      <c r="A49" s="4"/>
      <c r="B49" s="4"/>
      <c r="C49" s="11" t="s">
        <v>374</v>
      </c>
      <c r="D49" s="42">
        <v>0</v>
      </c>
      <c r="E49" s="42">
        <v>0</v>
      </c>
      <c r="F49" s="42">
        <v>0</v>
      </c>
      <c r="G49" s="42">
        <v>0</v>
      </c>
      <c r="H49" s="4"/>
      <c r="I49" s="4"/>
      <c r="J49" s="4"/>
      <c r="K49" s="4"/>
    </row>
    <row r="50" spans="1:11" ht="14.1" customHeight="1">
      <c r="A50" s="4"/>
      <c r="B50" s="4"/>
      <c r="C50" s="11" t="s">
        <v>383</v>
      </c>
      <c r="D50" s="42">
        <v>0</v>
      </c>
      <c r="E50" s="42">
        <v>0</v>
      </c>
      <c r="F50" s="42">
        <v>0</v>
      </c>
      <c r="G50" s="42">
        <v>0</v>
      </c>
      <c r="H50" s="4"/>
      <c r="I50" s="4"/>
      <c r="J50" s="4"/>
      <c r="K50" s="4"/>
    </row>
    <row r="51" spans="1:11" ht="14.1" customHeight="1">
      <c r="A51" s="4"/>
      <c r="B51" s="4"/>
      <c r="C51" s="11" t="s">
        <v>370</v>
      </c>
      <c r="D51" s="42">
        <v>0</v>
      </c>
      <c r="E51" s="42">
        <v>0</v>
      </c>
      <c r="F51" s="42">
        <v>0</v>
      </c>
      <c r="G51" s="42">
        <v>0</v>
      </c>
      <c r="H51" s="4"/>
      <c r="I51" s="4"/>
      <c r="J51" s="4"/>
      <c r="K51" s="4"/>
    </row>
    <row r="52" spans="1:11" ht="14.1" customHeight="1">
      <c r="A52" s="4"/>
      <c r="B52" s="4"/>
      <c r="C52" s="11" t="s">
        <v>374</v>
      </c>
      <c r="D52" s="42">
        <v>0</v>
      </c>
      <c r="E52" s="42">
        <v>0</v>
      </c>
      <c r="F52" s="42">
        <v>0</v>
      </c>
      <c r="G52" s="42">
        <v>0</v>
      </c>
      <c r="H52" s="4"/>
      <c r="I52" s="4"/>
      <c r="J52" s="4"/>
      <c r="K52" s="4"/>
    </row>
    <row r="53" spans="1:11" ht="14.1" customHeight="1">
      <c r="A53" s="4"/>
      <c r="B53" s="4"/>
      <c r="C53" s="11" t="s">
        <v>376</v>
      </c>
      <c r="D53" s="42">
        <v>0</v>
      </c>
      <c r="E53" s="42">
        <v>0</v>
      </c>
      <c r="F53" s="42">
        <v>0</v>
      </c>
      <c r="G53" s="42">
        <v>0</v>
      </c>
      <c r="H53" s="4"/>
      <c r="I53" s="4"/>
      <c r="J53" s="4"/>
      <c r="K53" s="4"/>
    </row>
    <row r="54" spans="1:11" ht="14.1" customHeight="1">
      <c r="A54" s="4"/>
      <c r="B54" s="4"/>
      <c r="C54" s="11" t="s">
        <v>370</v>
      </c>
      <c r="D54" s="42">
        <v>0</v>
      </c>
      <c r="E54" s="42">
        <v>0</v>
      </c>
      <c r="F54" s="42">
        <v>0</v>
      </c>
      <c r="G54" s="42">
        <v>0</v>
      </c>
      <c r="H54" s="4"/>
      <c r="I54" s="4"/>
      <c r="J54" s="4"/>
      <c r="K54" s="4"/>
    </row>
    <row r="55" spans="1:11" ht="14.1" customHeight="1">
      <c r="A55" s="4"/>
      <c r="B55" s="4"/>
      <c r="C55" s="11" t="s">
        <v>374</v>
      </c>
      <c r="D55" s="42">
        <v>0</v>
      </c>
      <c r="E55" s="42">
        <v>0</v>
      </c>
      <c r="F55" s="42">
        <v>0</v>
      </c>
      <c r="G55" s="42">
        <v>0</v>
      </c>
      <c r="H55" s="4"/>
      <c r="I55" s="4"/>
      <c r="J55" s="4"/>
      <c r="K55" s="4"/>
    </row>
    <row r="56" spans="1:11" ht="14.1" customHeight="1">
      <c r="A56" s="4"/>
      <c r="B56" s="4"/>
      <c r="C56" s="11" t="s">
        <v>375</v>
      </c>
      <c r="D56" s="42">
        <v>2322287</v>
      </c>
      <c r="E56" s="42">
        <v>240000</v>
      </c>
      <c r="F56" s="42">
        <v>240000</v>
      </c>
      <c r="G56" s="42">
        <v>240000</v>
      </c>
      <c r="H56" s="4"/>
      <c r="I56" s="4"/>
      <c r="J56" s="4"/>
      <c r="K56" s="4"/>
    </row>
    <row r="57" spans="1:11" ht="14.1" customHeight="1">
      <c r="A57" s="4"/>
      <c r="B57" s="4"/>
      <c r="C57" s="11" t="s">
        <v>370</v>
      </c>
      <c r="D57" s="42">
        <v>2322287</v>
      </c>
      <c r="E57" s="42">
        <v>240000</v>
      </c>
      <c r="F57" s="42">
        <v>240000</v>
      </c>
      <c r="G57" s="42">
        <v>240000</v>
      </c>
      <c r="H57" s="4"/>
      <c r="I57" s="4"/>
      <c r="J57" s="4"/>
      <c r="K57" s="4"/>
    </row>
    <row r="58" spans="1:11" ht="14.1" customHeight="1">
      <c r="A58" s="4"/>
      <c r="B58" s="4"/>
      <c r="C58" s="11" t="s">
        <v>374</v>
      </c>
      <c r="D58" s="42">
        <v>0</v>
      </c>
      <c r="E58" s="42">
        <v>0</v>
      </c>
      <c r="F58" s="42">
        <v>0</v>
      </c>
      <c r="G58" s="42">
        <v>0</v>
      </c>
      <c r="H58" s="4"/>
      <c r="I58" s="4"/>
      <c r="J58" s="4"/>
      <c r="K58" s="4"/>
    </row>
    <row r="59" spans="1:11" ht="14.1" customHeight="1">
      <c r="A59" s="4"/>
      <c r="B59" s="4"/>
      <c r="C59" s="11" t="s">
        <v>373</v>
      </c>
      <c r="D59" s="42">
        <v>0</v>
      </c>
      <c r="E59" s="42">
        <v>0</v>
      </c>
      <c r="F59" s="42">
        <v>0</v>
      </c>
      <c r="G59" s="42">
        <v>0</v>
      </c>
      <c r="H59" s="4"/>
      <c r="I59" s="4"/>
      <c r="J59" s="4"/>
      <c r="K59" s="4"/>
    </row>
    <row r="60" spans="1:11" ht="14.1" customHeight="1">
      <c r="A60" s="4"/>
      <c r="B60" s="4"/>
      <c r="C60" s="11" t="s">
        <v>370</v>
      </c>
      <c r="D60" s="42">
        <v>0</v>
      </c>
      <c r="E60" s="42">
        <v>0</v>
      </c>
      <c r="F60" s="42">
        <v>0</v>
      </c>
      <c r="G60" s="42">
        <v>0</v>
      </c>
      <c r="H60" s="4"/>
      <c r="I60" s="4"/>
      <c r="J60" s="4"/>
      <c r="K60" s="4"/>
    </row>
    <row r="61" spans="1:11" ht="14.1" customHeight="1">
      <c r="A61" s="4"/>
      <c r="B61" s="4"/>
      <c r="C61" s="11" t="s">
        <v>369</v>
      </c>
      <c r="D61" s="42">
        <v>0</v>
      </c>
      <c r="E61" s="42">
        <v>0</v>
      </c>
      <c r="F61" s="42">
        <v>0</v>
      </c>
      <c r="G61" s="42">
        <v>0</v>
      </c>
      <c r="H61" s="4"/>
      <c r="I61" s="4"/>
      <c r="J61" s="4"/>
      <c r="K61" s="4"/>
    </row>
    <row r="62" spans="1:11" ht="14.1" customHeight="1">
      <c r="A62" s="4"/>
      <c r="B62" s="4"/>
      <c r="C62" s="11" t="s">
        <v>368</v>
      </c>
      <c r="D62" s="42">
        <v>0</v>
      </c>
      <c r="E62" s="42">
        <v>0</v>
      </c>
      <c r="F62" s="42">
        <v>0</v>
      </c>
      <c r="G62" s="42">
        <v>0</v>
      </c>
      <c r="H62" s="4"/>
      <c r="I62" s="4"/>
      <c r="J62" s="4"/>
      <c r="K62" s="4"/>
    </row>
    <row r="63" spans="1:11" ht="14.1" customHeight="1">
      <c r="A63" s="4"/>
      <c r="B63" s="4"/>
      <c r="C63" s="11" t="s">
        <v>367</v>
      </c>
      <c r="D63" s="42">
        <v>0</v>
      </c>
      <c r="E63" s="42">
        <v>0</v>
      </c>
      <c r="F63" s="42">
        <v>0</v>
      </c>
      <c r="G63" s="42">
        <v>0</v>
      </c>
      <c r="H63" s="4"/>
      <c r="I63" s="4"/>
      <c r="J63" s="4"/>
      <c r="K63" s="4"/>
    </row>
    <row r="64" spans="1:11" ht="14.1" customHeight="1">
      <c r="A64" s="4"/>
      <c r="B64" s="4"/>
      <c r="C64" s="11" t="s">
        <v>366</v>
      </c>
      <c r="D64" s="42">
        <v>0</v>
      </c>
      <c r="E64" s="42">
        <v>0</v>
      </c>
      <c r="F64" s="42">
        <v>0</v>
      </c>
      <c r="G64" s="42">
        <v>0</v>
      </c>
      <c r="H64" s="4"/>
      <c r="I64" s="4"/>
      <c r="J64" s="4"/>
      <c r="K64" s="4"/>
    </row>
    <row r="65" spans="1:11" ht="14.1" customHeight="1">
      <c r="A65" s="4"/>
      <c r="B65" s="4"/>
      <c r="C65" s="11" t="s">
        <v>372</v>
      </c>
      <c r="D65" s="42">
        <v>0</v>
      </c>
      <c r="E65" s="42">
        <v>0</v>
      </c>
      <c r="F65" s="42">
        <v>0</v>
      </c>
      <c r="G65" s="42">
        <v>0</v>
      </c>
      <c r="H65" s="4"/>
      <c r="I65" s="4"/>
      <c r="J65" s="4"/>
      <c r="K65" s="4"/>
    </row>
    <row r="66" spans="1:11" ht="14.1" customHeight="1">
      <c r="A66" s="4"/>
      <c r="B66" s="4"/>
      <c r="C66" s="11" t="s">
        <v>370</v>
      </c>
      <c r="D66" s="42">
        <v>0</v>
      </c>
      <c r="E66" s="42">
        <v>0</v>
      </c>
      <c r="F66" s="42">
        <v>0</v>
      </c>
      <c r="G66" s="42">
        <v>0</v>
      </c>
      <c r="H66" s="4"/>
      <c r="I66" s="4"/>
      <c r="J66" s="4"/>
      <c r="K66" s="4"/>
    </row>
    <row r="67" spans="1:11" ht="14.1" customHeight="1">
      <c r="A67" s="4"/>
      <c r="B67" s="4"/>
      <c r="C67" s="11" t="s">
        <v>369</v>
      </c>
      <c r="D67" s="42">
        <v>0</v>
      </c>
      <c r="E67" s="42">
        <v>0</v>
      </c>
      <c r="F67" s="42">
        <v>0</v>
      </c>
      <c r="G67" s="42">
        <v>0</v>
      </c>
      <c r="H67" s="4"/>
      <c r="I67" s="4"/>
      <c r="J67" s="4"/>
      <c r="K67" s="4"/>
    </row>
    <row r="68" spans="1:11" ht="14.1" customHeight="1">
      <c r="A68" s="4"/>
      <c r="B68" s="4"/>
      <c r="C68" s="11" t="s">
        <v>368</v>
      </c>
      <c r="D68" s="42">
        <v>0</v>
      </c>
      <c r="E68" s="42">
        <v>0</v>
      </c>
      <c r="F68" s="42">
        <v>0</v>
      </c>
      <c r="G68" s="42">
        <v>0</v>
      </c>
      <c r="H68" s="4"/>
      <c r="I68" s="4"/>
      <c r="J68" s="4"/>
      <c r="K68" s="4"/>
    </row>
    <row r="69" spans="1:11" ht="14.1" customHeight="1">
      <c r="A69" s="4"/>
      <c r="B69" s="4"/>
      <c r="C69" s="11" t="s">
        <v>367</v>
      </c>
      <c r="D69" s="42">
        <v>0</v>
      </c>
      <c r="E69" s="42">
        <v>0</v>
      </c>
      <c r="F69" s="42">
        <v>0</v>
      </c>
      <c r="G69" s="42">
        <v>0</v>
      </c>
      <c r="H69" s="4"/>
      <c r="I69" s="4"/>
      <c r="J69" s="4"/>
      <c r="K69" s="4"/>
    </row>
    <row r="70" spans="1:11" ht="14.1" customHeight="1">
      <c r="A70" s="4"/>
      <c r="B70" s="4"/>
      <c r="C70" s="11" t="s">
        <v>366</v>
      </c>
      <c r="D70" s="42">
        <v>0</v>
      </c>
      <c r="E70" s="42">
        <v>0</v>
      </c>
      <c r="F70" s="42">
        <v>0</v>
      </c>
      <c r="G70" s="42">
        <v>0</v>
      </c>
      <c r="H70" s="4"/>
      <c r="I70" s="4"/>
      <c r="J70" s="4"/>
      <c r="K70" s="4"/>
    </row>
    <row r="71" spans="1:11" ht="14.1" customHeight="1">
      <c r="A71" s="4"/>
      <c r="B71" s="4"/>
      <c r="C71" s="11" t="s">
        <v>371</v>
      </c>
      <c r="D71" s="42">
        <v>0</v>
      </c>
      <c r="E71" s="42">
        <v>0</v>
      </c>
      <c r="F71" s="42">
        <v>0</v>
      </c>
      <c r="G71" s="42">
        <v>0</v>
      </c>
      <c r="H71" s="4"/>
      <c r="I71" s="4"/>
      <c r="J71" s="4"/>
      <c r="K71" s="4"/>
    </row>
    <row r="72" spans="1:11" ht="14.1" customHeight="1">
      <c r="A72" s="4"/>
      <c r="B72" s="4"/>
      <c r="C72" s="11" t="s">
        <v>370</v>
      </c>
      <c r="D72" s="42">
        <v>0</v>
      </c>
      <c r="E72" s="42">
        <v>0</v>
      </c>
      <c r="F72" s="42">
        <v>0</v>
      </c>
      <c r="G72" s="42">
        <v>0</v>
      </c>
      <c r="H72" s="4"/>
      <c r="I72" s="4"/>
      <c r="J72" s="4"/>
      <c r="K72" s="4"/>
    </row>
    <row r="73" spans="1:11" ht="14.1" customHeight="1">
      <c r="A73" s="4"/>
      <c r="B73" s="4"/>
      <c r="C73" s="11" t="s">
        <v>369</v>
      </c>
      <c r="D73" s="42">
        <v>0</v>
      </c>
      <c r="E73" s="42">
        <v>0</v>
      </c>
      <c r="F73" s="42">
        <v>0</v>
      </c>
      <c r="G73" s="42">
        <v>0</v>
      </c>
      <c r="H73" s="4"/>
      <c r="I73" s="4"/>
      <c r="J73" s="4"/>
      <c r="K73" s="4"/>
    </row>
    <row r="74" spans="1:11" ht="14.1" customHeight="1">
      <c r="A74" s="4"/>
      <c r="B74" s="4"/>
      <c r="C74" s="11" t="s">
        <v>368</v>
      </c>
      <c r="D74" s="42">
        <v>0</v>
      </c>
      <c r="E74" s="42">
        <v>0</v>
      </c>
      <c r="F74" s="42">
        <v>0</v>
      </c>
      <c r="G74" s="42">
        <v>0</v>
      </c>
      <c r="H74" s="4"/>
      <c r="I74" s="4"/>
      <c r="J74" s="4"/>
      <c r="K74" s="4"/>
    </row>
    <row r="75" spans="1:11" ht="14.1" customHeight="1">
      <c r="A75" s="4"/>
      <c r="B75" s="4"/>
      <c r="C75" s="11" t="s">
        <v>367</v>
      </c>
      <c r="D75" s="42">
        <v>0</v>
      </c>
      <c r="E75" s="42">
        <v>0</v>
      </c>
      <c r="F75" s="42">
        <v>0</v>
      </c>
      <c r="G75" s="42">
        <v>0</v>
      </c>
      <c r="H75" s="4"/>
      <c r="I75" s="4"/>
      <c r="J75" s="4"/>
      <c r="K75" s="4"/>
    </row>
    <row r="76" spans="1:11" ht="14.1" customHeight="1">
      <c r="A76" s="4"/>
      <c r="B76" s="4"/>
      <c r="C76" s="11" t="s">
        <v>366</v>
      </c>
      <c r="D76" s="42">
        <v>0</v>
      </c>
      <c r="E76" s="42">
        <v>0</v>
      </c>
      <c r="F76" s="42">
        <v>0</v>
      </c>
      <c r="G76" s="42">
        <v>0</v>
      </c>
      <c r="H76" s="4"/>
      <c r="I76" s="4"/>
      <c r="J76" s="4"/>
      <c r="K76" s="4"/>
    </row>
    <row r="77" spans="1:11" ht="14.1" customHeight="1">
      <c r="A77" s="4"/>
      <c r="B77" s="4"/>
      <c r="C77" s="11" t="s">
        <v>365</v>
      </c>
      <c r="D77" s="42">
        <v>0</v>
      </c>
      <c r="E77" s="42">
        <v>0</v>
      </c>
      <c r="F77" s="42">
        <v>0</v>
      </c>
      <c r="G77" s="42">
        <v>0</v>
      </c>
      <c r="H77" s="4"/>
      <c r="I77" s="4"/>
      <c r="J77" s="4"/>
      <c r="K77" s="4"/>
    </row>
    <row r="78" spans="1:11" ht="14.1" customHeight="1">
      <c r="A78" s="4"/>
      <c r="B78" s="4"/>
      <c r="C78" s="11" t="s">
        <v>364</v>
      </c>
      <c r="D78" s="42">
        <v>0</v>
      </c>
      <c r="E78" s="42">
        <v>0</v>
      </c>
      <c r="F78" s="42">
        <v>0</v>
      </c>
      <c r="G78" s="42">
        <v>0</v>
      </c>
      <c r="H78" s="4"/>
      <c r="I78" s="4"/>
      <c r="J78" s="4"/>
      <c r="K78" s="4"/>
    </row>
    <row r="79" spans="1:11" ht="14.1" customHeight="1">
      <c r="A79" s="4"/>
      <c r="B79" s="4"/>
      <c r="C79" s="10" t="s">
        <v>147</v>
      </c>
      <c r="D79" s="42">
        <v>77273520</v>
      </c>
      <c r="E79" s="42">
        <v>71600000</v>
      </c>
      <c r="F79" s="42">
        <v>74000000</v>
      </c>
      <c r="G79" s="42">
        <v>78000000</v>
      </c>
      <c r="H79" s="4"/>
      <c r="I79" s="4"/>
      <c r="J79" s="4"/>
      <c r="K79" s="4"/>
    </row>
    <row r="80" spans="1:11" ht="14.1" customHeight="1">
      <c r="A80" s="4"/>
      <c r="B80" s="4"/>
      <c r="C80" s="1222" t="s">
        <v>44</v>
      </c>
      <c r="D80" s="1223"/>
      <c r="E80" s="1223"/>
      <c r="F80" s="1223"/>
      <c r="G80" s="1223"/>
      <c r="H80" s="4"/>
      <c r="I80" s="4"/>
      <c r="J80" s="4"/>
      <c r="K80" s="4"/>
    </row>
    <row r="81" spans="1:11" ht="14.1" customHeight="1">
      <c r="A81" s="4"/>
      <c r="B81" s="4"/>
      <c r="C81" s="36" t="s">
        <v>893</v>
      </c>
      <c r="D81" s="1222" t="s">
        <v>200</v>
      </c>
      <c r="E81" s="1223"/>
      <c r="F81" s="1223"/>
      <c r="G81" s="1223"/>
      <c r="H81" s="4"/>
      <c r="I81" s="4"/>
      <c r="J81" s="4"/>
      <c r="K81" s="4"/>
    </row>
    <row r="82" spans="1:11" ht="14.1" customHeight="1">
      <c r="A82" s="4"/>
      <c r="B82" s="4"/>
      <c r="C82" s="14" t="s">
        <v>393</v>
      </c>
      <c r="D82" s="1232" t="s">
        <v>892</v>
      </c>
      <c r="E82" s="1233"/>
      <c r="F82" s="1233"/>
      <c r="G82" s="1233"/>
      <c r="H82" s="4"/>
      <c r="I82" s="4"/>
      <c r="J82" s="4"/>
      <c r="K82" s="4"/>
    </row>
    <row r="83" spans="1:11" ht="14.1" customHeight="1">
      <c r="A83" s="4"/>
      <c r="B83" s="4"/>
      <c r="C83" s="47" t="s">
        <v>392</v>
      </c>
      <c r="D83" s="1234" t="s">
        <v>891</v>
      </c>
      <c r="E83" s="1235"/>
      <c r="F83" s="1235"/>
      <c r="G83" s="1235"/>
      <c r="H83" s="4"/>
      <c r="I83" s="4"/>
      <c r="J83" s="4"/>
      <c r="K83" s="4"/>
    </row>
    <row r="84" spans="1:11" ht="14.1" customHeight="1">
      <c r="A84" s="4"/>
      <c r="B84" s="4"/>
      <c r="C84" s="47" t="s">
        <v>15</v>
      </c>
      <c r="D84" s="1234" t="s">
        <v>85</v>
      </c>
      <c r="E84" s="1235"/>
      <c r="F84" s="1235"/>
      <c r="G84" s="1235"/>
      <c r="H84" s="4"/>
      <c r="I84" s="4"/>
      <c r="J84" s="4"/>
      <c r="K84" s="4"/>
    </row>
    <row r="85" spans="1:11" ht="15" customHeight="1">
      <c r="A85" s="4"/>
      <c r="B85" s="4"/>
      <c r="C85" s="13"/>
      <c r="D85" s="40">
        <v>2021</v>
      </c>
      <c r="E85" s="40">
        <v>2022</v>
      </c>
      <c r="F85" s="40">
        <v>2023</v>
      </c>
      <c r="G85" s="40">
        <v>2024</v>
      </c>
      <c r="H85" s="4"/>
      <c r="I85" s="4"/>
      <c r="J85" s="4"/>
      <c r="K85" s="4"/>
    </row>
    <row r="86" spans="1:11" ht="15" customHeight="1">
      <c r="A86" s="4"/>
      <c r="B86" s="4"/>
      <c r="C86" s="12"/>
      <c r="D86" s="41" t="s">
        <v>7</v>
      </c>
      <c r="E86" s="41" t="s">
        <v>8</v>
      </c>
      <c r="F86" s="41" t="s">
        <v>8</v>
      </c>
      <c r="G86" s="41" t="s">
        <v>8</v>
      </c>
      <c r="H86" s="4"/>
      <c r="I86" s="4"/>
      <c r="J86" s="4"/>
      <c r="K86" s="4"/>
    </row>
    <row r="87" spans="1:11" ht="14.1" customHeight="1">
      <c r="A87" s="4"/>
      <c r="B87" s="4"/>
      <c r="C87" s="7" t="s">
        <v>16</v>
      </c>
      <c r="D87" s="39" t="s">
        <v>400</v>
      </c>
      <c r="E87" s="39" t="s">
        <v>671</v>
      </c>
      <c r="F87" s="39" t="s">
        <v>671</v>
      </c>
      <c r="G87" s="39" t="s">
        <v>459</v>
      </c>
      <c r="H87" s="4"/>
      <c r="I87" s="4"/>
      <c r="J87" s="4"/>
      <c r="K87" s="4"/>
    </row>
    <row r="88" spans="1:11" ht="14.1" customHeight="1">
      <c r="A88" s="4"/>
      <c r="B88" s="4"/>
      <c r="C88" s="7" t="s">
        <v>506</v>
      </c>
      <c r="D88" s="39" t="s">
        <v>518</v>
      </c>
      <c r="E88" s="39" t="s">
        <v>518</v>
      </c>
      <c r="F88" s="39" t="s">
        <v>518</v>
      </c>
      <c r="G88" s="39" t="s">
        <v>518</v>
      </c>
      <c r="H88" s="4"/>
      <c r="I88" s="4"/>
      <c r="J88" s="4"/>
      <c r="K88" s="4"/>
    </row>
    <row r="89" spans="1:11" ht="14.1" customHeight="1">
      <c r="A89" s="4"/>
      <c r="B89" s="4"/>
      <c r="C89" s="7" t="s">
        <v>504</v>
      </c>
      <c r="D89" s="39" t="s">
        <v>890</v>
      </c>
      <c r="E89" s="39" t="s">
        <v>889</v>
      </c>
      <c r="F89" s="39" t="s">
        <v>889</v>
      </c>
      <c r="G89" s="39" t="s">
        <v>888</v>
      </c>
      <c r="H89" s="4"/>
      <c r="I89" s="4"/>
      <c r="J89" s="4"/>
      <c r="K89" s="4"/>
    </row>
    <row r="90" spans="1:11" ht="14.1" customHeight="1">
      <c r="A90" s="4"/>
      <c r="B90" s="4"/>
      <c r="C90" s="7" t="s">
        <v>388</v>
      </c>
      <c r="D90" s="39" t="s">
        <v>361</v>
      </c>
      <c r="E90" s="39" t="s">
        <v>887</v>
      </c>
      <c r="F90" s="39" t="s">
        <v>385</v>
      </c>
      <c r="G90" s="39" t="s">
        <v>823</v>
      </c>
      <c r="H90" s="4"/>
      <c r="I90" s="4"/>
      <c r="J90" s="4"/>
      <c r="K90" s="4"/>
    </row>
    <row r="91" spans="1:11" ht="14.1" customHeight="1">
      <c r="A91" s="4"/>
      <c r="B91" s="4"/>
      <c r="C91" s="7" t="s">
        <v>387</v>
      </c>
      <c r="D91" s="39" t="s">
        <v>361</v>
      </c>
      <c r="E91" s="39" t="s">
        <v>385</v>
      </c>
      <c r="F91" s="39" t="s">
        <v>385</v>
      </c>
      <c r="G91" s="39" t="s">
        <v>385</v>
      </c>
      <c r="H91" s="4"/>
      <c r="I91" s="4"/>
      <c r="J91" s="4"/>
      <c r="K91" s="4"/>
    </row>
    <row r="92" spans="1:11" ht="14.1" customHeight="1">
      <c r="A92" s="4"/>
      <c r="B92" s="4"/>
      <c r="C92" s="7" t="s">
        <v>22</v>
      </c>
      <c r="D92" s="39" t="s">
        <v>361</v>
      </c>
      <c r="E92" s="39" t="s">
        <v>717</v>
      </c>
      <c r="F92" s="39" t="s">
        <v>385</v>
      </c>
      <c r="G92" s="39" t="s">
        <v>886</v>
      </c>
      <c r="H92" s="4"/>
      <c r="I92" s="4"/>
      <c r="J92" s="4"/>
      <c r="K92" s="4"/>
    </row>
    <row r="93" spans="1:11" ht="14.1" customHeight="1">
      <c r="A93" s="4"/>
      <c r="B93" s="4"/>
      <c r="C93" s="1236" t="s">
        <v>384</v>
      </c>
      <c r="D93" s="1237"/>
      <c r="E93" s="1237"/>
      <c r="F93" s="1237"/>
      <c r="G93" s="1237"/>
      <c r="H93" s="4"/>
      <c r="I93" s="4"/>
      <c r="J93" s="4"/>
      <c r="K93" s="4"/>
    </row>
    <row r="94" spans="1:11" ht="14.1" customHeight="1">
      <c r="A94" s="4"/>
      <c r="B94" s="4"/>
      <c r="C94" s="13"/>
      <c r="D94" s="40">
        <v>2021</v>
      </c>
      <c r="E94" s="40">
        <v>2022</v>
      </c>
      <c r="F94" s="40">
        <v>2023</v>
      </c>
      <c r="G94" s="40">
        <v>2024</v>
      </c>
      <c r="H94" s="4"/>
      <c r="I94" s="4"/>
      <c r="J94" s="4"/>
      <c r="K94" s="4"/>
    </row>
    <row r="95" spans="1:11" ht="14.1" customHeight="1">
      <c r="A95" s="4"/>
      <c r="B95" s="4"/>
      <c r="C95" s="12"/>
      <c r="D95" s="41" t="s">
        <v>7</v>
      </c>
      <c r="E95" s="41" t="s">
        <v>8</v>
      </c>
      <c r="F95" s="41" t="s">
        <v>8</v>
      </c>
      <c r="G95" s="41" t="s">
        <v>8</v>
      </c>
      <c r="H95" s="4"/>
      <c r="I95" s="4"/>
      <c r="J95" s="4"/>
      <c r="K95" s="4"/>
    </row>
    <row r="96" spans="1:11" ht="14.1" customHeight="1">
      <c r="A96" s="4"/>
      <c r="B96" s="4"/>
      <c r="C96" s="11" t="s">
        <v>381</v>
      </c>
      <c r="D96" s="42">
        <v>0</v>
      </c>
      <c r="E96" s="42">
        <v>0</v>
      </c>
      <c r="F96" s="42">
        <v>0</v>
      </c>
      <c r="G96" s="42">
        <v>0</v>
      </c>
      <c r="H96" s="4"/>
      <c r="I96" s="4"/>
      <c r="J96" s="4"/>
      <c r="K96" s="4"/>
    </row>
    <row r="97" spans="1:11" ht="14.1" customHeight="1">
      <c r="A97" s="4"/>
      <c r="B97" s="4"/>
      <c r="C97" s="11" t="s">
        <v>370</v>
      </c>
      <c r="D97" s="42">
        <v>0</v>
      </c>
      <c r="E97" s="42">
        <v>0</v>
      </c>
      <c r="F97" s="42">
        <v>0</v>
      </c>
      <c r="G97" s="42">
        <v>0</v>
      </c>
      <c r="H97" s="4"/>
      <c r="I97" s="4"/>
      <c r="J97" s="4"/>
      <c r="K97" s="4"/>
    </row>
    <row r="98" spans="1:11" ht="14.1" customHeight="1">
      <c r="A98" s="4"/>
      <c r="B98" s="4"/>
      <c r="C98" s="11" t="s">
        <v>374</v>
      </c>
      <c r="D98" s="42">
        <v>0</v>
      </c>
      <c r="E98" s="42">
        <v>0</v>
      </c>
      <c r="F98" s="42">
        <v>0</v>
      </c>
      <c r="G98" s="42">
        <v>0</v>
      </c>
      <c r="H98" s="4"/>
      <c r="I98" s="4"/>
      <c r="J98" s="4"/>
      <c r="K98" s="4"/>
    </row>
    <row r="99" spans="1:11" ht="14.1" customHeight="1">
      <c r="A99" s="4"/>
      <c r="B99" s="4"/>
      <c r="C99" s="11" t="s">
        <v>380</v>
      </c>
      <c r="D99" s="42">
        <v>0</v>
      </c>
      <c r="E99" s="42">
        <v>0</v>
      </c>
      <c r="F99" s="42">
        <v>0</v>
      </c>
      <c r="G99" s="42">
        <v>0</v>
      </c>
      <c r="H99" s="4"/>
      <c r="I99" s="4"/>
      <c r="J99" s="4"/>
      <c r="K99" s="4"/>
    </row>
    <row r="100" spans="1:11" ht="14.1" customHeight="1">
      <c r="A100" s="4"/>
      <c r="B100" s="4"/>
      <c r="C100" s="11" t="s">
        <v>370</v>
      </c>
      <c r="D100" s="42">
        <v>0</v>
      </c>
      <c r="E100" s="42">
        <v>0</v>
      </c>
      <c r="F100" s="42">
        <v>0</v>
      </c>
      <c r="G100" s="42">
        <v>0</v>
      </c>
      <c r="H100" s="4"/>
      <c r="I100" s="4"/>
      <c r="J100" s="4"/>
      <c r="K100" s="4"/>
    </row>
    <row r="101" spans="1:11" ht="14.1" customHeight="1">
      <c r="A101" s="4"/>
      <c r="B101" s="4"/>
      <c r="C101" s="11" t="s">
        <v>374</v>
      </c>
      <c r="D101" s="42">
        <v>0</v>
      </c>
      <c r="E101" s="42">
        <v>0</v>
      </c>
      <c r="F101" s="42">
        <v>0</v>
      </c>
      <c r="G101" s="42">
        <v>0</v>
      </c>
      <c r="H101" s="4"/>
      <c r="I101" s="4"/>
      <c r="J101" s="4"/>
      <c r="K101" s="4"/>
    </row>
    <row r="102" spans="1:11" ht="14.1" customHeight="1">
      <c r="A102" s="4"/>
      <c r="B102" s="4"/>
      <c r="C102" s="11" t="s">
        <v>379</v>
      </c>
      <c r="D102" s="42">
        <v>0</v>
      </c>
      <c r="E102" s="42">
        <v>0</v>
      </c>
      <c r="F102" s="42">
        <v>0</v>
      </c>
      <c r="G102" s="42">
        <v>0</v>
      </c>
      <c r="H102" s="4"/>
      <c r="I102" s="4"/>
      <c r="J102" s="4"/>
      <c r="K102" s="4"/>
    </row>
    <row r="103" spans="1:11" ht="14.1" customHeight="1">
      <c r="A103" s="4"/>
      <c r="B103" s="4"/>
      <c r="C103" s="11" t="s">
        <v>370</v>
      </c>
      <c r="D103" s="42">
        <v>0</v>
      </c>
      <c r="E103" s="42">
        <v>0</v>
      </c>
      <c r="F103" s="42">
        <v>0</v>
      </c>
      <c r="G103" s="42">
        <v>0</v>
      </c>
      <c r="H103" s="4"/>
      <c r="I103" s="4"/>
      <c r="J103" s="4"/>
      <c r="K103" s="4"/>
    </row>
    <row r="104" spans="1:11" ht="14.1" customHeight="1">
      <c r="A104" s="4"/>
      <c r="B104" s="4"/>
      <c r="C104" s="11" t="s">
        <v>374</v>
      </c>
      <c r="D104" s="42">
        <v>0</v>
      </c>
      <c r="E104" s="42">
        <v>0</v>
      </c>
      <c r="F104" s="42">
        <v>0</v>
      </c>
      <c r="G104" s="42">
        <v>0</v>
      </c>
      <c r="H104" s="4"/>
      <c r="I104" s="4"/>
      <c r="J104" s="4"/>
      <c r="K104" s="4"/>
    </row>
    <row r="105" spans="1:11" ht="14.1" customHeight="1">
      <c r="A105" s="4"/>
      <c r="B105" s="4"/>
      <c r="C105" s="11" t="s">
        <v>378</v>
      </c>
      <c r="D105" s="42">
        <v>0</v>
      </c>
      <c r="E105" s="42">
        <v>0</v>
      </c>
      <c r="F105" s="42">
        <v>0</v>
      </c>
      <c r="G105" s="42">
        <v>0</v>
      </c>
      <c r="H105" s="4"/>
      <c r="I105" s="4"/>
      <c r="J105" s="4"/>
      <c r="K105" s="4"/>
    </row>
    <row r="106" spans="1:11" ht="14.1" customHeight="1">
      <c r="A106" s="4"/>
      <c r="B106" s="4"/>
      <c r="C106" s="11" t="s">
        <v>370</v>
      </c>
      <c r="D106" s="42">
        <v>0</v>
      </c>
      <c r="E106" s="42">
        <v>0</v>
      </c>
      <c r="F106" s="42">
        <v>0</v>
      </c>
      <c r="G106" s="42">
        <v>0</v>
      </c>
      <c r="H106" s="4"/>
      <c r="I106" s="4"/>
      <c r="J106" s="4"/>
      <c r="K106" s="4"/>
    </row>
    <row r="107" spans="1:11" ht="14.1" customHeight="1">
      <c r="A107" s="4"/>
      <c r="B107" s="4"/>
      <c r="C107" s="11" t="s">
        <v>374</v>
      </c>
      <c r="D107" s="42">
        <v>0</v>
      </c>
      <c r="E107" s="42">
        <v>0</v>
      </c>
      <c r="F107" s="42">
        <v>0</v>
      </c>
      <c r="G107" s="42">
        <v>0</v>
      </c>
      <c r="H107" s="4"/>
      <c r="I107" s="4"/>
      <c r="J107" s="4"/>
      <c r="K107" s="4"/>
    </row>
    <row r="108" spans="1:11" ht="14.1" customHeight="1">
      <c r="A108" s="4"/>
      <c r="B108" s="4"/>
      <c r="C108" s="11" t="s">
        <v>383</v>
      </c>
      <c r="D108" s="42">
        <v>0</v>
      </c>
      <c r="E108" s="42">
        <v>0</v>
      </c>
      <c r="F108" s="42">
        <v>0</v>
      </c>
      <c r="G108" s="42">
        <v>0</v>
      </c>
      <c r="H108" s="4"/>
      <c r="I108" s="4"/>
      <c r="J108" s="4"/>
      <c r="K108" s="4"/>
    </row>
    <row r="109" spans="1:11" ht="14.1" customHeight="1">
      <c r="A109" s="4"/>
      <c r="B109" s="4"/>
      <c r="C109" s="11" t="s">
        <v>370</v>
      </c>
      <c r="D109" s="42">
        <v>0</v>
      </c>
      <c r="E109" s="42">
        <v>0</v>
      </c>
      <c r="F109" s="42">
        <v>0</v>
      </c>
      <c r="G109" s="42">
        <v>0</v>
      </c>
      <c r="H109" s="4"/>
      <c r="I109" s="4"/>
      <c r="J109" s="4"/>
      <c r="K109" s="4"/>
    </row>
    <row r="110" spans="1:11" ht="14.1" customHeight="1">
      <c r="A110" s="4"/>
      <c r="B110" s="4"/>
      <c r="C110" s="11" t="s">
        <v>374</v>
      </c>
      <c r="D110" s="42">
        <v>0</v>
      </c>
      <c r="E110" s="42">
        <v>0</v>
      </c>
      <c r="F110" s="42">
        <v>0</v>
      </c>
      <c r="G110" s="42">
        <v>0</v>
      </c>
      <c r="H110" s="4"/>
      <c r="I110" s="4"/>
      <c r="J110" s="4"/>
      <c r="K110" s="4"/>
    </row>
    <row r="111" spans="1:11" ht="14.1" customHeight="1">
      <c r="A111" s="4"/>
      <c r="B111" s="4"/>
      <c r="C111" s="11" t="s">
        <v>376</v>
      </c>
      <c r="D111" s="42">
        <v>0</v>
      </c>
      <c r="E111" s="42">
        <v>0</v>
      </c>
      <c r="F111" s="42">
        <v>0</v>
      </c>
      <c r="G111" s="42">
        <v>0</v>
      </c>
      <c r="H111" s="4"/>
      <c r="I111" s="4"/>
      <c r="J111" s="4"/>
      <c r="K111" s="4"/>
    </row>
    <row r="112" spans="1:11" ht="14.1" customHeight="1">
      <c r="A112" s="4"/>
      <c r="B112" s="4"/>
      <c r="C112" s="11" t="s">
        <v>370</v>
      </c>
      <c r="D112" s="42">
        <v>0</v>
      </c>
      <c r="E112" s="42">
        <v>0</v>
      </c>
      <c r="F112" s="42">
        <v>0</v>
      </c>
      <c r="G112" s="42">
        <v>0</v>
      </c>
      <c r="H112" s="4"/>
      <c r="I112" s="4"/>
      <c r="J112" s="4"/>
      <c r="K112" s="4"/>
    </row>
    <row r="113" spans="1:11" ht="14.1" customHeight="1">
      <c r="A113" s="4"/>
      <c r="B113" s="4"/>
      <c r="C113" s="11" t="s">
        <v>374</v>
      </c>
      <c r="D113" s="42">
        <v>0</v>
      </c>
      <c r="E113" s="42">
        <v>0</v>
      </c>
      <c r="F113" s="42">
        <v>0</v>
      </c>
      <c r="G113" s="42">
        <v>0</v>
      </c>
      <c r="H113" s="4"/>
      <c r="I113" s="4"/>
      <c r="J113" s="4"/>
      <c r="K113" s="4"/>
    </row>
    <row r="114" spans="1:11" ht="14.1" customHeight="1">
      <c r="A114" s="4"/>
      <c r="B114" s="4"/>
      <c r="C114" s="11" t="s">
        <v>375</v>
      </c>
      <c r="D114" s="42">
        <v>0</v>
      </c>
      <c r="E114" s="42">
        <v>0</v>
      </c>
      <c r="F114" s="42">
        <v>0</v>
      </c>
      <c r="G114" s="42">
        <v>0</v>
      </c>
      <c r="H114" s="4"/>
      <c r="I114" s="4"/>
      <c r="J114" s="4"/>
      <c r="K114" s="4"/>
    </row>
    <row r="115" spans="1:11" ht="14.1" customHeight="1">
      <c r="A115" s="4"/>
      <c r="B115" s="4"/>
      <c r="C115" s="11" t="s">
        <v>370</v>
      </c>
      <c r="D115" s="42">
        <v>0</v>
      </c>
      <c r="E115" s="42">
        <v>0</v>
      </c>
      <c r="F115" s="42">
        <v>0</v>
      </c>
      <c r="G115" s="42">
        <v>0</v>
      </c>
      <c r="H115" s="4"/>
      <c r="I115" s="4"/>
      <c r="J115" s="4"/>
      <c r="K115" s="4"/>
    </row>
    <row r="116" spans="1:11" ht="14.1" customHeight="1">
      <c r="A116" s="4"/>
      <c r="B116" s="4"/>
      <c r="C116" s="11" t="s">
        <v>374</v>
      </c>
      <c r="D116" s="42">
        <v>0</v>
      </c>
      <c r="E116" s="42">
        <v>0</v>
      </c>
      <c r="F116" s="42">
        <v>0</v>
      </c>
      <c r="G116" s="42">
        <v>0</v>
      </c>
      <c r="H116" s="4"/>
      <c r="I116" s="4"/>
      <c r="J116" s="4"/>
      <c r="K116" s="4"/>
    </row>
    <row r="117" spans="1:11" ht="14.1" customHeight="1">
      <c r="A117" s="4"/>
      <c r="B117" s="4"/>
      <c r="C117" s="11" t="s">
        <v>373</v>
      </c>
      <c r="D117" s="42">
        <v>0</v>
      </c>
      <c r="E117" s="42">
        <v>0</v>
      </c>
      <c r="F117" s="42">
        <v>0</v>
      </c>
      <c r="G117" s="42">
        <v>0</v>
      </c>
      <c r="H117" s="4"/>
      <c r="I117" s="4"/>
      <c r="J117" s="4"/>
      <c r="K117" s="4"/>
    </row>
    <row r="118" spans="1:11" ht="14.1" customHeight="1">
      <c r="A118" s="4"/>
      <c r="B118" s="4"/>
      <c r="C118" s="11" t="s">
        <v>370</v>
      </c>
      <c r="D118" s="42">
        <v>0</v>
      </c>
      <c r="E118" s="42">
        <v>0</v>
      </c>
      <c r="F118" s="42">
        <v>0</v>
      </c>
      <c r="G118" s="42">
        <v>0</v>
      </c>
      <c r="H118" s="4"/>
      <c r="I118" s="4"/>
      <c r="J118" s="4"/>
      <c r="K118" s="4"/>
    </row>
    <row r="119" spans="1:11" ht="14.1" customHeight="1">
      <c r="A119" s="4"/>
      <c r="B119" s="4"/>
      <c r="C119" s="11" t="s">
        <v>369</v>
      </c>
      <c r="D119" s="42">
        <v>0</v>
      </c>
      <c r="E119" s="42">
        <v>0</v>
      </c>
      <c r="F119" s="42">
        <v>0</v>
      </c>
      <c r="G119" s="42">
        <v>0</v>
      </c>
      <c r="H119" s="4"/>
      <c r="I119" s="4"/>
      <c r="J119" s="4"/>
      <c r="K119" s="4"/>
    </row>
    <row r="120" spans="1:11" ht="14.1" customHeight="1">
      <c r="A120" s="4"/>
      <c r="B120" s="4"/>
      <c r="C120" s="11" t="s">
        <v>368</v>
      </c>
      <c r="D120" s="42">
        <v>0</v>
      </c>
      <c r="E120" s="42">
        <v>0</v>
      </c>
      <c r="F120" s="42">
        <v>0</v>
      </c>
      <c r="G120" s="42">
        <v>0</v>
      </c>
      <c r="H120" s="4"/>
      <c r="I120" s="4"/>
      <c r="J120" s="4"/>
      <c r="K120" s="4"/>
    </row>
    <row r="121" spans="1:11" ht="14.1" customHeight="1">
      <c r="A121" s="4"/>
      <c r="B121" s="4"/>
      <c r="C121" s="11" t="s">
        <v>367</v>
      </c>
      <c r="D121" s="42">
        <v>0</v>
      </c>
      <c r="E121" s="42">
        <v>0</v>
      </c>
      <c r="F121" s="42">
        <v>0</v>
      </c>
      <c r="G121" s="42">
        <v>0</v>
      </c>
      <c r="H121" s="4"/>
      <c r="I121" s="4"/>
      <c r="J121" s="4"/>
      <c r="K121" s="4"/>
    </row>
    <row r="122" spans="1:11" ht="14.1" customHeight="1">
      <c r="A122" s="4"/>
      <c r="B122" s="4"/>
      <c r="C122" s="11" t="s">
        <v>366</v>
      </c>
      <c r="D122" s="42">
        <v>0</v>
      </c>
      <c r="E122" s="42">
        <v>0</v>
      </c>
      <c r="F122" s="42">
        <v>0</v>
      </c>
      <c r="G122" s="42">
        <v>0</v>
      </c>
      <c r="H122" s="4"/>
      <c r="I122" s="4"/>
      <c r="J122" s="4"/>
      <c r="K122" s="4"/>
    </row>
    <row r="123" spans="1:11" ht="14.1" customHeight="1">
      <c r="A123" s="4"/>
      <c r="B123" s="4"/>
      <c r="C123" s="11" t="s">
        <v>372</v>
      </c>
      <c r="D123" s="42">
        <v>1000000</v>
      </c>
      <c r="E123" s="42">
        <v>1000000</v>
      </c>
      <c r="F123" s="42">
        <v>1000000</v>
      </c>
      <c r="G123" s="42">
        <v>1000000</v>
      </c>
      <c r="H123" s="4"/>
      <c r="I123" s="4"/>
      <c r="J123" s="4"/>
      <c r="K123" s="4"/>
    </row>
    <row r="124" spans="1:11" ht="14.1" customHeight="1">
      <c r="A124" s="4"/>
      <c r="B124" s="4"/>
      <c r="C124" s="11" t="s">
        <v>370</v>
      </c>
      <c r="D124" s="42">
        <v>1000000</v>
      </c>
      <c r="E124" s="42">
        <v>1000000</v>
      </c>
      <c r="F124" s="42">
        <v>1000000</v>
      </c>
      <c r="G124" s="42">
        <v>1000000</v>
      </c>
      <c r="H124" s="4"/>
      <c r="I124" s="4"/>
      <c r="J124" s="4"/>
      <c r="K124" s="4"/>
    </row>
    <row r="125" spans="1:11" ht="14.1" customHeight="1">
      <c r="A125" s="4"/>
      <c r="B125" s="4"/>
      <c r="C125" s="11" t="s">
        <v>369</v>
      </c>
      <c r="D125" s="42">
        <v>0</v>
      </c>
      <c r="E125" s="42">
        <v>0</v>
      </c>
      <c r="F125" s="42">
        <v>0</v>
      </c>
      <c r="G125" s="42">
        <v>0</v>
      </c>
      <c r="H125" s="4"/>
      <c r="I125" s="4"/>
      <c r="J125" s="4"/>
      <c r="K125" s="4"/>
    </row>
    <row r="126" spans="1:11" ht="14.1" customHeight="1">
      <c r="A126" s="4"/>
      <c r="B126" s="4"/>
      <c r="C126" s="11" t="s">
        <v>368</v>
      </c>
      <c r="D126" s="42">
        <v>0</v>
      </c>
      <c r="E126" s="42">
        <v>0</v>
      </c>
      <c r="F126" s="42">
        <v>0</v>
      </c>
      <c r="G126" s="42">
        <v>0</v>
      </c>
      <c r="H126" s="4"/>
      <c r="I126" s="4"/>
      <c r="J126" s="4"/>
      <c r="K126" s="4"/>
    </row>
    <row r="127" spans="1:11" ht="14.1" customHeight="1">
      <c r="A127" s="4"/>
      <c r="B127" s="4"/>
      <c r="C127" s="11" t="s">
        <v>367</v>
      </c>
      <c r="D127" s="42">
        <v>0</v>
      </c>
      <c r="E127" s="42">
        <v>0</v>
      </c>
      <c r="F127" s="42">
        <v>0</v>
      </c>
      <c r="G127" s="42">
        <v>0</v>
      </c>
      <c r="H127" s="4"/>
      <c r="I127" s="4"/>
      <c r="J127" s="4"/>
      <c r="K127" s="4"/>
    </row>
    <row r="128" spans="1:11" ht="14.1" customHeight="1">
      <c r="A128" s="4"/>
      <c r="B128" s="4"/>
      <c r="C128" s="11" t="s">
        <v>366</v>
      </c>
      <c r="D128" s="42">
        <v>0</v>
      </c>
      <c r="E128" s="42">
        <v>0</v>
      </c>
      <c r="F128" s="42">
        <v>0</v>
      </c>
      <c r="G128" s="42">
        <v>0</v>
      </c>
      <c r="H128" s="4"/>
      <c r="I128" s="4"/>
      <c r="J128" s="4"/>
      <c r="K128" s="4"/>
    </row>
    <row r="129" spans="1:11" ht="14.1" customHeight="1">
      <c r="A129" s="4"/>
      <c r="B129" s="4"/>
      <c r="C129" s="11" t="s">
        <v>371</v>
      </c>
      <c r="D129" s="42">
        <v>0</v>
      </c>
      <c r="E129" s="42">
        <v>0</v>
      </c>
      <c r="F129" s="42">
        <v>0</v>
      </c>
      <c r="G129" s="42">
        <v>0</v>
      </c>
      <c r="H129" s="4"/>
      <c r="I129" s="4"/>
      <c r="J129" s="4"/>
      <c r="K129" s="4"/>
    </row>
    <row r="130" spans="1:11" ht="14.1" customHeight="1">
      <c r="A130" s="4"/>
      <c r="B130" s="4"/>
      <c r="C130" s="11" t="s">
        <v>370</v>
      </c>
      <c r="D130" s="42">
        <v>0</v>
      </c>
      <c r="E130" s="42">
        <v>0</v>
      </c>
      <c r="F130" s="42">
        <v>0</v>
      </c>
      <c r="G130" s="42">
        <v>0</v>
      </c>
      <c r="H130" s="4"/>
      <c r="I130" s="4"/>
      <c r="J130" s="4"/>
      <c r="K130" s="4"/>
    </row>
    <row r="131" spans="1:11" ht="14.1" customHeight="1">
      <c r="A131" s="4"/>
      <c r="B131" s="4"/>
      <c r="C131" s="11" t="s">
        <v>369</v>
      </c>
      <c r="D131" s="42">
        <v>0</v>
      </c>
      <c r="E131" s="42">
        <v>0</v>
      </c>
      <c r="F131" s="42">
        <v>0</v>
      </c>
      <c r="G131" s="42">
        <v>0</v>
      </c>
      <c r="H131" s="4"/>
      <c r="I131" s="4"/>
      <c r="J131" s="4"/>
      <c r="K131" s="4"/>
    </row>
    <row r="132" spans="1:11" ht="14.1" customHeight="1">
      <c r="A132" s="4"/>
      <c r="B132" s="4"/>
      <c r="C132" s="11" t="s">
        <v>368</v>
      </c>
      <c r="D132" s="42">
        <v>0</v>
      </c>
      <c r="E132" s="42">
        <v>0</v>
      </c>
      <c r="F132" s="42">
        <v>0</v>
      </c>
      <c r="G132" s="42">
        <v>0</v>
      </c>
      <c r="H132" s="4"/>
      <c r="I132" s="4"/>
      <c r="J132" s="4"/>
      <c r="K132" s="4"/>
    </row>
    <row r="133" spans="1:11" ht="14.1" customHeight="1">
      <c r="A133" s="4"/>
      <c r="B133" s="4"/>
      <c r="C133" s="11" t="s">
        <v>367</v>
      </c>
      <c r="D133" s="42">
        <v>0</v>
      </c>
      <c r="E133" s="42">
        <v>0</v>
      </c>
      <c r="F133" s="42">
        <v>0</v>
      </c>
      <c r="G133" s="42">
        <v>0</v>
      </c>
      <c r="H133" s="4"/>
      <c r="I133" s="4"/>
      <c r="J133" s="4"/>
      <c r="K133" s="4"/>
    </row>
    <row r="134" spans="1:11" ht="14.1" customHeight="1">
      <c r="A134" s="4"/>
      <c r="B134" s="4"/>
      <c r="C134" s="11" t="s">
        <v>366</v>
      </c>
      <c r="D134" s="42">
        <v>0</v>
      </c>
      <c r="E134" s="42">
        <v>0</v>
      </c>
      <c r="F134" s="42">
        <v>0</v>
      </c>
      <c r="G134" s="42">
        <v>0</v>
      </c>
      <c r="H134" s="4"/>
      <c r="I134" s="4"/>
      <c r="J134" s="4"/>
      <c r="K134" s="4"/>
    </row>
    <row r="135" spans="1:11" ht="14.1" customHeight="1">
      <c r="A135" s="4"/>
      <c r="B135" s="4"/>
      <c r="C135" s="11" t="s">
        <v>365</v>
      </c>
      <c r="D135" s="42">
        <v>0</v>
      </c>
      <c r="E135" s="42">
        <v>0</v>
      </c>
      <c r="F135" s="42">
        <v>0</v>
      </c>
      <c r="G135" s="42">
        <v>0</v>
      </c>
      <c r="H135" s="4"/>
      <c r="I135" s="4"/>
      <c r="J135" s="4"/>
      <c r="K135" s="4"/>
    </row>
    <row r="136" spans="1:11" ht="14.1" customHeight="1">
      <c r="A136" s="4"/>
      <c r="B136" s="4"/>
      <c r="C136" s="11" t="s">
        <v>364</v>
      </c>
      <c r="D136" s="42">
        <v>0</v>
      </c>
      <c r="E136" s="42">
        <v>0</v>
      </c>
      <c r="F136" s="42">
        <v>0</v>
      </c>
      <c r="G136" s="42">
        <v>0</v>
      </c>
      <c r="H136" s="4"/>
      <c r="I136" s="4"/>
      <c r="J136" s="4"/>
      <c r="K136" s="4"/>
    </row>
    <row r="137" spans="1:11" ht="14.1" customHeight="1">
      <c r="A137" s="4"/>
      <c r="B137" s="4"/>
      <c r="C137" s="10" t="s">
        <v>147</v>
      </c>
      <c r="D137" s="42">
        <v>1000000</v>
      </c>
      <c r="E137" s="42">
        <v>1000000</v>
      </c>
      <c r="F137" s="42">
        <v>1000000</v>
      </c>
      <c r="G137" s="42">
        <v>1000000</v>
      </c>
      <c r="H137" s="4"/>
      <c r="I137" s="4"/>
      <c r="J137" s="4"/>
      <c r="K137" s="4"/>
    </row>
    <row r="138" spans="1:11" ht="15" customHeight="1">
      <c r="A138" s="4"/>
      <c r="B138" s="4"/>
      <c r="C138" s="9" t="s">
        <v>361</v>
      </c>
      <c r="D138" s="44" t="s">
        <v>361</v>
      </c>
      <c r="E138" s="44" t="s">
        <v>361</v>
      </c>
      <c r="F138" s="44" t="s">
        <v>361</v>
      </c>
      <c r="G138" s="44" t="s">
        <v>361</v>
      </c>
      <c r="H138" s="4"/>
      <c r="I138" s="4"/>
      <c r="J138" s="4"/>
      <c r="K138" s="4"/>
    </row>
    <row r="139" spans="1:11" ht="15" customHeight="1">
      <c r="A139" s="4"/>
      <c r="B139" s="4"/>
      <c r="C139" s="8" t="s">
        <v>382</v>
      </c>
      <c r="D139" s="45">
        <v>78273520</v>
      </c>
      <c r="E139" s="45">
        <v>72600000</v>
      </c>
      <c r="F139" s="45">
        <v>75000000</v>
      </c>
      <c r="G139" s="45">
        <v>79000000</v>
      </c>
      <c r="H139" s="4"/>
      <c r="I139" s="4"/>
      <c r="J139" s="4"/>
      <c r="K139" s="4"/>
    </row>
    <row r="140" spans="1:11" ht="15" customHeight="1">
      <c r="A140" s="4"/>
      <c r="B140" s="4"/>
      <c r="C140" s="7" t="s">
        <v>381</v>
      </c>
      <c r="D140" s="43">
        <v>57581128</v>
      </c>
      <c r="E140" s="43">
        <v>53500000</v>
      </c>
      <c r="F140" s="43">
        <v>53500000</v>
      </c>
      <c r="G140" s="43">
        <v>53500000</v>
      </c>
      <c r="H140" s="4"/>
      <c r="I140" s="4"/>
      <c r="J140" s="4"/>
      <c r="K140" s="4"/>
    </row>
    <row r="141" spans="1:11" ht="15" customHeight="1">
      <c r="A141" s="4"/>
      <c r="B141" s="4"/>
      <c r="C141" s="7" t="s">
        <v>370</v>
      </c>
      <c r="D141" s="43">
        <v>57581128</v>
      </c>
      <c r="E141" s="43">
        <v>53500000</v>
      </c>
      <c r="F141" s="43">
        <v>53500000</v>
      </c>
      <c r="G141" s="43">
        <v>53500000</v>
      </c>
      <c r="H141" s="4"/>
      <c r="I141" s="4"/>
      <c r="J141" s="4"/>
      <c r="K141" s="4"/>
    </row>
    <row r="142" spans="1:11" ht="15" customHeight="1">
      <c r="A142" s="4"/>
      <c r="B142" s="4"/>
      <c r="C142" s="7" t="s">
        <v>374</v>
      </c>
      <c r="D142" s="43">
        <v>0</v>
      </c>
      <c r="E142" s="43">
        <v>0</v>
      </c>
      <c r="F142" s="43">
        <v>0</v>
      </c>
      <c r="G142" s="43">
        <v>0</v>
      </c>
      <c r="H142" s="4"/>
      <c r="I142" s="4"/>
      <c r="J142" s="4"/>
      <c r="K142" s="4"/>
    </row>
    <row r="143" spans="1:11" ht="15" customHeight="1">
      <c r="A143" s="4"/>
      <c r="B143" s="4"/>
      <c r="C143" s="7" t="s">
        <v>380</v>
      </c>
      <c r="D143" s="43">
        <v>9500000</v>
      </c>
      <c r="E143" s="43">
        <v>9600000</v>
      </c>
      <c r="F143" s="43">
        <v>9600000</v>
      </c>
      <c r="G143" s="43">
        <v>9600000</v>
      </c>
      <c r="H143" s="4"/>
      <c r="I143" s="4"/>
      <c r="J143" s="4"/>
      <c r="K143" s="4"/>
    </row>
    <row r="144" spans="1:11" ht="15" customHeight="1">
      <c r="A144" s="4"/>
      <c r="B144" s="4"/>
      <c r="C144" s="7" t="s">
        <v>370</v>
      </c>
      <c r="D144" s="43">
        <v>9500000</v>
      </c>
      <c r="E144" s="43">
        <v>9600000</v>
      </c>
      <c r="F144" s="43">
        <v>9600000</v>
      </c>
      <c r="G144" s="43">
        <v>9600000</v>
      </c>
      <c r="H144" s="4"/>
      <c r="I144" s="4"/>
      <c r="J144" s="4"/>
      <c r="K144" s="4"/>
    </row>
    <row r="145" spans="1:11" ht="15" customHeight="1">
      <c r="A145" s="4"/>
      <c r="B145" s="4"/>
      <c r="C145" s="7" t="s">
        <v>374</v>
      </c>
      <c r="D145" s="43">
        <v>0</v>
      </c>
      <c r="E145" s="43">
        <v>0</v>
      </c>
      <c r="F145" s="43">
        <v>0</v>
      </c>
      <c r="G145" s="43">
        <v>0</v>
      </c>
      <c r="H145" s="4"/>
      <c r="I145" s="4"/>
      <c r="J145" s="4"/>
      <c r="K145" s="4"/>
    </row>
    <row r="146" spans="1:11" ht="15" customHeight="1">
      <c r="A146" s="4"/>
      <c r="B146" s="4"/>
      <c r="C146" s="7" t="s">
        <v>379</v>
      </c>
      <c r="D146" s="43">
        <v>7870105</v>
      </c>
      <c r="E146" s="43">
        <v>8260000</v>
      </c>
      <c r="F146" s="43">
        <v>10660000</v>
      </c>
      <c r="G146" s="43">
        <v>14660000</v>
      </c>
      <c r="H146" s="4"/>
      <c r="I146" s="4"/>
      <c r="J146" s="4"/>
      <c r="K146" s="4"/>
    </row>
    <row r="147" spans="1:11" ht="15" customHeight="1">
      <c r="A147" s="4"/>
      <c r="B147" s="4"/>
      <c r="C147" s="7" t="s">
        <v>370</v>
      </c>
      <c r="D147" s="43">
        <v>7870105</v>
      </c>
      <c r="E147" s="43">
        <v>8260000</v>
      </c>
      <c r="F147" s="43">
        <v>10660000</v>
      </c>
      <c r="G147" s="43">
        <v>14660000</v>
      </c>
      <c r="H147" s="4"/>
      <c r="I147" s="4"/>
      <c r="J147" s="4"/>
      <c r="K147" s="4"/>
    </row>
    <row r="148" spans="1:11" ht="15" customHeight="1">
      <c r="A148" s="4"/>
      <c r="B148" s="4"/>
      <c r="C148" s="7" t="s">
        <v>374</v>
      </c>
      <c r="D148" s="43">
        <v>0</v>
      </c>
      <c r="E148" s="43">
        <v>0</v>
      </c>
      <c r="F148" s="43">
        <v>0</v>
      </c>
      <c r="G148" s="43">
        <v>0</v>
      </c>
      <c r="H148" s="4"/>
      <c r="I148" s="4"/>
      <c r="J148" s="4"/>
      <c r="K148" s="4"/>
    </row>
    <row r="149" spans="1:11" ht="15" customHeight="1">
      <c r="A149" s="4"/>
      <c r="B149" s="4"/>
      <c r="C149" s="7" t="s">
        <v>378</v>
      </c>
      <c r="D149" s="43">
        <v>0</v>
      </c>
      <c r="E149" s="43">
        <v>0</v>
      </c>
      <c r="F149" s="43">
        <v>0</v>
      </c>
      <c r="G149" s="43">
        <v>0</v>
      </c>
      <c r="H149" s="4"/>
      <c r="I149" s="4"/>
      <c r="J149" s="4"/>
      <c r="K149" s="4"/>
    </row>
    <row r="150" spans="1:11" ht="15" customHeight="1">
      <c r="A150" s="4"/>
      <c r="B150" s="4"/>
      <c r="C150" s="7" t="s">
        <v>370</v>
      </c>
      <c r="D150" s="43">
        <v>0</v>
      </c>
      <c r="E150" s="43">
        <v>0</v>
      </c>
      <c r="F150" s="43">
        <v>0</v>
      </c>
      <c r="G150" s="43">
        <v>0</v>
      </c>
      <c r="H150" s="4"/>
      <c r="I150" s="4"/>
      <c r="J150" s="4"/>
      <c r="K150" s="4"/>
    </row>
    <row r="151" spans="1:11" ht="15" customHeight="1">
      <c r="A151" s="4"/>
      <c r="B151" s="4"/>
      <c r="C151" s="7" t="s">
        <v>374</v>
      </c>
      <c r="D151" s="43">
        <v>0</v>
      </c>
      <c r="E151" s="43">
        <v>0</v>
      </c>
      <c r="F151" s="43">
        <v>0</v>
      </c>
      <c r="G151" s="43">
        <v>0</v>
      </c>
      <c r="H151" s="4"/>
      <c r="I151" s="4"/>
      <c r="J151" s="4"/>
      <c r="K151" s="4"/>
    </row>
    <row r="152" spans="1:11" ht="20.100000000000001" customHeight="1">
      <c r="A152" s="4"/>
      <c r="B152" s="4"/>
      <c r="C152" s="7" t="s">
        <v>377</v>
      </c>
      <c r="D152" s="46">
        <v>0</v>
      </c>
      <c r="E152" s="46">
        <v>0</v>
      </c>
      <c r="F152" s="46">
        <v>0</v>
      </c>
      <c r="G152" s="46">
        <v>0</v>
      </c>
      <c r="H152" s="4"/>
      <c r="I152" s="4"/>
      <c r="J152" s="4"/>
      <c r="K152" s="4"/>
    </row>
    <row r="153" spans="1:11" ht="15" customHeight="1">
      <c r="A153" s="4"/>
      <c r="B153" s="4"/>
      <c r="C153" s="7" t="s">
        <v>370</v>
      </c>
      <c r="D153" s="43">
        <v>0</v>
      </c>
      <c r="E153" s="43">
        <v>0</v>
      </c>
      <c r="F153" s="43">
        <v>0</v>
      </c>
      <c r="G153" s="43">
        <v>0</v>
      </c>
      <c r="H153" s="4"/>
      <c r="I153" s="4"/>
      <c r="J153" s="4"/>
      <c r="K153" s="4"/>
    </row>
    <row r="154" spans="1:11" ht="15" customHeight="1">
      <c r="A154" s="4"/>
      <c r="B154" s="4"/>
      <c r="C154" s="7" t="s">
        <v>374</v>
      </c>
      <c r="D154" s="43">
        <v>0</v>
      </c>
      <c r="E154" s="43">
        <v>0</v>
      </c>
      <c r="F154" s="43">
        <v>0</v>
      </c>
      <c r="G154" s="43">
        <v>0</v>
      </c>
      <c r="H154" s="4"/>
      <c r="I154" s="4"/>
      <c r="J154" s="4"/>
      <c r="K154" s="4"/>
    </row>
    <row r="155" spans="1:11" ht="15" customHeight="1">
      <c r="A155" s="4"/>
      <c r="B155" s="4"/>
      <c r="C155" s="7" t="s">
        <v>376</v>
      </c>
      <c r="D155" s="43">
        <v>0</v>
      </c>
      <c r="E155" s="43">
        <v>0</v>
      </c>
      <c r="F155" s="43">
        <v>0</v>
      </c>
      <c r="G155" s="43">
        <v>0</v>
      </c>
      <c r="H155" s="4"/>
      <c r="I155" s="4"/>
      <c r="J155" s="4"/>
      <c r="K155" s="4"/>
    </row>
    <row r="156" spans="1:11" ht="15" customHeight="1">
      <c r="A156" s="4"/>
      <c r="B156" s="4"/>
      <c r="C156" s="7" t="s">
        <v>370</v>
      </c>
      <c r="D156" s="43">
        <v>0</v>
      </c>
      <c r="E156" s="43">
        <v>0</v>
      </c>
      <c r="F156" s="43">
        <v>0</v>
      </c>
      <c r="G156" s="43">
        <v>0</v>
      </c>
      <c r="H156" s="4"/>
      <c r="I156" s="4"/>
      <c r="J156" s="4"/>
      <c r="K156" s="4"/>
    </row>
    <row r="157" spans="1:11" ht="15" customHeight="1">
      <c r="A157" s="4"/>
      <c r="B157" s="4"/>
      <c r="C157" s="7" t="s">
        <v>374</v>
      </c>
      <c r="D157" s="43">
        <v>0</v>
      </c>
      <c r="E157" s="43">
        <v>0</v>
      </c>
      <c r="F157" s="43">
        <v>0</v>
      </c>
      <c r="G157" s="43">
        <v>0</v>
      </c>
      <c r="H157" s="4"/>
      <c r="I157" s="4"/>
      <c r="J157" s="4"/>
      <c r="K157" s="4"/>
    </row>
    <row r="158" spans="1:11" ht="15" customHeight="1">
      <c r="A158" s="4"/>
      <c r="B158" s="4"/>
      <c r="C158" s="7" t="s">
        <v>375</v>
      </c>
      <c r="D158" s="43">
        <v>2322287</v>
      </c>
      <c r="E158" s="43">
        <v>240000</v>
      </c>
      <c r="F158" s="43">
        <v>240000</v>
      </c>
      <c r="G158" s="43">
        <v>240000</v>
      </c>
      <c r="H158" s="4"/>
      <c r="I158" s="4"/>
      <c r="J158" s="4"/>
      <c r="K158" s="4"/>
    </row>
    <row r="159" spans="1:11" ht="15" customHeight="1">
      <c r="A159" s="4"/>
      <c r="B159" s="4"/>
      <c r="C159" s="7" t="s">
        <v>370</v>
      </c>
      <c r="D159" s="43">
        <v>2322287</v>
      </c>
      <c r="E159" s="43">
        <v>240000</v>
      </c>
      <c r="F159" s="43">
        <v>240000</v>
      </c>
      <c r="G159" s="43">
        <v>240000</v>
      </c>
      <c r="H159" s="4"/>
      <c r="I159" s="4"/>
      <c r="J159" s="4"/>
      <c r="K159" s="4"/>
    </row>
    <row r="160" spans="1:11" ht="15" customHeight="1">
      <c r="A160" s="4"/>
      <c r="B160" s="4"/>
      <c r="C160" s="7" t="s">
        <v>374</v>
      </c>
      <c r="D160" s="43">
        <v>0</v>
      </c>
      <c r="E160" s="43">
        <v>0</v>
      </c>
      <c r="F160" s="43">
        <v>0</v>
      </c>
      <c r="G160" s="43">
        <v>0</v>
      </c>
      <c r="H160" s="4"/>
      <c r="I160" s="4"/>
      <c r="J160" s="4"/>
      <c r="K160" s="4"/>
    </row>
    <row r="161" spans="1:11" ht="15" customHeight="1">
      <c r="A161" s="4"/>
      <c r="B161" s="4"/>
      <c r="C161" s="7" t="s">
        <v>373</v>
      </c>
      <c r="D161" s="43">
        <v>0</v>
      </c>
      <c r="E161" s="43">
        <v>0</v>
      </c>
      <c r="F161" s="43">
        <v>0</v>
      </c>
      <c r="G161" s="43">
        <v>0</v>
      </c>
      <c r="H161" s="4"/>
      <c r="I161" s="4"/>
      <c r="J161" s="4"/>
      <c r="K161" s="4"/>
    </row>
    <row r="162" spans="1:11" ht="15" customHeight="1">
      <c r="A162" s="4"/>
      <c r="B162" s="4"/>
      <c r="C162" s="7" t="s">
        <v>370</v>
      </c>
      <c r="D162" s="43">
        <v>0</v>
      </c>
      <c r="E162" s="43">
        <v>0</v>
      </c>
      <c r="F162" s="43">
        <v>0</v>
      </c>
      <c r="G162" s="43">
        <v>0</v>
      </c>
      <c r="H162" s="4"/>
      <c r="I162" s="4"/>
      <c r="J162" s="4"/>
      <c r="K162" s="4"/>
    </row>
    <row r="163" spans="1:11" ht="15" customHeight="1">
      <c r="A163" s="4"/>
      <c r="B163" s="4"/>
      <c r="C163" s="7" t="s">
        <v>369</v>
      </c>
      <c r="D163" s="43">
        <v>0</v>
      </c>
      <c r="E163" s="43">
        <v>0</v>
      </c>
      <c r="F163" s="43">
        <v>0</v>
      </c>
      <c r="G163" s="43">
        <v>0</v>
      </c>
      <c r="H163" s="4"/>
      <c r="I163" s="4"/>
      <c r="J163" s="4"/>
      <c r="K163" s="4"/>
    </row>
    <row r="164" spans="1:11" ht="15" customHeight="1">
      <c r="A164" s="4"/>
      <c r="B164" s="4"/>
      <c r="C164" s="7" t="s">
        <v>368</v>
      </c>
      <c r="D164" s="43">
        <v>0</v>
      </c>
      <c r="E164" s="43">
        <v>0</v>
      </c>
      <c r="F164" s="43">
        <v>0</v>
      </c>
      <c r="G164" s="43">
        <v>0</v>
      </c>
      <c r="H164" s="4"/>
      <c r="I164" s="4"/>
      <c r="J164" s="4"/>
      <c r="K164" s="4"/>
    </row>
    <row r="165" spans="1:11" ht="15" customHeight="1">
      <c r="A165" s="4"/>
      <c r="B165" s="4"/>
      <c r="C165" s="7" t="s">
        <v>367</v>
      </c>
      <c r="D165" s="43">
        <v>0</v>
      </c>
      <c r="E165" s="43">
        <v>0</v>
      </c>
      <c r="F165" s="43">
        <v>0</v>
      </c>
      <c r="G165" s="43">
        <v>0</v>
      </c>
      <c r="H165" s="4"/>
      <c r="I165" s="4"/>
      <c r="J165" s="4"/>
      <c r="K165" s="4"/>
    </row>
    <row r="166" spans="1:11" ht="15" customHeight="1">
      <c r="A166" s="4"/>
      <c r="B166" s="4"/>
      <c r="C166" s="7" t="s">
        <v>366</v>
      </c>
      <c r="D166" s="43">
        <v>0</v>
      </c>
      <c r="E166" s="43">
        <v>0</v>
      </c>
      <c r="F166" s="43">
        <v>0</v>
      </c>
      <c r="G166" s="43">
        <v>0</v>
      </c>
      <c r="H166" s="4"/>
      <c r="I166" s="4"/>
      <c r="J166" s="4"/>
      <c r="K166" s="4"/>
    </row>
    <row r="167" spans="1:11" ht="15" customHeight="1">
      <c r="A167" s="4"/>
      <c r="B167" s="4"/>
      <c r="C167" s="7" t="s">
        <v>372</v>
      </c>
      <c r="D167" s="43">
        <v>1000000</v>
      </c>
      <c r="E167" s="43">
        <v>1000000</v>
      </c>
      <c r="F167" s="43">
        <v>1000000</v>
      </c>
      <c r="G167" s="43">
        <v>1000000</v>
      </c>
      <c r="H167" s="4"/>
      <c r="I167" s="4"/>
      <c r="J167" s="4"/>
      <c r="K167" s="4"/>
    </row>
    <row r="168" spans="1:11" ht="15" customHeight="1">
      <c r="A168" s="4"/>
      <c r="B168" s="4"/>
      <c r="C168" s="7" t="s">
        <v>370</v>
      </c>
      <c r="D168" s="43">
        <v>1000000</v>
      </c>
      <c r="E168" s="43">
        <v>1000000</v>
      </c>
      <c r="F168" s="43">
        <v>1000000</v>
      </c>
      <c r="G168" s="43">
        <v>1000000</v>
      </c>
      <c r="H168" s="4"/>
      <c r="I168" s="4"/>
      <c r="J168" s="4"/>
      <c r="K168" s="4"/>
    </row>
    <row r="169" spans="1:11" ht="15" customHeight="1">
      <c r="A169" s="4"/>
      <c r="B169" s="4"/>
      <c r="C169" s="7" t="s">
        <v>369</v>
      </c>
      <c r="D169" s="43">
        <v>0</v>
      </c>
      <c r="E169" s="43">
        <v>0</v>
      </c>
      <c r="F169" s="43">
        <v>0</v>
      </c>
      <c r="G169" s="43">
        <v>0</v>
      </c>
      <c r="H169" s="4"/>
      <c r="I169" s="4"/>
      <c r="J169" s="4"/>
      <c r="K169" s="4"/>
    </row>
    <row r="170" spans="1:11" ht="15" customHeight="1">
      <c r="A170" s="4"/>
      <c r="B170" s="4"/>
      <c r="C170" s="7" t="s">
        <v>368</v>
      </c>
      <c r="D170" s="43">
        <v>0</v>
      </c>
      <c r="E170" s="43">
        <v>0</v>
      </c>
      <c r="F170" s="43">
        <v>0</v>
      </c>
      <c r="G170" s="43">
        <v>0</v>
      </c>
      <c r="H170" s="4"/>
      <c r="I170" s="4"/>
      <c r="J170" s="4"/>
      <c r="K170" s="4"/>
    </row>
    <row r="171" spans="1:11" ht="15" customHeight="1">
      <c r="A171" s="4"/>
      <c r="B171" s="4"/>
      <c r="C171" s="7" t="s">
        <v>367</v>
      </c>
      <c r="D171" s="43">
        <v>0</v>
      </c>
      <c r="E171" s="43">
        <v>0</v>
      </c>
      <c r="F171" s="43">
        <v>0</v>
      </c>
      <c r="G171" s="43">
        <v>0</v>
      </c>
      <c r="H171" s="4"/>
      <c r="I171" s="4"/>
      <c r="J171" s="4"/>
      <c r="K171" s="4"/>
    </row>
    <row r="172" spans="1:11" ht="15" customHeight="1">
      <c r="A172" s="4"/>
      <c r="B172" s="4"/>
      <c r="C172" s="7" t="s">
        <v>366</v>
      </c>
      <c r="D172" s="43">
        <v>0</v>
      </c>
      <c r="E172" s="43">
        <v>0</v>
      </c>
      <c r="F172" s="43">
        <v>0</v>
      </c>
      <c r="G172" s="43">
        <v>0</v>
      </c>
      <c r="H172" s="4"/>
      <c r="I172" s="4"/>
      <c r="J172" s="4"/>
      <c r="K172" s="4"/>
    </row>
    <row r="173" spans="1:11" ht="15" customHeight="1">
      <c r="A173" s="4"/>
      <c r="B173" s="4"/>
      <c r="C173" s="7" t="s">
        <v>371</v>
      </c>
      <c r="D173" s="43">
        <v>0</v>
      </c>
      <c r="E173" s="43">
        <v>0</v>
      </c>
      <c r="F173" s="43">
        <v>0</v>
      </c>
      <c r="G173" s="43">
        <v>0</v>
      </c>
      <c r="H173" s="4"/>
      <c r="I173" s="4"/>
      <c r="J173" s="4"/>
      <c r="K173" s="4"/>
    </row>
    <row r="174" spans="1:11" ht="15" customHeight="1">
      <c r="A174" s="4"/>
      <c r="B174" s="4"/>
      <c r="C174" s="7" t="s">
        <v>370</v>
      </c>
      <c r="D174" s="43">
        <v>0</v>
      </c>
      <c r="E174" s="43">
        <v>0</v>
      </c>
      <c r="F174" s="43">
        <v>0</v>
      </c>
      <c r="G174" s="43">
        <v>0</v>
      </c>
      <c r="H174" s="4"/>
      <c r="I174" s="4"/>
      <c r="J174" s="4"/>
      <c r="K174" s="4"/>
    </row>
    <row r="175" spans="1:11" ht="15" customHeight="1">
      <c r="A175" s="4"/>
      <c r="B175" s="4"/>
      <c r="C175" s="7" t="s">
        <v>369</v>
      </c>
      <c r="D175" s="43">
        <v>0</v>
      </c>
      <c r="E175" s="43">
        <v>0</v>
      </c>
      <c r="F175" s="43">
        <v>0</v>
      </c>
      <c r="G175" s="43">
        <v>0</v>
      </c>
      <c r="H175" s="4"/>
      <c r="I175" s="4"/>
      <c r="J175" s="4"/>
      <c r="K175" s="4"/>
    </row>
    <row r="176" spans="1:11" ht="15" customHeight="1">
      <c r="A176" s="4"/>
      <c r="B176" s="4"/>
      <c r="C176" s="7" t="s">
        <v>368</v>
      </c>
      <c r="D176" s="43">
        <v>0</v>
      </c>
      <c r="E176" s="43">
        <v>0</v>
      </c>
      <c r="F176" s="43">
        <v>0</v>
      </c>
      <c r="G176" s="43">
        <v>0</v>
      </c>
      <c r="H176" s="4"/>
      <c r="I176" s="4"/>
      <c r="J176" s="4"/>
      <c r="K176" s="4"/>
    </row>
    <row r="177" spans="1:11" ht="15" customHeight="1">
      <c r="A177" s="4"/>
      <c r="B177" s="4"/>
      <c r="C177" s="7" t="s">
        <v>367</v>
      </c>
      <c r="D177" s="43">
        <v>0</v>
      </c>
      <c r="E177" s="43">
        <v>0</v>
      </c>
      <c r="F177" s="43">
        <v>0</v>
      </c>
      <c r="G177" s="43">
        <v>0</v>
      </c>
      <c r="H177" s="4"/>
      <c r="I177" s="4"/>
      <c r="J177" s="4"/>
      <c r="K177" s="4"/>
    </row>
    <row r="178" spans="1:11" ht="15" customHeight="1">
      <c r="A178" s="4"/>
      <c r="B178" s="4"/>
      <c r="C178" s="7" t="s">
        <v>366</v>
      </c>
      <c r="D178" s="43">
        <v>0</v>
      </c>
      <c r="E178" s="43">
        <v>0</v>
      </c>
      <c r="F178" s="43">
        <v>0</v>
      </c>
      <c r="G178" s="43">
        <v>0</v>
      </c>
      <c r="H178" s="4"/>
      <c r="I178" s="4"/>
      <c r="J178" s="4"/>
      <c r="K178" s="4"/>
    </row>
    <row r="179" spans="1:11" ht="15" customHeight="1">
      <c r="A179" s="4"/>
      <c r="B179" s="4"/>
      <c r="C179" s="7" t="s">
        <v>365</v>
      </c>
      <c r="D179" s="43">
        <v>0</v>
      </c>
      <c r="E179" s="43">
        <v>0</v>
      </c>
      <c r="F179" s="43">
        <v>0</v>
      </c>
      <c r="G179" s="43">
        <v>0</v>
      </c>
      <c r="H179" s="4"/>
      <c r="I179" s="4"/>
      <c r="J179" s="4"/>
      <c r="K179" s="4"/>
    </row>
    <row r="180" spans="1:11" ht="15" customHeight="1">
      <c r="A180" s="4"/>
      <c r="B180" s="4"/>
      <c r="C180" s="7" t="s">
        <v>364</v>
      </c>
      <c r="D180" s="43">
        <v>0</v>
      </c>
      <c r="E180" s="43">
        <v>0</v>
      </c>
      <c r="F180" s="43">
        <v>0</v>
      </c>
      <c r="G180" s="43">
        <v>0</v>
      </c>
      <c r="H180" s="4"/>
      <c r="I180" s="4"/>
      <c r="J180" s="4"/>
      <c r="K180" s="4"/>
    </row>
    <row r="181" spans="1:11" ht="20.100000000000001" customHeight="1">
      <c r="A181" s="4"/>
      <c r="B181" s="4"/>
      <c r="C181" s="6" t="s">
        <v>361</v>
      </c>
      <c r="D181" s="4"/>
      <c r="E181" s="4"/>
      <c r="F181" s="4"/>
      <c r="G181" s="4"/>
      <c r="H181" s="4"/>
      <c r="I181" s="4"/>
      <c r="J181" s="4"/>
      <c r="K181" s="4"/>
    </row>
    <row r="182" spans="1:11" ht="20.100000000000001" customHeight="1">
      <c r="A182" s="17" t="s">
        <v>429</v>
      </c>
      <c r="B182" s="47" t="s">
        <v>269</v>
      </c>
      <c r="C182" s="47" t="s">
        <v>361</v>
      </c>
      <c r="D182" s="4"/>
      <c r="E182" s="3" t="s">
        <v>361</v>
      </c>
      <c r="F182" s="47" t="s">
        <v>269</v>
      </c>
      <c r="G182" s="47" t="s">
        <v>361</v>
      </c>
      <c r="H182" s="5" t="s">
        <v>361</v>
      </c>
      <c r="I182" s="3" t="s">
        <v>361</v>
      </c>
      <c r="J182" s="47" t="s">
        <v>269</v>
      </c>
      <c r="K182" s="47" t="s">
        <v>361</v>
      </c>
    </row>
    <row r="183" spans="1:11" ht="20.100000000000001" customHeight="1">
      <c r="A183" s="2" t="s">
        <v>428</v>
      </c>
      <c r="B183" s="47" t="s">
        <v>362</v>
      </c>
      <c r="C183" s="47" t="s">
        <v>361</v>
      </c>
      <c r="D183" s="4"/>
      <c r="E183" s="2" t="s">
        <v>427</v>
      </c>
      <c r="F183" s="47" t="s">
        <v>362</v>
      </c>
      <c r="G183" s="47" t="s">
        <v>361</v>
      </c>
      <c r="H183" s="4"/>
      <c r="I183" s="2" t="s">
        <v>363</v>
      </c>
      <c r="J183" s="47" t="s">
        <v>362</v>
      </c>
      <c r="K183" s="47" t="s">
        <v>361</v>
      </c>
    </row>
    <row r="184" spans="1:11" ht="20.100000000000001" customHeight="1">
      <c r="A184" s="1" t="s">
        <v>361</v>
      </c>
      <c r="B184" s="47" t="s">
        <v>267</v>
      </c>
      <c r="C184" s="47" t="s">
        <v>361</v>
      </c>
      <c r="D184" s="4"/>
      <c r="E184" s="1" t="s">
        <v>361</v>
      </c>
      <c r="F184" s="47" t="s">
        <v>267</v>
      </c>
      <c r="G184" s="47" t="s">
        <v>361</v>
      </c>
      <c r="H184" s="4"/>
      <c r="I184" s="1" t="s">
        <v>361</v>
      </c>
      <c r="J184" s="47" t="s">
        <v>267</v>
      </c>
      <c r="K184" s="47" t="s">
        <v>361</v>
      </c>
    </row>
  </sheetData>
  <mergeCells count="23">
    <mergeCell ref="D6:G6"/>
    <mergeCell ref="C1:G1"/>
    <mergeCell ref="C2:G2"/>
    <mergeCell ref="D3:G3"/>
    <mergeCell ref="D4:G4"/>
    <mergeCell ref="D5:G5"/>
    <mergeCell ref="C80:G80"/>
    <mergeCell ref="D7:G7"/>
    <mergeCell ref="C8:G8"/>
    <mergeCell ref="C9:G9"/>
    <mergeCell ref="D10:G10"/>
    <mergeCell ref="D14:G14"/>
    <mergeCell ref="C22:G22"/>
    <mergeCell ref="D23:G23"/>
    <mergeCell ref="D24:G24"/>
    <mergeCell ref="D25:G25"/>
    <mergeCell ref="D26:G26"/>
    <mergeCell ref="C35:G35"/>
    <mergeCell ref="D81:G81"/>
    <mergeCell ref="D82:G82"/>
    <mergeCell ref="D83:G83"/>
    <mergeCell ref="D84:G84"/>
    <mergeCell ref="C93:G93"/>
  </mergeCells>
  <pageMargins left="0" right="0" top="0" bottom="0"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1"/>
  <sheetViews>
    <sheetView workbookViewId="0">
      <selection activeCell="D16" sqref="D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928</v>
      </c>
      <c r="E3" s="1217"/>
      <c r="F3" s="1217"/>
      <c r="G3" s="1217"/>
      <c r="H3" s="4"/>
      <c r="I3" s="4"/>
      <c r="J3" s="4"/>
      <c r="K3" s="4"/>
    </row>
    <row r="4" spans="1:11" ht="14.1" customHeight="1">
      <c r="A4" s="4"/>
      <c r="B4" s="4"/>
      <c r="C4" s="16" t="s">
        <v>424</v>
      </c>
      <c r="D4" s="1216" t="s">
        <v>352</v>
      </c>
      <c r="E4" s="1217"/>
      <c r="F4" s="1217"/>
      <c r="G4" s="1217"/>
      <c r="H4" s="4"/>
      <c r="I4" s="4"/>
      <c r="J4" s="4"/>
      <c r="K4" s="4"/>
    </row>
    <row r="5" spans="1:11" ht="14.1" customHeight="1">
      <c r="A5" s="4"/>
      <c r="B5" s="4"/>
      <c r="C5" s="16" t="s">
        <v>0</v>
      </c>
      <c r="D5" s="1216" t="s">
        <v>65</v>
      </c>
      <c r="E5" s="1217"/>
      <c r="F5" s="1217"/>
      <c r="G5" s="1217"/>
      <c r="H5" s="4"/>
      <c r="I5" s="4"/>
      <c r="J5" s="4"/>
      <c r="K5" s="4"/>
    </row>
    <row r="6" spans="1:11" ht="14.1" customHeight="1">
      <c r="A6" s="4"/>
      <c r="B6" s="4"/>
      <c r="C6" s="16" t="s">
        <v>1</v>
      </c>
      <c r="D6" s="1216" t="s">
        <v>2</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72.95" customHeight="1">
      <c r="A9" s="4"/>
      <c r="B9" s="4"/>
      <c r="C9" s="1228" t="s">
        <v>927</v>
      </c>
      <c r="D9" s="1229"/>
      <c r="E9" s="1229"/>
      <c r="F9" s="1229"/>
      <c r="G9" s="1229"/>
      <c r="H9" s="4"/>
      <c r="I9" s="4"/>
      <c r="J9" s="4"/>
      <c r="K9" s="4"/>
    </row>
    <row r="10" spans="1:11" ht="47.1" customHeight="1">
      <c r="A10" s="4"/>
      <c r="B10" s="4"/>
      <c r="C10" s="8" t="s">
        <v>5</v>
      </c>
      <c r="D10" s="1230" t="s">
        <v>353</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20.100000000000001" customHeight="1">
      <c r="A13" s="4"/>
      <c r="B13" s="4"/>
      <c r="C13" s="7" t="s">
        <v>926</v>
      </c>
      <c r="D13" s="39" t="s">
        <v>459</v>
      </c>
      <c r="E13" s="39" t="s">
        <v>459</v>
      </c>
      <c r="F13" s="39" t="s">
        <v>459</v>
      </c>
      <c r="G13" s="39" t="s">
        <v>459</v>
      </c>
      <c r="H13" s="4"/>
      <c r="I13" s="4"/>
      <c r="J13" s="4"/>
      <c r="K13" s="4"/>
    </row>
    <row r="14" spans="1:11" ht="51.95" customHeight="1">
      <c r="A14" s="4"/>
      <c r="B14" s="4"/>
      <c r="C14" s="8" t="s">
        <v>235</v>
      </c>
      <c r="D14" s="1230" t="s">
        <v>925</v>
      </c>
      <c r="E14" s="1231"/>
      <c r="F14" s="1231"/>
      <c r="G14" s="1231"/>
      <c r="H14" s="4"/>
      <c r="I14" s="4"/>
      <c r="J14" s="4"/>
      <c r="K14" s="4"/>
    </row>
    <row r="15" spans="1:11" ht="27.95" customHeight="1">
      <c r="A15" s="4"/>
      <c r="B15" s="4"/>
      <c r="C15" s="7" t="s">
        <v>405</v>
      </c>
      <c r="D15" s="37">
        <v>2021</v>
      </c>
      <c r="E15" s="37">
        <v>2022</v>
      </c>
      <c r="F15" s="37">
        <v>2023</v>
      </c>
      <c r="G15" s="37">
        <v>2024</v>
      </c>
      <c r="H15" s="4"/>
      <c r="I15" s="4"/>
      <c r="J15" s="4"/>
      <c r="K15" s="4"/>
    </row>
    <row r="16" spans="1:11" ht="14.1" customHeight="1">
      <c r="A16" s="4"/>
      <c r="B16" s="4"/>
      <c r="C16" s="15"/>
      <c r="D16" s="38" t="s">
        <v>7</v>
      </c>
      <c r="E16" s="38" t="s">
        <v>8</v>
      </c>
      <c r="F16" s="38" t="s">
        <v>8</v>
      </c>
      <c r="G16" s="38" t="s">
        <v>8</v>
      </c>
      <c r="H16" s="4"/>
      <c r="I16" s="4"/>
      <c r="J16" s="4"/>
      <c r="K16" s="4"/>
    </row>
    <row r="17" spans="1:11" ht="20.100000000000001" customHeight="1">
      <c r="A17" s="4"/>
      <c r="B17" s="4"/>
      <c r="C17" s="7" t="s">
        <v>924</v>
      </c>
      <c r="D17" s="39" t="s">
        <v>923</v>
      </c>
      <c r="E17" s="39" t="s">
        <v>923</v>
      </c>
      <c r="F17" s="39" t="s">
        <v>923</v>
      </c>
      <c r="G17" s="39" t="s">
        <v>923</v>
      </c>
      <c r="H17" s="4"/>
      <c r="I17" s="4"/>
      <c r="J17" s="4"/>
      <c r="K17" s="4"/>
    </row>
    <row r="18" spans="1:11" ht="20.100000000000001" customHeight="1">
      <c r="A18" s="4"/>
      <c r="B18" s="4"/>
      <c r="C18" s="7" t="s">
        <v>922</v>
      </c>
      <c r="D18" s="39" t="s">
        <v>361</v>
      </c>
      <c r="E18" s="39" t="s">
        <v>361</v>
      </c>
      <c r="F18" s="39" t="s">
        <v>361</v>
      </c>
      <c r="G18" s="39" t="s">
        <v>361</v>
      </c>
      <c r="H18" s="4"/>
      <c r="I18" s="4"/>
      <c r="J18" s="4"/>
      <c r="K18" s="4"/>
    </row>
    <row r="19" spans="1:11" ht="14.1" customHeight="1">
      <c r="A19" s="4"/>
      <c r="B19" s="4"/>
      <c r="C19" s="1222" t="s">
        <v>273</v>
      </c>
      <c r="D19" s="1223"/>
      <c r="E19" s="1223"/>
      <c r="F19" s="1223"/>
      <c r="G19" s="1223"/>
      <c r="H19" s="4"/>
      <c r="I19" s="4"/>
      <c r="J19" s="4"/>
      <c r="K19" s="4"/>
    </row>
    <row r="20" spans="1:11" ht="14.1" customHeight="1">
      <c r="A20" s="4"/>
      <c r="B20" s="4"/>
      <c r="C20" s="36" t="s">
        <v>921</v>
      </c>
      <c r="D20" s="1222" t="s">
        <v>920</v>
      </c>
      <c r="E20" s="1223"/>
      <c r="F20" s="1223"/>
      <c r="G20" s="1223"/>
      <c r="H20" s="4"/>
      <c r="I20" s="4"/>
      <c r="J20" s="4"/>
      <c r="K20" s="4"/>
    </row>
    <row r="21" spans="1:11" ht="27" customHeight="1">
      <c r="A21" s="4"/>
      <c r="B21" s="4"/>
      <c r="C21" s="14" t="s">
        <v>393</v>
      </c>
      <c r="D21" s="1232" t="s">
        <v>919</v>
      </c>
      <c r="E21" s="1233"/>
      <c r="F21" s="1233"/>
      <c r="G21" s="1233"/>
      <c r="H21" s="4"/>
      <c r="I21" s="4"/>
      <c r="J21" s="4"/>
      <c r="K21" s="4"/>
    </row>
    <row r="22" spans="1:11" ht="27" customHeight="1">
      <c r="A22" s="4"/>
      <c r="B22" s="4"/>
      <c r="C22" s="47" t="s">
        <v>392</v>
      </c>
      <c r="D22" s="1234" t="s">
        <v>918</v>
      </c>
      <c r="E22" s="1235"/>
      <c r="F22" s="1235"/>
      <c r="G22" s="1235"/>
      <c r="H22" s="4"/>
      <c r="I22" s="4"/>
      <c r="J22" s="4"/>
      <c r="K22" s="4"/>
    </row>
    <row r="23" spans="1:11" ht="27" customHeight="1">
      <c r="A23" s="4"/>
      <c r="B23" s="4"/>
      <c r="C23" s="47" t="s">
        <v>15</v>
      </c>
      <c r="D23" s="1234" t="s">
        <v>354</v>
      </c>
      <c r="E23" s="1235"/>
      <c r="F23" s="1235"/>
      <c r="G23" s="1235"/>
      <c r="H23" s="4"/>
      <c r="I23" s="4"/>
      <c r="J23" s="4"/>
      <c r="K23" s="4"/>
    </row>
    <row r="24" spans="1:11" ht="15" customHeight="1">
      <c r="A24" s="4"/>
      <c r="B24" s="4"/>
      <c r="C24" s="13"/>
      <c r="D24" s="40">
        <v>2021</v>
      </c>
      <c r="E24" s="40">
        <v>2022</v>
      </c>
      <c r="F24" s="40">
        <v>2023</v>
      </c>
      <c r="G24" s="40">
        <v>2024</v>
      </c>
      <c r="H24" s="4"/>
      <c r="I24" s="4"/>
      <c r="J24" s="4"/>
      <c r="K24" s="4"/>
    </row>
    <row r="25" spans="1:11" ht="15" customHeight="1">
      <c r="A25" s="4"/>
      <c r="B25" s="4"/>
      <c r="C25" s="12"/>
      <c r="D25" s="41" t="s">
        <v>7</v>
      </c>
      <c r="E25" s="41" t="s">
        <v>8</v>
      </c>
      <c r="F25" s="41" t="s">
        <v>8</v>
      </c>
      <c r="G25" s="41" t="s">
        <v>8</v>
      </c>
      <c r="H25" s="4"/>
      <c r="I25" s="4"/>
      <c r="J25" s="4"/>
      <c r="K25" s="4"/>
    </row>
    <row r="26" spans="1:11" ht="14.1" customHeight="1">
      <c r="A26" s="4"/>
      <c r="B26" s="4"/>
      <c r="C26" s="7" t="s">
        <v>16</v>
      </c>
      <c r="D26" s="39" t="s">
        <v>411</v>
      </c>
      <c r="E26" s="39" t="s">
        <v>411</v>
      </c>
      <c r="F26" s="39" t="s">
        <v>411</v>
      </c>
      <c r="G26" s="39" t="s">
        <v>411</v>
      </c>
      <c r="H26" s="4"/>
      <c r="I26" s="4"/>
      <c r="J26" s="4"/>
      <c r="K26" s="4"/>
    </row>
    <row r="27" spans="1:11" ht="14.1" customHeight="1">
      <c r="A27" s="4"/>
      <c r="B27" s="4"/>
      <c r="C27" s="7" t="s">
        <v>506</v>
      </c>
      <c r="D27" s="39" t="s">
        <v>917</v>
      </c>
      <c r="E27" s="39" t="s">
        <v>2047</v>
      </c>
      <c r="F27" s="39" t="s">
        <v>2048</v>
      </c>
      <c r="G27" s="39" t="s">
        <v>1595</v>
      </c>
      <c r="H27" s="4"/>
      <c r="I27" s="4"/>
      <c r="J27" s="4"/>
      <c r="K27" s="4"/>
    </row>
    <row r="28" spans="1:11" ht="14.1" customHeight="1">
      <c r="A28" s="4"/>
      <c r="B28" s="4"/>
      <c r="C28" s="7" t="s">
        <v>504</v>
      </c>
      <c r="D28" s="39" t="s">
        <v>917</v>
      </c>
      <c r="E28" s="39" t="s">
        <v>2047</v>
      </c>
      <c r="F28" s="39" t="s">
        <v>2048</v>
      </c>
      <c r="G28" s="39" t="s">
        <v>1595</v>
      </c>
      <c r="H28" s="4"/>
      <c r="I28" s="4"/>
      <c r="J28" s="4"/>
      <c r="K28" s="4"/>
    </row>
    <row r="29" spans="1:11" ht="14.1" customHeight="1">
      <c r="A29" s="4"/>
      <c r="B29" s="4"/>
      <c r="C29" s="7" t="s">
        <v>388</v>
      </c>
      <c r="D29" s="39" t="s">
        <v>361</v>
      </c>
      <c r="E29" s="39" t="s">
        <v>385</v>
      </c>
      <c r="F29" s="39" t="s">
        <v>385</v>
      </c>
      <c r="G29" s="39" t="s">
        <v>385</v>
      </c>
      <c r="H29" s="4"/>
      <c r="I29" s="4"/>
      <c r="J29" s="4"/>
      <c r="K29" s="4"/>
    </row>
    <row r="30" spans="1:11" ht="14.1" customHeight="1">
      <c r="A30" s="4"/>
      <c r="B30" s="4"/>
      <c r="C30" s="7" t="s">
        <v>387</v>
      </c>
      <c r="D30" s="39" t="s">
        <v>361</v>
      </c>
      <c r="E30" s="39" t="s">
        <v>2049</v>
      </c>
      <c r="F30" s="39" t="s">
        <v>2050</v>
      </c>
      <c r="G30" s="39" t="s">
        <v>1737</v>
      </c>
      <c r="H30" s="4"/>
      <c r="I30" s="4"/>
      <c r="J30" s="4"/>
      <c r="K30" s="4"/>
    </row>
    <row r="31" spans="1:11" ht="14.1" customHeight="1">
      <c r="A31" s="4"/>
      <c r="B31" s="4"/>
      <c r="C31" s="7" t="s">
        <v>22</v>
      </c>
      <c r="D31" s="39" t="s">
        <v>361</v>
      </c>
      <c r="E31" s="39" t="s">
        <v>2049</v>
      </c>
      <c r="F31" s="39" t="s">
        <v>2050</v>
      </c>
      <c r="G31" s="39" t="s">
        <v>1737</v>
      </c>
      <c r="H31" s="4"/>
      <c r="I31" s="4"/>
      <c r="J31" s="4"/>
      <c r="K31" s="4"/>
    </row>
    <row r="32" spans="1:11" ht="14.1" customHeight="1">
      <c r="A32" s="4"/>
      <c r="B32" s="4"/>
      <c r="C32" s="1236" t="s">
        <v>384</v>
      </c>
      <c r="D32" s="1237"/>
      <c r="E32" s="1237"/>
      <c r="F32" s="1237"/>
      <c r="G32" s="1237"/>
      <c r="H32" s="4"/>
      <c r="I32" s="4"/>
      <c r="J32" s="4"/>
      <c r="K32" s="4"/>
    </row>
    <row r="33" spans="1:11" ht="14.1" customHeight="1">
      <c r="A33" s="4"/>
      <c r="B33" s="4"/>
      <c r="C33" s="13"/>
      <c r="D33" s="40">
        <v>2021</v>
      </c>
      <c r="E33" s="40">
        <v>2022</v>
      </c>
      <c r="F33" s="40">
        <v>2023</v>
      </c>
      <c r="G33" s="40">
        <v>2024</v>
      </c>
      <c r="H33" s="4"/>
      <c r="I33" s="4"/>
      <c r="J33" s="4"/>
      <c r="K33" s="4"/>
    </row>
    <row r="34" spans="1:11" ht="14.1" customHeight="1">
      <c r="A34" s="4"/>
      <c r="B34" s="4"/>
      <c r="C34" s="12"/>
      <c r="D34" s="41" t="s">
        <v>7</v>
      </c>
      <c r="E34" s="41" t="s">
        <v>8</v>
      </c>
      <c r="F34" s="41" t="s">
        <v>8</v>
      </c>
      <c r="G34" s="41" t="s">
        <v>8</v>
      </c>
      <c r="H34" s="4"/>
      <c r="I34" s="4"/>
      <c r="J34" s="4"/>
      <c r="K34" s="4"/>
    </row>
    <row r="35" spans="1:11" ht="14.1" customHeight="1">
      <c r="A35" s="4"/>
      <c r="B35" s="4"/>
      <c r="C35" s="11" t="s">
        <v>381</v>
      </c>
      <c r="D35" s="42">
        <v>7250000</v>
      </c>
      <c r="E35" s="42">
        <v>7250000</v>
      </c>
      <c r="F35" s="42">
        <v>7250000</v>
      </c>
      <c r="G35" s="42">
        <v>7250000</v>
      </c>
      <c r="H35" s="4"/>
      <c r="I35" s="4"/>
      <c r="J35" s="4"/>
      <c r="K35" s="4"/>
    </row>
    <row r="36" spans="1:11" ht="14.1" customHeight="1">
      <c r="A36" s="4"/>
      <c r="B36" s="4"/>
      <c r="C36" s="11" t="s">
        <v>370</v>
      </c>
      <c r="D36" s="42">
        <v>7250000</v>
      </c>
      <c r="E36" s="42">
        <v>7250000</v>
      </c>
      <c r="F36" s="42">
        <v>7250000</v>
      </c>
      <c r="G36" s="42">
        <v>7250000</v>
      </c>
      <c r="H36" s="4"/>
      <c r="I36" s="4"/>
      <c r="J36" s="4"/>
      <c r="K36" s="4"/>
    </row>
    <row r="37" spans="1:11" ht="14.1" customHeight="1">
      <c r="A37" s="4"/>
      <c r="B37" s="4"/>
      <c r="C37" s="11" t="s">
        <v>374</v>
      </c>
      <c r="D37" s="42">
        <v>0</v>
      </c>
      <c r="E37" s="42">
        <v>0</v>
      </c>
      <c r="F37" s="42">
        <v>0</v>
      </c>
      <c r="G37" s="42">
        <v>0</v>
      </c>
      <c r="H37" s="4"/>
      <c r="I37" s="4"/>
      <c r="J37" s="4"/>
      <c r="K37" s="4"/>
    </row>
    <row r="38" spans="1:11" ht="14.1" customHeight="1">
      <c r="A38" s="4"/>
      <c r="B38" s="4"/>
      <c r="C38" s="11" t="s">
        <v>380</v>
      </c>
      <c r="D38" s="42">
        <v>1250000</v>
      </c>
      <c r="E38" s="42">
        <v>1250000</v>
      </c>
      <c r="F38" s="42">
        <v>1250000</v>
      </c>
      <c r="G38" s="42">
        <v>1250000</v>
      </c>
      <c r="H38" s="4"/>
      <c r="I38" s="4"/>
      <c r="J38" s="4"/>
      <c r="K38" s="4"/>
    </row>
    <row r="39" spans="1:11" ht="14.1" customHeight="1">
      <c r="A39" s="4"/>
      <c r="B39" s="4"/>
      <c r="C39" s="11" t="s">
        <v>370</v>
      </c>
      <c r="D39" s="42">
        <v>1250000</v>
      </c>
      <c r="E39" s="42">
        <v>1250000</v>
      </c>
      <c r="F39" s="42">
        <v>1250000</v>
      </c>
      <c r="G39" s="42">
        <v>1250000</v>
      </c>
      <c r="H39" s="4"/>
      <c r="I39" s="4"/>
      <c r="J39" s="4"/>
      <c r="K39" s="4"/>
    </row>
    <row r="40" spans="1:11" ht="14.1" customHeight="1">
      <c r="A40" s="4"/>
      <c r="B40" s="4"/>
      <c r="C40" s="11" t="s">
        <v>374</v>
      </c>
      <c r="D40" s="42">
        <v>0</v>
      </c>
      <c r="E40" s="42">
        <v>0</v>
      </c>
      <c r="F40" s="42">
        <v>0</v>
      </c>
      <c r="G40" s="42">
        <v>0</v>
      </c>
      <c r="H40" s="4"/>
      <c r="I40" s="4"/>
      <c r="J40" s="4"/>
      <c r="K40" s="4"/>
    </row>
    <row r="41" spans="1:11" ht="14.1" customHeight="1">
      <c r="A41" s="4"/>
      <c r="B41" s="4"/>
      <c r="C41" s="11" t="s">
        <v>379</v>
      </c>
      <c r="D41" s="42">
        <v>3900000</v>
      </c>
      <c r="E41" s="42">
        <v>4708000</v>
      </c>
      <c r="F41" s="42">
        <v>4200000</v>
      </c>
      <c r="G41" s="42">
        <v>4500000</v>
      </c>
      <c r="H41" s="4"/>
      <c r="I41" s="4"/>
      <c r="J41" s="4"/>
      <c r="K41" s="4"/>
    </row>
    <row r="42" spans="1:11" ht="14.1" customHeight="1">
      <c r="A42" s="4"/>
      <c r="B42" s="4"/>
      <c r="C42" s="11" t="s">
        <v>370</v>
      </c>
      <c r="D42" s="42">
        <v>3900000</v>
      </c>
      <c r="E42" s="42">
        <v>4708000</v>
      </c>
      <c r="F42" s="42">
        <v>4200000</v>
      </c>
      <c r="G42" s="42">
        <v>4500000</v>
      </c>
      <c r="H42" s="4"/>
      <c r="I42" s="4"/>
      <c r="J42" s="4"/>
      <c r="K42" s="4"/>
    </row>
    <row r="43" spans="1:11" ht="14.1" customHeight="1">
      <c r="A43" s="4"/>
      <c r="B43" s="4"/>
      <c r="C43" s="11" t="s">
        <v>374</v>
      </c>
      <c r="D43" s="42">
        <v>0</v>
      </c>
      <c r="E43" s="42">
        <v>0</v>
      </c>
      <c r="F43" s="42">
        <v>0</v>
      </c>
      <c r="G43" s="42">
        <v>0</v>
      </c>
      <c r="H43" s="4"/>
      <c r="I43" s="4"/>
      <c r="J43" s="4"/>
      <c r="K43" s="4"/>
    </row>
    <row r="44" spans="1:11" ht="14.1" customHeight="1">
      <c r="A44" s="4"/>
      <c r="B44" s="4"/>
      <c r="C44" s="11" t="s">
        <v>378</v>
      </c>
      <c r="D44" s="42">
        <v>0</v>
      </c>
      <c r="E44" s="42">
        <v>0</v>
      </c>
      <c r="F44" s="42">
        <v>0</v>
      </c>
      <c r="G44" s="42">
        <v>0</v>
      </c>
      <c r="H44" s="4"/>
      <c r="I44" s="4"/>
      <c r="J44" s="4"/>
      <c r="K44" s="4"/>
    </row>
    <row r="45" spans="1:11" ht="14.1" customHeight="1">
      <c r="A45" s="4"/>
      <c r="B45" s="4"/>
      <c r="C45" s="11" t="s">
        <v>370</v>
      </c>
      <c r="D45" s="42">
        <v>0</v>
      </c>
      <c r="E45" s="42">
        <v>0</v>
      </c>
      <c r="F45" s="42">
        <v>0</v>
      </c>
      <c r="G45" s="42">
        <v>0</v>
      </c>
      <c r="H45" s="4"/>
      <c r="I45" s="4"/>
      <c r="J45" s="4"/>
      <c r="K45" s="4"/>
    </row>
    <row r="46" spans="1:11" ht="14.1" customHeight="1">
      <c r="A46" s="4"/>
      <c r="B46" s="4"/>
      <c r="C46" s="11" t="s">
        <v>374</v>
      </c>
      <c r="D46" s="42">
        <v>0</v>
      </c>
      <c r="E46" s="42">
        <v>0</v>
      </c>
      <c r="F46" s="42">
        <v>0</v>
      </c>
      <c r="G46" s="42">
        <v>0</v>
      </c>
      <c r="H46" s="4"/>
      <c r="I46" s="4"/>
      <c r="J46" s="4"/>
      <c r="K46" s="4"/>
    </row>
    <row r="47" spans="1:11" ht="14.1" customHeight="1">
      <c r="A47" s="4"/>
      <c r="B47" s="4"/>
      <c r="C47" s="11" t="s">
        <v>383</v>
      </c>
      <c r="D47" s="42">
        <v>0</v>
      </c>
      <c r="E47" s="42">
        <v>0</v>
      </c>
      <c r="F47" s="42">
        <v>0</v>
      </c>
      <c r="G47" s="42">
        <v>0</v>
      </c>
      <c r="H47" s="4"/>
      <c r="I47" s="4"/>
      <c r="J47" s="4"/>
      <c r="K47" s="4"/>
    </row>
    <row r="48" spans="1:11" ht="14.1" customHeight="1">
      <c r="A48" s="4"/>
      <c r="B48" s="4"/>
      <c r="C48" s="11" t="s">
        <v>370</v>
      </c>
      <c r="D48" s="42">
        <v>0</v>
      </c>
      <c r="E48" s="42">
        <v>0</v>
      </c>
      <c r="F48" s="42">
        <v>0</v>
      </c>
      <c r="G48" s="42">
        <v>0</v>
      </c>
      <c r="H48" s="4"/>
      <c r="I48" s="4"/>
      <c r="J48" s="4"/>
      <c r="K48" s="4"/>
    </row>
    <row r="49" spans="1:11" ht="14.1" customHeight="1">
      <c r="A49" s="4"/>
      <c r="B49" s="4"/>
      <c r="C49" s="11" t="s">
        <v>374</v>
      </c>
      <c r="D49" s="42">
        <v>0</v>
      </c>
      <c r="E49" s="42">
        <v>0</v>
      </c>
      <c r="F49" s="42">
        <v>0</v>
      </c>
      <c r="G49" s="42">
        <v>0</v>
      </c>
      <c r="H49" s="4"/>
      <c r="I49" s="4"/>
      <c r="J49" s="4"/>
      <c r="K49" s="4"/>
    </row>
    <row r="50" spans="1:11" ht="14.1" customHeight="1">
      <c r="A50" s="4"/>
      <c r="B50" s="4"/>
      <c r="C50" s="11" t="s">
        <v>376</v>
      </c>
      <c r="D50" s="42">
        <v>0</v>
      </c>
      <c r="E50" s="42">
        <v>0</v>
      </c>
      <c r="F50" s="42">
        <v>0</v>
      </c>
      <c r="G50" s="42">
        <v>0</v>
      </c>
      <c r="H50" s="4"/>
      <c r="I50" s="4"/>
      <c r="J50" s="4"/>
      <c r="K50" s="4"/>
    </row>
    <row r="51" spans="1:11" ht="14.1" customHeight="1">
      <c r="A51" s="4"/>
      <c r="B51" s="4"/>
      <c r="C51" s="11" t="s">
        <v>370</v>
      </c>
      <c r="D51" s="42">
        <v>0</v>
      </c>
      <c r="E51" s="42">
        <v>0</v>
      </c>
      <c r="F51" s="42">
        <v>0</v>
      </c>
      <c r="G51" s="42">
        <v>0</v>
      </c>
      <c r="H51" s="4"/>
      <c r="I51" s="4"/>
      <c r="J51" s="4"/>
      <c r="K51" s="4"/>
    </row>
    <row r="52" spans="1:11" ht="14.1" customHeight="1">
      <c r="A52" s="4"/>
      <c r="B52" s="4"/>
      <c r="C52" s="11" t="s">
        <v>374</v>
      </c>
      <c r="D52" s="42">
        <v>0</v>
      </c>
      <c r="E52" s="42">
        <v>0</v>
      </c>
      <c r="F52" s="42">
        <v>0</v>
      </c>
      <c r="G52" s="42">
        <v>0</v>
      </c>
      <c r="H52" s="4"/>
      <c r="I52" s="4"/>
      <c r="J52" s="4"/>
      <c r="K52" s="4"/>
    </row>
    <row r="53" spans="1:11" ht="14.1" customHeight="1">
      <c r="A53" s="4"/>
      <c r="B53" s="4"/>
      <c r="C53" s="11" t="s">
        <v>375</v>
      </c>
      <c r="D53" s="42">
        <v>100000</v>
      </c>
      <c r="E53" s="42">
        <v>0</v>
      </c>
      <c r="F53" s="42">
        <v>0</v>
      </c>
      <c r="G53" s="42">
        <v>0</v>
      </c>
      <c r="H53" s="4"/>
      <c r="I53" s="4"/>
      <c r="J53" s="4"/>
      <c r="K53" s="4"/>
    </row>
    <row r="54" spans="1:11" ht="14.1" customHeight="1">
      <c r="A54" s="4"/>
      <c r="B54" s="4"/>
      <c r="C54" s="11" t="s">
        <v>370</v>
      </c>
      <c r="D54" s="42">
        <v>100000</v>
      </c>
      <c r="E54" s="42">
        <v>0</v>
      </c>
      <c r="F54" s="42">
        <v>0</v>
      </c>
      <c r="G54" s="42">
        <v>0</v>
      </c>
      <c r="H54" s="4"/>
      <c r="I54" s="4"/>
      <c r="J54" s="4"/>
      <c r="K54" s="4"/>
    </row>
    <row r="55" spans="1:11" ht="14.1" customHeight="1">
      <c r="A55" s="4"/>
      <c r="B55" s="4"/>
      <c r="C55" s="11" t="s">
        <v>374</v>
      </c>
      <c r="D55" s="42">
        <v>0</v>
      </c>
      <c r="E55" s="42">
        <v>0</v>
      </c>
      <c r="F55" s="42">
        <v>0</v>
      </c>
      <c r="G55" s="42">
        <v>0</v>
      </c>
      <c r="H55" s="4"/>
      <c r="I55" s="4"/>
      <c r="J55" s="4"/>
      <c r="K55" s="4"/>
    </row>
    <row r="56" spans="1:11" ht="14.1" customHeight="1">
      <c r="A56" s="4"/>
      <c r="B56" s="4"/>
      <c r="C56" s="11" t="s">
        <v>373</v>
      </c>
      <c r="D56" s="42">
        <v>0</v>
      </c>
      <c r="E56" s="42">
        <v>0</v>
      </c>
      <c r="F56" s="42">
        <v>0</v>
      </c>
      <c r="G56" s="42">
        <v>0</v>
      </c>
      <c r="H56" s="4"/>
      <c r="I56" s="4"/>
      <c r="J56" s="4"/>
      <c r="K56" s="4"/>
    </row>
    <row r="57" spans="1:11" ht="14.1" customHeight="1">
      <c r="A57" s="4"/>
      <c r="B57" s="4"/>
      <c r="C57" s="11" t="s">
        <v>370</v>
      </c>
      <c r="D57" s="42">
        <v>0</v>
      </c>
      <c r="E57" s="42">
        <v>0</v>
      </c>
      <c r="F57" s="42">
        <v>0</v>
      </c>
      <c r="G57" s="42">
        <v>0</v>
      </c>
      <c r="H57" s="4"/>
      <c r="I57" s="4"/>
      <c r="J57" s="4"/>
      <c r="K57" s="4"/>
    </row>
    <row r="58" spans="1:11" ht="14.1" customHeight="1">
      <c r="A58" s="4"/>
      <c r="B58" s="4"/>
      <c r="C58" s="11" t="s">
        <v>369</v>
      </c>
      <c r="D58" s="42">
        <v>0</v>
      </c>
      <c r="E58" s="42">
        <v>0</v>
      </c>
      <c r="F58" s="42">
        <v>0</v>
      </c>
      <c r="G58" s="42">
        <v>0</v>
      </c>
      <c r="H58" s="4"/>
      <c r="I58" s="4"/>
      <c r="J58" s="4"/>
      <c r="K58" s="4"/>
    </row>
    <row r="59" spans="1:11" ht="14.1" customHeight="1">
      <c r="A59" s="4"/>
      <c r="B59" s="4"/>
      <c r="C59" s="11" t="s">
        <v>368</v>
      </c>
      <c r="D59" s="42">
        <v>0</v>
      </c>
      <c r="E59" s="42">
        <v>0</v>
      </c>
      <c r="F59" s="42">
        <v>0</v>
      </c>
      <c r="G59" s="42">
        <v>0</v>
      </c>
      <c r="H59" s="4"/>
      <c r="I59" s="4"/>
      <c r="J59" s="4"/>
      <c r="K59" s="4"/>
    </row>
    <row r="60" spans="1:11" ht="14.1" customHeight="1">
      <c r="A60" s="4"/>
      <c r="B60" s="4"/>
      <c r="C60" s="11" t="s">
        <v>367</v>
      </c>
      <c r="D60" s="42">
        <v>0</v>
      </c>
      <c r="E60" s="42">
        <v>0</v>
      </c>
      <c r="F60" s="42">
        <v>0</v>
      </c>
      <c r="G60" s="42">
        <v>0</v>
      </c>
      <c r="H60" s="4"/>
      <c r="I60" s="4"/>
      <c r="J60" s="4"/>
      <c r="K60" s="4"/>
    </row>
    <row r="61" spans="1:11" ht="14.1" customHeight="1">
      <c r="A61" s="4"/>
      <c r="B61" s="4"/>
      <c r="C61" s="11" t="s">
        <v>366</v>
      </c>
      <c r="D61" s="42">
        <v>0</v>
      </c>
      <c r="E61" s="42">
        <v>0</v>
      </c>
      <c r="F61" s="42">
        <v>0</v>
      </c>
      <c r="G61" s="42">
        <v>0</v>
      </c>
      <c r="H61" s="4"/>
      <c r="I61" s="4"/>
      <c r="J61" s="4"/>
      <c r="K61" s="4"/>
    </row>
    <row r="62" spans="1:11" ht="14.1" customHeight="1">
      <c r="A62" s="4"/>
      <c r="B62" s="4"/>
      <c r="C62" s="11" t="s">
        <v>372</v>
      </c>
      <c r="D62" s="42">
        <v>0</v>
      </c>
      <c r="E62" s="42">
        <v>0</v>
      </c>
      <c r="F62" s="42">
        <v>0</v>
      </c>
      <c r="G62" s="42">
        <v>0</v>
      </c>
      <c r="H62" s="4"/>
      <c r="I62" s="4"/>
      <c r="J62" s="4"/>
      <c r="K62" s="4"/>
    </row>
    <row r="63" spans="1:11" ht="14.1" customHeight="1">
      <c r="A63" s="4"/>
      <c r="B63" s="4"/>
      <c r="C63" s="11" t="s">
        <v>370</v>
      </c>
      <c r="D63" s="42">
        <v>0</v>
      </c>
      <c r="E63" s="42">
        <v>0</v>
      </c>
      <c r="F63" s="42">
        <v>0</v>
      </c>
      <c r="G63" s="42">
        <v>0</v>
      </c>
      <c r="H63" s="4"/>
      <c r="I63" s="4"/>
      <c r="J63" s="4"/>
      <c r="K63" s="4"/>
    </row>
    <row r="64" spans="1:11" ht="14.1" customHeight="1">
      <c r="A64" s="4"/>
      <c r="B64" s="4"/>
      <c r="C64" s="11" t="s">
        <v>369</v>
      </c>
      <c r="D64" s="42">
        <v>0</v>
      </c>
      <c r="E64" s="42">
        <v>0</v>
      </c>
      <c r="F64" s="42">
        <v>0</v>
      </c>
      <c r="G64" s="42">
        <v>0</v>
      </c>
      <c r="H64" s="4"/>
      <c r="I64" s="4"/>
      <c r="J64" s="4"/>
      <c r="K64" s="4"/>
    </row>
    <row r="65" spans="1:11" ht="14.1" customHeight="1">
      <c r="A65" s="4"/>
      <c r="B65" s="4"/>
      <c r="C65" s="11" t="s">
        <v>368</v>
      </c>
      <c r="D65" s="42">
        <v>0</v>
      </c>
      <c r="E65" s="42">
        <v>0</v>
      </c>
      <c r="F65" s="42">
        <v>0</v>
      </c>
      <c r="G65" s="42">
        <v>0</v>
      </c>
      <c r="H65" s="4"/>
      <c r="I65" s="4"/>
      <c r="J65" s="4"/>
      <c r="K65" s="4"/>
    </row>
    <row r="66" spans="1:11" ht="14.1" customHeight="1">
      <c r="A66" s="4"/>
      <c r="B66" s="4"/>
      <c r="C66" s="11" t="s">
        <v>367</v>
      </c>
      <c r="D66" s="42">
        <v>0</v>
      </c>
      <c r="E66" s="42">
        <v>0</v>
      </c>
      <c r="F66" s="42">
        <v>0</v>
      </c>
      <c r="G66" s="42">
        <v>0</v>
      </c>
      <c r="H66" s="4"/>
      <c r="I66" s="4"/>
      <c r="J66" s="4"/>
      <c r="K66" s="4"/>
    </row>
    <row r="67" spans="1:11" ht="14.1" customHeight="1">
      <c r="A67" s="4"/>
      <c r="B67" s="4"/>
      <c r="C67" s="11" t="s">
        <v>366</v>
      </c>
      <c r="D67" s="42">
        <v>0</v>
      </c>
      <c r="E67" s="42">
        <v>0</v>
      </c>
      <c r="F67" s="42">
        <v>0</v>
      </c>
      <c r="G67" s="42">
        <v>0</v>
      </c>
      <c r="H67" s="4"/>
      <c r="I67" s="4"/>
      <c r="J67" s="4"/>
      <c r="K67" s="4"/>
    </row>
    <row r="68" spans="1:11" ht="14.1" customHeight="1">
      <c r="A68" s="4"/>
      <c r="B68" s="4"/>
      <c r="C68" s="11" t="s">
        <v>371</v>
      </c>
      <c r="D68" s="42">
        <v>0</v>
      </c>
      <c r="E68" s="42">
        <v>0</v>
      </c>
      <c r="F68" s="42">
        <v>0</v>
      </c>
      <c r="G68" s="42">
        <v>0</v>
      </c>
      <c r="H68" s="4"/>
      <c r="I68" s="4"/>
      <c r="J68" s="4"/>
      <c r="K68" s="4"/>
    </row>
    <row r="69" spans="1:11" ht="14.1" customHeight="1">
      <c r="A69" s="4"/>
      <c r="B69" s="4"/>
      <c r="C69" s="11" t="s">
        <v>370</v>
      </c>
      <c r="D69" s="42">
        <v>0</v>
      </c>
      <c r="E69" s="42">
        <v>0</v>
      </c>
      <c r="F69" s="42">
        <v>0</v>
      </c>
      <c r="G69" s="42">
        <v>0</v>
      </c>
      <c r="H69" s="4"/>
      <c r="I69" s="4"/>
      <c r="J69" s="4"/>
      <c r="K69" s="4"/>
    </row>
    <row r="70" spans="1:11" ht="14.1" customHeight="1">
      <c r="A70" s="4"/>
      <c r="B70" s="4"/>
      <c r="C70" s="11" t="s">
        <v>369</v>
      </c>
      <c r="D70" s="42">
        <v>0</v>
      </c>
      <c r="E70" s="42">
        <v>0</v>
      </c>
      <c r="F70" s="42">
        <v>0</v>
      </c>
      <c r="G70" s="42">
        <v>0</v>
      </c>
      <c r="H70" s="4"/>
      <c r="I70" s="4"/>
      <c r="J70" s="4"/>
      <c r="K70" s="4"/>
    </row>
    <row r="71" spans="1:11" ht="14.1" customHeight="1">
      <c r="A71" s="4"/>
      <c r="B71" s="4"/>
      <c r="C71" s="11" t="s">
        <v>368</v>
      </c>
      <c r="D71" s="42">
        <v>0</v>
      </c>
      <c r="E71" s="42">
        <v>0</v>
      </c>
      <c r="F71" s="42">
        <v>0</v>
      </c>
      <c r="G71" s="42">
        <v>0</v>
      </c>
      <c r="H71" s="4"/>
      <c r="I71" s="4"/>
      <c r="J71" s="4"/>
      <c r="K71" s="4"/>
    </row>
    <row r="72" spans="1:11" ht="14.1" customHeight="1">
      <c r="A72" s="4"/>
      <c r="B72" s="4"/>
      <c r="C72" s="11" t="s">
        <v>367</v>
      </c>
      <c r="D72" s="42">
        <v>0</v>
      </c>
      <c r="E72" s="42">
        <v>0</v>
      </c>
      <c r="F72" s="42">
        <v>0</v>
      </c>
      <c r="G72" s="42">
        <v>0</v>
      </c>
      <c r="H72" s="4"/>
      <c r="I72" s="4"/>
      <c r="J72" s="4"/>
      <c r="K72" s="4"/>
    </row>
    <row r="73" spans="1:11" ht="14.1" customHeight="1">
      <c r="A73" s="4"/>
      <c r="B73" s="4"/>
      <c r="C73" s="11" t="s">
        <v>366</v>
      </c>
      <c r="D73" s="42">
        <v>0</v>
      </c>
      <c r="E73" s="42">
        <v>0</v>
      </c>
      <c r="F73" s="42">
        <v>0</v>
      </c>
      <c r="G73" s="42">
        <v>0</v>
      </c>
      <c r="H73" s="4"/>
      <c r="I73" s="4"/>
      <c r="J73" s="4"/>
      <c r="K73" s="4"/>
    </row>
    <row r="74" spans="1:11" ht="14.1" customHeight="1">
      <c r="A74" s="4"/>
      <c r="B74" s="4"/>
      <c r="C74" s="11" t="s">
        <v>365</v>
      </c>
      <c r="D74" s="42">
        <v>0</v>
      </c>
      <c r="E74" s="42">
        <v>0</v>
      </c>
      <c r="F74" s="42">
        <v>0</v>
      </c>
      <c r="G74" s="42">
        <v>0</v>
      </c>
      <c r="H74" s="4"/>
      <c r="I74" s="4"/>
      <c r="J74" s="4"/>
      <c r="K74" s="4"/>
    </row>
    <row r="75" spans="1:11" ht="14.1" customHeight="1">
      <c r="A75" s="4"/>
      <c r="B75" s="4"/>
      <c r="C75" s="11" t="s">
        <v>364</v>
      </c>
      <c r="D75" s="42">
        <v>0</v>
      </c>
      <c r="E75" s="42">
        <v>0</v>
      </c>
      <c r="F75" s="42">
        <v>0</v>
      </c>
      <c r="G75" s="42">
        <v>0</v>
      </c>
      <c r="H75" s="4"/>
      <c r="I75" s="4"/>
      <c r="J75" s="4"/>
      <c r="K75" s="4"/>
    </row>
    <row r="76" spans="1:11" ht="14.1" customHeight="1">
      <c r="A76" s="4"/>
      <c r="B76" s="4"/>
      <c r="C76" s="10" t="s">
        <v>147</v>
      </c>
      <c r="D76" s="42">
        <v>12500000</v>
      </c>
      <c r="E76" s="42">
        <v>13208000</v>
      </c>
      <c r="F76" s="42">
        <v>12700000</v>
      </c>
      <c r="G76" s="42">
        <v>13000000</v>
      </c>
      <c r="H76" s="4"/>
      <c r="I76" s="4"/>
      <c r="J76" s="4"/>
      <c r="K76" s="4"/>
    </row>
    <row r="77" spans="1:11" ht="14.1" customHeight="1">
      <c r="A77" s="4"/>
      <c r="B77" s="4"/>
      <c r="C77" s="1222" t="s">
        <v>44</v>
      </c>
      <c r="D77" s="1223"/>
      <c r="E77" s="1223"/>
      <c r="F77" s="1223"/>
      <c r="G77" s="1223"/>
      <c r="H77" s="4"/>
      <c r="I77" s="4"/>
      <c r="J77" s="4"/>
      <c r="K77" s="4"/>
    </row>
    <row r="78" spans="1:11" ht="14.1" customHeight="1">
      <c r="A78" s="4"/>
      <c r="B78" s="4"/>
      <c r="C78" s="36" t="s">
        <v>915</v>
      </c>
      <c r="D78" s="1222" t="s">
        <v>54</v>
      </c>
      <c r="E78" s="1223"/>
      <c r="F78" s="1223"/>
      <c r="G78" s="1223"/>
      <c r="H78" s="4"/>
      <c r="I78" s="4"/>
      <c r="J78" s="4"/>
      <c r="K78" s="4"/>
    </row>
    <row r="79" spans="1:11" ht="14.1" customHeight="1">
      <c r="A79" s="4"/>
      <c r="B79" s="4"/>
      <c r="C79" s="14" t="s">
        <v>393</v>
      </c>
      <c r="D79" s="1232" t="s">
        <v>914</v>
      </c>
      <c r="E79" s="1233"/>
      <c r="F79" s="1233"/>
      <c r="G79" s="1233"/>
      <c r="H79" s="4"/>
      <c r="I79" s="4"/>
      <c r="J79" s="4"/>
      <c r="K79" s="4"/>
    </row>
    <row r="80" spans="1:11" ht="14.1" customHeight="1">
      <c r="A80" s="4"/>
      <c r="B80" s="4"/>
      <c r="C80" s="47" t="s">
        <v>392</v>
      </c>
      <c r="D80" s="1234" t="s">
        <v>54</v>
      </c>
      <c r="E80" s="1235"/>
      <c r="F80" s="1235"/>
      <c r="G80" s="1235"/>
      <c r="H80" s="4"/>
      <c r="I80" s="4"/>
      <c r="J80" s="4"/>
      <c r="K80" s="4"/>
    </row>
    <row r="81" spans="1:11" ht="14.1" customHeight="1">
      <c r="A81" s="4"/>
      <c r="B81" s="4"/>
      <c r="C81" s="47" t="s">
        <v>15</v>
      </c>
      <c r="D81" s="1234" t="s">
        <v>913</v>
      </c>
      <c r="E81" s="1235"/>
      <c r="F81" s="1235"/>
      <c r="G81" s="1235"/>
      <c r="H81" s="4"/>
      <c r="I81" s="4"/>
      <c r="J81" s="4"/>
      <c r="K81" s="4"/>
    </row>
    <row r="82" spans="1:11" ht="15" customHeight="1">
      <c r="A82" s="4"/>
      <c r="B82" s="4"/>
      <c r="C82" s="13"/>
      <c r="D82" s="40">
        <v>2021</v>
      </c>
      <c r="E82" s="40">
        <v>2022</v>
      </c>
      <c r="F82" s="40">
        <v>2023</v>
      </c>
      <c r="G82" s="40">
        <v>2024</v>
      </c>
      <c r="H82" s="4"/>
      <c r="I82" s="4"/>
      <c r="J82" s="4"/>
      <c r="K82" s="4"/>
    </row>
    <row r="83" spans="1:11" ht="15" customHeight="1">
      <c r="A83" s="4"/>
      <c r="B83" s="4"/>
      <c r="C83" s="12"/>
      <c r="D83" s="41" t="s">
        <v>7</v>
      </c>
      <c r="E83" s="41" t="s">
        <v>8</v>
      </c>
      <c r="F83" s="41" t="s">
        <v>8</v>
      </c>
      <c r="G83" s="41" t="s">
        <v>8</v>
      </c>
      <c r="H83" s="4"/>
      <c r="I83" s="4"/>
      <c r="J83" s="4"/>
      <c r="K83" s="4"/>
    </row>
    <row r="84" spans="1:11" ht="14.1" customHeight="1">
      <c r="A84" s="4"/>
      <c r="B84" s="4"/>
      <c r="C84" s="7" t="s">
        <v>16</v>
      </c>
      <c r="D84" s="39" t="s">
        <v>396</v>
      </c>
      <c r="E84" s="39" t="s">
        <v>411</v>
      </c>
      <c r="F84" s="39" t="s">
        <v>411</v>
      </c>
      <c r="G84" s="39" t="s">
        <v>411</v>
      </c>
      <c r="H84" s="4"/>
      <c r="I84" s="4"/>
      <c r="J84" s="4"/>
      <c r="K84" s="4"/>
    </row>
    <row r="85" spans="1:11" ht="14.1" customHeight="1">
      <c r="A85" s="4"/>
      <c r="B85" s="4"/>
      <c r="C85" s="7" t="s">
        <v>506</v>
      </c>
      <c r="D85" s="39" t="s">
        <v>518</v>
      </c>
      <c r="E85" s="39" t="s">
        <v>518</v>
      </c>
      <c r="F85" s="39" t="s">
        <v>518</v>
      </c>
      <c r="G85" s="39" t="s">
        <v>518</v>
      </c>
      <c r="H85" s="4"/>
      <c r="I85" s="4"/>
      <c r="J85" s="4"/>
      <c r="K85" s="4"/>
    </row>
    <row r="86" spans="1:11" ht="14.1" customHeight="1">
      <c r="A86" s="4"/>
      <c r="B86" s="4"/>
      <c r="C86" s="7" t="s">
        <v>504</v>
      </c>
      <c r="D86" s="39" t="s">
        <v>912</v>
      </c>
      <c r="E86" s="39" t="s">
        <v>518</v>
      </c>
      <c r="F86" s="39" t="s">
        <v>518</v>
      </c>
      <c r="G86" s="39" t="s">
        <v>518</v>
      </c>
      <c r="H86" s="4"/>
      <c r="I86" s="4"/>
      <c r="J86" s="4"/>
      <c r="K86" s="4"/>
    </row>
    <row r="87" spans="1:11" ht="14.1" customHeight="1">
      <c r="A87" s="4"/>
      <c r="B87" s="4"/>
      <c r="C87" s="7" t="s">
        <v>388</v>
      </c>
      <c r="D87" s="39" t="s">
        <v>361</v>
      </c>
      <c r="E87" s="39" t="s">
        <v>734</v>
      </c>
      <c r="F87" s="39" t="s">
        <v>385</v>
      </c>
      <c r="G87" s="39" t="s">
        <v>385</v>
      </c>
      <c r="H87" s="4"/>
      <c r="I87" s="4"/>
      <c r="J87" s="4"/>
      <c r="K87" s="4"/>
    </row>
    <row r="88" spans="1:11" ht="14.1" customHeight="1">
      <c r="A88" s="4"/>
      <c r="B88" s="4"/>
      <c r="C88" s="7" t="s">
        <v>387</v>
      </c>
      <c r="D88" s="39" t="s">
        <v>361</v>
      </c>
      <c r="E88" s="39" t="s">
        <v>385</v>
      </c>
      <c r="F88" s="39" t="s">
        <v>385</v>
      </c>
      <c r="G88" s="39" t="s">
        <v>385</v>
      </c>
      <c r="H88" s="4"/>
      <c r="I88" s="4"/>
      <c r="J88" s="4"/>
      <c r="K88" s="4"/>
    </row>
    <row r="89" spans="1:11" ht="14.1" customHeight="1">
      <c r="A89" s="4"/>
      <c r="B89" s="4"/>
      <c r="C89" s="7" t="s">
        <v>22</v>
      </c>
      <c r="D89" s="39" t="s">
        <v>361</v>
      </c>
      <c r="E89" s="39" t="s">
        <v>395</v>
      </c>
      <c r="F89" s="39" t="s">
        <v>385</v>
      </c>
      <c r="G89" s="39" t="s">
        <v>385</v>
      </c>
      <c r="H89" s="4"/>
      <c r="I89" s="4"/>
      <c r="J89" s="4"/>
      <c r="K89" s="4"/>
    </row>
    <row r="90" spans="1:11" ht="14.1" customHeight="1">
      <c r="A90" s="4"/>
      <c r="B90" s="4"/>
      <c r="C90" s="1236" t="s">
        <v>384</v>
      </c>
      <c r="D90" s="1237"/>
      <c r="E90" s="1237"/>
      <c r="F90" s="1237"/>
      <c r="G90" s="1237"/>
      <c r="H90" s="4"/>
      <c r="I90" s="4"/>
      <c r="J90" s="4"/>
      <c r="K90" s="4"/>
    </row>
    <row r="91" spans="1:11" ht="14.1" customHeight="1">
      <c r="A91" s="4"/>
      <c r="B91" s="4"/>
      <c r="C91" s="13"/>
      <c r="D91" s="40">
        <v>2021</v>
      </c>
      <c r="E91" s="40">
        <v>2022</v>
      </c>
      <c r="F91" s="40">
        <v>2023</v>
      </c>
      <c r="G91" s="40">
        <v>2024</v>
      </c>
      <c r="H91" s="4"/>
      <c r="I91" s="4"/>
      <c r="J91" s="4"/>
      <c r="K91" s="4"/>
    </row>
    <row r="92" spans="1:11" ht="14.1" customHeight="1">
      <c r="A92" s="4"/>
      <c r="B92" s="4"/>
      <c r="C92" s="12"/>
      <c r="D92" s="41" t="s">
        <v>7</v>
      </c>
      <c r="E92" s="41" t="s">
        <v>8</v>
      </c>
      <c r="F92" s="41" t="s">
        <v>8</v>
      </c>
      <c r="G92" s="41" t="s">
        <v>8</v>
      </c>
      <c r="H92" s="4"/>
      <c r="I92" s="4"/>
      <c r="J92" s="4"/>
      <c r="K92" s="4"/>
    </row>
    <row r="93" spans="1:11" ht="14.1" customHeight="1">
      <c r="A93" s="4"/>
      <c r="B93" s="4"/>
      <c r="C93" s="11" t="s">
        <v>381</v>
      </c>
      <c r="D93" s="42">
        <v>0</v>
      </c>
      <c r="E93" s="42">
        <v>0</v>
      </c>
      <c r="F93" s="42">
        <v>0</v>
      </c>
      <c r="G93" s="42">
        <v>0</v>
      </c>
      <c r="H93" s="4"/>
      <c r="I93" s="4"/>
      <c r="J93" s="4"/>
      <c r="K93" s="4"/>
    </row>
    <row r="94" spans="1:11" ht="14.1" customHeight="1">
      <c r="A94" s="4"/>
      <c r="B94" s="4"/>
      <c r="C94" s="11" t="s">
        <v>370</v>
      </c>
      <c r="D94" s="42">
        <v>0</v>
      </c>
      <c r="E94" s="42">
        <v>0</v>
      </c>
      <c r="F94" s="42">
        <v>0</v>
      </c>
      <c r="G94" s="42">
        <v>0</v>
      </c>
      <c r="H94" s="4"/>
      <c r="I94" s="4"/>
      <c r="J94" s="4"/>
      <c r="K94" s="4"/>
    </row>
    <row r="95" spans="1:11" ht="14.1" customHeight="1">
      <c r="A95" s="4"/>
      <c r="B95" s="4"/>
      <c r="C95" s="11" t="s">
        <v>374</v>
      </c>
      <c r="D95" s="42">
        <v>0</v>
      </c>
      <c r="E95" s="42">
        <v>0</v>
      </c>
      <c r="F95" s="42">
        <v>0</v>
      </c>
      <c r="G95" s="42">
        <v>0</v>
      </c>
      <c r="H95" s="4"/>
      <c r="I95" s="4"/>
      <c r="J95" s="4"/>
      <c r="K95" s="4"/>
    </row>
    <row r="96" spans="1:11" ht="14.1" customHeight="1">
      <c r="A96" s="4"/>
      <c r="B96" s="4"/>
      <c r="C96" s="11" t="s">
        <v>380</v>
      </c>
      <c r="D96" s="42">
        <v>0</v>
      </c>
      <c r="E96" s="42">
        <v>0</v>
      </c>
      <c r="F96" s="42">
        <v>0</v>
      </c>
      <c r="G96" s="42">
        <v>0</v>
      </c>
      <c r="H96" s="4"/>
      <c r="I96" s="4"/>
      <c r="J96" s="4"/>
      <c r="K96" s="4"/>
    </row>
    <row r="97" spans="1:11" ht="14.1" customHeight="1">
      <c r="A97" s="4"/>
      <c r="B97" s="4"/>
      <c r="C97" s="11" t="s">
        <v>370</v>
      </c>
      <c r="D97" s="42">
        <v>0</v>
      </c>
      <c r="E97" s="42">
        <v>0</v>
      </c>
      <c r="F97" s="42">
        <v>0</v>
      </c>
      <c r="G97" s="42">
        <v>0</v>
      </c>
      <c r="H97" s="4"/>
      <c r="I97" s="4"/>
      <c r="J97" s="4"/>
      <c r="K97" s="4"/>
    </row>
    <row r="98" spans="1:11" ht="14.1" customHeight="1">
      <c r="A98" s="4"/>
      <c r="B98" s="4"/>
      <c r="C98" s="11" t="s">
        <v>374</v>
      </c>
      <c r="D98" s="42">
        <v>0</v>
      </c>
      <c r="E98" s="42">
        <v>0</v>
      </c>
      <c r="F98" s="42">
        <v>0</v>
      </c>
      <c r="G98" s="42">
        <v>0</v>
      </c>
      <c r="H98" s="4"/>
      <c r="I98" s="4"/>
      <c r="J98" s="4"/>
      <c r="K98" s="4"/>
    </row>
    <row r="99" spans="1:11" ht="14.1" customHeight="1">
      <c r="A99" s="4"/>
      <c r="B99" s="4"/>
      <c r="C99" s="11" t="s">
        <v>379</v>
      </c>
      <c r="D99" s="42">
        <v>0</v>
      </c>
      <c r="E99" s="42">
        <v>0</v>
      </c>
      <c r="F99" s="42">
        <v>0</v>
      </c>
      <c r="G99" s="42">
        <v>0</v>
      </c>
      <c r="H99" s="4"/>
      <c r="I99" s="4"/>
      <c r="J99" s="4"/>
      <c r="K99" s="4"/>
    </row>
    <row r="100" spans="1:11" ht="14.1" customHeight="1">
      <c r="A100" s="4"/>
      <c r="B100" s="4"/>
      <c r="C100" s="11" t="s">
        <v>370</v>
      </c>
      <c r="D100" s="42">
        <v>0</v>
      </c>
      <c r="E100" s="42">
        <v>0</v>
      </c>
      <c r="F100" s="42">
        <v>0</v>
      </c>
      <c r="G100" s="42">
        <v>0</v>
      </c>
      <c r="H100" s="4"/>
      <c r="I100" s="4"/>
      <c r="J100" s="4"/>
      <c r="K100" s="4"/>
    </row>
    <row r="101" spans="1:11" ht="14.1" customHeight="1">
      <c r="A101" s="4"/>
      <c r="B101" s="4"/>
      <c r="C101" s="11" t="s">
        <v>374</v>
      </c>
      <c r="D101" s="42">
        <v>0</v>
      </c>
      <c r="E101" s="42">
        <v>0</v>
      </c>
      <c r="F101" s="42">
        <v>0</v>
      </c>
      <c r="G101" s="42">
        <v>0</v>
      </c>
      <c r="H101" s="4"/>
      <c r="I101" s="4"/>
      <c r="J101" s="4"/>
      <c r="K101" s="4"/>
    </row>
    <row r="102" spans="1:11" ht="14.1" customHeight="1">
      <c r="A102" s="4"/>
      <c r="B102" s="4"/>
      <c r="C102" s="11" t="s">
        <v>378</v>
      </c>
      <c r="D102" s="42">
        <v>0</v>
      </c>
      <c r="E102" s="42">
        <v>0</v>
      </c>
      <c r="F102" s="42">
        <v>0</v>
      </c>
      <c r="G102" s="42">
        <v>0</v>
      </c>
      <c r="H102" s="4"/>
      <c r="I102" s="4"/>
      <c r="J102" s="4"/>
      <c r="K102" s="4"/>
    </row>
    <row r="103" spans="1:11" ht="14.1" customHeight="1">
      <c r="A103" s="4"/>
      <c r="B103" s="4"/>
      <c r="C103" s="11" t="s">
        <v>370</v>
      </c>
      <c r="D103" s="42">
        <v>0</v>
      </c>
      <c r="E103" s="42">
        <v>0</v>
      </c>
      <c r="F103" s="42">
        <v>0</v>
      </c>
      <c r="G103" s="42">
        <v>0</v>
      </c>
      <c r="H103" s="4"/>
      <c r="I103" s="4"/>
      <c r="J103" s="4"/>
      <c r="K103" s="4"/>
    </row>
    <row r="104" spans="1:11" ht="14.1" customHeight="1">
      <c r="A104" s="4"/>
      <c r="B104" s="4"/>
      <c r="C104" s="11" t="s">
        <v>374</v>
      </c>
      <c r="D104" s="42">
        <v>0</v>
      </c>
      <c r="E104" s="42">
        <v>0</v>
      </c>
      <c r="F104" s="42">
        <v>0</v>
      </c>
      <c r="G104" s="42">
        <v>0</v>
      </c>
      <c r="H104" s="4"/>
      <c r="I104" s="4"/>
      <c r="J104" s="4"/>
      <c r="K104" s="4"/>
    </row>
    <row r="105" spans="1:11" ht="14.1" customHeight="1">
      <c r="A105" s="4"/>
      <c r="B105" s="4"/>
      <c r="C105" s="11" t="s">
        <v>383</v>
      </c>
      <c r="D105" s="42">
        <v>0</v>
      </c>
      <c r="E105" s="42">
        <v>0</v>
      </c>
      <c r="F105" s="42">
        <v>0</v>
      </c>
      <c r="G105" s="42">
        <v>0</v>
      </c>
      <c r="H105" s="4"/>
      <c r="I105" s="4"/>
      <c r="J105" s="4"/>
      <c r="K105" s="4"/>
    </row>
    <row r="106" spans="1:11" ht="14.1" customHeight="1">
      <c r="A106" s="4"/>
      <c r="B106" s="4"/>
      <c r="C106" s="11" t="s">
        <v>370</v>
      </c>
      <c r="D106" s="42">
        <v>0</v>
      </c>
      <c r="E106" s="42">
        <v>0</v>
      </c>
      <c r="F106" s="42">
        <v>0</v>
      </c>
      <c r="G106" s="42">
        <v>0</v>
      </c>
      <c r="H106" s="4"/>
      <c r="I106" s="4"/>
      <c r="J106" s="4"/>
      <c r="K106" s="4"/>
    </row>
    <row r="107" spans="1:11" ht="14.1" customHeight="1">
      <c r="A107" s="4"/>
      <c r="B107" s="4"/>
      <c r="C107" s="11" t="s">
        <v>374</v>
      </c>
      <c r="D107" s="42">
        <v>0</v>
      </c>
      <c r="E107" s="42">
        <v>0</v>
      </c>
      <c r="F107" s="42">
        <v>0</v>
      </c>
      <c r="G107" s="42">
        <v>0</v>
      </c>
      <c r="H107" s="4"/>
      <c r="I107" s="4"/>
      <c r="J107" s="4"/>
      <c r="K107" s="4"/>
    </row>
    <row r="108" spans="1:11" ht="14.1" customHeight="1">
      <c r="A108" s="4"/>
      <c r="B108" s="4"/>
      <c r="C108" s="11" t="s">
        <v>376</v>
      </c>
      <c r="D108" s="42">
        <v>0</v>
      </c>
      <c r="E108" s="42">
        <v>0</v>
      </c>
      <c r="F108" s="42">
        <v>0</v>
      </c>
      <c r="G108" s="42">
        <v>0</v>
      </c>
      <c r="H108" s="4"/>
      <c r="I108" s="4"/>
      <c r="J108" s="4"/>
      <c r="K108" s="4"/>
    </row>
    <row r="109" spans="1:11" ht="14.1" customHeight="1">
      <c r="A109" s="4"/>
      <c r="B109" s="4"/>
      <c r="C109" s="11" t="s">
        <v>370</v>
      </c>
      <c r="D109" s="42">
        <v>0</v>
      </c>
      <c r="E109" s="42">
        <v>0</v>
      </c>
      <c r="F109" s="42">
        <v>0</v>
      </c>
      <c r="G109" s="42">
        <v>0</v>
      </c>
      <c r="H109" s="4"/>
      <c r="I109" s="4"/>
      <c r="J109" s="4"/>
      <c r="K109" s="4"/>
    </row>
    <row r="110" spans="1:11" ht="14.1" customHeight="1">
      <c r="A110" s="4"/>
      <c r="B110" s="4"/>
      <c r="C110" s="11" t="s">
        <v>374</v>
      </c>
      <c r="D110" s="42">
        <v>0</v>
      </c>
      <c r="E110" s="42">
        <v>0</v>
      </c>
      <c r="F110" s="42">
        <v>0</v>
      </c>
      <c r="G110" s="42">
        <v>0</v>
      </c>
      <c r="H110" s="4"/>
      <c r="I110" s="4"/>
      <c r="J110" s="4"/>
      <c r="K110" s="4"/>
    </row>
    <row r="111" spans="1:11" ht="14.1" customHeight="1">
      <c r="A111" s="4"/>
      <c r="B111" s="4"/>
      <c r="C111" s="11" t="s">
        <v>375</v>
      </c>
      <c r="D111" s="42">
        <v>0</v>
      </c>
      <c r="E111" s="42">
        <v>0</v>
      </c>
      <c r="F111" s="42">
        <v>0</v>
      </c>
      <c r="G111" s="42">
        <v>0</v>
      </c>
      <c r="H111" s="4"/>
      <c r="I111" s="4"/>
      <c r="J111" s="4"/>
      <c r="K111" s="4"/>
    </row>
    <row r="112" spans="1:11" ht="14.1" customHeight="1">
      <c r="A112" s="4"/>
      <c r="B112" s="4"/>
      <c r="C112" s="11" t="s">
        <v>370</v>
      </c>
      <c r="D112" s="42">
        <v>0</v>
      </c>
      <c r="E112" s="42">
        <v>0</v>
      </c>
      <c r="F112" s="42">
        <v>0</v>
      </c>
      <c r="G112" s="42">
        <v>0</v>
      </c>
      <c r="H112" s="4"/>
      <c r="I112" s="4"/>
      <c r="J112" s="4"/>
      <c r="K112" s="4"/>
    </row>
    <row r="113" spans="1:11" ht="14.1" customHeight="1">
      <c r="A113" s="4"/>
      <c r="B113" s="4"/>
      <c r="C113" s="11" t="s">
        <v>374</v>
      </c>
      <c r="D113" s="42">
        <v>0</v>
      </c>
      <c r="E113" s="42">
        <v>0</v>
      </c>
      <c r="F113" s="42">
        <v>0</v>
      </c>
      <c r="G113" s="42">
        <v>0</v>
      </c>
      <c r="H113" s="4"/>
      <c r="I113" s="4"/>
      <c r="J113" s="4"/>
      <c r="K113" s="4"/>
    </row>
    <row r="114" spans="1:11" ht="14.1" customHeight="1">
      <c r="A114" s="4"/>
      <c r="B114" s="4"/>
      <c r="C114" s="11" t="s">
        <v>373</v>
      </c>
      <c r="D114" s="42">
        <v>0</v>
      </c>
      <c r="E114" s="42">
        <v>0</v>
      </c>
      <c r="F114" s="42">
        <v>0</v>
      </c>
      <c r="G114" s="42">
        <v>0</v>
      </c>
      <c r="H114" s="4"/>
      <c r="I114" s="4"/>
      <c r="J114" s="4"/>
      <c r="K114" s="4"/>
    </row>
    <row r="115" spans="1:11" ht="14.1" customHeight="1">
      <c r="A115" s="4"/>
      <c r="B115" s="4"/>
      <c r="C115" s="11" t="s">
        <v>370</v>
      </c>
      <c r="D115" s="42">
        <v>0</v>
      </c>
      <c r="E115" s="42">
        <v>0</v>
      </c>
      <c r="F115" s="42">
        <v>0</v>
      </c>
      <c r="G115" s="42">
        <v>0</v>
      </c>
      <c r="H115" s="4"/>
      <c r="I115" s="4"/>
      <c r="J115" s="4"/>
      <c r="K115" s="4"/>
    </row>
    <row r="116" spans="1:11" ht="14.1" customHeight="1">
      <c r="A116" s="4"/>
      <c r="B116" s="4"/>
      <c r="C116" s="11" t="s">
        <v>369</v>
      </c>
      <c r="D116" s="42">
        <v>0</v>
      </c>
      <c r="E116" s="42">
        <v>0</v>
      </c>
      <c r="F116" s="42">
        <v>0</v>
      </c>
      <c r="G116" s="42">
        <v>0</v>
      </c>
      <c r="H116" s="4"/>
      <c r="I116" s="4"/>
      <c r="J116" s="4"/>
      <c r="K116" s="4"/>
    </row>
    <row r="117" spans="1:11" ht="14.1" customHeight="1">
      <c r="A117" s="4"/>
      <c r="B117" s="4"/>
      <c r="C117" s="11" t="s">
        <v>368</v>
      </c>
      <c r="D117" s="42">
        <v>0</v>
      </c>
      <c r="E117" s="42">
        <v>0</v>
      </c>
      <c r="F117" s="42">
        <v>0</v>
      </c>
      <c r="G117" s="42">
        <v>0</v>
      </c>
      <c r="H117" s="4"/>
      <c r="I117" s="4"/>
      <c r="J117" s="4"/>
      <c r="K117" s="4"/>
    </row>
    <row r="118" spans="1:11" ht="14.1" customHeight="1">
      <c r="A118" s="4"/>
      <c r="B118" s="4"/>
      <c r="C118" s="11" t="s">
        <v>367</v>
      </c>
      <c r="D118" s="42">
        <v>0</v>
      </c>
      <c r="E118" s="42">
        <v>0</v>
      </c>
      <c r="F118" s="42">
        <v>0</v>
      </c>
      <c r="G118" s="42">
        <v>0</v>
      </c>
      <c r="H118" s="4"/>
      <c r="I118" s="4"/>
      <c r="J118" s="4"/>
      <c r="K118" s="4"/>
    </row>
    <row r="119" spans="1:11" ht="14.1" customHeight="1">
      <c r="A119" s="4"/>
      <c r="B119" s="4"/>
      <c r="C119" s="11" t="s">
        <v>366</v>
      </c>
      <c r="D119" s="42">
        <v>0</v>
      </c>
      <c r="E119" s="42">
        <v>0</v>
      </c>
      <c r="F119" s="42">
        <v>0</v>
      </c>
      <c r="G119" s="42">
        <v>0</v>
      </c>
      <c r="H119" s="4"/>
      <c r="I119" s="4"/>
      <c r="J119" s="4"/>
      <c r="K119" s="4"/>
    </row>
    <row r="120" spans="1:11" ht="14.1" customHeight="1">
      <c r="A120" s="4"/>
      <c r="B120" s="4"/>
      <c r="C120" s="11" t="s">
        <v>372</v>
      </c>
      <c r="D120" s="42">
        <v>1000000</v>
      </c>
      <c r="E120" s="42">
        <v>1000000</v>
      </c>
      <c r="F120" s="42">
        <v>1000000</v>
      </c>
      <c r="G120" s="42">
        <v>1000000</v>
      </c>
      <c r="H120" s="4"/>
      <c r="I120" s="4"/>
      <c r="J120" s="4"/>
      <c r="K120" s="4"/>
    </row>
    <row r="121" spans="1:11" ht="14.1" customHeight="1">
      <c r="A121" s="4"/>
      <c r="B121" s="4"/>
      <c r="C121" s="11" t="s">
        <v>370</v>
      </c>
      <c r="D121" s="42">
        <v>1000000</v>
      </c>
      <c r="E121" s="42">
        <v>1000000</v>
      </c>
      <c r="F121" s="42">
        <v>1000000</v>
      </c>
      <c r="G121" s="42">
        <v>1000000</v>
      </c>
      <c r="H121" s="4"/>
      <c r="I121" s="4"/>
      <c r="J121" s="4"/>
      <c r="K121" s="4"/>
    </row>
    <row r="122" spans="1:11" ht="14.1" customHeight="1">
      <c r="A122" s="4"/>
      <c r="B122" s="4"/>
      <c r="C122" s="11" t="s">
        <v>369</v>
      </c>
      <c r="D122" s="42">
        <v>0</v>
      </c>
      <c r="E122" s="42">
        <v>0</v>
      </c>
      <c r="F122" s="42">
        <v>0</v>
      </c>
      <c r="G122" s="42">
        <v>0</v>
      </c>
      <c r="H122" s="4"/>
      <c r="I122" s="4"/>
      <c r="J122" s="4"/>
      <c r="K122" s="4"/>
    </row>
    <row r="123" spans="1:11" ht="14.1" customHeight="1">
      <c r="A123" s="4"/>
      <c r="B123" s="4"/>
      <c r="C123" s="11" t="s">
        <v>368</v>
      </c>
      <c r="D123" s="42">
        <v>0</v>
      </c>
      <c r="E123" s="42">
        <v>0</v>
      </c>
      <c r="F123" s="42">
        <v>0</v>
      </c>
      <c r="G123" s="42">
        <v>0</v>
      </c>
      <c r="H123" s="4"/>
      <c r="I123" s="4"/>
      <c r="J123" s="4"/>
      <c r="K123" s="4"/>
    </row>
    <row r="124" spans="1:11" ht="14.1" customHeight="1">
      <c r="A124" s="4"/>
      <c r="B124" s="4"/>
      <c r="C124" s="11" t="s">
        <v>367</v>
      </c>
      <c r="D124" s="42">
        <v>0</v>
      </c>
      <c r="E124" s="42">
        <v>0</v>
      </c>
      <c r="F124" s="42">
        <v>0</v>
      </c>
      <c r="G124" s="42">
        <v>0</v>
      </c>
      <c r="H124" s="4"/>
      <c r="I124" s="4"/>
      <c r="J124" s="4"/>
      <c r="K124" s="4"/>
    </row>
    <row r="125" spans="1:11" ht="14.1" customHeight="1">
      <c r="A125" s="4"/>
      <c r="B125" s="4"/>
      <c r="C125" s="11" t="s">
        <v>366</v>
      </c>
      <c r="D125" s="42">
        <v>0</v>
      </c>
      <c r="E125" s="42">
        <v>0</v>
      </c>
      <c r="F125" s="42">
        <v>0</v>
      </c>
      <c r="G125" s="42">
        <v>0</v>
      </c>
      <c r="H125" s="4"/>
      <c r="I125" s="4"/>
      <c r="J125" s="4"/>
      <c r="K125" s="4"/>
    </row>
    <row r="126" spans="1:11" ht="14.1" customHeight="1">
      <c r="A126" s="4"/>
      <c r="B126" s="4"/>
      <c r="C126" s="11" t="s">
        <v>371</v>
      </c>
      <c r="D126" s="42">
        <v>0</v>
      </c>
      <c r="E126" s="42">
        <v>0</v>
      </c>
      <c r="F126" s="42">
        <v>0</v>
      </c>
      <c r="G126" s="42">
        <v>0</v>
      </c>
      <c r="H126" s="4"/>
      <c r="I126" s="4"/>
      <c r="J126" s="4"/>
      <c r="K126" s="4"/>
    </row>
    <row r="127" spans="1:11" ht="14.1" customHeight="1">
      <c r="A127" s="4"/>
      <c r="B127" s="4"/>
      <c r="C127" s="11" t="s">
        <v>370</v>
      </c>
      <c r="D127" s="42">
        <v>0</v>
      </c>
      <c r="E127" s="42">
        <v>0</v>
      </c>
      <c r="F127" s="42">
        <v>0</v>
      </c>
      <c r="G127" s="42">
        <v>0</v>
      </c>
      <c r="H127" s="4"/>
      <c r="I127" s="4"/>
      <c r="J127" s="4"/>
      <c r="K127" s="4"/>
    </row>
    <row r="128" spans="1:11" ht="14.1" customHeight="1">
      <c r="A128" s="4"/>
      <c r="B128" s="4"/>
      <c r="C128" s="11" t="s">
        <v>369</v>
      </c>
      <c r="D128" s="42">
        <v>0</v>
      </c>
      <c r="E128" s="42">
        <v>0</v>
      </c>
      <c r="F128" s="42">
        <v>0</v>
      </c>
      <c r="G128" s="42">
        <v>0</v>
      </c>
      <c r="H128" s="4"/>
      <c r="I128" s="4"/>
      <c r="J128" s="4"/>
      <c r="K128" s="4"/>
    </row>
    <row r="129" spans="1:11" ht="14.1" customHeight="1">
      <c r="A129" s="4"/>
      <c r="B129" s="4"/>
      <c r="C129" s="11" t="s">
        <v>368</v>
      </c>
      <c r="D129" s="42">
        <v>0</v>
      </c>
      <c r="E129" s="42">
        <v>0</v>
      </c>
      <c r="F129" s="42">
        <v>0</v>
      </c>
      <c r="G129" s="42">
        <v>0</v>
      </c>
      <c r="H129" s="4"/>
      <c r="I129" s="4"/>
      <c r="J129" s="4"/>
      <c r="K129" s="4"/>
    </row>
    <row r="130" spans="1:11" ht="14.1" customHeight="1">
      <c r="A130" s="4"/>
      <c r="B130" s="4"/>
      <c r="C130" s="11" t="s">
        <v>367</v>
      </c>
      <c r="D130" s="42">
        <v>0</v>
      </c>
      <c r="E130" s="42">
        <v>0</v>
      </c>
      <c r="F130" s="42">
        <v>0</v>
      </c>
      <c r="G130" s="42">
        <v>0</v>
      </c>
      <c r="H130" s="4"/>
      <c r="I130" s="4"/>
      <c r="J130" s="4"/>
      <c r="K130" s="4"/>
    </row>
    <row r="131" spans="1:11" ht="14.1" customHeight="1">
      <c r="A131" s="4"/>
      <c r="B131" s="4"/>
      <c r="C131" s="11" t="s">
        <v>366</v>
      </c>
      <c r="D131" s="42">
        <v>0</v>
      </c>
      <c r="E131" s="42">
        <v>0</v>
      </c>
      <c r="F131" s="42">
        <v>0</v>
      </c>
      <c r="G131" s="42">
        <v>0</v>
      </c>
      <c r="H131" s="4"/>
      <c r="I131" s="4"/>
      <c r="J131" s="4"/>
      <c r="K131" s="4"/>
    </row>
    <row r="132" spans="1:11" ht="14.1" customHeight="1">
      <c r="A132" s="4"/>
      <c r="B132" s="4"/>
      <c r="C132" s="11" t="s">
        <v>365</v>
      </c>
      <c r="D132" s="42">
        <v>0</v>
      </c>
      <c r="E132" s="42">
        <v>0</v>
      </c>
      <c r="F132" s="42">
        <v>0</v>
      </c>
      <c r="G132" s="42">
        <v>0</v>
      </c>
      <c r="H132" s="4"/>
      <c r="I132" s="4"/>
      <c r="J132" s="4"/>
      <c r="K132" s="4"/>
    </row>
    <row r="133" spans="1:11" ht="14.1" customHeight="1">
      <c r="A133" s="4"/>
      <c r="B133" s="4"/>
      <c r="C133" s="11" t="s">
        <v>364</v>
      </c>
      <c r="D133" s="42">
        <v>0</v>
      </c>
      <c r="E133" s="42">
        <v>0</v>
      </c>
      <c r="F133" s="42">
        <v>0</v>
      </c>
      <c r="G133" s="42">
        <v>0</v>
      </c>
      <c r="H133" s="4"/>
      <c r="I133" s="4"/>
      <c r="J133" s="4"/>
      <c r="K133" s="4"/>
    </row>
    <row r="134" spans="1:11" ht="14.1" customHeight="1">
      <c r="A134" s="4"/>
      <c r="B134" s="4"/>
      <c r="C134" s="10" t="s">
        <v>147</v>
      </c>
      <c r="D134" s="42">
        <v>1000000</v>
      </c>
      <c r="E134" s="42">
        <v>1000000</v>
      </c>
      <c r="F134" s="42">
        <v>1000000</v>
      </c>
      <c r="G134" s="42">
        <v>1000000</v>
      </c>
      <c r="H134" s="4"/>
      <c r="I134" s="4"/>
      <c r="J134" s="4"/>
      <c r="K134" s="4"/>
    </row>
    <row r="135" spans="1:11" ht="15" customHeight="1">
      <c r="A135" s="4"/>
      <c r="B135" s="4"/>
      <c r="C135" s="9" t="s">
        <v>361</v>
      </c>
      <c r="D135" s="44" t="s">
        <v>361</v>
      </c>
      <c r="E135" s="44" t="s">
        <v>361</v>
      </c>
      <c r="F135" s="44" t="s">
        <v>361</v>
      </c>
      <c r="G135" s="44" t="s">
        <v>361</v>
      </c>
      <c r="H135" s="4"/>
      <c r="I135" s="4"/>
      <c r="J135" s="4"/>
      <c r="K135" s="4"/>
    </row>
    <row r="136" spans="1:11" ht="15" customHeight="1">
      <c r="A136" s="4"/>
      <c r="B136" s="4"/>
      <c r="C136" s="8" t="s">
        <v>382</v>
      </c>
      <c r="D136" s="45">
        <v>13800000</v>
      </c>
      <c r="E136" s="45">
        <v>14208000</v>
      </c>
      <c r="F136" s="45">
        <v>13700000</v>
      </c>
      <c r="G136" s="45">
        <v>14000000</v>
      </c>
      <c r="H136" s="4"/>
      <c r="I136" s="4"/>
      <c r="J136" s="4"/>
      <c r="K136" s="4"/>
    </row>
    <row r="137" spans="1:11" ht="15" customHeight="1">
      <c r="A137" s="4"/>
      <c r="B137" s="4"/>
      <c r="C137" s="7" t="s">
        <v>381</v>
      </c>
      <c r="D137" s="43">
        <v>7250000</v>
      </c>
      <c r="E137" s="43">
        <v>7250000</v>
      </c>
      <c r="F137" s="43">
        <v>7250000</v>
      </c>
      <c r="G137" s="43">
        <v>7250000</v>
      </c>
      <c r="H137" s="4"/>
      <c r="I137" s="4"/>
      <c r="J137" s="4"/>
      <c r="K137" s="4"/>
    </row>
    <row r="138" spans="1:11" ht="15" customHeight="1">
      <c r="A138" s="4"/>
      <c r="B138" s="4"/>
      <c r="C138" s="7" t="s">
        <v>370</v>
      </c>
      <c r="D138" s="43">
        <v>7250000</v>
      </c>
      <c r="E138" s="43">
        <v>7250000</v>
      </c>
      <c r="F138" s="43">
        <v>7250000</v>
      </c>
      <c r="G138" s="43">
        <v>7250000</v>
      </c>
      <c r="H138" s="4"/>
      <c r="I138" s="4"/>
      <c r="J138" s="4"/>
      <c r="K138" s="4"/>
    </row>
    <row r="139" spans="1:11" ht="15" customHeight="1">
      <c r="A139" s="4"/>
      <c r="B139" s="4"/>
      <c r="C139" s="7" t="s">
        <v>374</v>
      </c>
      <c r="D139" s="43">
        <v>0</v>
      </c>
      <c r="E139" s="43">
        <v>0</v>
      </c>
      <c r="F139" s="43">
        <v>0</v>
      </c>
      <c r="G139" s="43">
        <v>0</v>
      </c>
      <c r="H139" s="4"/>
      <c r="I139" s="4"/>
      <c r="J139" s="4"/>
      <c r="K139" s="4"/>
    </row>
    <row r="140" spans="1:11" ht="15" customHeight="1">
      <c r="A140" s="4"/>
      <c r="B140" s="4"/>
      <c r="C140" s="7" t="s">
        <v>380</v>
      </c>
      <c r="D140" s="43">
        <v>1250000</v>
      </c>
      <c r="E140" s="43">
        <v>1250000</v>
      </c>
      <c r="F140" s="43">
        <v>1250000</v>
      </c>
      <c r="G140" s="43">
        <v>1250000</v>
      </c>
      <c r="H140" s="4"/>
      <c r="I140" s="4"/>
      <c r="J140" s="4"/>
      <c r="K140" s="4"/>
    </row>
    <row r="141" spans="1:11" ht="15" customHeight="1">
      <c r="A141" s="4"/>
      <c r="B141" s="4"/>
      <c r="C141" s="7" t="s">
        <v>370</v>
      </c>
      <c r="D141" s="43">
        <v>1250000</v>
      </c>
      <c r="E141" s="43">
        <v>1250000</v>
      </c>
      <c r="F141" s="43">
        <v>1250000</v>
      </c>
      <c r="G141" s="43">
        <v>1250000</v>
      </c>
      <c r="H141" s="4"/>
      <c r="I141" s="4"/>
      <c r="J141" s="4"/>
      <c r="K141" s="4"/>
    </row>
    <row r="142" spans="1:11" ht="15" customHeight="1">
      <c r="A142" s="4"/>
      <c r="B142" s="4"/>
      <c r="C142" s="7" t="s">
        <v>374</v>
      </c>
      <c r="D142" s="43">
        <v>0</v>
      </c>
      <c r="E142" s="43">
        <v>0</v>
      </c>
      <c r="F142" s="43">
        <v>0</v>
      </c>
      <c r="G142" s="43">
        <v>0</v>
      </c>
      <c r="H142" s="4"/>
      <c r="I142" s="4"/>
      <c r="J142" s="4"/>
      <c r="K142" s="4"/>
    </row>
    <row r="143" spans="1:11" ht="15" customHeight="1">
      <c r="A143" s="4"/>
      <c r="B143" s="4"/>
      <c r="C143" s="7" t="s">
        <v>379</v>
      </c>
      <c r="D143" s="43">
        <v>3900000</v>
      </c>
      <c r="E143" s="43">
        <v>4708000</v>
      </c>
      <c r="F143" s="43">
        <v>4200000</v>
      </c>
      <c r="G143" s="43">
        <v>4500000</v>
      </c>
      <c r="H143" s="4"/>
      <c r="I143" s="4"/>
      <c r="J143" s="4"/>
      <c r="K143" s="4"/>
    </row>
    <row r="144" spans="1:11" ht="15" customHeight="1">
      <c r="A144" s="4"/>
      <c r="B144" s="4"/>
      <c r="C144" s="7" t="s">
        <v>370</v>
      </c>
      <c r="D144" s="43">
        <v>3900000</v>
      </c>
      <c r="E144" s="43">
        <v>4708000</v>
      </c>
      <c r="F144" s="43">
        <v>4200000</v>
      </c>
      <c r="G144" s="43">
        <v>4500000</v>
      </c>
      <c r="H144" s="4"/>
      <c r="I144" s="4"/>
      <c r="J144" s="4"/>
      <c r="K144" s="4"/>
    </row>
    <row r="145" spans="1:11" ht="15" customHeight="1">
      <c r="A145" s="4"/>
      <c r="B145" s="4"/>
      <c r="C145" s="7" t="s">
        <v>374</v>
      </c>
      <c r="D145" s="43">
        <v>0</v>
      </c>
      <c r="E145" s="43">
        <v>0</v>
      </c>
      <c r="F145" s="43">
        <v>0</v>
      </c>
      <c r="G145" s="43">
        <v>0</v>
      </c>
      <c r="H145" s="4"/>
      <c r="I145" s="4"/>
      <c r="J145" s="4"/>
      <c r="K145" s="4"/>
    </row>
    <row r="146" spans="1:11" ht="15" customHeight="1">
      <c r="A146" s="4"/>
      <c r="B146" s="4"/>
      <c r="C146" s="7" t="s">
        <v>378</v>
      </c>
      <c r="D146" s="43">
        <v>0</v>
      </c>
      <c r="E146" s="43">
        <v>0</v>
      </c>
      <c r="F146" s="43">
        <v>0</v>
      </c>
      <c r="G146" s="43">
        <v>0</v>
      </c>
      <c r="H146" s="4"/>
      <c r="I146" s="4"/>
      <c r="J146" s="4"/>
      <c r="K146" s="4"/>
    </row>
    <row r="147" spans="1:11" ht="15" customHeight="1">
      <c r="A147" s="4"/>
      <c r="B147" s="4"/>
      <c r="C147" s="7" t="s">
        <v>370</v>
      </c>
      <c r="D147" s="43">
        <v>0</v>
      </c>
      <c r="E147" s="43">
        <v>0</v>
      </c>
      <c r="F147" s="43">
        <v>0</v>
      </c>
      <c r="G147" s="43">
        <v>0</v>
      </c>
      <c r="H147" s="4"/>
      <c r="I147" s="4"/>
      <c r="J147" s="4"/>
      <c r="K147" s="4"/>
    </row>
    <row r="148" spans="1:11" ht="15" customHeight="1">
      <c r="A148" s="4"/>
      <c r="B148" s="4"/>
      <c r="C148" s="7" t="s">
        <v>374</v>
      </c>
      <c r="D148" s="43">
        <v>0</v>
      </c>
      <c r="E148" s="43">
        <v>0</v>
      </c>
      <c r="F148" s="43">
        <v>0</v>
      </c>
      <c r="G148" s="43">
        <v>0</v>
      </c>
      <c r="H148" s="4"/>
      <c r="I148" s="4"/>
      <c r="J148" s="4"/>
      <c r="K148" s="4"/>
    </row>
    <row r="149" spans="1:11" ht="20.100000000000001" customHeight="1">
      <c r="A149" s="4"/>
      <c r="B149" s="4"/>
      <c r="C149" s="7" t="s">
        <v>377</v>
      </c>
      <c r="D149" s="46">
        <v>0</v>
      </c>
      <c r="E149" s="46">
        <v>0</v>
      </c>
      <c r="F149" s="46">
        <v>0</v>
      </c>
      <c r="G149" s="46">
        <v>0</v>
      </c>
      <c r="H149" s="4"/>
      <c r="I149" s="4"/>
      <c r="J149" s="4"/>
      <c r="K149" s="4"/>
    </row>
    <row r="150" spans="1:11" ht="15" customHeight="1">
      <c r="A150" s="4"/>
      <c r="B150" s="4"/>
      <c r="C150" s="7" t="s">
        <v>370</v>
      </c>
      <c r="D150" s="43">
        <v>0</v>
      </c>
      <c r="E150" s="43">
        <v>0</v>
      </c>
      <c r="F150" s="43">
        <v>0</v>
      </c>
      <c r="G150" s="43">
        <v>0</v>
      </c>
      <c r="H150" s="4"/>
      <c r="I150" s="4"/>
      <c r="J150" s="4"/>
      <c r="K150" s="4"/>
    </row>
    <row r="151" spans="1:11" ht="15" customHeight="1">
      <c r="A151" s="4"/>
      <c r="B151" s="4"/>
      <c r="C151" s="7" t="s">
        <v>374</v>
      </c>
      <c r="D151" s="43">
        <v>0</v>
      </c>
      <c r="E151" s="43">
        <v>0</v>
      </c>
      <c r="F151" s="43">
        <v>0</v>
      </c>
      <c r="G151" s="43">
        <v>0</v>
      </c>
      <c r="H151" s="4"/>
      <c r="I151" s="4"/>
      <c r="J151" s="4"/>
      <c r="K151" s="4"/>
    </row>
    <row r="152" spans="1:11" ht="15" customHeight="1">
      <c r="A152" s="4"/>
      <c r="B152" s="4"/>
      <c r="C152" s="7" t="s">
        <v>376</v>
      </c>
      <c r="D152" s="43">
        <v>300000</v>
      </c>
      <c r="E152" s="43">
        <v>0</v>
      </c>
      <c r="F152" s="43">
        <v>0</v>
      </c>
      <c r="G152" s="43">
        <v>0</v>
      </c>
      <c r="H152" s="4"/>
      <c r="I152" s="4"/>
      <c r="J152" s="4"/>
      <c r="K152" s="4"/>
    </row>
    <row r="153" spans="1:11" ht="15" customHeight="1">
      <c r="A153" s="4"/>
      <c r="B153" s="4"/>
      <c r="C153" s="7" t="s">
        <v>370</v>
      </c>
      <c r="D153" s="43">
        <v>300000</v>
      </c>
      <c r="E153" s="43">
        <v>0</v>
      </c>
      <c r="F153" s="43">
        <v>0</v>
      </c>
      <c r="G153" s="43">
        <v>0</v>
      </c>
      <c r="H153" s="4"/>
      <c r="I153" s="4"/>
      <c r="J153" s="4"/>
      <c r="K153" s="4"/>
    </row>
    <row r="154" spans="1:11" ht="15" customHeight="1">
      <c r="A154" s="4"/>
      <c r="B154" s="4"/>
      <c r="C154" s="7" t="s">
        <v>374</v>
      </c>
      <c r="D154" s="43">
        <v>0</v>
      </c>
      <c r="E154" s="43">
        <v>0</v>
      </c>
      <c r="F154" s="43">
        <v>0</v>
      </c>
      <c r="G154" s="43">
        <v>0</v>
      </c>
      <c r="H154" s="4"/>
      <c r="I154" s="4"/>
      <c r="J154" s="4"/>
      <c r="K154" s="4"/>
    </row>
    <row r="155" spans="1:11" ht="15" customHeight="1">
      <c r="A155" s="4"/>
      <c r="B155" s="4"/>
      <c r="C155" s="7" t="s">
        <v>375</v>
      </c>
      <c r="D155" s="43">
        <v>100000</v>
      </c>
      <c r="E155" s="43">
        <v>0</v>
      </c>
      <c r="F155" s="43">
        <v>0</v>
      </c>
      <c r="G155" s="43">
        <v>0</v>
      </c>
      <c r="H155" s="4"/>
      <c r="I155" s="4"/>
      <c r="J155" s="4"/>
      <c r="K155" s="4"/>
    </row>
    <row r="156" spans="1:11" ht="15" customHeight="1">
      <c r="A156" s="4"/>
      <c r="B156" s="4"/>
      <c r="C156" s="7" t="s">
        <v>370</v>
      </c>
      <c r="D156" s="43">
        <v>100000</v>
      </c>
      <c r="E156" s="43">
        <v>0</v>
      </c>
      <c r="F156" s="43">
        <v>0</v>
      </c>
      <c r="G156" s="43">
        <v>0</v>
      </c>
      <c r="H156" s="4"/>
      <c r="I156" s="4"/>
      <c r="J156" s="4"/>
      <c r="K156" s="4"/>
    </row>
    <row r="157" spans="1:11" ht="15" customHeight="1">
      <c r="A157" s="4"/>
      <c r="B157" s="4"/>
      <c r="C157" s="7" t="s">
        <v>374</v>
      </c>
      <c r="D157" s="43">
        <v>0</v>
      </c>
      <c r="E157" s="43">
        <v>0</v>
      </c>
      <c r="F157" s="43">
        <v>0</v>
      </c>
      <c r="G157" s="43">
        <v>0</v>
      </c>
      <c r="H157" s="4"/>
      <c r="I157" s="4"/>
      <c r="J157" s="4"/>
      <c r="K157" s="4"/>
    </row>
    <row r="158" spans="1:11" ht="15" customHeight="1">
      <c r="A158" s="4"/>
      <c r="B158" s="4"/>
      <c r="C158" s="7" t="s">
        <v>373</v>
      </c>
      <c r="D158" s="43">
        <v>0</v>
      </c>
      <c r="E158" s="43">
        <v>0</v>
      </c>
      <c r="F158" s="43">
        <v>0</v>
      </c>
      <c r="G158" s="43">
        <v>0</v>
      </c>
      <c r="H158" s="4"/>
      <c r="I158" s="4"/>
      <c r="J158" s="4"/>
      <c r="K158" s="4"/>
    </row>
    <row r="159" spans="1:11" ht="15" customHeight="1">
      <c r="A159" s="4"/>
      <c r="B159" s="4"/>
      <c r="C159" s="7" t="s">
        <v>370</v>
      </c>
      <c r="D159" s="43">
        <v>0</v>
      </c>
      <c r="E159" s="43">
        <v>0</v>
      </c>
      <c r="F159" s="43">
        <v>0</v>
      </c>
      <c r="G159" s="43">
        <v>0</v>
      </c>
      <c r="H159" s="4"/>
      <c r="I159" s="4"/>
      <c r="J159" s="4"/>
      <c r="K159" s="4"/>
    </row>
    <row r="160" spans="1:11" ht="15" customHeight="1">
      <c r="A160" s="4"/>
      <c r="B160" s="4"/>
      <c r="C160" s="7" t="s">
        <v>369</v>
      </c>
      <c r="D160" s="43">
        <v>0</v>
      </c>
      <c r="E160" s="43">
        <v>0</v>
      </c>
      <c r="F160" s="43">
        <v>0</v>
      </c>
      <c r="G160" s="43">
        <v>0</v>
      </c>
      <c r="H160" s="4"/>
      <c r="I160" s="4"/>
      <c r="J160" s="4"/>
      <c r="K160" s="4"/>
    </row>
    <row r="161" spans="1:11" ht="15" customHeight="1">
      <c r="A161" s="4"/>
      <c r="B161" s="4"/>
      <c r="C161" s="7" t="s">
        <v>368</v>
      </c>
      <c r="D161" s="43">
        <v>0</v>
      </c>
      <c r="E161" s="43">
        <v>0</v>
      </c>
      <c r="F161" s="43">
        <v>0</v>
      </c>
      <c r="G161" s="43">
        <v>0</v>
      </c>
      <c r="H161" s="4"/>
      <c r="I161" s="4"/>
      <c r="J161" s="4"/>
      <c r="K161" s="4"/>
    </row>
    <row r="162" spans="1:11" ht="15" customHeight="1">
      <c r="A162" s="4"/>
      <c r="B162" s="4"/>
      <c r="C162" s="7" t="s">
        <v>367</v>
      </c>
      <c r="D162" s="43">
        <v>0</v>
      </c>
      <c r="E162" s="43">
        <v>0</v>
      </c>
      <c r="F162" s="43">
        <v>0</v>
      </c>
      <c r="G162" s="43">
        <v>0</v>
      </c>
      <c r="H162" s="4"/>
      <c r="I162" s="4"/>
      <c r="J162" s="4"/>
      <c r="K162" s="4"/>
    </row>
    <row r="163" spans="1:11" ht="15" customHeight="1">
      <c r="A163" s="4"/>
      <c r="B163" s="4"/>
      <c r="C163" s="7" t="s">
        <v>366</v>
      </c>
      <c r="D163" s="43">
        <v>0</v>
      </c>
      <c r="E163" s="43">
        <v>0</v>
      </c>
      <c r="F163" s="43">
        <v>0</v>
      </c>
      <c r="G163" s="43">
        <v>0</v>
      </c>
      <c r="H163" s="4"/>
      <c r="I163" s="4"/>
      <c r="J163" s="4"/>
      <c r="K163" s="4"/>
    </row>
    <row r="164" spans="1:11" ht="15" customHeight="1">
      <c r="A164" s="4"/>
      <c r="B164" s="4"/>
      <c r="C164" s="7" t="s">
        <v>372</v>
      </c>
      <c r="D164" s="43">
        <v>1000000</v>
      </c>
      <c r="E164" s="43">
        <v>1000000</v>
      </c>
      <c r="F164" s="43">
        <v>1000000</v>
      </c>
      <c r="G164" s="43">
        <v>1000000</v>
      </c>
      <c r="H164" s="4"/>
      <c r="I164" s="4"/>
      <c r="J164" s="4"/>
      <c r="K164" s="4"/>
    </row>
    <row r="165" spans="1:11" ht="15" customHeight="1">
      <c r="A165" s="4"/>
      <c r="B165" s="4"/>
      <c r="C165" s="7" t="s">
        <v>370</v>
      </c>
      <c r="D165" s="43">
        <v>1000000</v>
      </c>
      <c r="E165" s="43">
        <v>1000000</v>
      </c>
      <c r="F165" s="43">
        <v>1000000</v>
      </c>
      <c r="G165" s="43">
        <v>1000000</v>
      </c>
      <c r="H165" s="4"/>
      <c r="I165" s="4"/>
      <c r="J165" s="4"/>
      <c r="K165" s="4"/>
    </row>
    <row r="166" spans="1:11" ht="15" customHeight="1">
      <c r="A166" s="4"/>
      <c r="B166" s="4"/>
      <c r="C166" s="7" t="s">
        <v>369</v>
      </c>
      <c r="D166" s="43">
        <v>0</v>
      </c>
      <c r="E166" s="43">
        <v>0</v>
      </c>
      <c r="F166" s="43">
        <v>0</v>
      </c>
      <c r="G166" s="43">
        <v>0</v>
      </c>
      <c r="H166" s="4"/>
      <c r="I166" s="4"/>
      <c r="J166" s="4"/>
      <c r="K166" s="4"/>
    </row>
    <row r="167" spans="1:11" ht="15" customHeight="1">
      <c r="A167" s="4"/>
      <c r="B167" s="4"/>
      <c r="C167" s="7" t="s">
        <v>368</v>
      </c>
      <c r="D167" s="43">
        <v>0</v>
      </c>
      <c r="E167" s="43">
        <v>0</v>
      </c>
      <c r="F167" s="43">
        <v>0</v>
      </c>
      <c r="G167" s="43">
        <v>0</v>
      </c>
      <c r="H167" s="4"/>
      <c r="I167" s="4"/>
      <c r="J167" s="4"/>
      <c r="K167" s="4"/>
    </row>
    <row r="168" spans="1:11" ht="15" customHeight="1">
      <c r="A168" s="4"/>
      <c r="B168" s="4"/>
      <c r="C168" s="7" t="s">
        <v>367</v>
      </c>
      <c r="D168" s="43">
        <v>0</v>
      </c>
      <c r="E168" s="43">
        <v>0</v>
      </c>
      <c r="F168" s="43">
        <v>0</v>
      </c>
      <c r="G168" s="43">
        <v>0</v>
      </c>
      <c r="H168" s="4"/>
      <c r="I168" s="4"/>
      <c r="J168" s="4"/>
      <c r="K168" s="4"/>
    </row>
    <row r="169" spans="1:11" ht="15" customHeight="1">
      <c r="A169" s="4"/>
      <c r="B169" s="4"/>
      <c r="C169" s="7" t="s">
        <v>366</v>
      </c>
      <c r="D169" s="43">
        <v>0</v>
      </c>
      <c r="E169" s="43">
        <v>0</v>
      </c>
      <c r="F169" s="43">
        <v>0</v>
      </c>
      <c r="G169" s="43">
        <v>0</v>
      </c>
      <c r="H169" s="4"/>
      <c r="I169" s="4"/>
      <c r="J169" s="4"/>
      <c r="K169" s="4"/>
    </row>
    <row r="170" spans="1:11" ht="15" customHeight="1">
      <c r="A170" s="4"/>
      <c r="B170" s="4"/>
      <c r="C170" s="7" t="s">
        <v>371</v>
      </c>
      <c r="D170" s="43">
        <v>0</v>
      </c>
      <c r="E170" s="43">
        <v>0</v>
      </c>
      <c r="F170" s="43">
        <v>0</v>
      </c>
      <c r="G170" s="43">
        <v>0</v>
      </c>
      <c r="H170" s="4"/>
      <c r="I170" s="4"/>
      <c r="J170" s="4"/>
      <c r="K170" s="4"/>
    </row>
    <row r="171" spans="1:11" ht="15" customHeight="1">
      <c r="A171" s="4"/>
      <c r="B171" s="4"/>
      <c r="C171" s="7" t="s">
        <v>370</v>
      </c>
      <c r="D171" s="43">
        <v>0</v>
      </c>
      <c r="E171" s="43">
        <v>0</v>
      </c>
      <c r="F171" s="43">
        <v>0</v>
      </c>
      <c r="G171" s="43">
        <v>0</v>
      </c>
      <c r="H171" s="4"/>
      <c r="I171" s="4"/>
      <c r="J171" s="4"/>
      <c r="K171" s="4"/>
    </row>
    <row r="172" spans="1:11" ht="15" customHeight="1">
      <c r="A172" s="4"/>
      <c r="B172" s="4"/>
      <c r="C172" s="7" t="s">
        <v>369</v>
      </c>
      <c r="D172" s="43">
        <v>0</v>
      </c>
      <c r="E172" s="43">
        <v>0</v>
      </c>
      <c r="F172" s="43">
        <v>0</v>
      </c>
      <c r="G172" s="43">
        <v>0</v>
      </c>
      <c r="H172" s="4"/>
      <c r="I172" s="4"/>
      <c r="J172" s="4"/>
      <c r="K172" s="4"/>
    </row>
    <row r="173" spans="1:11" ht="15" customHeight="1">
      <c r="A173" s="4"/>
      <c r="B173" s="4"/>
      <c r="C173" s="7" t="s">
        <v>368</v>
      </c>
      <c r="D173" s="43">
        <v>0</v>
      </c>
      <c r="E173" s="43">
        <v>0</v>
      </c>
      <c r="F173" s="43">
        <v>0</v>
      </c>
      <c r="G173" s="43">
        <v>0</v>
      </c>
      <c r="H173" s="4"/>
      <c r="I173" s="4"/>
      <c r="J173" s="4"/>
      <c r="K173" s="4"/>
    </row>
    <row r="174" spans="1:11" ht="15" customHeight="1">
      <c r="A174" s="4"/>
      <c r="B174" s="4"/>
      <c r="C174" s="7" t="s">
        <v>367</v>
      </c>
      <c r="D174" s="43">
        <v>0</v>
      </c>
      <c r="E174" s="43">
        <v>0</v>
      </c>
      <c r="F174" s="43">
        <v>0</v>
      </c>
      <c r="G174" s="43">
        <v>0</v>
      </c>
      <c r="H174" s="4"/>
      <c r="I174" s="4"/>
      <c r="J174" s="4"/>
      <c r="K174" s="4"/>
    </row>
    <row r="175" spans="1:11" ht="15" customHeight="1">
      <c r="A175" s="4"/>
      <c r="B175" s="4"/>
      <c r="C175" s="7" t="s">
        <v>366</v>
      </c>
      <c r="D175" s="43">
        <v>0</v>
      </c>
      <c r="E175" s="43">
        <v>0</v>
      </c>
      <c r="F175" s="43">
        <v>0</v>
      </c>
      <c r="G175" s="43">
        <v>0</v>
      </c>
      <c r="H175" s="4"/>
      <c r="I175" s="4"/>
      <c r="J175" s="4"/>
      <c r="K175" s="4"/>
    </row>
    <row r="176" spans="1:11" ht="15" customHeight="1">
      <c r="A176" s="4"/>
      <c r="B176" s="4"/>
      <c r="C176" s="7" t="s">
        <v>365</v>
      </c>
      <c r="D176" s="43">
        <v>0</v>
      </c>
      <c r="E176" s="43">
        <v>0</v>
      </c>
      <c r="F176" s="43">
        <v>0</v>
      </c>
      <c r="G176" s="43">
        <v>0</v>
      </c>
      <c r="H176" s="4"/>
      <c r="I176" s="4"/>
      <c r="J176" s="4"/>
      <c r="K176" s="4"/>
    </row>
    <row r="177" spans="1:11" ht="15" customHeight="1">
      <c r="A177" s="4"/>
      <c r="B177" s="4"/>
      <c r="C177" s="7" t="s">
        <v>364</v>
      </c>
      <c r="D177" s="43">
        <v>0</v>
      </c>
      <c r="E177" s="43">
        <v>0</v>
      </c>
      <c r="F177" s="43">
        <v>0</v>
      </c>
      <c r="G177" s="43">
        <v>0</v>
      </c>
      <c r="H177" s="4"/>
      <c r="I177" s="4"/>
      <c r="J177" s="4"/>
      <c r="K177" s="4"/>
    </row>
    <row r="178" spans="1:11" ht="20.100000000000001" customHeight="1">
      <c r="A178" s="4"/>
      <c r="B178" s="4"/>
      <c r="C178" s="6" t="s">
        <v>361</v>
      </c>
      <c r="D178" s="4"/>
      <c r="E178" s="4"/>
      <c r="F178" s="4"/>
      <c r="G178" s="4"/>
      <c r="H178" s="4"/>
      <c r="I178" s="4"/>
      <c r="J178" s="4"/>
      <c r="K178" s="4"/>
    </row>
    <row r="179" spans="1:11" ht="20.100000000000001" customHeight="1">
      <c r="A179" s="17" t="s">
        <v>429</v>
      </c>
      <c r="B179" s="47" t="s">
        <v>269</v>
      </c>
      <c r="C179" s="47" t="s">
        <v>361</v>
      </c>
      <c r="D179" s="4"/>
      <c r="E179" s="3" t="s">
        <v>361</v>
      </c>
      <c r="F179" s="47" t="s">
        <v>269</v>
      </c>
      <c r="G179" s="47" t="s">
        <v>361</v>
      </c>
      <c r="H179" s="5" t="s">
        <v>361</v>
      </c>
      <c r="I179" s="3" t="s">
        <v>361</v>
      </c>
      <c r="J179" s="47" t="s">
        <v>269</v>
      </c>
      <c r="K179" s="47" t="s">
        <v>361</v>
      </c>
    </row>
    <row r="180" spans="1:11" ht="20.100000000000001" customHeight="1">
      <c r="A180" s="2" t="s">
        <v>428</v>
      </c>
      <c r="B180" s="47" t="s">
        <v>362</v>
      </c>
      <c r="C180" s="47" t="s">
        <v>361</v>
      </c>
      <c r="D180" s="4"/>
      <c r="E180" s="2" t="s">
        <v>427</v>
      </c>
      <c r="F180" s="47" t="s">
        <v>362</v>
      </c>
      <c r="G180" s="47" t="s">
        <v>361</v>
      </c>
      <c r="H180" s="4"/>
      <c r="I180" s="2" t="s">
        <v>363</v>
      </c>
      <c r="J180" s="47" t="s">
        <v>362</v>
      </c>
      <c r="K180" s="47" t="s">
        <v>361</v>
      </c>
    </row>
    <row r="181" spans="1:11" ht="20.100000000000001" customHeight="1">
      <c r="A181" s="1" t="s">
        <v>361</v>
      </c>
      <c r="B181" s="47" t="s">
        <v>267</v>
      </c>
      <c r="C181" s="47" t="s">
        <v>361</v>
      </c>
      <c r="D181" s="4"/>
      <c r="E181" s="1" t="s">
        <v>361</v>
      </c>
      <c r="F181" s="47" t="s">
        <v>267</v>
      </c>
      <c r="G181" s="47" t="s">
        <v>361</v>
      </c>
      <c r="H181" s="4"/>
      <c r="I181" s="1" t="s">
        <v>361</v>
      </c>
      <c r="J181" s="47" t="s">
        <v>267</v>
      </c>
      <c r="K181" s="47" t="s">
        <v>361</v>
      </c>
    </row>
  </sheetData>
  <mergeCells count="23">
    <mergeCell ref="D6:G6"/>
    <mergeCell ref="C1:G1"/>
    <mergeCell ref="C2:G2"/>
    <mergeCell ref="D3:G3"/>
    <mergeCell ref="D4:G4"/>
    <mergeCell ref="D5:G5"/>
    <mergeCell ref="C77:G77"/>
    <mergeCell ref="D7:G7"/>
    <mergeCell ref="C8:G8"/>
    <mergeCell ref="C9:G9"/>
    <mergeCell ref="D10:G10"/>
    <mergeCell ref="D14:G14"/>
    <mergeCell ref="C19:G19"/>
    <mergeCell ref="D20:G20"/>
    <mergeCell ref="D21:G21"/>
    <mergeCell ref="D22:G22"/>
    <mergeCell ref="D23:G23"/>
    <mergeCell ref="C32:G32"/>
    <mergeCell ref="D78:G78"/>
    <mergeCell ref="D79:G79"/>
    <mergeCell ref="D80:G80"/>
    <mergeCell ref="D81:G81"/>
    <mergeCell ref="C90:G90"/>
  </mergeCells>
  <pageMargins left="0" right="0" top="0" bottom="0"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28"/>
  <sheetViews>
    <sheetView view="pageBreakPreview" topLeftCell="A292" zoomScale="60" zoomScaleNormal="124" workbookViewId="0">
      <selection activeCell="H336" sqref="H336"/>
    </sheetView>
  </sheetViews>
  <sheetFormatPr defaultRowHeight="15"/>
  <cols>
    <col min="1" max="1" width="18.5703125" style="156" customWidth="1"/>
    <col min="2" max="2" width="32.5703125" style="156" customWidth="1"/>
    <col min="3" max="3" width="19" style="156" customWidth="1"/>
    <col min="4" max="4" width="16.42578125" style="156" customWidth="1"/>
    <col min="5" max="6" width="16.28515625" style="156" customWidth="1"/>
    <col min="7" max="7" width="8.140625" style="156" customWidth="1"/>
    <col min="8" max="16384" width="9.140625" style="156"/>
  </cols>
  <sheetData>
    <row r="2" spans="1:7" ht="18" customHeight="1">
      <c r="A2" s="1507" t="s">
        <v>499</v>
      </c>
      <c r="B2" s="1507"/>
      <c r="C2" s="1507"/>
      <c r="D2" s="1507"/>
      <c r="E2" s="1507"/>
      <c r="F2" s="1507"/>
      <c r="G2" s="1507"/>
    </row>
    <row r="3" spans="1:7" ht="18" customHeight="1">
      <c r="A3" s="157"/>
      <c r="B3" s="1508" t="s">
        <v>545</v>
      </c>
      <c r="C3" s="1508"/>
      <c r="D3" s="1508"/>
      <c r="E3" s="1508"/>
      <c r="F3" s="1508"/>
      <c r="G3" s="157"/>
    </row>
    <row r="4" spans="1:7" ht="15.75" thickBot="1"/>
    <row r="5" spans="1:7" ht="15.75" thickBot="1">
      <c r="B5" s="158" t="s">
        <v>0</v>
      </c>
      <c r="C5" s="1509" t="s">
        <v>110</v>
      </c>
      <c r="D5" s="1509"/>
      <c r="E5" s="1509"/>
      <c r="F5" s="1509"/>
    </row>
    <row r="6" spans="1:7" ht="15.75" thickBot="1">
      <c r="B6" s="158" t="s">
        <v>1</v>
      </c>
      <c r="C6" s="1510" t="s">
        <v>108</v>
      </c>
      <c r="D6" s="1511"/>
      <c r="E6" s="1511"/>
      <c r="F6" s="1512"/>
    </row>
    <row r="7" spans="1:7" ht="15.75" thickBot="1">
      <c r="B7" s="158" t="s">
        <v>3</v>
      </c>
      <c r="C7" s="1513" t="s">
        <v>271</v>
      </c>
      <c r="D7" s="1498"/>
      <c r="E7" s="1498"/>
      <c r="F7" s="1514"/>
    </row>
    <row r="8" spans="1:7" ht="15.75" thickBot="1">
      <c r="B8" s="1504" t="s">
        <v>4</v>
      </c>
      <c r="C8" s="1505"/>
      <c r="D8" s="1505"/>
      <c r="E8" s="1505"/>
      <c r="F8" s="1506"/>
    </row>
    <row r="9" spans="1:7" ht="43.5" customHeight="1" thickBot="1">
      <c r="B9" s="1495" t="s">
        <v>636</v>
      </c>
      <c r="C9" s="1496"/>
      <c r="D9" s="1496"/>
      <c r="E9" s="1496"/>
      <c r="F9" s="1497"/>
    </row>
    <row r="10" spans="1:7" ht="36.75" customHeight="1" thickBot="1">
      <c r="B10" s="1495"/>
      <c r="C10" s="1496"/>
      <c r="D10" s="1496"/>
      <c r="E10" s="1496"/>
      <c r="F10" s="1497"/>
    </row>
    <row r="11" spans="1:7" ht="57.75" customHeight="1" thickBot="1">
      <c r="B11" s="1495"/>
      <c r="C11" s="1496"/>
      <c r="D11" s="1496"/>
      <c r="E11" s="1496"/>
      <c r="F11" s="1497"/>
    </row>
    <row r="12" spans="1:7" ht="50.25" customHeight="1" thickBot="1">
      <c r="B12" s="159" t="s">
        <v>5</v>
      </c>
      <c r="C12" s="1498" t="s">
        <v>635</v>
      </c>
      <c r="D12" s="1499"/>
      <c r="E12" s="1499"/>
      <c r="F12" s="1500"/>
    </row>
    <row r="13" spans="1:7" ht="23.25" customHeight="1">
      <c r="B13" s="1463" t="s">
        <v>6</v>
      </c>
      <c r="C13" s="160">
        <v>2021</v>
      </c>
      <c r="D13" s="160">
        <v>2022</v>
      </c>
      <c r="E13" s="160">
        <v>2023</v>
      </c>
      <c r="F13" s="160">
        <v>2024</v>
      </c>
    </row>
    <row r="14" spans="1:7" ht="15.75" thickBot="1">
      <c r="B14" s="1464"/>
      <c r="C14" s="161" t="s">
        <v>7</v>
      </c>
      <c r="D14" s="161" t="s">
        <v>8</v>
      </c>
      <c r="E14" s="161" t="s">
        <v>8</v>
      </c>
      <c r="F14" s="161" t="s">
        <v>8</v>
      </c>
    </row>
    <row r="15" spans="1:7" ht="18.75" customHeight="1" thickBot="1">
      <c r="B15" s="162" t="s">
        <v>634</v>
      </c>
      <c r="C15" s="163">
        <v>0.5</v>
      </c>
      <c r="D15" s="163">
        <v>0.6</v>
      </c>
      <c r="E15" s="163">
        <v>0.7</v>
      </c>
      <c r="F15" s="163">
        <v>0.8</v>
      </c>
    </row>
    <row r="16" spans="1:7" ht="15.75" thickBot="1">
      <c r="B16" s="162" t="s">
        <v>633</v>
      </c>
      <c r="C16" s="163">
        <v>0.5</v>
      </c>
      <c r="D16" s="163">
        <v>0.65</v>
      </c>
      <c r="E16" s="163">
        <v>0.7</v>
      </c>
      <c r="F16" s="163">
        <v>0.85</v>
      </c>
    </row>
    <row r="17" spans="2:6" ht="15.75" thickBot="1">
      <c r="B17" s="162" t="s">
        <v>632</v>
      </c>
      <c r="C17" s="163">
        <v>0.4</v>
      </c>
      <c r="D17" s="163">
        <v>0.5</v>
      </c>
      <c r="E17" s="163">
        <v>0.6</v>
      </c>
      <c r="F17" s="163">
        <v>0.7</v>
      </c>
    </row>
    <row r="18" spans="2:6" ht="32.25" customHeight="1" thickBot="1">
      <c r="B18" s="164" t="s">
        <v>9</v>
      </c>
      <c r="C18" s="1495" t="s">
        <v>631</v>
      </c>
      <c r="D18" s="1496"/>
      <c r="E18" s="1496"/>
      <c r="F18" s="1497"/>
    </row>
    <row r="19" spans="2:6" ht="23.25" customHeight="1" thickBot="1">
      <c r="B19" s="1486" t="s">
        <v>10</v>
      </c>
      <c r="C19" s="1487"/>
      <c r="D19" s="1487"/>
      <c r="E19" s="1487"/>
      <c r="F19" s="1488"/>
    </row>
    <row r="20" spans="2:6" ht="27" customHeight="1" thickBot="1">
      <c r="B20" s="162" t="s">
        <v>630</v>
      </c>
      <c r="C20" s="165">
        <v>0.8</v>
      </c>
      <c r="D20" s="166">
        <v>1</v>
      </c>
      <c r="E20" s="166">
        <v>1</v>
      </c>
      <c r="F20" s="166">
        <v>1</v>
      </c>
    </row>
    <row r="21" spans="2:6" ht="24" customHeight="1" thickBot="1">
      <c r="B21" s="1501" t="s">
        <v>11</v>
      </c>
      <c r="C21" s="1502"/>
      <c r="D21" s="1502"/>
      <c r="E21" s="1502"/>
      <c r="F21" s="1503"/>
    </row>
    <row r="22" spans="2:6" ht="15.75" thickBot="1">
      <c r="B22" s="1489" t="s">
        <v>12</v>
      </c>
      <c r="C22" s="1490"/>
      <c r="D22" s="1490"/>
      <c r="E22" s="1490"/>
      <c r="F22" s="1491"/>
    </row>
    <row r="23" spans="2:6" ht="18.75" customHeight="1" thickBot="1">
      <c r="B23" s="167" t="s">
        <v>13</v>
      </c>
      <c r="C23" s="1486" t="s">
        <v>629</v>
      </c>
      <c r="D23" s="1477"/>
      <c r="E23" s="1477"/>
      <c r="F23" s="1478"/>
    </row>
    <row r="24" spans="2:6" ht="66.75" customHeight="1" thickBot="1">
      <c r="B24" s="162" t="s">
        <v>14</v>
      </c>
      <c r="C24" s="1492" t="s">
        <v>628</v>
      </c>
      <c r="D24" s="1493"/>
      <c r="E24" s="1493"/>
      <c r="F24" s="1494"/>
    </row>
    <row r="25" spans="2:6" ht="15.75" thickBot="1">
      <c r="B25" s="162" t="s">
        <v>15</v>
      </c>
      <c r="C25" s="1476" t="s">
        <v>300</v>
      </c>
      <c r="D25" s="1477"/>
      <c r="E25" s="1477"/>
      <c r="F25" s="1478"/>
    </row>
    <row r="26" spans="2:6" ht="15.75" customHeight="1">
      <c r="B26" s="1463"/>
      <c r="C26" s="168">
        <v>2021</v>
      </c>
      <c r="D26" s="168">
        <v>2022</v>
      </c>
      <c r="E26" s="168">
        <v>2023</v>
      </c>
      <c r="F26" s="168">
        <v>2024</v>
      </c>
    </row>
    <row r="27" spans="2:6" ht="12.75" customHeight="1" thickBot="1">
      <c r="B27" s="1464"/>
      <c r="C27" s="169" t="s">
        <v>7</v>
      </c>
      <c r="D27" s="169" t="s">
        <v>8</v>
      </c>
      <c r="E27" s="169" t="s">
        <v>8</v>
      </c>
      <c r="F27" s="169" t="s">
        <v>8</v>
      </c>
    </row>
    <row r="28" spans="2:6" ht="15.75" thickBot="1">
      <c r="B28" s="162" t="s">
        <v>16</v>
      </c>
      <c r="C28" s="170">
        <v>11</v>
      </c>
      <c r="D28" s="170">
        <v>9</v>
      </c>
      <c r="E28" s="170">
        <v>9</v>
      </c>
      <c r="F28" s="170">
        <v>9</v>
      </c>
    </row>
    <row r="29" spans="2:6" ht="15.75" thickBot="1">
      <c r="B29" s="162" t="s">
        <v>17</v>
      </c>
      <c r="C29" s="170">
        <f>C58</f>
        <v>69585</v>
      </c>
      <c r="D29" s="170">
        <f>D58</f>
        <v>71585</v>
      </c>
      <c r="E29" s="170">
        <f>E58</f>
        <v>71585</v>
      </c>
      <c r="F29" s="170">
        <f>F58</f>
        <v>71585</v>
      </c>
    </row>
    <row r="30" spans="2:6" ht="15.75" thickBot="1">
      <c r="B30" s="162" t="s">
        <v>18</v>
      </c>
      <c r="C30" s="170">
        <f>C29/C28</f>
        <v>6325.909090909091</v>
      </c>
      <c r="D30" s="170">
        <f>D29/D28</f>
        <v>7953.8888888888887</v>
      </c>
      <c r="E30" s="170">
        <f>E29/E28</f>
        <v>7953.8888888888887</v>
      </c>
      <c r="F30" s="170">
        <f>F29/F28</f>
        <v>7953.8888888888887</v>
      </c>
    </row>
    <row r="31" spans="2:6" ht="15.75" thickBot="1">
      <c r="B31" s="162" t="s">
        <v>19</v>
      </c>
      <c r="C31" s="171" t="s">
        <v>20</v>
      </c>
      <c r="D31" s="172">
        <f t="shared" ref="D31:F33" si="0">D28/C28-1</f>
        <v>-0.18181818181818177</v>
      </c>
      <c r="E31" s="172">
        <f t="shared" si="0"/>
        <v>0</v>
      </c>
      <c r="F31" s="172">
        <f t="shared" si="0"/>
        <v>0</v>
      </c>
    </row>
    <row r="32" spans="2:6" ht="15.75" thickBot="1">
      <c r="B32" s="162" t="s">
        <v>21</v>
      </c>
      <c r="C32" s="171" t="s">
        <v>20</v>
      </c>
      <c r="D32" s="172">
        <f t="shared" si="0"/>
        <v>2.8741826543076776E-2</v>
      </c>
      <c r="E32" s="172">
        <f t="shared" si="0"/>
        <v>0</v>
      </c>
      <c r="F32" s="172">
        <f t="shared" si="0"/>
        <v>0</v>
      </c>
    </row>
    <row r="33" spans="2:7" ht="15.75" thickBot="1">
      <c r="B33" s="162" t="s">
        <v>22</v>
      </c>
      <c r="C33" s="171" t="s">
        <v>20</v>
      </c>
      <c r="D33" s="172">
        <f t="shared" si="0"/>
        <v>0.25735112133042715</v>
      </c>
      <c r="E33" s="172">
        <f t="shared" si="0"/>
        <v>0</v>
      </c>
      <c r="F33" s="172">
        <f t="shared" si="0"/>
        <v>0</v>
      </c>
    </row>
    <row r="34" spans="2:7" ht="15.75" customHeight="1" thickBot="1">
      <c r="B34" s="1465" t="s">
        <v>96</v>
      </c>
      <c r="C34" s="1466"/>
      <c r="D34" s="1466"/>
      <c r="E34" s="1466"/>
      <c r="F34" s="1467"/>
    </row>
    <row r="35" spans="2:7" ht="12.75" customHeight="1">
      <c r="B35" s="1463"/>
      <c r="C35" s="168">
        <v>2021</v>
      </c>
      <c r="D35" s="168">
        <v>2022</v>
      </c>
      <c r="E35" s="168">
        <v>2023</v>
      </c>
      <c r="F35" s="168">
        <v>2024</v>
      </c>
      <c r="G35" s="173"/>
    </row>
    <row r="36" spans="2:7" ht="13.5" customHeight="1" thickBot="1">
      <c r="B36" s="1464"/>
      <c r="C36" s="169" t="s">
        <v>7</v>
      </c>
      <c r="D36" s="169" t="s">
        <v>8</v>
      </c>
      <c r="E36" s="169" t="s">
        <v>8</v>
      </c>
      <c r="F36" s="169" t="s">
        <v>8</v>
      </c>
    </row>
    <row r="37" spans="2:7" ht="15.75" thickBot="1">
      <c r="B37" s="174" t="s">
        <v>23</v>
      </c>
      <c r="C37" s="175">
        <f>C38+C39</f>
        <v>49520</v>
      </c>
      <c r="D37" s="175">
        <f>D38+D39</f>
        <v>49520</v>
      </c>
      <c r="E37" s="175">
        <f>E38+E39</f>
        <v>49520</v>
      </c>
      <c r="F37" s="175">
        <f>F38+F39</f>
        <v>49520</v>
      </c>
    </row>
    <row r="38" spans="2:7" ht="15.75" thickBot="1">
      <c r="B38" s="176" t="s">
        <v>136</v>
      </c>
      <c r="C38" s="177">
        <v>49520</v>
      </c>
      <c r="D38" s="177">
        <v>49520</v>
      </c>
      <c r="E38" s="177">
        <v>49520</v>
      </c>
      <c r="F38" s="177">
        <v>49520</v>
      </c>
    </row>
    <row r="39" spans="2:7" ht="15.75" thickBot="1">
      <c r="B39" s="176" t="s">
        <v>137</v>
      </c>
      <c r="C39" s="177"/>
      <c r="D39" s="177"/>
      <c r="E39" s="177"/>
      <c r="F39" s="177"/>
    </row>
    <row r="40" spans="2:7" ht="15.75" thickBot="1">
      <c r="B40" s="174" t="s">
        <v>24</v>
      </c>
      <c r="C40" s="175">
        <f>C41+C42</f>
        <v>6805</v>
      </c>
      <c r="D40" s="175">
        <f>D41+D42</f>
        <v>8205</v>
      </c>
      <c r="E40" s="175">
        <f>E41+E42</f>
        <v>8205</v>
      </c>
      <c r="F40" s="175">
        <f>F41+F42</f>
        <v>8205</v>
      </c>
    </row>
    <row r="41" spans="2:7" ht="15.75" thickBot="1">
      <c r="B41" s="176" t="s">
        <v>136</v>
      </c>
      <c r="C41" s="177">
        <v>6805</v>
      </c>
      <c r="D41" s="177">
        <v>8205</v>
      </c>
      <c r="E41" s="177">
        <v>8205</v>
      </c>
      <c r="F41" s="177">
        <v>8205</v>
      </c>
    </row>
    <row r="42" spans="2:7" ht="15.75" thickBot="1">
      <c r="B42" s="176" t="s">
        <v>137</v>
      </c>
      <c r="C42" s="177"/>
      <c r="D42" s="175"/>
      <c r="E42" s="175"/>
      <c r="F42" s="175"/>
    </row>
    <row r="43" spans="2:7" ht="15.75" thickBot="1">
      <c r="B43" s="174" t="s">
        <v>25</v>
      </c>
      <c r="C43" s="175">
        <f>C44+C45</f>
        <v>12260</v>
      </c>
      <c r="D43" s="175">
        <f>D44+D45</f>
        <v>12785</v>
      </c>
      <c r="E43" s="175">
        <f>E44+E45</f>
        <v>12785</v>
      </c>
      <c r="F43" s="175">
        <f>F44+F45</f>
        <v>12785</v>
      </c>
    </row>
    <row r="44" spans="2:7" ht="15.75" thickBot="1">
      <c r="B44" s="176" t="s">
        <v>136</v>
      </c>
      <c r="C44" s="177">
        <f>14000-1740</f>
        <v>12260</v>
      </c>
      <c r="D44" s="177">
        <f>12860-75</f>
        <v>12785</v>
      </c>
      <c r="E44" s="177">
        <f>12860-75</f>
        <v>12785</v>
      </c>
      <c r="F44" s="177">
        <f>12860-75</f>
        <v>12785</v>
      </c>
    </row>
    <row r="45" spans="2:7" ht="15.75" thickBot="1">
      <c r="B45" s="176" t="s">
        <v>137</v>
      </c>
      <c r="C45" s="177"/>
      <c r="D45" s="175"/>
      <c r="E45" s="175"/>
      <c r="F45" s="175"/>
    </row>
    <row r="46" spans="2:7" ht="15.75" thickBot="1">
      <c r="B46" s="174" t="s">
        <v>26</v>
      </c>
      <c r="C46" s="177"/>
      <c r="D46" s="175"/>
      <c r="E46" s="175"/>
      <c r="F46" s="175"/>
    </row>
    <row r="47" spans="2:7" ht="15.75" thickBot="1">
      <c r="B47" s="176" t="s">
        <v>136</v>
      </c>
      <c r="C47" s="177"/>
      <c r="D47" s="175"/>
      <c r="E47" s="175"/>
      <c r="F47" s="175"/>
    </row>
    <row r="48" spans="2:7" ht="15.75" thickBot="1">
      <c r="B48" s="176" t="s">
        <v>137</v>
      </c>
      <c r="C48" s="177"/>
      <c r="D48" s="175"/>
      <c r="E48" s="175"/>
      <c r="F48" s="175"/>
    </row>
    <row r="49" spans="2:6" ht="15.75" thickBot="1">
      <c r="B49" s="174" t="s">
        <v>27</v>
      </c>
      <c r="C49" s="177"/>
      <c r="D49" s="175"/>
      <c r="E49" s="175"/>
      <c r="F49" s="175"/>
    </row>
    <row r="50" spans="2:6" ht="15.75" thickBot="1">
      <c r="B50" s="176" t="s">
        <v>136</v>
      </c>
      <c r="C50" s="177"/>
      <c r="D50" s="175"/>
      <c r="E50" s="175"/>
      <c r="F50" s="175"/>
    </row>
    <row r="51" spans="2:6" ht="15.75" thickBot="1">
      <c r="B51" s="176" t="s">
        <v>137</v>
      </c>
      <c r="C51" s="177"/>
      <c r="D51" s="175"/>
      <c r="E51" s="175"/>
      <c r="F51" s="175"/>
    </row>
    <row r="52" spans="2:6" ht="15.75" thickBot="1">
      <c r="B52" s="174" t="s">
        <v>28</v>
      </c>
      <c r="C52" s="175">
        <f>C53+C54</f>
        <v>1000</v>
      </c>
      <c r="D52" s="175">
        <f>D53+D54</f>
        <v>1000</v>
      </c>
      <c r="E52" s="175">
        <f>E53+E54</f>
        <v>1000</v>
      </c>
      <c r="F52" s="175">
        <f>F53+F54</f>
        <v>1000</v>
      </c>
    </row>
    <row r="53" spans="2:6" ht="15.75" thickBot="1">
      <c r="B53" s="176" t="s">
        <v>136</v>
      </c>
      <c r="C53" s="177">
        <v>1000</v>
      </c>
      <c r="D53" s="177">
        <v>1000</v>
      </c>
      <c r="E53" s="177">
        <v>1000</v>
      </c>
      <c r="F53" s="177">
        <v>1000</v>
      </c>
    </row>
    <row r="54" spans="2:6" ht="15.75" thickBot="1">
      <c r="B54" s="176" t="s">
        <v>137</v>
      </c>
      <c r="C54" s="177"/>
      <c r="D54" s="175"/>
      <c r="E54" s="175"/>
      <c r="F54" s="175"/>
    </row>
    <row r="55" spans="2:6" ht="15.75" thickBot="1">
      <c r="B55" s="174" t="s">
        <v>29</v>
      </c>
      <c r="C55" s="175">
        <f>C56+C57</f>
        <v>0</v>
      </c>
      <c r="D55" s="175">
        <f>D56+D57</f>
        <v>75</v>
      </c>
      <c r="E55" s="175">
        <f>E56+E57</f>
        <v>75</v>
      </c>
      <c r="F55" s="175">
        <f>F56+F57</f>
        <v>75</v>
      </c>
    </row>
    <row r="56" spans="2:6" ht="15.75" thickBot="1">
      <c r="B56" s="176" t="s">
        <v>136</v>
      </c>
      <c r="C56" s="177"/>
      <c r="D56" s="177">
        <v>75</v>
      </c>
      <c r="E56" s="177">
        <v>75</v>
      </c>
      <c r="F56" s="177">
        <v>75</v>
      </c>
    </row>
    <row r="57" spans="2:6" ht="15.75" thickBot="1">
      <c r="B57" s="176" t="s">
        <v>137</v>
      </c>
      <c r="C57" s="177"/>
      <c r="D57" s="178"/>
      <c r="E57" s="179"/>
      <c r="F57" s="179"/>
    </row>
    <row r="58" spans="2:6" ht="15.75" thickBot="1">
      <c r="B58" s="180" t="s">
        <v>30</v>
      </c>
      <c r="C58" s="177">
        <f>C55+C52+C49+C46+C43+C40+C37</f>
        <v>69585</v>
      </c>
      <c r="D58" s="177">
        <f>D55+D52+D49+D46+D43+D40+D37</f>
        <v>71585</v>
      </c>
      <c r="E58" s="177">
        <f>E55+E52+E49+E46+E43+E40+E37</f>
        <v>71585</v>
      </c>
      <c r="F58" s="177">
        <f>F55+F52+F49+F46+F43+F40+F37</f>
        <v>71585</v>
      </c>
    </row>
    <row r="59" spans="2:6" ht="15.75" thickBot="1">
      <c r="B59" s="181" t="s">
        <v>31</v>
      </c>
      <c r="C59" s="182">
        <f>IF(C58-C29=0,0,"Error")</f>
        <v>0</v>
      </c>
      <c r="D59" s="182">
        <f>IF(D58-D29=0,0,"Error")</f>
        <v>0</v>
      </c>
      <c r="E59" s="182">
        <f>IF(E58-E29=0,0,"Error")</f>
        <v>0</v>
      </c>
      <c r="F59" s="182">
        <f>IF(F58-F29=0,0,"Error")</f>
        <v>0</v>
      </c>
    </row>
    <row r="60" spans="2:6" ht="18.75" customHeight="1" thickBot="1">
      <c r="B60" s="167" t="s">
        <v>32</v>
      </c>
      <c r="C60" s="1486" t="s">
        <v>627</v>
      </c>
      <c r="D60" s="1477"/>
      <c r="E60" s="1477"/>
      <c r="F60" s="1478"/>
    </row>
    <row r="61" spans="2:6" ht="183.75" customHeight="1" thickBot="1">
      <c r="B61" s="162" t="s">
        <v>14</v>
      </c>
      <c r="C61" s="1492" t="s">
        <v>626</v>
      </c>
      <c r="D61" s="1493"/>
      <c r="E61" s="1493"/>
      <c r="F61" s="1494"/>
    </row>
    <row r="62" spans="2:6" ht="15.75" thickBot="1">
      <c r="B62" s="162" t="s">
        <v>15</v>
      </c>
      <c r="C62" s="1476" t="s">
        <v>109</v>
      </c>
      <c r="D62" s="1477"/>
      <c r="E62" s="1477"/>
      <c r="F62" s="1478"/>
    </row>
    <row r="63" spans="2:6" ht="15.75" customHeight="1">
      <c r="B63" s="1463"/>
      <c r="C63" s="168">
        <v>2021</v>
      </c>
      <c r="D63" s="168">
        <v>2022</v>
      </c>
      <c r="E63" s="168">
        <v>2023</v>
      </c>
      <c r="F63" s="168">
        <v>2024</v>
      </c>
    </row>
    <row r="64" spans="2:6" ht="12.75" customHeight="1" thickBot="1">
      <c r="B64" s="1464"/>
      <c r="C64" s="169" t="s">
        <v>7</v>
      </c>
      <c r="D64" s="169" t="s">
        <v>8</v>
      </c>
      <c r="E64" s="169" t="s">
        <v>8</v>
      </c>
      <c r="F64" s="169" t="s">
        <v>8</v>
      </c>
    </row>
    <row r="65" spans="2:7" ht="15.75" thickBot="1">
      <c r="B65" s="162" t="s">
        <v>16</v>
      </c>
      <c r="C65" s="170">
        <v>0</v>
      </c>
      <c r="D65" s="170">
        <v>1</v>
      </c>
      <c r="E65" s="170">
        <v>1</v>
      </c>
      <c r="F65" s="170">
        <v>1</v>
      </c>
    </row>
    <row r="66" spans="2:7" ht="15.75" thickBot="1">
      <c r="B66" s="162" t="s">
        <v>17</v>
      </c>
      <c r="C66" s="170">
        <f>C95</f>
        <v>1740</v>
      </c>
      <c r="D66" s="170">
        <f>D95</f>
        <v>1740</v>
      </c>
      <c r="E66" s="170">
        <f>E95</f>
        <v>1740</v>
      </c>
      <c r="F66" s="170">
        <f>F95</f>
        <v>1740</v>
      </c>
    </row>
    <row r="67" spans="2:7" ht="15.75" thickBot="1">
      <c r="B67" s="162" t="s">
        <v>18</v>
      </c>
      <c r="C67" s="170" t="e">
        <f>C66/C65</f>
        <v>#DIV/0!</v>
      </c>
      <c r="D67" s="170">
        <f>D66/D65</f>
        <v>1740</v>
      </c>
      <c r="E67" s="170">
        <f>E66/E65</f>
        <v>1740</v>
      </c>
      <c r="F67" s="170">
        <f>F66/F65</f>
        <v>1740</v>
      </c>
    </row>
    <row r="68" spans="2:7" ht="15.75" thickBot="1">
      <c r="B68" s="162" t="s">
        <v>19</v>
      </c>
      <c r="C68" s="171" t="s">
        <v>20</v>
      </c>
      <c r="D68" s="172" t="e">
        <f t="shared" ref="D68:F70" si="1">D65/C65-1</f>
        <v>#DIV/0!</v>
      </c>
      <c r="E68" s="172">
        <f t="shared" si="1"/>
        <v>0</v>
      </c>
      <c r="F68" s="172">
        <f t="shared" si="1"/>
        <v>0</v>
      </c>
    </row>
    <row r="69" spans="2:7" ht="15.75" thickBot="1">
      <c r="B69" s="162" t="s">
        <v>21</v>
      </c>
      <c r="C69" s="171" t="s">
        <v>20</v>
      </c>
      <c r="D69" s="172">
        <f t="shared" si="1"/>
        <v>0</v>
      </c>
      <c r="E69" s="172">
        <f t="shared" si="1"/>
        <v>0</v>
      </c>
      <c r="F69" s="172">
        <f t="shared" si="1"/>
        <v>0</v>
      </c>
    </row>
    <row r="70" spans="2:7" ht="15.75" thickBot="1">
      <c r="B70" s="162" t="s">
        <v>22</v>
      </c>
      <c r="C70" s="171" t="s">
        <v>20</v>
      </c>
      <c r="D70" s="172" t="e">
        <f t="shared" si="1"/>
        <v>#DIV/0!</v>
      </c>
      <c r="E70" s="172">
        <f t="shared" si="1"/>
        <v>0</v>
      </c>
      <c r="F70" s="172">
        <f t="shared" si="1"/>
        <v>0</v>
      </c>
    </row>
    <row r="71" spans="2:7" ht="15.75" customHeight="1" thickBot="1">
      <c r="B71" s="1465" t="s">
        <v>96</v>
      </c>
      <c r="C71" s="1466"/>
      <c r="D71" s="1466"/>
      <c r="E71" s="1466"/>
      <c r="F71" s="1467"/>
    </row>
    <row r="72" spans="2:7" ht="12.75" customHeight="1">
      <c r="B72" s="1463"/>
      <c r="C72" s="168">
        <v>2021</v>
      </c>
      <c r="D72" s="168">
        <v>2022</v>
      </c>
      <c r="E72" s="168">
        <v>2023</v>
      </c>
      <c r="F72" s="168">
        <v>2024</v>
      </c>
      <c r="G72" s="173"/>
    </row>
    <row r="73" spans="2:7" ht="13.5" customHeight="1" thickBot="1">
      <c r="B73" s="1464"/>
      <c r="C73" s="169" t="s">
        <v>7</v>
      </c>
      <c r="D73" s="169" t="s">
        <v>8</v>
      </c>
      <c r="E73" s="169" t="s">
        <v>8</v>
      </c>
      <c r="F73" s="169" t="s">
        <v>8</v>
      </c>
    </row>
    <row r="74" spans="2:7" ht="15.75" thickBot="1">
      <c r="B74" s="174" t="s">
        <v>23</v>
      </c>
      <c r="C74" s="175">
        <f>C75+C76</f>
        <v>0</v>
      </c>
      <c r="D74" s="175">
        <f>D75+D76</f>
        <v>0</v>
      </c>
      <c r="E74" s="175">
        <f>E75+E76</f>
        <v>0</v>
      </c>
      <c r="F74" s="175">
        <f>F75+F76</f>
        <v>0</v>
      </c>
    </row>
    <row r="75" spans="2:7" ht="15.75" thickBot="1">
      <c r="B75" s="176" t="s">
        <v>136</v>
      </c>
      <c r="C75" s="177">
        <v>0</v>
      </c>
      <c r="D75" s="177">
        <v>0</v>
      </c>
      <c r="E75" s="177">
        <v>0</v>
      </c>
      <c r="F75" s="177">
        <v>0</v>
      </c>
    </row>
    <row r="76" spans="2:7" ht="15.75" thickBot="1">
      <c r="B76" s="176" t="s">
        <v>137</v>
      </c>
      <c r="C76" s="177"/>
      <c r="D76" s="177"/>
      <c r="E76" s="177"/>
      <c r="F76" s="177"/>
    </row>
    <row r="77" spans="2:7" ht="15.75" thickBot="1">
      <c r="B77" s="174" t="s">
        <v>24</v>
      </c>
      <c r="C77" s="175">
        <f>C78+C79</f>
        <v>0</v>
      </c>
      <c r="D77" s="175">
        <f>D78+D79</f>
        <v>0</v>
      </c>
      <c r="E77" s="175">
        <f>E78+E79</f>
        <v>0</v>
      </c>
      <c r="F77" s="175">
        <f>F78+F79</f>
        <v>0</v>
      </c>
    </row>
    <row r="78" spans="2:7" ht="15.75" thickBot="1">
      <c r="B78" s="176" t="s">
        <v>136</v>
      </c>
      <c r="C78" s="177">
        <v>0</v>
      </c>
      <c r="D78" s="177">
        <v>0</v>
      </c>
      <c r="E78" s="177">
        <v>0</v>
      </c>
      <c r="F78" s="177">
        <v>0</v>
      </c>
    </row>
    <row r="79" spans="2:7" ht="15.75" thickBot="1">
      <c r="B79" s="176" t="s">
        <v>137</v>
      </c>
      <c r="C79" s="177"/>
      <c r="D79" s="175"/>
      <c r="E79" s="175"/>
      <c r="F79" s="175"/>
    </row>
    <row r="80" spans="2:7" ht="15.75" thickBot="1">
      <c r="B80" s="174" t="s">
        <v>25</v>
      </c>
      <c r="C80" s="177">
        <f>C81+C82</f>
        <v>1740</v>
      </c>
      <c r="D80" s="175">
        <f>D81+D82</f>
        <v>1740</v>
      </c>
      <c r="E80" s="175">
        <f>E81+E82</f>
        <v>1740</v>
      </c>
      <c r="F80" s="175">
        <f>F81+F82</f>
        <v>1740</v>
      </c>
    </row>
    <row r="81" spans="2:6" ht="15.75" thickBot="1">
      <c r="B81" s="176" t="s">
        <v>136</v>
      </c>
      <c r="C81" s="177">
        <v>1740</v>
      </c>
      <c r="D81" s="177">
        <v>1740</v>
      </c>
      <c r="E81" s="177">
        <v>1740</v>
      </c>
      <c r="F81" s="177">
        <v>1740</v>
      </c>
    </row>
    <row r="82" spans="2:6" ht="15.75" thickBot="1">
      <c r="B82" s="176" t="s">
        <v>137</v>
      </c>
      <c r="C82" s="177"/>
      <c r="D82" s="175"/>
      <c r="E82" s="175"/>
      <c r="F82" s="175"/>
    </row>
    <row r="83" spans="2:6" ht="15.75" thickBot="1">
      <c r="B83" s="174" t="s">
        <v>26</v>
      </c>
      <c r="C83" s="177"/>
      <c r="D83" s="175"/>
      <c r="E83" s="175"/>
      <c r="F83" s="175"/>
    </row>
    <row r="84" spans="2:6" ht="15.75" thickBot="1">
      <c r="B84" s="176" t="s">
        <v>136</v>
      </c>
      <c r="C84" s="177"/>
      <c r="D84" s="175"/>
      <c r="E84" s="175"/>
      <c r="F84" s="175"/>
    </row>
    <row r="85" spans="2:6" ht="15.75" thickBot="1">
      <c r="B85" s="176" t="s">
        <v>137</v>
      </c>
      <c r="C85" s="177"/>
      <c r="D85" s="175"/>
      <c r="E85" s="175"/>
      <c r="F85" s="175"/>
    </row>
    <row r="86" spans="2:6" ht="15.75" thickBot="1">
      <c r="B86" s="174" t="s">
        <v>27</v>
      </c>
      <c r="C86" s="177"/>
      <c r="D86" s="175"/>
      <c r="E86" s="175"/>
      <c r="F86" s="175"/>
    </row>
    <row r="87" spans="2:6" ht="15.75" thickBot="1">
      <c r="B87" s="176" t="s">
        <v>136</v>
      </c>
      <c r="C87" s="177"/>
      <c r="D87" s="175"/>
      <c r="E87" s="175"/>
      <c r="F87" s="175"/>
    </row>
    <row r="88" spans="2:6" ht="15.75" thickBot="1">
      <c r="B88" s="176" t="s">
        <v>137</v>
      </c>
      <c r="C88" s="177"/>
      <c r="D88" s="175"/>
      <c r="E88" s="175"/>
      <c r="F88" s="175"/>
    </row>
    <row r="89" spans="2:6" ht="15.75" thickBot="1">
      <c r="B89" s="174" t="s">
        <v>28</v>
      </c>
      <c r="C89" s="177">
        <f>C90+C91</f>
        <v>0</v>
      </c>
      <c r="D89" s="175">
        <f>D90+D91</f>
        <v>0</v>
      </c>
      <c r="E89" s="175">
        <f>E90+E91</f>
        <v>0</v>
      </c>
      <c r="F89" s="175">
        <f>F90+F91</f>
        <v>0</v>
      </c>
    </row>
    <row r="90" spans="2:6" ht="15.75" thickBot="1">
      <c r="B90" s="176" t="s">
        <v>136</v>
      </c>
      <c r="C90" s="177">
        <v>0</v>
      </c>
      <c r="D90" s="177">
        <v>0</v>
      </c>
      <c r="E90" s="177">
        <v>0</v>
      </c>
      <c r="F90" s="177">
        <v>0</v>
      </c>
    </row>
    <row r="91" spans="2:6" ht="15.75" thickBot="1">
      <c r="B91" s="176" t="s">
        <v>137</v>
      </c>
      <c r="C91" s="177"/>
      <c r="D91" s="175"/>
      <c r="E91" s="175"/>
      <c r="F91" s="175"/>
    </row>
    <row r="92" spans="2:6" ht="15.75" thickBot="1">
      <c r="B92" s="174" t="s">
        <v>29</v>
      </c>
      <c r="C92" s="177">
        <v>0</v>
      </c>
      <c r="D92" s="175">
        <v>0</v>
      </c>
      <c r="E92" s="175">
        <f>D92*1.03*0.99</f>
        <v>0</v>
      </c>
      <c r="F92" s="175">
        <f>E92*1.03*0.99</f>
        <v>0</v>
      </c>
    </row>
    <row r="93" spans="2:6" ht="15.75" thickBot="1">
      <c r="B93" s="176" t="s">
        <v>136</v>
      </c>
      <c r="C93" s="177"/>
      <c r="D93" s="179"/>
      <c r="E93" s="179"/>
      <c r="F93" s="179"/>
    </row>
    <row r="94" spans="2:6" ht="15.75" thickBot="1">
      <c r="B94" s="176" t="s">
        <v>137</v>
      </c>
      <c r="C94" s="177"/>
      <c r="D94" s="178"/>
      <c r="E94" s="179"/>
      <c r="F94" s="179"/>
    </row>
    <row r="95" spans="2:6" ht="15.75" thickBot="1">
      <c r="B95" s="180" t="s">
        <v>33</v>
      </c>
      <c r="C95" s="177">
        <f>C92+C89+C86+C83+C80+C77+C74</f>
        <v>1740</v>
      </c>
      <c r="D95" s="177">
        <f>D92+D89+D86+D83+D80+D77+D74</f>
        <v>1740</v>
      </c>
      <c r="E95" s="177">
        <f>E92+E89+E86+E83+E80+E77+E74</f>
        <v>1740</v>
      </c>
      <c r="F95" s="177">
        <f>F92+F89+F86+F83+F80+F77+F74</f>
        <v>1740</v>
      </c>
    </row>
    <row r="96" spans="2:6" ht="15.75" thickBot="1">
      <c r="B96" s="181" t="s">
        <v>31</v>
      </c>
      <c r="C96" s="182">
        <f>IF(C95-C66=0,0,"Error")</f>
        <v>0</v>
      </c>
      <c r="D96" s="182">
        <f>IF(D95-D66=0,0,"Error")</f>
        <v>0</v>
      </c>
      <c r="E96" s="182">
        <f>IF(E95-E66=0,0,"Error")</f>
        <v>0</v>
      </c>
      <c r="F96" s="182">
        <f>IF(F95-F66=0,0,"Error")</f>
        <v>0</v>
      </c>
    </row>
    <row r="97" spans="2:7" ht="18.75" customHeight="1" thickBot="1">
      <c r="B97" s="167" t="s">
        <v>34</v>
      </c>
      <c r="C97" s="1486" t="s">
        <v>625</v>
      </c>
      <c r="D97" s="1477"/>
      <c r="E97" s="1477"/>
      <c r="F97" s="1478"/>
    </row>
    <row r="98" spans="2:7" ht="79.5" customHeight="1" thickBot="1">
      <c r="B98" s="162" t="s">
        <v>14</v>
      </c>
      <c r="C98" s="1492" t="s">
        <v>624</v>
      </c>
      <c r="D98" s="1493"/>
      <c r="E98" s="1493"/>
      <c r="F98" s="1494"/>
    </row>
    <row r="99" spans="2:7" ht="15.75" thickBot="1">
      <c r="B99" s="162" t="s">
        <v>15</v>
      </c>
      <c r="C99" s="1476" t="s">
        <v>109</v>
      </c>
      <c r="D99" s="1477"/>
      <c r="E99" s="1477"/>
      <c r="F99" s="1478"/>
    </row>
    <row r="100" spans="2:7" ht="15.75" customHeight="1">
      <c r="B100" s="1463"/>
      <c r="C100" s="168">
        <v>2021</v>
      </c>
      <c r="D100" s="168">
        <v>2022</v>
      </c>
      <c r="E100" s="168">
        <v>2023</v>
      </c>
      <c r="F100" s="168">
        <v>2024</v>
      </c>
    </row>
    <row r="101" spans="2:7" ht="12.75" customHeight="1" thickBot="1">
      <c r="B101" s="1464"/>
      <c r="C101" s="169" t="s">
        <v>7</v>
      </c>
      <c r="D101" s="169" t="s">
        <v>8</v>
      </c>
      <c r="E101" s="169" t="s">
        <v>8</v>
      </c>
      <c r="F101" s="169" t="s">
        <v>8</v>
      </c>
    </row>
    <row r="102" spans="2:7" ht="15.75" thickBot="1">
      <c r="B102" s="162" t="s">
        <v>16</v>
      </c>
      <c r="C102" s="170">
        <v>0</v>
      </c>
      <c r="D102" s="170">
        <v>1</v>
      </c>
      <c r="E102" s="170">
        <v>1</v>
      </c>
      <c r="F102" s="170">
        <v>1</v>
      </c>
    </row>
    <row r="103" spans="2:7" ht="15.75" thickBot="1">
      <c r="B103" s="162" t="s">
        <v>17</v>
      </c>
      <c r="C103" s="170">
        <f>C132</f>
        <v>9000</v>
      </c>
      <c r="D103" s="170">
        <f>D132</f>
        <v>12000</v>
      </c>
      <c r="E103" s="170">
        <f>E132</f>
        <v>12000</v>
      </c>
      <c r="F103" s="170">
        <f>F132</f>
        <v>12000</v>
      </c>
    </row>
    <row r="104" spans="2:7" ht="15.75" thickBot="1">
      <c r="B104" s="162" t="s">
        <v>18</v>
      </c>
      <c r="C104" s="170" t="e">
        <f>C103/C102</f>
        <v>#DIV/0!</v>
      </c>
      <c r="D104" s="170">
        <f>D103/D102</f>
        <v>12000</v>
      </c>
      <c r="E104" s="170">
        <f>E103/E102</f>
        <v>12000</v>
      </c>
      <c r="F104" s="170">
        <f>F103/F102</f>
        <v>12000</v>
      </c>
    </row>
    <row r="105" spans="2:7" ht="15.75" thickBot="1">
      <c r="B105" s="162" t="s">
        <v>19</v>
      </c>
      <c r="C105" s="171" t="s">
        <v>20</v>
      </c>
      <c r="D105" s="172" t="e">
        <f t="shared" ref="D105:F107" si="2">D102/C102-1</f>
        <v>#DIV/0!</v>
      </c>
      <c r="E105" s="172">
        <f t="shared" si="2"/>
        <v>0</v>
      </c>
      <c r="F105" s="172">
        <f t="shared" si="2"/>
        <v>0</v>
      </c>
    </row>
    <row r="106" spans="2:7" ht="15.75" thickBot="1">
      <c r="B106" s="162" t="s">
        <v>21</v>
      </c>
      <c r="C106" s="171" t="s">
        <v>20</v>
      </c>
      <c r="D106" s="172">
        <f t="shared" si="2"/>
        <v>0.33333333333333326</v>
      </c>
      <c r="E106" s="172">
        <f t="shared" si="2"/>
        <v>0</v>
      </c>
      <c r="F106" s="172">
        <f t="shared" si="2"/>
        <v>0</v>
      </c>
    </row>
    <row r="107" spans="2:7" ht="15.75" thickBot="1">
      <c r="B107" s="162" t="s">
        <v>22</v>
      </c>
      <c r="C107" s="171" t="s">
        <v>20</v>
      </c>
      <c r="D107" s="172" t="e">
        <f t="shared" si="2"/>
        <v>#DIV/0!</v>
      </c>
      <c r="E107" s="172">
        <f t="shared" si="2"/>
        <v>0</v>
      </c>
      <c r="F107" s="172">
        <f t="shared" si="2"/>
        <v>0</v>
      </c>
    </row>
    <row r="108" spans="2:7" ht="15.75" customHeight="1" thickBot="1">
      <c r="B108" s="1465" t="s">
        <v>96</v>
      </c>
      <c r="C108" s="1466"/>
      <c r="D108" s="1466"/>
      <c r="E108" s="1466"/>
      <c r="F108" s="1467"/>
    </row>
    <row r="109" spans="2:7" ht="12.75" customHeight="1">
      <c r="B109" s="1463"/>
      <c r="C109" s="168">
        <v>2021</v>
      </c>
      <c r="D109" s="168">
        <v>2022</v>
      </c>
      <c r="E109" s="168">
        <v>2023</v>
      </c>
      <c r="F109" s="168">
        <v>2024</v>
      </c>
      <c r="G109" s="173"/>
    </row>
    <row r="110" spans="2:7" ht="13.5" customHeight="1" thickBot="1">
      <c r="B110" s="1464"/>
      <c r="C110" s="169" t="s">
        <v>7</v>
      </c>
      <c r="D110" s="169" t="s">
        <v>8</v>
      </c>
      <c r="E110" s="169" t="s">
        <v>8</v>
      </c>
      <c r="F110" s="169" t="s">
        <v>8</v>
      </c>
    </row>
    <row r="111" spans="2:7" ht="15.75" thickBot="1">
      <c r="B111" s="174" t="s">
        <v>23</v>
      </c>
      <c r="C111" s="175">
        <f>C112+C113</f>
        <v>0</v>
      </c>
      <c r="D111" s="175">
        <f>D112+D113</f>
        <v>0</v>
      </c>
      <c r="E111" s="175">
        <f>E112+E113</f>
        <v>0</v>
      </c>
      <c r="F111" s="175">
        <f>F112+F113</f>
        <v>0</v>
      </c>
    </row>
    <row r="112" spans="2:7" ht="15.75" thickBot="1">
      <c r="B112" s="176" t="s">
        <v>136</v>
      </c>
      <c r="C112" s="177">
        <v>0</v>
      </c>
      <c r="D112" s="177">
        <v>0</v>
      </c>
      <c r="E112" s="177">
        <v>0</v>
      </c>
      <c r="F112" s="177">
        <v>0</v>
      </c>
    </row>
    <row r="113" spans="2:6" ht="15.75" thickBot="1">
      <c r="B113" s="176" t="s">
        <v>137</v>
      </c>
      <c r="C113" s="177"/>
      <c r="D113" s="177"/>
      <c r="E113" s="177"/>
      <c r="F113" s="177"/>
    </row>
    <row r="114" spans="2:6" ht="15.75" thickBot="1">
      <c r="B114" s="174" t="s">
        <v>24</v>
      </c>
      <c r="C114" s="175">
        <f>C115+C116</f>
        <v>0</v>
      </c>
      <c r="D114" s="175">
        <f>D115+D116</f>
        <v>0</v>
      </c>
      <c r="E114" s="175">
        <f>E115+E116</f>
        <v>0</v>
      </c>
      <c r="F114" s="175">
        <f>F115+F116</f>
        <v>0</v>
      </c>
    </row>
    <row r="115" spans="2:6" ht="15.75" thickBot="1">
      <c r="B115" s="176" t="s">
        <v>136</v>
      </c>
      <c r="C115" s="177">
        <v>0</v>
      </c>
      <c r="D115" s="177">
        <v>0</v>
      </c>
      <c r="E115" s="177">
        <v>0</v>
      </c>
      <c r="F115" s="177">
        <v>0</v>
      </c>
    </row>
    <row r="116" spans="2:6" ht="15.75" thickBot="1">
      <c r="B116" s="176" t="s">
        <v>137</v>
      </c>
      <c r="C116" s="177"/>
      <c r="D116" s="175"/>
      <c r="E116" s="175"/>
      <c r="F116" s="175"/>
    </row>
    <row r="117" spans="2:6" ht="15.75" thickBot="1">
      <c r="B117" s="174" t="s">
        <v>25</v>
      </c>
      <c r="C117" s="177">
        <f>C118+C119</f>
        <v>9000</v>
      </c>
      <c r="D117" s="175">
        <f>D118+D119</f>
        <v>12000</v>
      </c>
      <c r="E117" s="175">
        <f>E118+E119</f>
        <v>12000</v>
      </c>
      <c r="F117" s="175">
        <f>F118+F119</f>
        <v>12000</v>
      </c>
    </row>
    <row r="118" spans="2:6" ht="15.75" thickBot="1">
      <c r="B118" s="176" t="s">
        <v>136</v>
      </c>
      <c r="C118" s="177">
        <v>9000</v>
      </c>
      <c r="D118" s="177">
        <v>12000</v>
      </c>
      <c r="E118" s="177">
        <v>12000</v>
      </c>
      <c r="F118" s="177">
        <v>12000</v>
      </c>
    </row>
    <row r="119" spans="2:6" ht="15.75" thickBot="1">
      <c r="B119" s="176" t="s">
        <v>137</v>
      </c>
      <c r="C119" s="177"/>
      <c r="D119" s="175"/>
      <c r="E119" s="175"/>
      <c r="F119" s="175"/>
    </row>
    <row r="120" spans="2:6" ht="15.75" thickBot="1">
      <c r="B120" s="174" t="s">
        <v>26</v>
      </c>
      <c r="C120" s="177"/>
      <c r="D120" s="175"/>
      <c r="E120" s="175"/>
      <c r="F120" s="175"/>
    </row>
    <row r="121" spans="2:6" ht="15.75" thickBot="1">
      <c r="B121" s="176" t="s">
        <v>136</v>
      </c>
      <c r="C121" s="177"/>
      <c r="D121" s="175"/>
      <c r="E121" s="175"/>
      <c r="F121" s="175"/>
    </row>
    <row r="122" spans="2:6" ht="15.75" thickBot="1">
      <c r="B122" s="176" t="s">
        <v>137</v>
      </c>
      <c r="C122" s="177"/>
      <c r="D122" s="175"/>
      <c r="E122" s="175"/>
      <c r="F122" s="175"/>
    </row>
    <row r="123" spans="2:6" ht="15.75" thickBot="1">
      <c r="B123" s="174" t="s">
        <v>27</v>
      </c>
      <c r="C123" s="177"/>
      <c r="D123" s="175"/>
      <c r="E123" s="175"/>
      <c r="F123" s="175"/>
    </row>
    <row r="124" spans="2:6" ht="15.75" thickBot="1">
      <c r="B124" s="176" t="s">
        <v>136</v>
      </c>
      <c r="C124" s="177"/>
      <c r="D124" s="175"/>
      <c r="E124" s="175"/>
      <c r="F124" s="175"/>
    </row>
    <row r="125" spans="2:6" ht="15.75" thickBot="1">
      <c r="B125" s="176" t="s">
        <v>137</v>
      </c>
      <c r="C125" s="177"/>
      <c r="D125" s="175"/>
      <c r="E125" s="175"/>
      <c r="F125" s="175"/>
    </row>
    <row r="126" spans="2:6" ht="15.75" thickBot="1">
      <c r="B126" s="174" t="s">
        <v>28</v>
      </c>
      <c r="C126" s="177">
        <f>C127+C128</f>
        <v>0</v>
      </c>
      <c r="D126" s="175">
        <f>D127+D128</f>
        <v>0</v>
      </c>
      <c r="E126" s="175">
        <f>E127+E128</f>
        <v>0</v>
      </c>
      <c r="F126" s="175">
        <f>F127+F128</f>
        <v>0</v>
      </c>
    </row>
    <row r="127" spans="2:6" ht="15.75" thickBot="1">
      <c r="B127" s="176" t="s">
        <v>136</v>
      </c>
      <c r="C127" s="177">
        <v>0</v>
      </c>
      <c r="D127" s="177">
        <v>0</v>
      </c>
      <c r="E127" s="177">
        <v>0</v>
      </c>
      <c r="F127" s="177">
        <v>0</v>
      </c>
    </row>
    <row r="128" spans="2:6" ht="15.75" thickBot="1">
      <c r="B128" s="176" t="s">
        <v>137</v>
      </c>
      <c r="C128" s="177"/>
      <c r="D128" s="175"/>
      <c r="E128" s="175"/>
      <c r="F128" s="175"/>
    </row>
    <row r="129" spans="2:6" ht="15.75" thickBot="1">
      <c r="B129" s="174" t="s">
        <v>29</v>
      </c>
      <c r="C129" s="177">
        <v>0</v>
      </c>
      <c r="D129" s="175">
        <v>0</v>
      </c>
      <c r="E129" s="175">
        <f>D129*1.03*0.99</f>
        <v>0</v>
      </c>
      <c r="F129" s="175">
        <f>E129*1.03*0.99</f>
        <v>0</v>
      </c>
    </row>
    <row r="130" spans="2:6" ht="15.75" thickBot="1">
      <c r="B130" s="176" t="s">
        <v>136</v>
      </c>
      <c r="C130" s="177"/>
      <c r="D130" s="179"/>
      <c r="E130" s="179"/>
      <c r="F130" s="179"/>
    </row>
    <row r="131" spans="2:6" ht="15.75" thickBot="1">
      <c r="B131" s="176" t="s">
        <v>137</v>
      </c>
      <c r="C131" s="177"/>
      <c r="D131" s="178"/>
      <c r="E131" s="179"/>
      <c r="F131" s="179"/>
    </row>
    <row r="132" spans="2:6" ht="15.75" thickBot="1">
      <c r="B132" s="180" t="s">
        <v>35</v>
      </c>
      <c r="C132" s="177">
        <f>C129+C126+C123+C120+C117+C114+C111</f>
        <v>9000</v>
      </c>
      <c r="D132" s="177">
        <f>D129+D126+D123+D120+D117+D114+D111</f>
        <v>12000</v>
      </c>
      <c r="E132" s="177">
        <f>E129+E126+E123+E120+E117+E114+E111</f>
        <v>12000</v>
      </c>
      <c r="F132" s="177">
        <f>F129+F126+F123+F120+F117+F114+F111</f>
        <v>12000</v>
      </c>
    </row>
    <row r="133" spans="2:6" ht="15.75" thickBot="1">
      <c r="B133" s="181" t="s">
        <v>31</v>
      </c>
      <c r="C133" s="182">
        <f>IF(C132-C103=0,0,"Error")</f>
        <v>0</v>
      </c>
      <c r="D133" s="182">
        <f>IF(D132-D103=0,0,"Error")</f>
        <v>0</v>
      </c>
      <c r="E133" s="182">
        <f>IF(E132-E103=0,0,"Error")</f>
        <v>0</v>
      </c>
      <c r="F133" s="182">
        <f>IF(F132-F103=0,0,"Error")</f>
        <v>0</v>
      </c>
    </row>
    <row r="134" spans="2:6" ht="15.75" thickBot="1">
      <c r="B134" s="1489" t="s">
        <v>38</v>
      </c>
      <c r="C134" s="1490"/>
      <c r="D134" s="1490"/>
      <c r="E134" s="1490"/>
      <c r="F134" s="1491"/>
    </row>
    <row r="135" spans="2:6" ht="15.75" thickBot="1">
      <c r="B135" s="1489" t="s">
        <v>39</v>
      </c>
      <c r="C135" s="1490"/>
      <c r="D135" s="1490"/>
      <c r="E135" s="1490"/>
      <c r="F135" s="1491"/>
    </row>
    <row r="136" spans="2:6" ht="15.75" thickBot="1">
      <c r="B136" s="167" t="s">
        <v>48</v>
      </c>
      <c r="C136" s="1480" t="s">
        <v>113</v>
      </c>
      <c r="D136" s="1481"/>
      <c r="E136" s="1482"/>
      <c r="F136" s="1483"/>
    </row>
    <row r="137" spans="2:6" ht="30.75" customHeight="1" thickBot="1">
      <c r="B137" s="167" t="s">
        <v>67</v>
      </c>
      <c r="C137" s="167" t="s">
        <v>256</v>
      </c>
      <c r="D137" s="183" t="s">
        <v>138</v>
      </c>
      <c r="E137" s="1484" t="s">
        <v>112</v>
      </c>
      <c r="F137" s="1485"/>
    </row>
    <row r="138" spans="2:6" ht="31.5" customHeight="1" thickBot="1">
      <c r="B138" s="162" t="s">
        <v>14</v>
      </c>
      <c r="C138" s="1486" t="s">
        <v>623</v>
      </c>
      <c r="D138" s="1487"/>
      <c r="E138" s="1487"/>
      <c r="F138" s="1488"/>
    </row>
    <row r="139" spans="2:6" ht="15.75" thickBot="1">
      <c r="B139" s="162" t="s">
        <v>15</v>
      </c>
      <c r="C139" s="1476" t="s">
        <v>622</v>
      </c>
      <c r="D139" s="1477"/>
      <c r="E139" s="1477"/>
      <c r="F139" s="1478"/>
    </row>
    <row r="140" spans="2:6" ht="12.75" customHeight="1">
      <c r="B140" s="1463"/>
      <c r="C140" s="168">
        <v>2021</v>
      </c>
      <c r="D140" s="168">
        <v>2022</v>
      </c>
      <c r="E140" s="168">
        <v>2023</v>
      </c>
      <c r="F140" s="168">
        <v>2024</v>
      </c>
    </row>
    <row r="141" spans="2:6" ht="9" customHeight="1" thickBot="1">
      <c r="B141" s="1464"/>
      <c r="C141" s="169" t="s">
        <v>7</v>
      </c>
      <c r="D141" s="169" t="s">
        <v>8</v>
      </c>
      <c r="E141" s="169" t="s">
        <v>8</v>
      </c>
      <c r="F141" s="169" t="s">
        <v>8</v>
      </c>
    </row>
    <row r="142" spans="2:6" ht="15.75" thickBot="1">
      <c r="B142" s="162" t="s">
        <v>16</v>
      </c>
      <c r="C142" s="170">
        <v>10</v>
      </c>
      <c r="D142" s="170">
        <v>0</v>
      </c>
      <c r="E142" s="170">
        <v>0</v>
      </c>
      <c r="F142" s="170">
        <v>0</v>
      </c>
    </row>
    <row r="143" spans="2:6" ht="15.75" thickBot="1">
      <c r="B143" s="162" t="s">
        <v>17</v>
      </c>
      <c r="C143" s="170">
        <f>C161</f>
        <v>5000</v>
      </c>
      <c r="D143" s="170">
        <f>D161</f>
        <v>0</v>
      </c>
      <c r="E143" s="170">
        <f>E161</f>
        <v>0</v>
      </c>
      <c r="F143" s="170">
        <f>F161</f>
        <v>0</v>
      </c>
    </row>
    <row r="144" spans="2:6" ht="15.75" thickBot="1">
      <c r="B144" s="162" t="s">
        <v>18</v>
      </c>
      <c r="C144" s="170">
        <f>C143/C142</f>
        <v>500</v>
      </c>
      <c r="D144" s="170" t="e">
        <f>D143/D142</f>
        <v>#DIV/0!</v>
      </c>
      <c r="E144" s="170" t="e">
        <f>E143/E142</f>
        <v>#DIV/0!</v>
      </c>
      <c r="F144" s="170" t="e">
        <f>F143/F142</f>
        <v>#DIV/0!</v>
      </c>
    </row>
    <row r="145" spans="2:6" ht="15.75" thickBot="1">
      <c r="B145" s="162" t="s">
        <v>19</v>
      </c>
      <c r="C145" s="171" t="s">
        <v>20</v>
      </c>
      <c r="D145" s="172">
        <f t="shared" ref="D145:F147" si="3">D142/C142-1</f>
        <v>-1</v>
      </c>
      <c r="E145" s="172" t="e">
        <f t="shared" si="3"/>
        <v>#DIV/0!</v>
      </c>
      <c r="F145" s="172" t="e">
        <f t="shared" si="3"/>
        <v>#DIV/0!</v>
      </c>
    </row>
    <row r="146" spans="2:6" ht="15.75" thickBot="1">
      <c r="B146" s="162" t="s">
        <v>21</v>
      </c>
      <c r="C146" s="171" t="s">
        <v>20</v>
      </c>
      <c r="D146" s="172">
        <f t="shared" si="3"/>
        <v>-1</v>
      </c>
      <c r="E146" s="172" t="e">
        <f t="shared" si="3"/>
        <v>#DIV/0!</v>
      </c>
      <c r="F146" s="172" t="e">
        <f t="shared" si="3"/>
        <v>#DIV/0!</v>
      </c>
    </row>
    <row r="147" spans="2:6" ht="15.75" thickBot="1">
      <c r="B147" s="162" t="s">
        <v>22</v>
      </c>
      <c r="C147" s="171" t="s">
        <v>20</v>
      </c>
      <c r="D147" s="172" t="e">
        <f t="shared" si="3"/>
        <v>#DIV/0!</v>
      </c>
      <c r="E147" s="172" t="e">
        <f t="shared" si="3"/>
        <v>#DIV/0!</v>
      </c>
      <c r="F147" s="172" t="e">
        <f t="shared" si="3"/>
        <v>#DIV/0!</v>
      </c>
    </row>
    <row r="148" spans="2:6" ht="15.75" customHeight="1" thickBot="1">
      <c r="B148" s="1465" t="s">
        <v>98</v>
      </c>
      <c r="C148" s="1466"/>
      <c r="D148" s="1466"/>
      <c r="E148" s="1466"/>
      <c r="F148" s="1467"/>
    </row>
    <row r="149" spans="2:6" ht="12.75" customHeight="1">
      <c r="B149" s="1463"/>
      <c r="C149" s="168">
        <v>2021</v>
      </c>
      <c r="D149" s="168">
        <v>2022</v>
      </c>
      <c r="E149" s="168">
        <v>2023</v>
      </c>
      <c r="F149" s="168">
        <v>2024</v>
      </c>
    </row>
    <row r="150" spans="2:6" ht="9" customHeight="1" thickBot="1">
      <c r="B150" s="1464"/>
      <c r="C150" s="169" t="s">
        <v>7</v>
      </c>
      <c r="D150" s="169" t="s">
        <v>8</v>
      </c>
      <c r="E150" s="169" t="s">
        <v>8</v>
      </c>
      <c r="F150" s="169" t="s">
        <v>8</v>
      </c>
    </row>
    <row r="151" spans="2:6" ht="15.75" thickBot="1">
      <c r="B151" s="174" t="s">
        <v>41</v>
      </c>
      <c r="C151" s="175">
        <f>C152+C153+C154+C155</f>
        <v>0</v>
      </c>
      <c r="D151" s="175">
        <f>D152+D153+D154+D155</f>
        <v>0</v>
      </c>
      <c r="E151" s="175">
        <f>E152+E153+E154+E155</f>
        <v>0</v>
      </c>
      <c r="F151" s="175">
        <f>F152+F153+F154+F155</f>
        <v>0</v>
      </c>
    </row>
    <row r="152" spans="2:6" ht="15.75" thickBot="1">
      <c r="B152" s="176" t="s">
        <v>136</v>
      </c>
      <c r="C152" s="175">
        <v>0</v>
      </c>
      <c r="D152" s="175">
        <v>0</v>
      </c>
      <c r="E152" s="175">
        <v>0</v>
      </c>
      <c r="F152" s="175">
        <v>0</v>
      </c>
    </row>
    <row r="153" spans="2:6" ht="15.75" thickBot="1">
      <c r="B153" s="176" t="s">
        <v>141</v>
      </c>
      <c r="C153" s="175"/>
      <c r="D153" s="175"/>
      <c r="E153" s="175"/>
      <c r="F153" s="175"/>
    </row>
    <row r="154" spans="2:6" ht="15.75" thickBot="1">
      <c r="B154" s="176" t="s">
        <v>142</v>
      </c>
      <c r="C154" s="175"/>
      <c r="D154" s="175"/>
      <c r="E154" s="175"/>
      <c r="F154" s="175"/>
    </row>
    <row r="155" spans="2:6" ht="15.75" thickBot="1">
      <c r="B155" s="176" t="s">
        <v>143</v>
      </c>
      <c r="C155" s="175"/>
      <c r="D155" s="175"/>
      <c r="E155" s="175"/>
      <c r="F155" s="175"/>
    </row>
    <row r="156" spans="2:6" ht="15.75" thickBot="1">
      <c r="B156" s="174" t="s">
        <v>42</v>
      </c>
      <c r="C156" s="177">
        <f>C157+C158+C159+C160</f>
        <v>5000</v>
      </c>
      <c r="D156" s="177">
        <f>D157+D158+D159+D160</f>
        <v>0</v>
      </c>
      <c r="E156" s="177">
        <f>E157+E158+E159+E160</f>
        <v>0</v>
      </c>
      <c r="F156" s="177">
        <f>F157+F158+F159+F160</f>
        <v>0</v>
      </c>
    </row>
    <row r="157" spans="2:6" ht="15.75" thickBot="1">
      <c r="B157" s="176" t="s">
        <v>136</v>
      </c>
      <c r="C157" s="175">
        <v>5000</v>
      </c>
      <c r="D157" s="175">
        <v>0</v>
      </c>
      <c r="E157" s="175">
        <v>0</v>
      </c>
      <c r="F157" s="175">
        <v>0</v>
      </c>
    </row>
    <row r="158" spans="2:6" ht="15.75" thickBot="1">
      <c r="B158" s="176" t="s">
        <v>141</v>
      </c>
      <c r="C158" s="177"/>
      <c r="D158" s="175"/>
      <c r="E158" s="175"/>
      <c r="F158" s="175"/>
    </row>
    <row r="159" spans="2:6" ht="15.75" thickBot="1">
      <c r="B159" s="176" t="s">
        <v>142</v>
      </c>
      <c r="C159" s="177"/>
      <c r="D159" s="175"/>
      <c r="E159" s="175"/>
      <c r="F159" s="175"/>
    </row>
    <row r="160" spans="2:6" ht="15.75" thickBot="1">
      <c r="B160" s="176" t="s">
        <v>143</v>
      </c>
      <c r="C160" s="177"/>
      <c r="D160" s="175"/>
      <c r="E160" s="175"/>
      <c r="F160" s="175"/>
    </row>
    <row r="161" spans="2:6" ht="15.75" thickBot="1">
      <c r="B161" s="184" t="s">
        <v>30</v>
      </c>
      <c r="C161" s="177">
        <f>C151+C156</f>
        <v>5000</v>
      </c>
      <c r="D161" s="177">
        <f>D151+D156</f>
        <v>0</v>
      </c>
      <c r="E161" s="177">
        <f>E151+E156</f>
        <v>0</v>
      </c>
      <c r="F161" s="177">
        <f>F151+F156</f>
        <v>0</v>
      </c>
    </row>
    <row r="162" spans="2:6" ht="15.75" thickBot="1">
      <c r="B162" s="1489" t="s">
        <v>44</v>
      </c>
      <c r="C162" s="1490"/>
      <c r="D162" s="1490"/>
      <c r="E162" s="1490"/>
      <c r="F162" s="1491"/>
    </row>
    <row r="163" spans="2:6" ht="15.75" thickBot="1">
      <c r="B163" s="1489" t="s">
        <v>45</v>
      </c>
      <c r="C163" s="1490"/>
      <c r="D163" s="1490"/>
      <c r="E163" s="1490"/>
      <c r="F163" s="1491"/>
    </row>
    <row r="164" spans="2:6" ht="15.75" thickBot="1">
      <c r="B164" s="167" t="s">
        <v>48</v>
      </c>
      <c r="C164" s="1480" t="s">
        <v>621</v>
      </c>
      <c r="D164" s="1481"/>
      <c r="E164" s="1482"/>
      <c r="F164" s="1483"/>
    </row>
    <row r="165" spans="2:6" ht="45" customHeight="1" thickBot="1">
      <c r="B165" s="167" t="s">
        <v>13</v>
      </c>
      <c r="C165" s="185" t="s">
        <v>620</v>
      </c>
      <c r="D165" s="183" t="s">
        <v>138</v>
      </c>
      <c r="E165" s="1484" t="s">
        <v>111</v>
      </c>
      <c r="F165" s="1485"/>
    </row>
    <row r="166" spans="2:6" ht="44.25" customHeight="1" thickBot="1">
      <c r="B166" s="162" t="s">
        <v>14</v>
      </c>
      <c r="C166" s="1486" t="s">
        <v>301</v>
      </c>
      <c r="D166" s="1487"/>
      <c r="E166" s="1487"/>
      <c r="F166" s="1488"/>
    </row>
    <row r="167" spans="2:6" ht="15.75" thickBot="1">
      <c r="B167" s="162" t="s">
        <v>15</v>
      </c>
      <c r="C167" s="1476" t="s">
        <v>302</v>
      </c>
      <c r="D167" s="1477"/>
      <c r="E167" s="1477"/>
      <c r="F167" s="1478"/>
    </row>
    <row r="168" spans="2:6" ht="13.5" customHeight="1">
      <c r="B168" s="1463"/>
      <c r="C168" s="168">
        <v>2021</v>
      </c>
      <c r="D168" s="168">
        <v>2022</v>
      </c>
      <c r="E168" s="168">
        <v>2023</v>
      </c>
      <c r="F168" s="168">
        <v>2024</v>
      </c>
    </row>
    <row r="169" spans="2:6" ht="13.5" customHeight="1" thickBot="1">
      <c r="B169" s="1464"/>
      <c r="C169" s="169" t="s">
        <v>7</v>
      </c>
      <c r="D169" s="169" t="s">
        <v>8</v>
      </c>
      <c r="E169" s="169" t="s">
        <v>8</v>
      </c>
      <c r="F169" s="169" t="s">
        <v>8</v>
      </c>
    </row>
    <row r="170" spans="2:6" ht="15.75" thickBot="1">
      <c r="B170" s="162" t="s">
        <v>16</v>
      </c>
      <c r="C170" s="170">
        <v>1</v>
      </c>
      <c r="D170" s="170">
        <v>1</v>
      </c>
      <c r="E170" s="170">
        <v>1</v>
      </c>
      <c r="F170" s="170">
        <v>1</v>
      </c>
    </row>
    <row r="171" spans="2:6" ht="15.75" thickBot="1">
      <c r="B171" s="162" t="s">
        <v>17</v>
      </c>
      <c r="C171" s="170">
        <f>C189</f>
        <v>47000</v>
      </c>
      <c r="D171" s="170">
        <f>D189</f>
        <v>73000</v>
      </c>
      <c r="E171" s="170">
        <f>E189</f>
        <v>55000</v>
      </c>
      <c r="F171" s="170">
        <f>F189</f>
        <v>55000</v>
      </c>
    </row>
    <row r="172" spans="2:6" ht="15.75" thickBot="1">
      <c r="B172" s="162" t="s">
        <v>18</v>
      </c>
      <c r="C172" s="170">
        <f>C171/C170</f>
        <v>47000</v>
      </c>
      <c r="D172" s="170">
        <f>D171/D170</f>
        <v>73000</v>
      </c>
      <c r="E172" s="170">
        <f>E171/E170</f>
        <v>55000</v>
      </c>
      <c r="F172" s="170">
        <f>F171/F170</f>
        <v>55000</v>
      </c>
    </row>
    <row r="173" spans="2:6" ht="15.75" thickBot="1">
      <c r="B173" s="162" t="s">
        <v>19</v>
      </c>
      <c r="C173" s="171" t="s">
        <v>20</v>
      </c>
      <c r="D173" s="172">
        <f t="shared" ref="D173:F175" si="4">D170/C170-1</f>
        <v>0</v>
      </c>
      <c r="E173" s="172">
        <f t="shared" si="4"/>
        <v>0</v>
      </c>
      <c r="F173" s="172">
        <f t="shared" si="4"/>
        <v>0</v>
      </c>
    </row>
    <row r="174" spans="2:6" ht="15.75" thickBot="1">
      <c r="B174" s="162" t="s">
        <v>21</v>
      </c>
      <c r="C174" s="171" t="s">
        <v>20</v>
      </c>
      <c r="D174" s="172">
        <f t="shared" si="4"/>
        <v>0.55319148936170204</v>
      </c>
      <c r="E174" s="172">
        <f t="shared" si="4"/>
        <v>-0.24657534246575341</v>
      </c>
      <c r="F174" s="172">
        <f t="shared" si="4"/>
        <v>0</v>
      </c>
    </row>
    <row r="175" spans="2:6" ht="15.75" thickBot="1">
      <c r="B175" s="162" t="s">
        <v>22</v>
      </c>
      <c r="C175" s="171" t="s">
        <v>20</v>
      </c>
      <c r="D175" s="172">
        <f t="shared" si="4"/>
        <v>0.55319148936170204</v>
      </c>
      <c r="E175" s="172">
        <f t="shared" si="4"/>
        <v>-0.24657534246575341</v>
      </c>
      <c r="F175" s="172">
        <f t="shared" si="4"/>
        <v>0</v>
      </c>
    </row>
    <row r="176" spans="2:6" ht="15.75" customHeight="1" thickBot="1">
      <c r="B176" s="1465" t="s">
        <v>117</v>
      </c>
      <c r="C176" s="1466"/>
      <c r="D176" s="1466"/>
      <c r="E176" s="1466"/>
      <c r="F176" s="1467"/>
    </row>
    <row r="177" spans="2:6" ht="12.75" customHeight="1">
      <c r="B177" s="1463"/>
      <c r="C177" s="168">
        <v>2021</v>
      </c>
      <c r="D177" s="168">
        <v>2022</v>
      </c>
      <c r="E177" s="168">
        <v>2023</v>
      </c>
      <c r="F177" s="168">
        <v>2024</v>
      </c>
    </row>
    <row r="178" spans="2:6" ht="15" customHeight="1" thickBot="1">
      <c r="B178" s="1464"/>
      <c r="C178" s="169" t="s">
        <v>7</v>
      </c>
      <c r="D178" s="169" t="s">
        <v>8</v>
      </c>
      <c r="E178" s="169" t="s">
        <v>8</v>
      </c>
      <c r="F178" s="169" t="s">
        <v>8</v>
      </c>
    </row>
    <row r="179" spans="2:6" ht="15.75" thickBot="1">
      <c r="B179" s="174" t="s">
        <v>41</v>
      </c>
      <c r="C179" s="175">
        <f>C180+C181+C182+C183</f>
        <v>0</v>
      </c>
      <c r="D179" s="175">
        <f>D180+D181+D182+D183</f>
        <v>0</v>
      </c>
      <c r="E179" s="175">
        <f>E180+E181+E182+E183</f>
        <v>0</v>
      </c>
      <c r="F179" s="175">
        <f>F180+F181+F182+F183</f>
        <v>0</v>
      </c>
    </row>
    <row r="180" spans="2:6" ht="15.75" thickBot="1">
      <c r="B180" s="176" t="s">
        <v>136</v>
      </c>
      <c r="C180" s="175"/>
      <c r="D180" s="175"/>
      <c r="E180" s="175"/>
      <c r="F180" s="175"/>
    </row>
    <row r="181" spans="2:6" ht="15.75" thickBot="1">
      <c r="B181" s="176" t="s">
        <v>141</v>
      </c>
      <c r="C181" s="175"/>
      <c r="D181" s="175"/>
      <c r="E181" s="175"/>
      <c r="F181" s="175"/>
    </row>
    <row r="182" spans="2:6" ht="15.75" thickBot="1">
      <c r="B182" s="176" t="s">
        <v>142</v>
      </c>
      <c r="C182" s="175"/>
      <c r="D182" s="175"/>
      <c r="E182" s="175"/>
      <c r="F182" s="175"/>
    </row>
    <row r="183" spans="2:6" ht="15.75" thickBot="1">
      <c r="B183" s="176" t="s">
        <v>143</v>
      </c>
      <c r="C183" s="175"/>
      <c r="D183" s="175"/>
      <c r="E183" s="175"/>
      <c r="F183" s="175"/>
    </row>
    <row r="184" spans="2:6" ht="15.75" thickBot="1">
      <c r="B184" s="174" t="s">
        <v>42</v>
      </c>
      <c r="C184" s="177">
        <f>C185+C186+C187+C188</f>
        <v>47000</v>
      </c>
      <c r="D184" s="177">
        <f>D185+D186+D187+D188</f>
        <v>73000</v>
      </c>
      <c r="E184" s="177">
        <f>E185+E186+E187+E188</f>
        <v>55000</v>
      </c>
      <c r="F184" s="177">
        <f>F185+F186+F187+F188</f>
        <v>55000</v>
      </c>
    </row>
    <row r="185" spans="2:6" ht="15.75" thickBot="1">
      <c r="B185" s="176" t="s">
        <v>136</v>
      </c>
      <c r="C185" s="175">
        <v>47000</v>
      </c>
      <c r="D185" s="175">
        <v>73000</v>
      </c>
      <c r="E185" s="175">
        <v>55000</v>
      </c>
      <c r="F185" s="175">
        <v>55000</v>
      </c>
    </row>
    <row r="186" spans="2:6" ht="15.75" thickBot="1">
      <c r="B186" s="176" t="s">
        <v>141</v>
      </c>
      <c r="C186" s="177"/>
      <c r="D186" s="175"/>
      <c r="E186" s="175"/>
      <c r="F186" s="175"/>
    </row>
    <row r="187" spans="2:6" ht="15.75" thickBot="1">
      <c r="B187" s="176" t="s">
        <v>142</v>
      </c>
      <c r="C187" s="177"/>
      <c r="D187" s="175"/>
      <c r="E187" s="175"/>
      <c r="F187" s="175"/>
    </row>
    <row r="188" spans="2:6" ht="15.75" thickBot="1">
      <c r="B188" s="176" t="s">
        <v>143</v>
      </c>
      <c r="C188" s="177"/>
      <c r="D188" s="175"/>
      <c r="E188" s="175"/>
      <c r="F188" s="175"/>
    </row>
    <row r="189" spans="2:6" ht="15.75" thickBot="1">
      <c r="B189" s="184" t="s">
        <v>30</v>
      </c>
      <c r="C189" s="177">
        <f>C179+C184</f>
        <v>47000</v>
      </c>
      <c r="D189" s="177">
        <f>D179+D184</f>
        <v>73000</v>
      </c>
      <c r="E189" s="177">
        <f>E179+E184</f>
        <v>55000</v>
      </c>
      <c r="F189" s="177">
        <f>F179+F184</f>
        <v>55000</v>
      </c>
    </row>
    <row r="190" spans="2:6" ht="15.75" thickBot="1">
      <c r="B190" s="167" t="s">
        <v>48</v>
      </c>
      <c r="C190" s="1468" t="s">
        <v>2073</v>
      </c>
      <c r="D190" s="1479"/>
      <c r="E190" s="1469"/>
      <c r="F190" s="1470"/>
    </row>
    <row r="191" spans="2:6" ht="45.75" thickBot="1">
      <c r="B191" s="167" t="s">
        <v>32</v>
      </c>
      <c r="C191" s="167" t="s">
        <v>2073</v>
      </c>
      <c r="D191" s="186" t="s">
        <v>138</v>
      </c>
      <c r="E191" s="187"/>
      <c r="F191" s="188"/>
    </row>
    <row r="192" spans="2:6" ht="39" customHeight="1" thickBot="1">
      <c r="B192" s="162" t="s">
        <v>14</v>
      </c>
      <c r="C192" s="1473" t="s">
        <v>2073</v>
      </c>
      <c r="D192" s="1474"/>
      <c r="E192" s="1474"/>
      <c r="F192" s="1475"/>
    </row>
    <row r="193" spans="2:6" ht="15.75" thickBot="1">
      <c r="B193" s="162" t="s">
        <v>15</v>
      </c>
      <c r="C193" s="1476" t="s">
        <v>68</v>
      </c>
      <c r="D193" s="1477"/>
      <c r="E193" s="1477"/>
      <c r="F193" s="1478"/>
    </row>
    <row r="194" spans="2:6" ht="12.75" customHeight="1">
      <c r="B194" s="1463"/>
      <c r="C194" s="168">
        <v>2021</v>
      </c>
      <c r="D194" s="168">
        <v>2022</v>
      </c>
      <c r="E194" s="168">
        <v>2023</v>
      </c>
      <c r="F194" s="168">
        <v>2024</v>
      </c>
    </row>
    <row r="195" spans="2:6" ht="9" customHeight="1" thickBot="1">
      <c r="B195" s="1464"/>
      <c r="C195" s="169" t="s">
        <v>7</v>
      </c>
      <c r="D195" s="169" t="s">
        <v>8</v>
      </c>
      <c r="E195" s="169" t="s">
        <v>8</v>
      </c>
      <c r="F195" s="169" t="s">
        <v>8</v>
      </c>
    </row>
    <row r="196" spans="2:6" ht="15.75" thickBot="1">
      <c r="B196" s="162" t="s">
        <v>16</v>
      </c>
      <c r="C196" s="171">
        <v>0</v>
      </c>
      <c r="D196" s="171">
        <v>600</v>
      </c>
      <c r="E196" s="171">
        <v>0</v>
      </c>
      <c r="F196" s="171">
        <v>0</v>
      </c>
    </row>
    <row r="197" spans="2:6" ht="15.75" thickBot="1">
      <c r="B197" s="162" t="s">
        <v>17</v>
      </c>
      <c r="C197" s="170">
        <f>C215</f>
        <v>0</v>
      </c>
      <c r="D197" s="170">
        <f>D215</f>
        <v>2700</v>
      </c>
      <c r="E197" s="170">
        <f>E215</f>
        <v>0</v>
      </c>
      <c r="F197" s="170">
        <f>F215</f>
        <v>0</v>
      </c>
    </row>
    <row r="198" spans="2:6" ht="15.75" thickBot="1">
      <c r="B198" s="162" t="s">
        <v>18</v>
      </c>
      <c r="C198" s="170" t="e">
        <f>C197/C196</f>
        <v>#DIV/0!</v>
      </c>
      <c r="D198" s="170">
        <f>D197/D196</f>
        <v>4.5</v>
      </c>
      <c r="E198" s="170" t="e">
        <f>E197/E196</f>
        <v>#DIV/0!</v>
      </c>
      <c r="F198" s="170" t="e">
        <f>F197/F196</f>
        <v>#DIV/0!</v>
      </c>
    </row>
    <row r="199" spans="2:6" ht="15.75" thickBot="1">
      <c r="B199" s="162" t="s">
        <v>19</v>
      </c>
      <c r="C199" s="171" t="s">
        <v>20</v>
      </c>
      <c r="D199" s="172" t="e">
        <f t="shared" ref="D199:F201" si="5">D196/C196-1</f>
        <v>#DIV/0!</v>
      </c>
      <c r="E199" s="172">
        <f t="shared" si="5"/>
        <v>-1</v>
      </c>
      <c r="F199" s="172" t="e">
        <f t="shared" si="5"/>
        <v>#DIV/0!</v>
      </c>
    </row>
    <row r="200" spans="2:6" ht="15.75" thickBot="1">
      <c r="B200" s="162" t="s">
        <v>21</v>
      </c>
      <c r="C200" s="171" t="s">
        <v>20</v>
      </c>
      <c r="D200" s="172" t="e">
        <f t="shared" si="5"/>
        <v>#DIV/0!</v>
      </c>
      <c r="E200" s="172">
        <f t="shared" si="5"/>
        <v>-1</v>
      </c>
      <c r="F200" s="172" t="e">
        <f t="shared" si="5"/>
        <v>#DIV/0!</v>
      </c>
    </row>
    <row r="201" spans="2:6" ht="15.75" thickBot="1">
      <c r="B201" s="162" t="s">
        <v>22</v>
      </c>
      <c r="C201" s="171" t="s">
        <v>20</v>
      </c>
      <c r="D201" s="172" t="e">
        <f t="shared" si="5"/>
        <v>#DIV/0!</v>
      </c>
      <c r="E201" s="172" t="e">
        <f t="shared" si="5"/>
        <v>#DIV/0!</v>
      </c>
      <c r="F201" s="172" t="e">
        <f t="shared" si="5"/>
        <v>#DIV/0!</v>
      </c>
    </row>
    <row r="202" spans="2:6" ht="15.75" customHeight="1" thickBot="1">
      <c r="B202" s="1465" t="s">
        <v>146</v>
      </c>
      <c r="C202" s="1466"/>
      <c r="D202" s="1466"/>
      <c r="E202" s="1466"/>
      <c r="F202" s="1467"/>
    </row>
    <row r="203" spans="2:6" ht="12.75" customHeight="1">
      <c r="B203" s="1463"/>
      <c r="C203" s="168">
        <v>2021</v>
      </c>
      <c r="D203" s="168">
        <v>2022</v>
      </c>
      <c r="E203" s="168">
        <v>2023</v>
      </c>
      <c r="F203" s="168">
        <v>2024</v>
      </c>
    </row>
    <row r="204" spans="2:6" ht="13.5" customHeight="1" thickBot="1">
      <c r="B204" s="1464"/>
      <c r="C204" s="169" t="s">
        <v>7</v>
      </c>
      <c r="D204" s="169" t="s">
        <v>8</v>
      </c>
      <c r="E204" s="169" t="s">
        <v>8</v>
      </c>
      <c r="F204" s="169" t="s">
        <v>8</v>
      </c>
    </row>
    <row r="205" spans="2:6" ht="15.75" thickBot="1">
      <c r="B205" s="174" t="s">
        <v>41</v>
      </c>
      <c r="C205" s="175">
        <f>C206+C207+C208+C209</f>
        <v>0</v>
      </c>
      <c r="D205" s="175">
        <f>D206+D207+D208+D209</f>
        <v>0</v>
      </c>
      <c r="E205" s="175">
        <f>E206+E207+E208+E209</f>
        <v>0</v>
      </c>
      <c r="F205" s="175">
        <f>F206+F207+F208+F209</f>
        <v>0</v>
      </c>
    </row>
    <row r="206" spans="2:6" ht="15.75" thickBot="1">
      <c r="B206" s="176" t="s">
        <v>136</v>
      </c>
      <c r="C206" s="175"/>
      <c r="D206" s="175"/>
      <c r="E206" s="175"/>
      <c r="F206" s="175"/>
    </row>
    <row r="207" spans="2:6" ht="15.75" thickBot="1">
      <c r="B207" s="176" t="s">
        <v>141</v>
      </c>
      <c r="C207" s="175"/>
      <c r="D207" s="175"/>
      <c r="E207" s="175"/>
      <c r="F207" s="175"/>
    </row>
    <row r="208" spans="2:6" ht="15.75" thickBot="1">
      <c r="B208" s="176" t="s">
        <v>142</v>
      </c>
      <c r="C208" s="175"/>
      <c r="D208" s="175"/>
      <c r="E208" s="175"/>
      <c r="F208" s="175"/>
    </row>
    <row r="209" spans="2:6" ht="15.75" thickBot="1">
      <c r="B209" s="176" t="s">
        <v>143</v>
      </c>
      <c r="C209" s="175"/>
      <c r="D209" s="175"/>
      <c r="E209" s="175"/>
      <c r="F209" s="175"/>
    </row>
    <row r="210" spans="2:6" ht="15.75" thickBot="1">
      <c r="B210" s="174" t="s">
        <v>42</v>
      </c>
      <c r="C210" s="177">
        <f>C211+C212+C213+C214</f>
        <v>0</v>
      </c>
      <c r="D210" s="177">
        <f>D211+D212+D213+D214</f>
        <v>2700</v>
      </c>
      <c r="E210" s="177">
        <f>E211+E212+E213+E214</f>
        <v>0</v>
      </c>
      <c r="F210" s="177">
        <f>F211+F212+F213+F214</f>
        <v>0</v>
      </c>
    </row>
    <row r="211" spans="2:6" ht="15.75" thickBot="1">
      <c r="B211" s="176" t="s">
        <v>136</v>
      </c>
      <c r="C211" s="175"/>
      <c r="D211" s="175">
        <v>2700</v>
      </c>
      <c r="E211" s="175">
        <v>0</v>
      </c>
      <c r="F211" s="175">
        <v>0</v>
      </c>
    </row>
    <row r="212" spans="2:6" ht="15.75" thickBot="1">
      <c r="B212" s="176" t="s">
        <v>141</v>
      </c>
      <c r="C212" s="177"/>
      <c r="D212" s="175"/>
      <c r="E212" s="175"/>
      <c r="F212" s="175"/>
    </row>
    <row r="213" spans="2:6" ht="15.75" thickBot="1">
      <c r="B213" s="176" t="s">
        <v>142</v>
      </c>
      <c r="C213" s="177"/>
      <c r="D213" s="175"/>
      <c r="E213" s="175"/>
      <c r="F213" s="175"/>
    </row>
    <row r="214" spans="2:6" ht="15.75" thickBot="1">
      <c r="B214" s="176" t="s">
        <v>143</v>
      </c>
      <c r="C214" s="177"/>
      <c r="D214" s="175"/>
      <c r="E214" s="175"/>
      <c r="F214" s="175"/>
    </row>
    <row r="215" spans="2:6" ht="15.75" thickBot="1">
      <c r="B215" s="180" t="s">
        <v>33</v>
      </c>
      <c r="C215" s="177">
        <f>C205+C210</f>
        <v>0</v>
      </c>
      <c r="D215" s="177">
        <f>D205+D210</f>
        <v>2700</v>
      </c>
      <c r="E215" s="177">
        <f>E205+E210</f>
        <v>0</v>
      </c>
      <c r="F215" s="177">
        <f>F205+F210</f>
        <v>0</v>
      </c>
    </row>
    <row r="216" spans="2:6" ht="15.75" thickBot="1">
      <c r="B216" s="167" t="s">
        <v>48</v>
      </c>
      <c r="C216" s="1468" t="s">
        <v>1485</v>
      </c>
      <c r="D216" s="1479"/>
      <c r="E216" s="1469"/>
      <c r="F216" s="1470"/>
    </row>
    <row r="217" spans="2:6" ht="45.75" thickBot="1">
      <c r="B217" s="167" t="s">
        <v>32</v>
      </c>
      <c r="C217" s="167" t="s">
        <v>1485</v>
      </c>
      <c r="D217" s="186" t="s">
        <v>138</v>
      </c>
      <c r="E217" s="187"/>
      <c r="F217" s="188"/>
    </row>
    <row r="218" spans="2:6" ht="39" customHeight="1" thickBot="1">
      <c r="B218" s="162" t="s">
        <v>14</v>
      </c>
      <c r="C218" s="1473" t="s">
        <v>1486</v>
      </c>
      <c r="D218" s="1474"/>
      <c r="E218" s="1474"/>
      <c r="F218" s="1475"/>
    </row>
    <row r="219" spans="2:6" ht="15.75" thickBot="1">
      <c r="B219" s="162" t="s">
        <v>15</v>
      </c>
      <c r="C219" s="1476" t="s">
        <v>68</v>
      </c>
      <c r="D219" s="1477"/>
      <c r="E219" s="1477"/>
      <c r="F219" s="1478"/>
    </row>
    <row r="220" spans="2:6" ht="12.75" customHeight="1">
      <c r="B220" s="1463"/>
      <c r="C220" s="168">
        <v>2021</v>
      </c>
      <c r="D220" s="168">
        <v>2022</v>
      </c>
      <c r="E220" s="168">
        <v>2023</v>
      </c>
      <c r="F220" s="168">
        <v>2024</v>
      </c>
    </row>
    <row r="221" spans="2:6" ht="9" customHeight="1" thickBot="1">
      <c r="B221" s="1464"/>
      <c r="C221" s="169" t="s">
        <v>7</v>
      </c>
      <c r="D221" s="169" t="s">
        <v>8</v>
      </c>
      <c r="E221" s="169" t="s">
        <v>8</v>
      </c>
      <c r="F221" s="169" t="s">
        <v>8</v>
      </c>
    </row>
    <row r="222" spans="2:6" ht="15.75" thickBot="1">
      <c r="B222" s="162" t="s">
        <v>16</v>
      </c>
      <c r="C222" s="171">
        <v>0</v>
      </c>
      <c r="D222" s="171">
        <v>2</v>
      </c>
      <c r="E222" s="171">
        <v>0</v>
      </c>
      <c r="F222" s="171">
        <v>0</v>
      </c>
    </row>
    <row r="223" spans="2:6" ht="15.75" thickBot="1">
      <c r="B223" s="162" t="s">
        <v>17</v>
      </c>
      <c r="C223" s="170">
        <f>C241</f>
        <v>0</v>
      </c>
      <c r="D223" s="170">
        <f>D241</f>
        <v>1200</v>
      </c>
      <c r="E223" s="170">
        <f>E241</f>
        <v>0</v>
      </c>
      <c r="F223" s="170">
        <f>F241</f>
        <v>0</v>
      </c>
    </row>
    <row r="224" spans="2:6" ht="15.75" thickBot="1">
      <c r="B224" s="162" t="s">
        <v>18</v>
      </c>
      <c r="C224" s="170" t="e">
        <f>C223/C222</f>
        <v>#DIV/0!</v>
      </c>
      <c r="D224" s="170">
        <f>D223/D222</f>
        <v>600</v>
      </c>
      <c r="E224" s="170" t="e">
        <f>E223/E222</f>
        <v>#DIV/0!</v>
      </c>
      <c r="F224" s="170" t="e">
        <f>F223/F222</f>
        <v>#DIV/0!</v>
      </c>
    </row>
    <row r="225" spans="2:6" ht="15.75" thickBot="1">
      <c r="B225" s="162" t="s">
        <v>19</v>
      </c>
      <c r="C225" s="171" t="s">
        <v>20</v>
      </c>
      <c r="D225" s="172" t="e">
        <f t="shared" ref="D225:F227" si="6">D222/C222-1</f>
        <v>#DIV/0!</v>
      </c>
      <c r="E225" s="172">
        <f t="shared" si="6"/>
        <v>-1</v>
      </c>
      <c r="F225" s="172" t="e">
        <f t="shared" si="6"/>
        <v>#DIV/0!</v>
      </c>
    </row>
    <row r="226" spans="2:6" ht="15.75" thickBot="1">
      <c r="B226" s="162" t="s">
        <v>21</v>
      </c>
      <c r="C226" s="171" t="s">
        <v>20</v>
      </c>
      <c r="D226" s="172" t="e">
        <f t="shared" si="6"/>
        <v>#DIV/0!</v>
      </c>
      <c r="E226" s="172">
        <f t="shared" si="6"/>
        <v>-1</v>
      </c>
      <c r="F226" s="172" t="e">
        <f t="shared" si="6"/>
        <v>#DIV/0!</v>
      </c>
    </row>
    <row r="227" spans="2:6" ht="15.75" thickBot="1">
      <c r="B227" s="162" t="s">
        <v>22</v>
      </c>
      <c r="C227" s="171" t="s">
        <v>20</v>
      </c>
      <c r="D227" s="172" t="e">
        <f t="shared" si="6"/>
        <v>#DIV/0!</v>
      </c>
      <c r="E227" s="172" t="e">
        <f t="shared" si="6"/>
        <v>#DIV/0!</v>
      </c>
      <c r="F227" s="172" t="e">
        <f t="shared" si="6"/>
        <v>#DIV/0!</v>
      </c>
    </row>
    <row r="228" spans="2:6" ht="15.75" customHeight="1" thickBot="1">
      <c r="B228" s="1465" t="s">
        <v>146</v>
      </c>
      <c r="C228" s="1466"/>
      <c r="D228" s="1466"/>
      <c r="E228" s="1466"/>
      <c r="F228" s="1467"/>
    </row>
    <row r="229" spans="2:6" ht="12.75" customHeight="1">
      <c r="B229" s="1463"/>
      <c r="C229" s="168">
        <v>2021</v>
      </c>
      <c r="D229" s="168">
        <v>2022</v>
      </c>
      <c r="E229" s="168">
        <v>2023</v>
      </c>
      <c r="F229" s="168">
        <v>2024</v>
      </c>
    </row>
    <row r="230" spans="2:6" ht="13.5" customHeight="1" thickBot="1">
      <c r="B230" s="1464"/>
      <c r="C230" s="169" t="s">
        <v>7</v>
      </c>
      <c r="D230" s="169" t="s">
        <v>8</v>
      </c>
      <c r="E230" s="169" t="s">
        <v>8</v>
      </c>
      <c r="F230" s="169" t="s">
        <v>8</v>
      </c>
    </row>
    <row r="231" spans="2:6" ht="15.75" thickBot="1">
      <c r="B231" s="174" t="s">
        <v>41</v>
      </c>
      <c r="C231" s="175">
        <f>C232+C233+C234+C235</f>
        <v>0</v>
      </c>
      <c r="D231" s="175">
        <f>D232+D233+D234+D235</f>
        <v>0</v>
      </c>
      <c r="E231" s="175">
        <f>E232+E233+E234+E235</f>
        <v>0</v>
      </c>
      <c r="F231" s="175">
        <f>F232+F233+F234+F235</f>
        <v>0</v>
      </c>
    </row>
    <row r="232" spans="2:6" ht="15.75" thickBot="1">
      <c r="B232" s="176" t="s">
        <v>136</v>
      </c>
      <c r="C232" s="175"/>
      <c r="D232" s="175"/>
      <c r="E232" s="175"/>
      <c r="F232" s="175"/>
    </row>
    <row r="233" spans="2:6" ht="15.75" thickBot="1">
      <c r="B233" s="176" t="s">
        <v>141</v>
      </c>
      <c r="C233" s="175"/>
      <c r="D233" s="175"/>
      <c r="E233" s="175"/>
      <c r="F233" s="175"/>
    </row>
    <row r="234" spans="2:6" ht="15.75" thickBot="1">
      <c r="B234" s="176" t="s">
        <v>142</v>
      </c>
      <c r="C234" s="175"/>
      <c r="D234" s="175"/>
      <c r="E234" s="175"/>
      <c r="F234" s="175"/>
    </row>
    <row r="235" spans="2:6" ht="15.75" thickBot="1">
      <c r="B235" s="176" t="s">
        <v>143</v>
      </c>
      <c r="C235" s="175"/>
      <c r="D235" s="175"/>
      <c r="E235" s="175"/>
      <c r="F235" s="175"/>
    </row>
    <row r="236" spans="2:6" ht="15.75" thickBot="1">
      <c r="B236" s="174" t="s">
        <v>42</v>
      </c>
      <c r="C236" s="177">
        <f>C237+C238+C239+C240</f>
        <v>0</v>
      </c>
      <c r="D236" s="177">
        <f>D237+D238+D239+D240</f>
        <v>1200</v>
      </c>
      <c r="E236" s="177">
        <f>E237+E238+E239+E240</f>
        <v>0</v>
      </c>
      <c r="F236" s="177">
        <f>F237+F238+F239+F240</f>
        <v>0</v>
      </c>
    </row>
    <row r="237" spans="2:6" ht="15.75" thickBot="1">
      <c r="B237" s="176" t="s">
        <v>136</v>
      </c>
      <c r="C237" s="175"/>
      <c r="D237" s="175">
        <v>1200</v>
      </c>
      <c r="E237" s="175"/>
      <c r="F237" s="175"/>
    </row>
    <row r="238" spans="2:6" ht="15.75" thickBot="1">
      <c r="B238" s="176" t="s">
        <v>141</v>
      </c>
      <c r="C238" s="177"/>
      <c r="D238" s="175"/>
      <c r="E238" s="175"/>
      <c r="F238" s="175"/>
    </row>
    <row r="239" spans="2:6" ht="15.75" thickBot="1">
      <c r="B239" s="176" t="s">
        <v>142</v>
      </c>
      <c r="C239" s="177"/>
      <c r="D239" s="175"/>
      <c r="E239" s="175"/>
      <c r="F239" s="175"/>
    </row>
    <row r="240" spans="2:6" ht="15.75" thickBot="1">
      <c r="B240" s="176" t="s">
        <v>143</v>
      </c>
      <c r="C240" s="177"/>
      <c r="D240" s="175"/>
      <c r="E240" s="175"/>
      <c r="F240" s="175"/>
    </row>
    <row r="241" spans="2:6" ht="15.75" thickBot="1">
      <c r="B241" s="180" t="s">
        <v>33</v>
      </c>
      <c r="C241" s="177">
        <f>C231+C236</f>
        <v>0</v>
      </c>
      <c r="D241" s="177">
        <f>D231+D236</f>
        <v>1200</v>
      </c>
      <c r="E241" s="177">
        <f>E231+E236</f>
        <v>0</v>
      </c>
      <c r="F241" s="177">
        <f>F231+F236</f>
        <v>0</v>
      </c>
    </row>
    <row r="242" spans="2:6" ht="15.75" thickBot="1">
      <c r="B242" s="167" t="s">
        <v>48</v>
      </c>
      <c r="C242" s="1468" t="s">
        <v>120</v>
      </c>
      <c r="D242" s="1479"/>
      <c r="E242" s="1469"/>
      <c r="F242" s="1470"/>
    </row>
    <row r="243" spans="2:6" ht="30" customHeight="1" thickBot="1">
      <c r="B243" s="167" t="s">
        <v>34</v>
      </c>
      <c r="C243" s="167" t="s">
        <v>619</v>
      </c>
      <c r="D243" s="186" t="s">
        <v>138</v>
      </c>
      <c r="E243" s="1471" t="s">
        <v>120</v>
      </c>
      <c r="F243" s="1472"/>
    </row>
    <row r="244" spans="2:6" ht="32.25" customHeight="1" thickBot="1">
      <c r="B244" s="162" t="s">
        <v>14</v>
      </c>
      <c r="C244" s="1473" t="s">
        <v>618</v>
      </c>
      <c r="D244" s="1474"/>
      <c r="E244" s="1474"/>
      <c r="F244" s="1475"/>
    </row>
    <row r="245" spans="2:6" ht="15.75" thickBot="1">
      <c r="B245" s="162" t="s">
        <v>15</v>
      </c>
      <c r="C245" s="1476" t="s">
        <v>68</v>
      </c>
      <c r="D245" s="1477"/>
      <c r="E245" s="1477"/>
      <c r="F245" s="1478"/>
    </row>
    <row r="246" spans="2:6" ht="12.75" customHeight="1">
      <c r="B246" s="1463"/>
      <c r="C246" s="168">
        <v>2021</v>
      </c>
      <c r="D246" s="168">
        <v>2022</v>
      </c>
      <c r="E246" s="168">
        <v>2023</v>
      </c>
      <c r="F246" s="168">
        <v>2024</v>
      </c>
    </row>
    <row r="247" spans="2:6" ht="9" customHeight="1" thickBot="1">
      <c r="B247" s="1464"/>
      <c r="C247" s="169" t="s">
        <v>7</v>
      </c>
      <c r="D247" s="169" t="s">
        <v>8</v>
      </c>
      <c r="E247" s="169" t="s">
        <v>8</v>
      </c>
      <c r="F247" s="169" t="s">
        <v>8</v>
      </c>
    </row>
    <row r="248" spans="2:6" ht="15.75" thickBot="1">
      <c r="B248" s="162" t="s">
        <v>16</v>
      </c>
      <c r="C248" s="171">
        <v>5</v>
      </c>
      <c r="D248" s="171">
        <v>10</v>
      </c>
      <c r="E248" s="171">
        <v>0</v>
      </c>
      <c r="F248" s="171">
        <v>0</v>
      </c>
    </row>
    <row r="249" spans="2:6" ht="15.75" thickBot="1">
      <c r="B249" s="162" t="s">
        <v>17</v>
      </c>
      <c r="C249" s="170">
        <f>C267</f>
        <v>100</v>
      </c>
      <c r="D249" s="170">
        <f>D267</f>
        <v>100</v>
      </c>
      <c r="E249" s="170">
        <f>E267</f>
        <v>0</v>
      </c>
      <c r="F249" s="170">
        <f>F267</f>
        <v>0</v>
      </c>
    </row>
    <row r="250" spans="2:6" ht="15.75" thickBot="1">
      <c r="B250" s="162" t="s">
        <v>18</v>
      </c>
      <c r="C250" s="170">
        <f>C249/C248</f>
        <v>20</v>
      </c>
      <c r="D250" s="170">
        <f>D249/D248</f>
        <v>10</v>
      </c>
      <c r="E250" s="170" t="e">
        <f>E249/E248</f>
        <v>#DIV/0!</v>
      </c>
      <c r="F250" s="170" t="e">
        <f>F249/F248</f>
        <v>#DIV/0!</v>
      </c>
    </row>
    <row r="251" spans="2:6" ht="15.75" thickBot="1">
      <c r="B251" s="162" t="s">
        <v>19</v>
      </c>
      <c r="C251" s="171" t="s">
        <v>20</v>
      </c>
      <c r="D251" s="172">
        <f t="shared" ref="D251:F253" si="7">D248/C248-1</f>
        <v>1</v>
      </c>
      <c r="E251" s="172">
        <f t="shared" si="7"/>
        <v>-1</v>
      </c>
      <c r="F251" s="172" t="e">
        <f t="shared" si="7"/>
        <v>#DIV/0!</v>
      </c>
    </row>
    <row r="252" spans="2:6" ht="15.75" thickBot="1">
      <c r="B252" s="162" t="s">
        <v>21</v>
      </c>
      <c r="C252" s="171" t="s">
        <v>20</v>
      </c>
      <c r="D252" s="172">
        <f t="shared" si="7"/>
        <v>0</v>
      </c>
      <c r="E252" s="172">
        <f t="shared" si="7"/>
        <v>-1</v>
      </c>
      <c r="F252" s="172" t="e">
        <f t="shared" si="7"/>
        <v>#DIV/0!</v>
      </c>
    </row>
    <row r="253" spans="2:6" ht="15.75" thickBot="1">
      <c r="B253" s="162" t="s">
        <v>22</v>
      </c>
      <c r="C253" s="171" t="s">
        <v>20</v>
      </c>
      <c r="D253" s="172">
        <f t="shared" si="7"/>
        <v>-0.5</v>
      </c>
      <c r="E253" s="172" t="e">
        <f t="shared" si="7"/>
        <v>#DIV/0!</v>
      </c>
      <c r="F253" s="172" t="e">
        <f t="shared" si="7"/>
        <v>#DIV/0!</v>
      </c>
    </row>
    <row r="254" spans="2:6" ht="15.75" customHeight="1" thickBot="1">
      <c r="B254" s="1465" t="s">
        <v>146</v>
      </c>
      <c r="C254" s="1466"/>
      <c r="D254" s="1466"/>
      <c r="E254" s="1466"/>
      <c r="F254" s="1467"/>
    </row>
    <row r="255" spans="2:6" ht="12.75" customHeight="1">
      <c r="B255" s="1463"/>
      <c r="C255" s="168">
        <v>2021</v>
      </c>
      <c r="D255" s="168">
        <v>2022</v>
      </c>
      <c r="E255" s="168">
        <v>2023</v>
      </c>
      <c r="F255" s="168">
        <v>2024</v>
      </c>
    </row>
    <row r="256" spans="2:6" ht="13.5" customHeight="1" thickBot="1">
      <c r="B256" s="1464"/>
      <c r="C256" s="169" t="s">
        <v>7</v>
      </c>
      <c r="D256" s="169" t="s">
        <v>8</v>
      </c>
      <c r="E256" s="169" t="s">
        <v>8</v>
      </c>
      <c r="F256" s="169" t="s">
        <v>8</v>
      </c>
    </row>
    <row r="257" spans="2:6" ht="15.75" thickBot="1">
      <c r="B257" s="174" t="s">
        <v>41</v>
      </c>
      <c r="C257" s="175">
        <f>C258+C259+C260+C261</f>
        <v>0</v>
      </c>
      <c r="D257" s="175">
        <f>D258+D259+D260+D261</f>
        <v>0</v>
      </c>
      <c r="E257" s="175">
        <f>E258+E259+E260+E261</f>
        <v>0</v>
      </c>
      <c r="F257" s="175">
        <f>F258+F259+F260+F261</f>
        <v>0</v>
      </c>
    </row>
    <row r="258" spans="2:6" ht="15.75" thickBot="1">
      <c r="B258" s="176" t="s">
        <v>136</v>
      </c>
      <c r="C258" s="175"/>
      <c r="D258" s="175"/>
      <c r="E258" s="175"/>
      <c r="F258" s="175"/>
    </row>
    <row r="259" spans="2:6" ht="15.75" thickBot="1">
      <c r="B259" s="176" t="s">
        <v>141</v>
      </c>
      <c r="C259" s="175"/>
      <c r="D259" s="175"/>
      <c r="E259" s="175"/>
      <c r="F259" s="175"/>
    </row>
    <row r="260" spans="2:6" ht="15.75" thickBot="1">
      <c r="B260" s="176" t="s">
        <v>142</v>
      </c>
      <c r="C260" s="175"/>
      <c r="D260" s="175"/>
      <c r="E260" s="175"/>
      <c r="F260" s="175"/>
    </row>
    <row r="261" spans="2:6" ht="15.75" thickBot="1">
      <c r="B261" s="176" t="s">
        <v>143</v>
      </c>
      <c r="C261" s="175"/>
      <c r="D261" s="175"/>
      <c r="E261" s="175"/>
      <c r="F261" s="175"/>
    </row>
    <row r="262" spans="2:6" ht="15.75" thickBot="1">
      <c r="B262" s="174" t="s">
        <v>42</v>
      </c>
      <c r="C262" s="177">
        <f>C263+C264+C265+C266</f>
        <v>100</v>
      </c>
      <c r="D262" s="177">
        <f>D263+D264+D265+D266</f>
        <v>100</v>
      </c>
      <c r="E262" s="177">
        <f>E263+E264+E265+E266</f>
        <v>0</v>
      </c>
      <c r="F262" s="177">
        <f>F263+F264+F265+F266</f>
        <v>0</v>
      </c>
    </row>
    <row r="263" spans="2:6" ht="15.75" thickBot="1">
      <c r="B263" s="176" t="s">
        <v>136</v>
      </c>
      <c r="C263" s="175">
        <v>100</v>
      </c>
      <c r="D263" s="175">
        <v>100</v>
      </c>
      <c r="E263" s="175">
        <v>0</v>
      </c>
      <c r="F263" s="175">
        <v>0</v>
      </c>
    </row>
    <row r="264" spans="2:6" ht="15.75" thickBot="1">
      <c r="B264" s="176" t="s">
        <v>141</v>
      </c>
      <c r="C264" s="177"/>
      <c r="D264" s="175"/>
      <c r="E264" s="175"/>
      <c r="F264" s="175"/>
    </row>
    <row r="265" spans="2:6" ht="15.75" thickBot="1">
      <c r="B265" s="176" t="s">
        <v>142</v>
      </c>
      <c r="C265" s="177"/>
      <c r="D265" s="175"/>
      <c r="E265" s="175"/>
      <c r="F265" s="175"/>
    </row>
    <row r="266" spans="2:6" ht="15.75" thickBot="1">
      <c r="B266" s="176" t="s">
        <v>143</v>
      </c>
      <c r="C266" s="177"/>
      <c r="D266" s="175"/>
      <c r="E266" s="175"/>
      <c r="F266" s="175"/>
    </row>
    <row r="267" spans="2:6" ht="15.75" thickBot="1">
      <c r="B267" s="180" t="s">
        <v>35</v>
      </c>
      <c r="C267" s="177">
        <f>C257+C262</f>
        <v>100</v>
      </c>
      <c r="D267" s="177">
        <f>D257+D262</f>
        <v>100</v>
      </c>
      <c r="E267" s="177">
        <f>E257+E262</f>
        <v>0</v>
      </c>
      <c r="F267" s="177">
        <f>F257+F262</f>
        <v>0</v>
      </c>
    </row>
    <row r="268" spans="2:6" ht="15.75" thickBot="1">
      <c r="B268" s="167" t="s">
        <v>48</v>
      </c>
      <c r="C268" s="1468" t="s">
        <v>115</v>
      </c>
      <c r="D268" s="1469"/>
      <c r="E268" s="1469"/>
      <c r="F268" s="1470"/>
    </row>
    <row r="269" spans="2:6" ht="60" customHeight="1" thickBot="1">
      <c r="B269" s="167" t="s">
        <v>36</v>
      </c>
      <c r="C269" s="167" t="s">
        <v>303</v>
      </c>
      <c r="D269" s="186" t="s">
        <v>138</v>
      </c>
      <c r="E269" s="1471" t="s">
        <v>115</v>
      </c>
      <c r="F269" s="1472"/>
    </row>
    <row r="270" spans="2:6" ht="49.5" customHeight="1" thickBot="1">
      <c r="B270" s="162" t="s">
        <v>14</v>
      </c>
      <c r="C270" s="1473" t="s">
        <v>303</v>
      </c>
      <c r="D270" s="1474"/>
      <c r="E270" s="1474"/>
      <c r="F270" s="1475"/>
    </row>
    <row r="271" spans="2:6" ht="15.75" thickBot="1">
      <c r="B271" s="162" t="s">
        <v>15</v>
      </c>
      <c r="C271" s="1476" t="s">
        <v>68</v>
      </c>
      <c r="D271" s="1477"/>
      <c r="E271" s="1477"/>
      <c r="F271" s="1478"/>
    </row>
    <row r="272" spans="2:6" ht="12.75" customHeight="1">
      <c r="B272" s="1463"/>
      <c r="C272" s="168">
        <v>2021</v>
      </c>
      <c r="D272" s="168">
        <v>2022</v>
      </c>
      <c r="E272" s="168">
        <v>2023</v>
      </c>
      <c r="F272" s="168">
        <v>2024</v>
      </c>
    </row>
    <row r="273" spans="2:6" ht="9" customHeight="1" thickBot="1">
      <c r="B273" s="1464"/>
      <c r="C273" s="169" t="s">
        <v>7</v>
      </c>
      <c r="D273" s="169" t="s">
        <v>8</v>
      </c>
      <c r="E273" s="169" t="s">
        <v>8</v>
      </c>
      <c r="F273" s="169" t="s">
        <v>8</v>
      </c>
    </row>
    <row r="274" spans="2:6" ht="15.75" thickBot="1">
      <c r="B274" s="162" t="s">
        <v>16</v>
      </c>
      <c r="C274" s="171">
        <v>1</v>
      </c>
      <c r="D274" s="171">
        <v>1</v>
      </c>
      <c r="E274" s="171">
        <v>0</v>
      </c>
      <c r="F274" s="171">
        <v>0</v>
      </c>
    </row>
    <row r="275" spans="2:6" ht="15.75" thickBot="1">
      <c r="B275" s="162" t="s">
        <v>17</v>
      </c>
      <c r="C275" s="170">
        <f>C293</f>
        <v>2900</v>
      </c>
      <c r="D275" s="170">
        <f>D293</f>
        <v>3000</v>
      </c>
      <c r="E275" s="170">
        <f>E293</f>
        <v>0</v>
      </c>
      <c r="F275" s="170">
        <f>F293</f>
        <v>0</v>
      </c>
    </row>
    <row r="276" spans="2:6" ht="15.75" thickBot="1">
      <c r="B276" s="162" t="s">
        <v>18</v>
      </c>
      <c r="C276" s="170">
        <f>C275/C274</f>
        <v>2900</v>
      </c>
      <c r="D276" s="170">
        <f>D275/D274</f>
        <v>3000</v>
      </c>
      <c r="E276" s="170" t="e">
        <f>E275/E274</f>
        <v>#DIV/0!</v>
      </c>
      <c r="F276" s="170" t="e">
        <f>F275/F274</f>
        <v>#DIV/0!</v>
      </c>
    </row>
    <row r="277" spans="2:6" ht="15.75" thickBot="1">
      <c r="B277" s="162" t="s">
        <v>19</v>
      </c>
      <c r="C277" s="171" t="s">
        <v>20</v>
      </c>
      <c r="D277" s="172">
        <f t="shared" ref="D277:F279" si="8">D274/C274-1</f>
        <v>0</v>
      </c>
      <c r="E277" s="172">
        <f t="shared" si="8"/>
        <v>-1</v>
      </c>
      <c r="F277" s="172" t="e">
        <f t="shared" si="8"/>
        <v>#DIV/0!</v>
      </c>
    </row>
    <row r="278" spans="2:6" ht="15.75" thickBot="1">
      <c r="B278" s="162" t="s">
        <v>21</v>
      </c>
      <c r="C278" s="171" t="s">
        <v>20</v>
      </c>
      <c r="D278" s="172">
        <f t="shared" si="8"/>
        <v>3.4482758620689724E-2</v>
      </c>
      <c r="E278" s="172">
        <f t="shared" si="8"/>
        <v>-1</v>
      </c>
      <c r="F278" s="172" t="e">
        <f t="shared" si="8"/>
        <v>#DIV/0!</v>
      </c>
    </row>
    <row r="279" spans="2:6" ht="15.75" thickBot="1">
      <c r="B279" s="162" t="s">
        <v>22</v>
      </c>
      <c r="C279" s="171" t="s">
        <v>20</v>
      </c>
      <c r="D279" s="172">
        <f t="shared" si="8"/>
        <v>3.4482758620689724E-2</v>
      </c>
      <c r="E279" s="172" t="e">
        <f t="shared" si="8"/>
        <v>#DIV/0!</v>
      </c>
      <c r="F279" s="172" t="e">
        <f t="shared" si="8"/>
        <v>#DIV/0!</v>
      </c>
    </row>
    <row r="280" spans="2:6" ht="15.75" customHeight="1" thickBot="1">
      <c r="B280" s="1465" t="s">
        <v>146</v>
      </c>
      <c r="C280" s="1466"/>
      <c r="D280" s="1466"/>
      <c r="E280" s="1466"/>
      <c r="F280" s="1467"/>
    </row>
    <row r="281" spans="2:6" ht="12.75" customHeight="1">
      <c r="B281" s="1463"/>
      <c r="C281" s="168">
        <v>2021</v>
      </c>
      <c r="D281" s="168">
        <v>2022</v>
      </c>
      <c r="E281" s="168">
        <v>2023</v>
      </c>
      <c r="F281" s="168">
        <v>2024</v>
      </c>
    </row>
    <row r="282" spans="2:6" ht="13.5" customHeight="1" thickBot="1">
      <c r="B282" s="1464"/>
      <c r="C282" s="169" t="s">
        <v>7</v>
      </c>
      <c r="D282" s="169" t="s">
        <v>8</v>
      </c>
      <c r="E282" s="169" t="s">
        <v>8</v>
      </c>
      <c r="F282" s="169" t="s">
        <v>8</v>
      </c>
    </row>
    <row r="283" spans="2:6" ht="15.75" thickBot="1">
      <c r="B283" s="174" t="s">
        <v>41</v>
      </c>
      <c r="C283" s="175">
        <f>C284+C285+C286+C287</f>
        <v>0</v>
      </c>
      <c r="D283" s="175">
        <f>D284+D285+D286+D287</f>
        <v>0</v>
      </c>
      <c r="E283" s="175">
        <f>E284+E285+E286+E287</f>
        <v>0</v>
      </c>
      <c r="F283" s="175">
        <f>F284+F285+F286+F287</f>
        <v>0</v>
      </c>
    </row>
    <row r="284" spans="2:6" ht="15.75" thickBot="1">
      <c r="B284" s="176" t="s">
        <v>136</v>
      </c>
      <c r="C284" s="175"/>
      <c r="D284" s="175"/>
      <c r="E284" s="175"/>
      <c r="F284" s="175"/>
    </row>
    <row r="285" spans="2:6" ht="15.75" thickBot="1">
      <c r="B285" s="176" t="s">
        <v>141</v>
      </c>
      <c r="C285" s="175"/>
      <c r="D285" s="175"/>
      <c r="E285" s="175"/>
      <c r="F285" s="175"/>
    </row>
    <row r="286" spans="2:6" ht="15.75" thickBot="1">
      <c r="B286" s="176" t="s">
        <v>142</v>
      </c>
      <c r="C286" s="175"/>
      <c r="D286" s="175"/>
      <c r="E286" s="175"/>
      <c r="F286" s="175"/>
    </row>
    <row r="287" spans="2:6" ht="15.75" thickBot="1">
      <c r="B287" s="176" t="s">
        <v>143</v>
      </c>
      <c r="C287" s="175"/>
      <c r="D287" s="175"/>
      <c r="E287" s="175"/>
      <c r="F287" s="175"/>
    </row>
    <row r="288" spans="2:6" ht="15.75" thickBot="1">
      <c r="B288" s="174" t="s">
        <v>42</v>
      </c>
      <c r="C288" s="177">
        <f>C289+C290+C291+C292</f>
        <v>2900</v>
      </c>
      <c r="D288" s="177">
        <f>D289+D290+D291+D292</f>
        <v>3000</v>
      </c>
      <c r="E288" s="177">
        <f>E289+E290+E291+E292</f>
        <v>0</v>
      </c>
      <c r="F288" s="177">
        <f>F289+F290+F291+F292</f>
        <v>0</v>
      </c>
    </row>
    <row r="289" spans="2:7" ht="15.75" thickBot="1">
      <c r="B289" s="176" t="s">
        <v>136</v>
      </c>
      <c r="C289" s="175"/>
      <c r="D289" s="175"/>
      <c r="E289" s="175">
        <v>0</v>
      </c>
      <c r="F289" s="175">
        <v>0</v>
      </c>
    </row>
    <row r="290" spans="2:7" ht="15.75" thickBot="1">
      <c r="B290" s="176" t="s">
        <v>141</v>
      </c>
      <c r="C290" s="177"/>
      <c r="D290" s="175"/>
      <c r="E290" s="175"/>
      <c r="F290" s="175"/>
    </row>
    <row r="291" spans="2:7" ht="15.75" thickBot="1">
      <c r="B291" s="176" t="s">
        <v>142</v>
      </c>
      <c r="C291" s="177"/>
      <c r="D291" s="175"/>
      <c r="E291" s="175"/>
      <c r="F291" s="175"/>
    </row>
    <row r="292" spans="2:7" ht="15.75" thickBot="1">
      <c r="B292" s="176" t="s">
        <v>143</v>
      </c>
      <c r="C292" s="177">
        <v>2900</v>
      </c>
      <c r="D292" s="175">
        <v>3000</v>
      </c>
      <c r="E292" s="175"/>
      <c r="F292" s="175"/>
    </row>
    <row r="293" spans="2:7" ht="15.75" thickBot="1">
      <c r="B293" s="189" t="s">
        <v>37</v>
      </c>
      <c r="C293" s="177">
        <f>C283+C288</f>
        <v>2900</v>
      </c>
      <c r="D293" s="177">
        <f>D283+D288</f>
        <v>3000</v>
      </c>
      <c r="E293" s="177">
        <f>E283+E288</f>
        <v>0</v>
      </c>
      <c r="F293" s="177">
        <f>F283+F288</f>
        <v>0</v>
      </c>
    </row>
    <row r="294" spans="2:7" ht="27" customHeight="1" thickBot="1">
      <c r="B294" s="190" t="s">
        <v>49</v>
      </c>
      <c r="C294" s="191">
        <f>C143+C66+C103+C29+C171+C197+C275+C249</f>
        <v>135325</v>
      </c>
      <c r="D294" s="191">
        <f>D143+D66+D103+D29+D171+D275+D236+D197+D262</f>
        <v>165325</v>
      </c>
      <c r="E294" s="191">
        <f>E143+E66+E103+E29+E171+E197+E275+E236</f>
        <v>140325</v>
      </c>
      <c r="F294" s="191">
        <f>F143+F66+F103+F29+F171+F197+F275+F236</f>
        <v>140325</v>
      </c>
    </row>
    <row r="295" spans="2:7" ht="36.75" customHeight="1" thickBot="1">
      <c r="B295" s="190" t="s">
        <v>50</v>
      </c>
      <c r="C295" s="191">
        <f>C58+C161+C189+C215+C293+C132+C95+C267</f>
        <v>135325</v>
      </c>
      <c r="D295" s="191">
        <f>D58+D161+D189+D215+D293+D132+D95+D267+D236</f>
        <v>165325</v>
      </c>
      <c r="E295" s="191">
        <f>E58+E161+E189+E215+E293+E132+E95+E267+E236</f>
        <v>140325</v>
      </c>
      <c r="F295" s="191">
        <f>F58+F161+F189+F215+F293+F132+F95+F267+F236</f>
        <v>140325</v>
      </c>
    </row>
    <row r="296" spans="2:7" ht="15.75" thickBot="1">
      <c r="B296" s="174" t="s">
        <v>23</v>
      </c>
      <c r="C296" s="182">
        <f>C297+C298</f>
        <v>49520</v>
      </c>
      <c r="D296" s="182">
        <f>D297+D298</f>
        <v>49520</v>
      </c>
      <c r="E296" s="182">
        <f>E297+E298</f>
        <v>49520</v>
      </c>
      <c r="F296" s="182">
        <f>F297+F298</f>
        <v>49520</v>
      </c>
    </row>
    <row r="297" spans="2:7" ht="15.75" thickBot="1">
      <c r="B297" s="176" t="s">
        <v>136</v>
      </c>
      <c r="C297" s="177">
        <f t="shared" ref="C297:F298" si="9">C38</f>
        <v>49520</v>
      </c>
      <c r="D297" s="177">
        <f t="shared" si="9"/>
        <v>49520</v>
      </c>
      <c r="E297" s="177">
        <f t="shared" si="9"/>
        <v>49520</v>
      </c>
      <c r="F297" s="177">
        <f t="shared" si="9"/>
        <v>49520</v>
      </c>
    </row>
    <row r="298" spans="2:7" ht="15.75" thickBot="1">
      <c r="B298" s="176" t="s">
        <v>148</v>
      </c>
      <c r="C298" s="177">
        <f t="shared" si="9"/>
        <v>0</v>
      </c>
      <c r="D298" s="177">
        <f t="shared" si="9"/>
        <v>0</v>
      </c>
      <c r="E298" s="177">
        <f t="shared" si="9"/>
        <v>0</v>
      </c>
      <c r="F298" s="177">
        <f t="shared" si="9"/>
        <v>0</v>
      </c>
      <c r="G298" s="173"/>
    </row>
    <row r="299" spans="2:7" ht="15.75" thickBot="1">
      <c r="B299" s="174" t="s">
        <v>24</v>
      </c>
      <c r="C299" s="182">
        <f>C300+C301</f>
        <v>6805</v>
      </c>
      <c r="D299" s="182">
        <f>D300+D301</f>
        <v>8205</v>
      </c>
      <c r="E299" s="182">
        <f>E300+E301</f>
        <v>8205</v>
      </c>
      <c r="F299" s="182">
        <f>F300+F301</f>
        <v>8205</v>
      </c>
    </row>
    <row r="300" spans="2:7" ht="15.75" thickBot="1">
      <c r="B300" s="176" t="s">
        <v>136</v>
      </c>
      <c r="C300" s="175">
        <f t="shared" ref="C300:F301" si="10">C41</f>
        <v>6805</v>
      </c>
      <c r="D300" s="175">
        <f t="shared" si="10"/>
        <v>8205</v>
      </c>
      <c r="E300" s="175">
        <f t="shared" si="10"/>
        <v>8205</v>
      </c>
      <c r="F300" s="175">
        <f t="shared" si="10"/>
        <v>8205</v>
      </c>
    </row>
    <row r="301" spans="2:7" ht="15.75" thickBot="1">
      <c r="B301" s="176" t="s">
        <v>148</v>
      </c>
      <c r="C301" s="177">
        <f t="shared" si="10"/>
        <v>0</v>
      </c>
      <c r="D301" s="177">
        <f t="shared" si="10"/>
        <v>0</v>
      </c>
      <c r="E301" s="177">
        <f t="shared" si="10"/>
        <v>0</v>
      </c>
      <c r="F301" s="177">
        <f t="shared" si="10"/>
        <v>0</v>
      </c>
    </row>
    <row r="302" spans="2:7" ht="15.75" thickBot="1">
      <c r="B302" s="174" t="s">
        <v>25</v>
      </c>
      <c r="C302" s="182">
        <f>C303+C304</f>
        <v>14000</v>
      </c>
      <c r="D302" s="182">
        <f>D303+D304</f>
        <v>26525</v>
      </c>
      <c r="E302" s="182">
        <f>E303+E304</f>
        <v>26525</v>
      </c>
      <c r="F302" s="182">
        <f>F303+F304</f>
        <v>26525</v>
      </c>
    </row>
    <row r="303" spans="2:7" ht="15.75" thickBot="1">
      <c r="B303" s="176" t="s">
        <v>136</v>
      </c>
      <c r="C303" s="177">
        <f>C44+C80</f>
        <v>14000</v>
      </c>
      <c r="D303" s="177">
        <f>D44+D80+D118</f>
        <v>26525</v>
      </c>
      <c r="E303" s="177">
        <f>E44+E80+E118</f>
        <v>26525</v>
      </c>
      <c r="F303" s="177">
        <f>F44+F80+F118</f>
        <v>26525</v>
      </c>
    </row>
    <row r="304" spans="2:7" ht="15.75" thickBot="1">
      <c r="B304" s="176" t="s">
        <v>148</v>
      </c>
      <c r="C304" s="177">
        <f>C45</f>
        <v>0</v>
      </c>
      <c r="D304" s="177">
        <f>D45</f>
        <v>0</v>
      </c>
      <c r="E304" s="177">
        <f>E45</f>
        <v>0</v>
      </c>
      <c r="F304" s="177">
        <f>F45</f>
        <v>0</v>
      </c>
    </row>
    <row r="305" spans="2:6" ht="15.75" customHeight="1" thickBot="1">
      <c r="B305" s="174" t="s">
        <v>26</v>
      </c>
      <c r="C305" s="182">
        <f>C306+C307</f>
        <v>0</v>
      </c>
      <c r="D305" s="182">
        <f>D306+D307</f>
        <v>0</v>
      </c>
      <c r="E305" s="182">
        <f>E306+E307</f>
        <v>0</v>
      </c>
      <c r="F305" s="182">
        <f>F306+F307</f>
        <v>0</v>
      </c>
    </row>
    <row r="306" spans="2:6" ht="15.75" thickBot="1">
      <c r="B306" s="176" t="s">
        <v>136</v>
      </c>
      <c r="C306" s="175">
        <f t="shared" ref="C306:F307" si="11">C47</f>
        <v>0</v>
      </c>
      <c r="D306" s="175">
        <f t="shared" si="11"/>
        <v>0</v>
      </c>
      <c r="E306" s="175">
        <f t="shared" si="11"/>
        <v>0</v>
      </c>
      <c r="F306" s="175">
        <f t="shared" si="11"/>
        <v>0</v>
      </c>
    </row>
    <row r="307" spans="2:6" ht="15.75" thickBot="1">
      <c r="B307" s="176" t="s">
        <v>148</v>
      </c>
      <c r="C307" s="177">
        <f t="shared" si="11"/>
        <v>0</v>
      </c>
      <c r="D307" s="177">
        <f t="shared" si="11"/>
        <v>0</v>
      </c>
      <c r="E307" s="177">
        <f t="shared" si="11"/>
        <v>0</v>
      </c>
      <c r="F307" s="177">
        <f t="shared" si="11"/>
        <v>0</v>
      </c>
    </row>
    <row r="308" spans="2:6" ht="15.75" thickBot="1">
      <c r="B308" s="174" t="s">
        <v>27</v>
      </c>
      <c r="C308" s="182">
        <f>C309+C310</f>
        <v>0</v>
      </c>
      <c r="D308" s="182">
        <f>D309+D310</f>
        <v>0</v>
      </c>
      <c r="E308" s="182">
        <f>E309+E310</f>
        <v>0</v>
      </c>
      <c r="F308" s="182">
        <f>F309+F310</f>
        <v>0</v>
      </c>
    </row>
    <row r="309" spans="2:6" ht="15.75" thickBot="1">
      <c r="B309" s="176" t="s">
        <v>136</v>
      </c>
      <c r="C309" s="175">
        <f t="shared" ref="C309:F310" si="12">C50</f>
        <v>0</v>
      </c>
      <c r="D309" s="175">
        <f t="shared" si="12"/>
        <v>0</v>
      </c>
      <c r="E309" s="175">
        <f t="shared" si="12"/>
        <v>0</v>
      </c>
      <c r="F309" s="175">
        <f t="shared" si="12"/>
        <v>0</v>
      </c>
    </row>
    <row r="310" spans="2:6" ht="15.75" thickBot="1">
      <c r="B310" s="176" t="s">
        <v>148</v>
      </c>
      <c r="C310" s="177">
        <f t="shared" si="12"/>
        <v>0</v>
      </c>
      <c r="D310" s="177">
        <f t="shared" si="12"/>
        <v>0</v>
      </c>
      <c r="E310" s="177">
        <f t="shared" si="12"/>
        <v>0</v>
      </c>
      <c r="F310" s="177">
        <f t="shared" si="12"/>
        <v>0</v>
      </c>
    </row>
    <row r="311" spans="2:6" ht="15.75" thickBot="1">
      <c r="B311" s="174" t="s">
        <v>28</v>
      </c>
      <c r="C311" s="182">
        <f>C312+C313</f>
        <v>1000</v>
      </c>
      <c r="D311" s="182">
        <f>D312+D313</f>
        <v>1000</v>
      </c>
      <c r="E311" s="182">
        <f>E312+E313</f>
        <v>1000</v>
      </c>
      <c r="F311" s="182">
        <f>F312+F313</f>
        <v>1000</v>
      </c>
    </row>
    <row r="312" spans="2:6" ht="15.75" thickBot="1">
      <c r="B312" s="176" t="s">
        <v>136</v>
      </c>
      <c r="C312" s="175">
        <f t="shared" ref="C312:F316" si="13">C53</f>
        <v>1000</v>
      </c>
      <c r="D312" s="175">
        <f t="shared" si="13"/>
        <v>1000</v>
      </c>
      <c r="E312" s="175">
        <f t="shared" si="13"/>
        <v>1000</v>
      </c>
      <c r="F312" s="175">
        <f t="shared" si="13"/>
        <v>1000</v>
      </c>
    </row>
    <row r="313" spans="2:6" ht="15.75" thickBot="1">
      <c r="B313" s="176" t="s">
        <v>148</v>
      </c>
      <c r="C313" s="177">
        <f t="shared" si="13"/>
        <v>0</v>
      </c>
      <c r="D313" s="177">
        <f t="shared" si="13"/>
        <v>0</v>
      </c>
      <c r="E313" s="177">
        <f t="shared" si="13"/>
        <v>0</v>
      </c>
      <c r="F313" s="177">
        <f t="shared" si="13"/>
        <v>0</v>
      </c>
    </row>
    <row r="314" spans="2:6" ht="15.75" thickBot="1">
      <c r="B314" s="174" t="s">
        <v>29</v>
      </c>
      <c r="C314" s="182">
        <f t="shared" si="13"/>
        <v>0</v>
      </c>
      <c r="D314" s="182">
        <f t="shared" si="13"/>
        <v>75</v>
      </c>
      <c r="E314" s="182">
        <f t="shared" si="13"/>
        <v>75</v>
      </c>
      <c r="F314" s="182">
        <f t="shared" si="13"/>
        <v>75</v>
      </c>
    </row>
    <row r="315" spans="2:6" ht="15.75" thickBot="1">
      <c r="B315" s="176" t="s">
        <v>136</v>
      </c>
      <c r="C315" s="175">
        <f t="shared" si="13"/>
        <v>0</v>
      </c>
      <c r="D315" s="175">
        <f t="shared" si="13"/>
        <v>75</v>
      </c>
      <c r="E315" s="175">
        <f t="shared" si="13"/>
        <v>75</v>
      </c>
      <c r="F315" s="175">
        <f t="shared" si="13"/>
        <v>75</v>
      </c>
    </row>
    <row r="316" spans="2:6" ht="15.75" thickBot="1">
      <c r="B316" s="176" t="s">
        <v>148</v>
      </c>
      <c r="C316" s="177">
        <f t="shared" si="13"/>
        <v>0</v>
      </c>
      <c r="D316" s="177">
        <f t="shared" si="13"/>
        <v>0</v>
      </c>
      <c r="E316" s="177">
        <f t="shared" si="13"/>
        <v>0</v>
      </c>
      <c r="F316" s="177">
        <f t="shared" si="13"/>
        <v>0</v>
      </c>
    </row>
    <row r="317" spans="2:6" ht="15.75" thickBot="1">
      <c r="B317" s="174" t="s">
        <v>51</v>
      </c>
      <c r="C317" s="182">
        <f>C318+C319+C320+C321</f>
        <v>0</v>
      </c>
      <c r="D317" s="182">
        <f>D318+D319+D320+D321</f>
        <v>0</v>
      </c>
      <c r="E317" s="182">
        <f>E318+E319+E320+E321</f>
        <v>0</v>
      </c>
      <c r="F317" s="182">
        <f>F318+F319+F320+F321</f>
        <v>0</v>
      </c>
    </row>
    <row r="318" spans="2:6" ht="15.75" thickBot="1">
      <c r="B318" s="176" t="s">
        <v>136</v>
      </c>
      <c r="C318" s="175">
        <f t="shared" ref="C318:F321" si="14">C152+C206+C180</f>
        <v>0</v>
      </c>
      <c r="D318" s="175">
        <f t="shared" si="14"/>
        <v>0</v>
      </c>
      <c r="E318" s="175">
        <f t="shared" si="14"/>
        <v>0</v>
      </c>
      <c r="F318" s="175">
        <f t="shared" si="14"/>
        <v>0</v>
      </c>
    </row>
    <row r="319" spans="2:6" ht="15.75" thickBot="1">
      <c r="B319" s="176" t="s">
        <v>149</v>
      </c>
      <c r="C319" s="175">
        <f t="shared" si="14"/>
        <v>0</v>
      </c>
      <c r="D319" s="175">
        <f t="shared" si="14"/>
        <v>0</v>
      </c>
      <c r="E319" s="175">
        <f t="shared" si="14"/>
        <v>0</v>
      </c>
      <c r="F319" s="175">
        <f t="shared" si="14"/>
        <v>0</v>
      </c>
    </row>
    <row r="320" spans="2:6" ht="15.75" thickBot="1">
      <c r="B320" s="176" t="s">
        <v>142</v>
      </c>
      <c r="C320" s="175">
        <f t="shared" si="14"/>
        <v>0</v>
      </c>
      <c r="D320" s="175">
        <f t="shared" si="14"/>
        <v>0</v>
      </c>
      <c r="E320" s="175">
        <f t="shared" si="14"/>
        <v>0</v>
      </c>
      <c r="F320" s="175">
        <f t="shared" si="14"/>
        <v>0</v>
      </c>
    </row>
    <row r="321" spans="2:6" ht="15.75" thickBot="1">
      <c r="B321" s="176" t="s">
        <v>143</v>
      </c>
      <c r="C321" s="175">
        <f t="shared" si="14"/>
        <v>0</v>
      </c>
      <c r="D321" s="175">
        <f t="shared" si="14"/>
        <v>0</v>
      </c>
      <c r="E321" s="175">
        <f t="shared" si="14"/>
        <v>0</v>
      </c>
      <c r="F321" s="175">
        <f t="shared" si="14"/>
        <v>0</v>
      </c>
    </row>
    <row r="322" spans="2:6" ht="15.75" thickBot="1">
      <c r="B322" s="174" t="s">
        <v>52</v>
      </c>
      <c r="C322" s="182">
        <f>C323+C324+C325+C326</f>
        <v>55000</v>
      </c>
      <c r="D322" s="182">
        <f>D323+D324+D325+D326</f>
        <v>80000</v>
      </c>
      <c r="E322" s="182">
        <f>E323+E324+E325+E326</f>
        <v>55000</v>
      </c>
      <c r="F322" s="182">
        <f>F323+F324+F325+F326</f>
        <v>55000</v>
      </c>
    </row>
    <row r="323" spans="2:6" ht="15.75" thickBot="1">
      <c r="B323" s="176" t="s">
        <v>136</v>
      </c>
      <c r="C323" s="175">
        <f>C157+C211+C185+C289+C263</f>
        <v>52100</v>
      </c>
      <c r="D323" s="175">
        <f>D157+D211+D185+D237+D262</f>
        <v>77000</v>
      </c>
      <c r="E323" s="175">
        <f>E157+E211+E185+E289+E237</f>
        <v>55000</v>
      </c>
      <c r="F323" s="175">
        <f>F157+F211+F185+F289+F237</f>
        <v>55000</v>
      </c>
    </row>
    <row r="324" spans="2:6" ht="15.75" thickBot="1">
      <c r="B324" s="176" t="s">
        <v>149</v>
      </c>
      <c r="C324" s="175">
        <f t="shared" ref="C324:F326" si="15">C158+C212+C186+C290</f>
        <v>0</v>
      </c>
      <c r="D324" s="175">
        <f t="shared" si="15"/>
        <v>0</v>
      </c>
      <c r="E324" s="175">
        <f t="shared" si="15"/>
        <v>0</v>
      </c>
      <c r="F324" s="175">
        <f t="shared" si="15"/>
        <v>0</v>
      </c>
    </row>
    <row r="325" spans="2:6" ht="15.75" thickBot="1">
      <c r="B325" s="176" t="s">
        <v>142</v>
      </c>
      <c r="C325" s="175">
        <f t="shared" si="15"/>
        <v>0</v>
      </c>
      <c r="D325" s="175">
        <f t="shared" si="15"/>
        <v>0</v>
      </c>
      <c r="E325" s="175">
        <f t="shared" si="15"/>
        <v>0</v>
      </c>
      <c r="F325" s="175">
        <f t="shared" si="15"/>
        <v>0</v>
      </c>
    </row>
    <row r="326" spans="2:6" ht="15.75" thickBot="1">
      <c r="B326" s="176" t="s">
        <v>143</v>
      </c>
      <c r="C326" s="175">
        <f t="shared" si="15"/>
        <v>2900</v>
      </c>
      <c r="D326" s="175">
        <f t="shared" si="15"/>
        <v>3000</v>
      </c>
      <c r="E326" s="175">
        <f t="shared" si="15"/>
        <v>0</v>
      </c>
      <c r="F326" s="175">
        <f t="shared" si="15"/>
        <v>0</v>
      </c>
    </row>
    <row r="327" spans="2:6" ht="15.75" thickBot="1">
      <c r="B327" s="181" t="s">
        <v>31</v>
      </c>
      <c r="C327" s="182">
        <f>IF(C295-C294=0,0,)</f>
        <v>0</v>
      </c>
      <c r="D327" s="182">
        <f>IF(D295-D294=0,0,"Error")</f>
        <v>0</v>
      </c>
      <c r="E327" s="182">
        <f>IF(E295-E294=0,0,"Error")</f>
        <v>0</v>
      </c>
      <c r="F327" s="182">
        <f>IF(F295-F294=0,0,"Error")</f>
        <v>0</v>
      </c>
    </row>
    <row r="328" spans="2:6">
      <c r="B328" s="192"/>
      <c r="C328" s="193"/>
      <c r="D328" s="193"/>
      <c r="E328" s="193"/>
      <c r="F328" s="193"/>
    </row>
  </sheetData>
  <mergeCells count="75">
    <mergeCell ref="B8:F8"/>
    <mergeCell ref="A2:G2"/>
    <mergeCell ref="B3:F3"/>
    <mergeCell ref="C5:F5"/>
    <mergeCell ref="C6:F6"/>
    <mergeCell ref="C7:F7"/>
    <mergeCell ref="B34:F34"/>
    <mergeCell ref="B9:F11"/>
    <mergeCell ref="C12:F12"/>
    <mergeCell ref="B13:B14"/>
    <mergeCell ref="C18:F18"/>
    <mergeCell ref="B19:F19"/>
    <mergeCell ref="B21:F21"/>
    <mergeCell ref="B22:F22"/>
    <mergeCell ref="C23:F23"/>
    <mergeCell ref="C24:F24"/>
    <mergeCell ref="C25:F25"/>
    <mergeCell ref="B26:B27"/>
    <mergeCell ref="B108:F108"/>
    <mergeCell ref="B35:B36"/>
    <mergeCell ref="C60:F60"/>
    <mergeCell ref="C61:F61"/>
    <mergeCell ref="C62:F62"/>
    <mergeCell ref="B63:B64"/>
    <mergeCell ref="B71:F71"/>
    <mergeCell ref="B72:B73"/>
    <mergeCell ref="C97:F97"/>
    <mergeCell ref="C98:F98"/>
    <mergeCell ref="C99:F99"/>
    <mergeCell ref="B100:B101"/>
    <mergeCell ref="B163:F163"/>
    <mergeCell ref="B109:B110"/>
    <mergeCell ref="B134:F134"/>
    <mergeCell ref="B135:F135"/>
    <mergeCell ref="C136:F136"/>
    <mergeCell ref="E137:F137"/>
    <mergeCell ref="C138:F138"/>
    <mergeCell ref="C139:F139"/>
    <mergeCell ref="B140:B141"/>
    <mergeCell ref="B148:F148"/>
    <mergeCell ref="B149:B150"/>
    <mergeCell ref="B162:F162"/>
    <mergeCell ref="B202:F202"/>
    <mergeCell ref="C164:F164"/>
    <mergeCell ref="E165:F165"/>
    <mergeCell ref="C166:F166"/>
    <mergeCell ref="C167:F167"/>
    <mergeCell ref="B168:B169"/>
    <mergeCell ref="B176:F176"/>
    <mergeCell ref="B177:B178"/>
    <mergeCell ref="C190:F190"/>
    <mergeCell ref="C192:F192"/>
    <mergeCell ref="C193:F193"/>
    <mergeCell ref="B194:B195"/>
    <mergeCell ref="B246:B247"/>
    <mergeCell ref="B203:B204"/>
    <mergeCell ref="C216:F216"/>
    <mergeCell ref="C218:F218"/>
    <mergeCell ref="C219:F219"/>
    <mergeCell ref="B220:B221"/>
    <mergeCell ref="B228:F228"/>
    <mergeCell ref="B229:B230"/>
    <mergeCell ref="C242:F242"/>
    <mergeCell ref="E243:F243"/>
    <mergeCell ref="C244:F244"/>
    <mergeCell ref="C245:F245"/>
    <mergeCell ref="B272:B273"/>
    <mergeCell ref="B280:F280"/>
    <mergeCell ref="B281:B282"/>
    <mergeCell ref="B254:F254"/>
    <mergeCell ref="B255:B256"/>
    <mergeCell ref="C268:F268"/>
    <mergeCell ref="E269:F269"/>
    <mergeCell ref="C270:F270"/>
    <mergeCell ref="C271:F271"/>
  </mergeCells>
  <pageMargins left="0.7" right="0.7" top="0.5" bottom="0.64" header="0.3" footer="0.3"/>
  <pageSetup scale="75" fitToHeight="0" orientation="portrait" r:id="rId1"/>
  <rowBreaks count="1" manualBreakCount="1">
    <brk id="16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7"/>
  <sheetViews>
    <sheetView view="pageBreakPreview" topLeftCell="A492" zoomScale="60" zoomScaleNormal="120" workbookViewId="0">
      <selection activeCell="H565" sqref="H565"/>
    </sheetView>
  </sheetViews>
  <sheetFormatPr defaultRowHeight="15"/>
  <cols>
    <col min="1" max="1" width="12" style="195" customWidth="1"/>
    <col min="2" max="2" width="32.5703125" style="195" customWidth="1"/>
    <col min="3" max="3" width="17.28515625" style="195" customWidth="1"/>
    <col min="4" max="4" width="19.42578125" style="195" customWidth="1"/>
    <col min="5" max="5" width="20.140625" style="195" customWidth="1"/>
    <col min="6" max="6" width="28" style="195" customWidth="1"/>
    <col min="7" max="7" width="11" style="195" bestFit="1" customWidth="1"/>
    <col min="8" max="8" width="23" style="195" customWidth="1"/>
    <col min="9" max="9" width="11" style="195" customWidth="1"/>
    <col min="10" max="10" width="11" style="195" bestFit="1" customWidth="1"/>
    <col min="11" max="16384" width="9.140625" style="195"/>
  </cols>
  <sheetData>
    <row r="1" spans="1:7" ht="17.25">
      <c r="A1" s="194"/>
      <c r="B1" s="1567" t="s">
        <v>1403</v>
      </c>
      <c r="C1" s="1567"/>
      <c r="D1" s="1567"/>
      <c r="E1" s="1567"/>
      <c r="F1" s="1567"/>
      <c r="G1" s="194"/>
    </row>
    <row r="2" spans="1:7" ht="18" customHeight="1">
      <c r="A2" s="1567" t="s">
        <v>499</v>
      </c>
      <c r="B2" s="1567"/>
      <c r="C2" s="1567"/>
      <c r="D2" s="1567"/>
      <c r="E2" s="1567"/>
      <c r="F2" s="1567"/>
      <c r="G2" s="1567"/>
    </row>
    <row r="3" spans="1:7" ht="18" customHeight="1">
      <c r="A3" s="196"/>
      <c r="B3" s="1568" t="s">
        <v>1404</v>
      </c>
      <c r="C3" s="1568"/>
      <c r="D3" s="1568"/>
      <c r="E3" s="1568"/>
      <c r="F3" s="1568"/>
      <c r="G3" s="196"/>
    </row>
    <row r="4" spans="1:7" ht="18" thickBot="1">
      <c r="A4" s="194"/>
      <c r="B4" s="194"/>
      <c r="C4" s="194"/>
      <c r="D4" s="194"/>
      <c r="E4" s="194"/>
      <c r="F4" s="194"/>
      <c r="G4" s="194"/>
    </row>
    <row r="5" spans="1:7" ht="33.75" thickBot="1">
      <c r="A5" s="194"/>
      <c r="B5" s="197" t="s">
        <v>0</v>
      </c>
      <c r="C5" s="1569" t="s">
        <v>1405</v>
      </c>
      <c r="D5" s="1569"/>
      <c r="E5" s="1569"/>
      <c r="F5" s="1569"/>
      <c r="G5" s="194"/>
    </row>
    <row r="6" spans="1:7" ht="18" thickBot="1">
      <c r="A6" s="194"/>
      <c r="B6" s="197" t="s">
        <v>1</v>
      </c>
      <c r="C6" s="1570" t="s">
        <v>1406</v>
      </c>
      <c r="D6" s="1571"/>
      <c r="E6" s="1571"/>
      <c r="F6" s="1572"/>
      <c r="G6" s="194"/>
    </row>
    <row r="7" spans="1:7" ht="33.75" thickBot="1">
      <c r="A7" s="194"/>
      <c r="B7" s="197" t="s">
        <v>3</v>
      </c>
      <c r="C7" s="1515" t="s">
        <v>544</v>
      </c>
      <c r="D7" s="1516"/>
      <c r="E7" s="1516"/>
      <c r="F7" s="1517"/>
      <c r="G7" s="194"/>
    </row>
    <row r="8" spans="1:7" ht="18" thickBot="1">
      <c r="A8" s="194"/>
      <c r="B8" s="1561" t="s">
        <v>4</v>
      </c>
      <c r="C8" s="1562"/>
      <c r="D8" s="1562"/>
      <c r="E8" s="1562"/>
      <c r="F8" s="1563"/>
      <c r="G8" s="194"/>
    </row>
    <row r="9" spans="1:7" ht="18" thickBot="1">
      <c r="A9" s="194"/>
      <c r="B9" s="1564" t="s">
        <v>53</v>
      </c>
      <c r="C9" s="1565"/>
      <c r="D9" s="1565"/>
      <c r="E9" s="1565"/>
      <c r="F9" s="1566"/>
      <c r="G9" s="194"/>
    </row>
    <row r="10" spans="1:7" ht="36.75" customHeight="1" thickBot="1">
      <c r="A10" s="194"/>
      <c r="B10" s="1564"/>
      <c r="C10" s="1565"/>
      <c r="D10" s="1565"/>
      <c r="E10" s="1565"/>
      <c r="F10" s="1566"/>
      <c r="G10" s="194"/>
    </row>
    <row r="11" spans="1:7" ht="18" thickBot="1">
      <c r="A11" s="194"/>
      <c r="B11" s="1564"/>
      <c r="C11" s="1565"/>
      <c r="D11" s="1565"/>
      <c r="E11" s="1565"/>
      <c r="F11" s="1566"/>
      <c r="G11" s="194"/>
    </row>
    <row r="12" spans="1:7" ht="38.25" customHeight="1" thickBot="1">
      <c r="A12" s="194"/>
      <c r="B12" s="198" t="s">
        <v>5</v>
      </c>
      <c r="C12" s="1527"/>
      <c r="D12" s="1556"/>
      <c r="E12" s="1556"/>
      <c r="F12" s="1557"/>
      <c r="G12" s="194"/>
    </row>
    <row r="13" spans="1:7" ht="23.25" customHeight="1">
      <c r="A13" s="194"/>
      <c r="B13" s="1521" t="s">
        <v>6</v>
      </c>
      <c r="C13" s="199">
        <v>2021</v>
      </c>
      <c r="D13" s="199">
        <v>2022</v>
      </c>
      <c r="E13" s="199">
        <v>2023</v>
      </c>
      <c r="F13" s="199">
        <v>2024</v>
      </c>
      <c r="G13" s="194"/>
    </row>
    <row r="14" spans="1:7" ht="18" thickBot="1">
      <c r="A14" s="194"/>
      <c r="B14" s="1522"/>
      <c r="C14" s="200" t="s">
        <v>7</v>
      </c>
      <c r="D14" s="200" t="s">
        <v>8</v>
      </c>
      <c r="E14" s="200" t="s">
        <v>8</v>
      </c>
      <c r="F14" s="200" t="s">
        <v>8</v>
      </c>
      <c r="G14" s="194"/>
    </row>
    <row r="15" spans="1:7" ht="18.75" customHeight="1" thickBot="1">
      <c r="A15" s="194"/>
      <c r="B15" s="201" t="s">
        <v>71</v>
      </c>
      <c r="C15" s="202" t="s">
        <v>59</v>
      </c>
      <c r="D15" s="202" t="s">
        <v>60</v>
      </c>
      <c r="E15" s="202" t="s">
        <v>60</v>
      </c>
      <c r="F15" s="202" t="s">
        <v>60</v>
      </c>
      <c r="G15" s="194"/>
    </row>
    <row r="16" spans="1:7" ht="18" thickBot="1">
      <c r="A16" s="194"/>
      <c r="B16" s="201" t="s">
        <v>72</v>
      </c>
      <c r="C16" s="202" t="s">
        <v>59</v>
      </c>
      <c r="D16" s="202" t="s">
        <v>60</v>
      </c>
      <c r="E16" s="202" t="s">
        <v>60</v>
      </c>
      <c r="F16" s="202" t="s">
        <v>60</v>
      </c>
      <c r="G16" s="194"/>
    </row>
    <row r="17" spans="1:12" ht="33.75" thickBot="1">
      <c r="A17" s="194"/>
      <c r="B17" s="201" t="s">
        <v>58</v>
      </c>
      <c r="C17" s="202" t="s">
        <v>59</v>
      </c>
      <c r="D17" s="202" t="s">
        <v>60</v>
      </c>
      <c r="E17" s="202" t="s">
        <v>60</v>
      </c>
      <c r="F17" s="202" t="s">
        <v>60</v>
      </c>
      <c r="G17" s="194"/>
    </row>
    <row r="18" spans="1:12" ht="32.25" customHeight="1" thickBot="1">
      <c r="A18" s="194"/>
      <c r="B18" s="203" t="s">
        <v>9</v>
      </c>
      <c r="C18" s="1526"/>
      <c r="D18" s="1527"/>
      <c r="E18" s="1527"/>
      <c r="F18" s="1528"/>
      <c r="G18" s="194"/>
    </row>
    <row r="19" spans="1:12" ht="23.25" customHeight="1" thickBot="1">
      <c r="A19" s="194"/>
      <c r="B19" s="1515" t="s">
        <v>10</v>
      </c>
      <c r="C19" s="1516"/>
      <c r="D19" s="1516"/>
      <c r="E19" s="1516"/>
      <c r="F19" s="1517"/>
      <c r="G19" s="194"/>
      <c r="I19" s="204"/>
      <c r="K19" s="204"/>
    </row>
    <row r="20" spans="1:12" ht="27" customHeight="1" thickBot="1">
      <c r="A20" s="194"/>
      <c r="B20" s="201" t="s">
        <v>71</v>
      </c>
      <c r="C20" s="205" t="s">
        <v>59</v>
      </c>
      <c r="D20" s="206" t="s">
        <v>60</v>
      </c>
      <c r="E20" s="206" t="s">
        <v>60</v>
      </c>
      <c r="F20" s="206" t="s">
        <v>60</v>
      </c>
      <c r="G20" s="194"/>
      <c r="H20" s="207"/>
    </row>
    <row r="21" spans="1:12" ht="30.75" customHeight="1" thickBot="1">
      <c r="A21" s="194"/>
      <c r="B21" s="201" t="s">
        <v>58</v>
      </c>
      <c r="C21" s="208" t="s">
        <v>59</v>
      </c>
      <c r="D21" s="206" t="s">
        <v>60</v>
      </c>
      <c r="E21" s="206" t="s">
        <v>60</v>
      </c>
      <c r="F21" s="206" t="s">
        <v>60</v>
      </c>
      <c r="G21" s="194"/>
    </row>
    <row r="22" spans="1:12" ht="24" customHeight="1" thickBot="1">
      <c r="A22" s="194"/>
      <c r="B22" s="1532" t="s">
        <v>11</v>
      </c>
      <c r="C22" s="1533"/>
      <c r="D22" s="1533"/>
      <c r="E22" s="1533"/>
      <c r="F22" s="1534"/>
      <c r="G22" s="194"/>
    </row>
    <row r="23" spans="1:12" ht="18" thickBot="1">
      <c r="A23" s="194"/>
      <c r="B23" s="1532" t="s">
        <v>12</v>
      </c>
      <c r="C23" s="1533"/>
      <c r="D23" s="1533"/>
      <c r="E23" s="1533"/>
      <c r="F23" s="1534"/>
      <c r="G23" s="194"/>
    </row>
    <row r="24" spans="1:12" ht="18.75" customHeight="1" thickBot="1">
      <c r="A24" s="194"/>
      <c r="B24" s="209" t="s">
        <v>13</v>
      </c>
      <c r="C24" s="1526"/>
      <c r="D24" s="1556"/>
      <c r="E24" s="1556"/>
      <c r="F24" s="1557"/>
      <c r="G24" s="194"/>
    </row>
    <row r="25" spans="1:12" ht="31.5" customHeight="1" thickBot="1">
      <c r="A25" s="194"/>
      <c r="B25" s="201" t="s">
        <v>14</v>
      </c>
      <c r="C25" s="1558" t="s">
        <v>1407</v>
      </c>
      <c r="D25" s="1559"/>
      <c r="E25" s="1559"/>
      <c r="F25" s="1560"/>
      <c r="G25" s="194"/>
    </row>
    <row r="26" spans="1:12" ht="18" thickBot="1">
      <c r="A26" s="194"/>
      <c r="B26" s="201" t="s">
        <v>15</v>
      </c>
      <c r="C26" s="1518"/>
      <c r="D26" s="1519"/>
      <c r="E26" s="1519"/>
      <c r="F26" s="1520"/>
      <c r="G26" s="194"/>
    </row>
    <row r="27" spans="1:12" ht="12.75" customHeight="1">
      <c r="A27" s="194"/>
      <c r="B27" s="1521"/>
      <c r="C27" s="210">
        <v>2021</v>
      </c>
      <c r="D27" s="210">
        <v>2022</v>
      </c>
      <c r="E27" s="210">
        <v>2023</v>
      </c>
      <c r="F27" s="210">
        <v>2024</v>
      </c>
      <c r="G27" s="194"/>
    </row>
    <row r="28" spans="1:12" ht="18.75" customHeight="1" thickBot="1">
      <c r="A28" s="194"/>
      <c r="B28" s="1522"/>
      <c r="C28" s="211" t="s">
        <v>7</v>
      </c>
      <c r="D28" s="211" t="s">
        <v>8</v>
      </c>
      <c r="E28" s="211" t="s">
        <v>8</v>
      </c>
      <c r="F28" s="211" t="s">
        <v>8</v>
      </c>
      <c r="G28" s="194"/>
    </row>
    <row r="29" spans="1:12" ht="18" thickBot="1">
      <c r="A29" s="194"/>
      <c r="B29" s="201" t="s">
        <v>16</v>
      </c>
      <c r="C29" s="212"/>
      <c r="D29" s="212"/>
      <c r="E29" s="212"/>
      <c r="F29" s="212"/>
      <c r="G29" s="194"/>
    </row>
    <row r="30" spans="1:12" ht="18" thickBot="1">
      <c r="A30" s="194"/>
      <c r="B30" s="201" t="s">
        <v>17</v>
      </c>
      <c r="C30" s="212">
        <f>C59</f>
        <v>0</v>
      </c>
      <c r="D30" s="212">
        <f>D38+D41+D44+D53</f>
        <v>4335200</v>
      </c>
      <c r="E30" s="212">
        <f>E38+E41+E44+E53</f>
        <v>3700195</v>
      </c>
      <c r="F30" s="212">
        <f>F38+F41+F44+F53</f>
        <v>4058195</v>
      </c>
      <c r="G30" s="194"/>
    </row>
    <row r="31" spans="1:12" ht="18" thickBot="1">
      <c r="A31" s="194"/>
      <c r="B31" s="201" t="s">
        <v>18</v>
      </c>
      <c r="C31" s="212" t="e">
        <f>C30/C29</f>
        <v>#DIV/0!</v>
      </c>
      <c r="D31" s="212" t="e">
        <f>D30/D29</f>
        <v>#DIV/0!</v>
      </c>
      <c r="E31" s="212" t="e">
        <f>E30/E29</f>
        <v>#DIV/0!</v>
      </c>
      <c r="F31" s="212" t="e">
        <f>F30/F29</f>
        <v>#DIV/0!</v>
      </c>
      <c r="G31" s="194"/>
    </row>
    <row r="32" spans="1:12" ht="18" thickBot="1">
      <c r="A32" s="194"/>
      <c r="B32" s="201" t="s">
        <v>19</v>
      </c>
      <c r="C32" s="213" t="s">
        <v>20</v>
      </c>
      <c r="D32" s="214" t="e">
        <f>D29/C29-1</f>
        <v>#DIV/0!</v>
      </c>
      <c r="E32" s="214" t="e">
        <f t="shared" ref="E32:F34" si="0">E29/D29-1</f>
        <v>#DIV/0!</v>
      </c>
      <c r="F32" s="214" t="e">
        <f t="shared" si="0"/>
        <v>#DIV/0!</v>
      </c>
      <c r="G32" s="194"/>
      <c r="H32" s="215"/>
      <c r="I32" s="215"/>
      <c r="J32" s="215"/>
      <c r="K32" s="215"/>
      <c r="L32" s="215"/>
    </row>
    <row r="33" spans="1:9" ht="18" thickBot="1">
      <c r="A33" s="194"/>
      <c r="B33" s="201" t="s">
        <v>21</v>
      </c>
      <c r="C33" s="213" t="s">
        <v>20</v>
      </c>
      <c r="D33" s="214" t="e">
        <f>D30/C30-1</f>
        <v>#DIV/0!</v>
      </c>
      <c r="E33" s="214">
        <f t="shared" si="0"/>
        <v>-0.14647651780771365</v>
      </c>
      <c r="F33" s="214">
        <f t="shared" si="0"/>
        <v>9.6751657682905945E-2</v>
      </c>
      <c r="G33" s="194"/>
    </row>
    <row r="34" spans="1:9" ht="33.75" thickBot="1">
      <c r="A34" s="194"/>
      <c r="B34" s="201" t="s">
        <v>22</v>
      </c>
      <c r="C34" s="213" t="s">
        <v>20</v>
      </c>
      <c r="D34" s="214" t="e">
        <f>D31/C31-1</f>
        <v>#DIV/0!</v>
      </c>
      <c r="E34" s="214" t="e">
        <f t="shared" si="0"/>
        <v>#DIV/0!</v>
      </c>
      <c r="F34" s="214" t="e">
        <f t="shared" si="0"/>
        <v>#DIV/0!</v>
      </c>
      <c r="G34" s="194"/>
    </row>
    <row r="35" spans="1:9" ht="18" thickBot="1">
      <c r="A35" s="194"/>
      <c r="B35" s="1523" t="s">
        <v>1408</v>
      </c>
      <c r="C35" s="1524"/>
      <c r="D35" s="1524"/>
      <c r="E35" s="1524"/>
      <c r="F35" s="1525"/>
      <c r="G35" s="194"/>
    </row>
    <row r="36" spans="1:9" ht="16.5" customHeight="1">
      <c r="A36" s="194"/>
      <c r="B36" s="1521"/>
      <c r="C36" s="210">
        <v>2021</v>
      </c>
      <c r="D36" s="210">
        <v>2022</v>
      </c>
      <c r="E36" s="210">
        <v>2023</v>
      </c>
      <c r="F36" s="210">
        <v>2024</v>
      </c>
      <c r="G36" s="194"/>
    </row>
    <row r="37" spans="1:9" ht="23.25" customHeight="1" thickBot="1">
      <c r="A37" s="194"/>
      <c r="B37" s="1522"/>
      <c r="C37" s="211" t="s">
        <v>7</v>
      </c>
      <c r="D37" s="211" t="s">
        <v>8</v>
      </c>
      <c r="E37" s="211" t="s">
        <v>8</v>
      </c>
      <c r="F37" s="211" t="s">
        <v>8</v>
      </c>
      <c r="G37" s="194"/>
    </row>
    <row r="38" spans="1:9" ht="18" thickBot="1">
      <c r="A38" s="194"/>
      <c r="B38" s="216" t="s">
        <v>23</v>
      </c>
      <c r="C38" s="217">
        <f>C39+C40</f>
        <v>0</v>
      </c>
      <c r="D38" s="217">
        <v>293816</v>
      </c>
      <c r="E38" s="217">
        <v>293816</v>
      </c>
      <c r="F38" s="217">
        <v>293816</v>
      </c>
      <c r="G38" s="194"/>
    </row>
    <row r="39" spans="1:9" ht="18" thickBot="1">
      <c r="A39" s="194"/>
      <c r="B39" s="218" t="s">
        <v>136</v>
      </c>
      <c r="C39" s="219"/>
      <c r="D39" s="220">
        <v>293816</v>
      </c>
      <c r="E39" s="220">
        <v>293816</v>
      </c>
      <c r="F39" s="220">
        <v>293816</v>
      </c>
      <c r="G39" s="194"/>
    </row>
    <row r="40" spans="1:9" ht="18" thickBot="1">
      <c r="A40" s="194"/>
      <c r="B40" s="218" t="s">
        <v>137</v>
      </c>
      <c r="C40" s="220"/>
      <c r="D40" s="220"/>
      <c r="E40" s="220"/>
      <c r="F40" s="220"/>
      <c r="G40" s="194"/>
      <c r="H40" s="215"/>
    </row>
    <row r="41" spans="1:9" ht="33.75" thickBot="1">
      <c r="A41" s="194"/>
      <c r="B41" s="216" t="s">
        <v>24</v>
      </c>
      <c r="C41" s="217">
        <f>C42+C43</f>
        <v>0</v>
      </c>
      <c r="D41" s="217">
        <f>D42+D43</f>
        <v>61415</v>
      </c>
      <c r="E41" s="217">
        <f>E42+E43</f>
        <v>61415</v>
      </c>
      <c r="F41" s="217">
        <f>F42+F43</f>
        <v>61415</v>
      </c>
      <c r="G41" s="194"/>
    </row>
    <row r="42" spans="1:9" ht="18" thickBot="1">
      <c r="A42" s="194"/>
      <c r="B42" s="218" t="s">
        <v>136</v>
      </c>
      <c r="C42" s="219"/>
      <c r="D42" s="217">
        <v>61415</v>
      </c>
      <c r="E42" s="217">
        <v>61415</v>
      </c>
      <c r="F42" s="217">
        <v>61415</v>
      </c>
      <c r="G42" s="194"/>
      <c r="I42" s="215"/>
    </row>
    <row r="43" spans="1:9" ht="18" thickBot="1">
      <c r="A43" s="194"/>
      <c r="B43" s="218" t="s">
        <v>137</v>
      </c>
      <c r="C43" s="220"/>
      <c r="D43" s="217"/>
      <c r="E43" s="217"/>
      <c r="F43" s="217"/>
      <c r="G43" s="194"/>
      <c r="I43" s="215"/>
    </row>
    <row r="44" spans="1:9" ht="18" thickBot="1">
      <c r="A44" s="194"/>
      <c r="B44" s="216" t="s">
        <v>25</v>
      </c>
      <c r="C44" s="220">
        <f>C45+C46</f>
        <v>0</v>
      </c>
      <c r="D44" s="221">
        <v>3958969</v>
      </c>
      <c r="E44" s="222">
        <v>3323964</v>
      </c>
      <c r="F44" s="221">
        <v>3681964</v>
      </c>
      <c r="G44" s="194"/>
    </row>
    <row r="45" spans="1:9" ht="18" thickBot="1">
      <c r="A45" s="194"/>
      <c r="B45" s="218" t="s">
        <v>136</v>
      </c>
      <c r="C45" s="219"/>
      <c r="D45" s="221">
        <v>3958969</v>
      </c>
      <c r="E45" s="222">
        <v>3323964</v>
      </c>
      <c r="F45" s="221">
        <v>3681964</v>
      </c>
      <c r="G45" s="194"/>
    </row>
    <row r="46" spans="1:9" ht="18" thickBot="1">
      <c r="A46" s="194"/>
      <c r="B46" s="218" t="s">
        <v>137</v>
      </c>
      <c r="C46" s="220"/>
      <c r="D46" s="217"/>
      <c r="E46" s="217"/>
      <c r="F46" s="217"/>
      <c r="G46" s="194"/>
    </row>
    <row r="47" spans="1:9" ht="18" thickBot="1">
      <c r="A47" s="194"/>
      <c r="B47" s="216" t="s">
        <v>26</v>
      </c>
      <c r="C47" s="220"/>
      <c r="D47" s="217"/>
      <c r="E47" s="217"/>
      <c r="F47" s="217"/>
      <c r="G47" s="194"/>
    </row>
    <row r="48" spans="1:9" ht="18" thickBot="1">
      <c r="A48" s="194"/>
      <c r="B48" s="218" t="s">
        <v>136</v>
      </c>
      <c r="C48" s="220"/>
      <c r="D48" s="217"/>
      <c r="E48" s="217"/>
      <c r="F48" s="217"/>
      <c r="G48" s="194"/>
    </row>
    <row r="49" spans="1:13" ht="18" thickBot="1">
      <c r="A49" s="194"/>
      <c r="B49" s="218" t="s">
        <v>137</v>
      </c>
      <c r="C49" s="220"/>
      <c r="D49" s="217"/>
      <c r="E49" s="217"/>
      <c r="F49" s="217"/>
      <c r="G49" s="194"/>
    </row>
    <row r="50" spans="1:13" ht="18" thickBot="1">
      <c r="A50" s="194"/>
      <c r="B50" s="216" t="s">
        <v>27</v>
      </c>
      <c r="C50" s="220"/>
      <c r="D50" s="217"/>
      <c r="E50" s="217"/>
      <c r="F50" s="217"/>
      <c r="G50" s="194"/>
    </row>
    <row r="51" spans="1:13" ht="18" thickBot="1">
      <c r="A51" s="194"/>
      <c r="B51" s="218" t="s">
        <v>136</v>
      </c>
      <c r="C51" s="220"/>
      <c r="D51" s="217"/>
      <c r="E51" s="217"/>
      <c r="F51" s="217"/>
      <c r="G51" s="194"/>
    </row>
    <row r="52" spans="1:13" ht="18" thickBot="1">
      <c r="A52" s="194"/>
      <c r="B52" s="218" t="s">
        <v>137</v>
      </c>
      <c r="C52" s="220"/>
      <c r="D52" s="217"/>
      <c r="E52" s="217"/>
      <c r="F52" s="217"/>
      <c r="G52" s="194"/>
    </row>
    <row r="53" spans="1:13" ht="18" thickBot="1">
      <c r="A53" s="194"/>
      <c r="B53" s="216" t="s">
        <v>28</v>
      </c>
      <c r="C53" s="220">
        <f>C54+C55</f>
        <v>0</v>
      </c>
      <c r="D53" s="217">
        <f>D54+D55</f>
        <v>21000</v>
      </c>
      <c r="E53" s="217">
        <f>E54+E55</f>
        <v>21000</v>
      </c>
      <c r="F53" s="217">
        <f>F54+F55</f>
        <v>21000</v>
      </c>
      <c r="G53" s="194"/>
    </row>
    <row r="54" spans="1:13" ht="18" thickBot="1">
      <c r="A54" s="194"/>
      <c r="B54" s="218" t="s">
        <v>136</v>
      </c>
      <c r="C54" s="219"/>
      <c r="D54" s="217">
        <v>21000</v>
      </c>
      <c r="E54" s="223">
        <v>21000</v>
      </c>
      <c r="F54" s="223">
        <v>21000</v>
      </c>
      <c r="G54" s="194"/>
    </row>
    <row r="55" spans="1:13" ht="18" thickBot="1">
      <c r="A55" s="194"/>
      <c r="B55" s="218" t="s">
        <v>137</v>
      </c>
      <c r="C55" s="220"/>
      <c r="D55" s="217"/>
      <c r="E55" s="217"/>
      <c r="F55" s="217"/>
      <c r="G55" s="194"/>
    </row>
    <row r="56" spans="1:13" ht="33.75" thickBot="1">
      <c r="A56" s="194"/>
      <c r="B56" s="216" t="s">
        <v>29</v>
      </c>
      <c r="C56" s="220">
        <v>0</v>
      </c>
      <c r="D56" s="217">
        <v>0</v>
      </c>
      <c r="E56" s="217">
        <f>D56*1.03*0.99</f>
        <v>0</v>
      </c>
      <c r="F56" s="217">
        <f>E56*1.03*0.99</f>
        <v>0</v>
      </c>
      <c r="G56" s="194"/>
      <c r="I56" s="224"/>
    </row>
    <row r="57" spans="1:13" ht="18" thickBot="1">
      <c r="A57" s="194"/>
      <c r="B57" s="218" t="s">
        <v>136</v>
      </c>
      <c r="C57" s="220"/>
      <c r="D57" s="225"/>
      <c r="E57" s="225"/>
      <c r="F57" s="225"/>
      <c r="G57" s="194"/>
      <c r="K57" s="107"/>
      <c r="L57" s="107"/>
      <c r="M57" s="107"/>
    </row>
    <row r="58" spans="1:13" ht="18" thickBot="1">
      <c r="A58" s="194"/>
      <c r="B58" s="218" t="s">
        <v>137</v>
      </c>
      <c r="C58" s="220"/>
      <c r="D58" s="226"/>
      <c r="E58" s="225"/>
      <c r="F58" s="225"/>
      <c r="G58" s="194"/>
    </row>
    <row r="59" spans="1:13" ht="18" thickBot="1">
      <c r="A59" s="194"/>
      <c r="B59" s="227" t="s">
        <v>30</v>
      </c>
      <c r="C59" s="220">
        <f>C56+C53+C50+C47+C44+C41+C38</f>
        <v>0</v>
      </c>
      <c r="D59" s="220">
        <f>D54+D45+D42+D39</f>
        <v>4335200</v>
      </c>
      <c r="E59" s="220">
        <f>E56+E53+E50+E47+E44+E41+E38</f>
        <v>3700195</v>
      </c>
      <c r="F59" s="220">
        <f>F56+F53+F50+F47+F44+F41+F38</f>
        <v>4058195</v>
      </c>
      <c r="G59" s="194"/>
    </row>
    <row r="60" spans="1:13" ht="18" thickBot="1">
      <c r="A60" s="194"/>
      <c r="B60" s="228" t="s">
        <v>31</v>
      </c>
      <c r="C60" s="229">
        <f>IF(C59-C30=0,0,"Error")</f>
        <v>0</v>
      </c>
      <c r="D60" s="229">
        <f>D59-D30</f>
        <v>0</v>
      </c>
      <c r="E60" s="229">
        <f>IF(E59-E30=0,0,"Error")</f>
        <v>0</v>
      </c>
      <c r="F60" s="229">
        <f>IF(F59-F30=0,0,"Error")</f>
        <v>0</v>
      </c>
      <c r="G60" s="194"/>
    </row>
    <row r="61" spans="1:13" ht="33.75" hidden="1" thickBot="1">
      <c r="A61" s="194"/>
      <c r="B61" s="230" t="s">
        <v>1409</v>
      </c>
      <c r="C61" s="1555"/>
      <c r="D61" s="1556"/>
      <c r="E61" s="1556"/>
      <c r="F61" s="1557"/>
      <c r="G61" s="194"/>
    </row>
    <row r="62" spans="1:13" ht="26.25" hidden="1" customHeight="1" thickBot="1">
      <c r="A62" s="194"/>
      <c r="B62" s="201" t="s">
        <v>14</v>
      </c>
      <c r="C62" s="1515"/>
      <c r="D62" s="1516"/>
      <c r="E62" s="1516"/>
      <c r="F62" s="1517"/>
      <c r="G62" s="194"/>
    </row>
    <row r="63" spans="1:13" ht="18" hidden="1" thickBot="1">
      <c r="A63" s="194"/>
      <c r="B63" s="201" t="s">
        <v>15</v>
      </c>
      <c r="C63" s="1518"/>
      <c r="D63" s="1519"/>
      <c r="E63" s="1519"/>
      <c r="F63" s="1520"/>
      <c r="G63" s="194"/>
    </row>
    <row r="64" spans="1:13" ht="12.75" hidden="1" customHeight="1">
      <c r="A64" s="194"/>
      <c r="B64" s="1521"/>
      <c r="C64" s="210">
        <v>2018</v>
      </c>
      <c r="D64" s="210">
        <v>2019</v>
      </c>
      <c r="E64" s="210">
        <v>2020</v>
      </c>
      <c r="F64" s="210">
        <v>2021</v>
      </c>
      <c r="G64" s="194"/>
    </row>
    <row r="65" spans="1:7" ht="9" hidden="1" customHeight="1" thickBot="1">
      <c r="A65" s="194"/>
      <c r="B65" s="1522"/>
      <c r="C65" s="211" t="s">
        <v>7</v>
      </c>
      <c r="D65" s="211" t="s">
        <v>8</v>
      </c>
      <c r="E65" s="211" t="s">
        <v>8</v>
      </c>
      <c r="F65" s="211" t="s">
        <v>8</v>
      </c>
      <c r="G65" s="194"/>
    </row>
    <row r="66" spans="1:7" ht="18" hidden="1" thickBot="1">
      <c r="A66" s="194"/>
      <c r="B66" s="201" t="s">
        <v>16</v>
      </c>
      <c r="C66" s="201"/>
      <c r="D66" s="201"/>
      <c r="E66" s="201"/>
      <c r="F66" s="201"/>
      <c r="G66" s="194"/>
    </row>
    <row r="67" spans="1:7" ht="18" hidden="1" thickBot="1">
      <c r="A67" s="194"/>
      <c r="B67" s="201" t="s">
        <v>17</v>
      </c>
      <c r="C67" s="212">
        <f>C96</f>
        <v>0</v>
      </c>
      <c r="D67" s="212">
        <f>D96</f>
        <v>0</v>
      </c>
      <c r="E67" s="212">
        <f>E96</f>
        <v>0</v>
      </c>
      <c r="F67" s="212">
        <f>F96</f>
        <v>0</v>
      </c>
      <c r="G67" s="194"/>
    </row>
    <row r="68" spans="1:7" ht="18" hidden="1" thickBot="1">
      <c r="A68" s="194"/>
      <c r="B68" s="201" t="s">
        <v>18</v>
      </c>
      <c r="C68" s="212" t="e">
        <f>C67/C66</f>
        <v>#DIV/0!</v>
      </c>
      <c r="D68" s="212" t="e">
        <f>D67/D66</f>
        <v>#DIV/0!</v>
      </c>
      <c r="E68" s="212" t="e">
        <f>E67/E66</f>
        <v>#DIV/0!</v>
      </c>
      <c r="F68" s="212" t="e">
        <f>F67/F66</f>
        <v>#DIV/0!</v>
      </c>
      <c r="G68" s="194"/>
    </row>
    <row r="69" spans="1:7" ht="18" hidden="1" thickBot="1">
      <c r="A69" s="194"/>
      <c r="B69" s="201" t="s">
        <v>19</v>
      </c>
      <c r="C69" s="213"/>
      <c r="D69" s="214" t="e">
        <f t="shared" ref="D69:F71" si="1">D66/C66-1</f>
        <v>#DIV/0!</v>
      </c>
      <c r="E69" s="214" t="e">
        <f t="shared" si="1"/>
        <v>#DIV/0!</v>
      </c>
      <c r="F69" s="214" t="e">
        <f t="shared" si="1"/>
        <v>#DIV/0!</v>
      </c>
      <c r="G69" s="194"/>
    </row>
    <row r="70" spans="1:7" ht="18" hidden="1" thickBot="1">
      <c r="A70" s="194"/>
      <c r="B70" s="201" t="s">
        <v>21</v>
      </c>
      <c r="C70" s="213"/>
      <c r="D70" s="214" t="e">
        <f t="shared" si="1"/>
        <v>#DIV/0!</v>
      </c>
      <c r="E70" s="214" t="e">
        <f t="shared" si="1"/>
        <v>#DIV/0!</v>
      </c>
      <c r="F70" s="214" t="e">
        <f t="shared" si="1"/>
        <v>#DIV/0!</v>
      </c>
      <c r="G70" s="194"/>
    </row>
    <row r="71" spans="1:7" ht="33.75" hidden="1" thickBot="1">
      <c r="A71" s="194"/>
      <c r="B71" s="201" t="s">
        <v>22</v>
      </c>
      <c r="C71" s="213"/>
      <c r="D71" s="214" t="e">
        <f t="shared" si="1"/>
        <v>#DIV/0!</v>
      </c>
      <c r="E71" s="214" t="e">
        <f t="shared" si="1"/>
        <v>#DIV/0!</v>
      </c>
      <c r="F71" s="214" t="e">
        <f t="shared" si="1"/>
        <v>#DIV/0!</v>
      </c>
      <c r="G71" s="194"/>
    </row>
    <row r="72" spans="1:7" ht="24.75" hidden="1" customHeight="1" thickBot="1">
      <c r="A72" s="194"/>
      <c r="B72" s="1523" t="s">
        <v>1410</v>
      </c>
      <c r="C72" s="1524"/>
      <c r="D72" s="1524"/>
      <c r="E72" s="1524"/>
      <c r="F72" s="1525"/>
      <c r="G72" s="194"/>
    </row>
    <row r="73" spans="1:7" ht="12.75" hidden="1" customHeight="1">
      <c r="A73" s="194"/>
      <c r="B73" s="1521"/>
      <c r="C73" s="210">
        <v>2018</v>
      </c>
      <c r="D73" s="210">
        <v>2019</v>
      </c>
      <c r="E73" s="210">
        <v>2020</v>
      </c>
      <c r="F73" s="210">
        <v>2021</v>
      </c>
      <c r="G73" s="194"/>
    </row>
    <row r="74" spans="1:7" ht="9" hidden="1" customHeight="1" thickBot="1">
      <c r="A74" s="194"/>
      <c r="B74" s="1522"/>
      <c r="C74" s="211" t="s">
        <v>7</v>
      </c>
      <c r="D74" s="211" t="s">
        <v>8</v>
      </c>
      <c r="E74" s="211" t="s">
        <v>8</v>
      </c>
      <c r="F74" s="211" t="s">
        <v>8</v>
      </c>
      <c r="G74" s="194"/>
    </row>
    <row r="75" spans="1:7" ht="24.75" hidden="1" customHeight="1" thickBot="1">
      <c r="A75" s="194"/>
      <c r="B75" s="216" t="s">
        <v>23</v>
      </c>
      <c r="C75" s="217"/>
      <c r="D75" s="217"/>
      <c r="E75" s="217"/>
      <c r="F75" s="217"/>
      <c r="G75" s="194"/>
    </row>
    <row r="76" spans="1:7" ht="38.25" hidden="1" customHeight="1" thickBot="1">
      <c r="A76" s="194"/>
      <c r="B76" s="218" t="s">
        <v>136</v>
      </c>
      <c r="C76" s="220"/>
      <c r="D76" s="231"/>
      <c r="E76" s="231"/>
      <c r="F76" s="231"/>
      <c r="G76" s="194"/>
    </row>
    <row r="77" spans="1:7" ht="24.75" hidden="1" customHeight="1" thickBot="1">
      <c r="A77" s="194"/>
      <c r="B77" s="218" t="s">
        <v>137</v>
      </c>
      <c r="C77" s="220"/>
      <c r="D77" s="231"/>
      <c r="E77" s="231"/>
      <c r="F77" s="231"/>
      <c r="G77" s="194"/>
    </row>
    <row r="78" spans="1:7" ht="24.75" hidden="1" customHeight="1" thickBot="1">
      <c r="A78" s="194"/>
      <c r="B78" s="216" t="s">
        <v>24</v>
      </c>
      <c r="C78" s="217"/>
      <c r="D78" s="217"/>
      <c r="E78" s="217"/>
      <c r="F78" s="217"/>
      <c r="G78" s="194"/>
    </row>
    <row r="79" spans="1:7" ht="18" hidden="1" thickBot="1">
      <c r="A79" s="194"/>
      <c r="B79" s="218" t="s">
        <v>136</v>
      </c>
      <c r="C79" s="220"/>
      <c r="D79" s="217"/>
      <c r="E79" s="217"/>
      <c r="F79" s="217"/>
      <c r="G79" s="194"/>
    </row>
    <row r="80" spans="1:7" ht="18" hidden="1" thickBot="1">
      <c r="A80" s="194"/>
      <c r="B80" s="218" t="s">
        <v>137</v>
      </c>
      <c r="C80" s="220"/>
      <c r="D80" s="217"/>
      <c r="E80" s="217"/>
      <c r="F80" s="217"/>
      <c r="G80" s="194"/>
    </row>
    <row r="81" spans="1:7" ht="24.75" hidden="1" customHeight="1" thickBot="1">
      <c r="A81" s="194"/>
      <c r="B81" s="216" t="s">
        <v>25</v>
      </c>
      <c r="C81" s="220">
        <v>0</v>
      </c>
      <c r="D81" s="217">
        <v>0</v>
      </c>
      <c r="E81" s="217">
        <v>0</v>
      </c>
      <c r="F81" s="217">
        <v>0</v>
      </c>
      <c r="G81" s="194"/>
    </row>
    <row r="82" spans="1:7" ht="18" hidden="1" thickBot="1">
      <c r="A82" s="194"/>
      <c r="B82" s="218" t="s">
        <v>136</v>
      </c>
      <c r="C82" s="220"/>
      <c r="D82" s="217"/>
      <c r="E82" s="217"/>
      <c r="F82" s="217"/>
      <c r="G82" s="194"/>
    </row>
    <row r="83" spans="1:7" ht="18" hidden="1" thickBot="1">
      <c r="A83" s="194"/>
      <c r="B83" s="218" t="s">
        <v>137</v>
      </c>
      <c r="C83" s="220"/>
      <c r="D83" s="217"/>
      <c r="E83" s="217"/>
      <c r="F83" s="217"/>
      <c r="G83" s="194"/>
    </row>
    <row r="84" spans="1:7" ht="18" hidden="1" thickBot="1">
      <c r="A84" s="194"/>
      <c r="B84" s="216" t="s">
        <v>26</v>
      </c>
      <c r="C84" s="220"/>
      <c r="D84" s="217"/>
      <c r="E84" s="217"/>
      <c r="F84" s="217"/>
      <c r="G84" s="194"/>
    </row>
    <row r="85" spans="1:7" ht="18" hidden="1" thickBot="1">
      <c r="A85" s="194"/>
      <c r="B85" s="218" t="s">
        <v>136</v>
      </c>
      <c r="C85" s="220"/>
      <c r="D85" s="217"/>
      <c r="E85" s="217"/>
      <c r="F85" s="217"/>
      <c r="G85" s="194"/>
    </row>
    <row r="86" spans="1:7" ht="18" hidden="1" thickBot="1">
      <c r="A86" s="194"/>
      <c r="B86" s="218" t="s">
        <v>137</v>
      </c>
      <c r="C86" s="220"/>
      <c r="D86" s="217"/>
      <c r="E86" s="217"/>
      <c r="F86" s="217"/>
      <c r="G86" s="194"/>
    </row>
    <row r="87" spans="1:7" ht="18" hidden="1" thickBot="1">
      <c r="A87" s="194"/>
      <c r="B87" s="216" t="s">
        <v>27</v>
      </c>
      <c r="C87" s="220"/>
      <c r="D87" s="217"/>
      <c r="E87" s="217"/>
      <c r="F87" s="217"/>
      <c r="G87" s="194"/>
    </row>
    <row r="88" spans="1:7" ht="18" hidden="1" thickBot="1">
      <c r="A88" s="194"/>
      <c r="B88" s="218" t="s">
        <v>136</v>
      </c>
      <c r="C88" s="220"/>
      <c r="D88" s="217"/>
      <c r="E88" s="217"/>
      <c r="F88" s="217"/>
      <c r="G88" s="194"/>
    </row>
    <row r="89" spans="1:7" ht="18" hidden="1" thickBot="1">
      <c r="A89" s="194"/>
      <c r="B89" s="218" t="s">
        <v>137</v>
      </c>
      <c r="C89" s="220"/>
      <c r="D89" s="217"/>
      <c r="E89" s="217"/>
      <c r="F89" s="217"/>
      <c r="G89" s="194"/>
    </row>
    <row r="90" spans="1:7" ht="18" hidden="1" thickBot="1">
      <c r="A90" s="194"/>
      <c r="B90" s="216" t="s">
        <v>28</v>
      </c>
      <c r="C90" s="220"/>
      <c r="D90" s="217"/>
      <c r="E90" s="217"/>
      <c r="F90" s="217"/>
      <c r="G90" s="194"/>
    </row>
    <row r="91" spans="1:7" ht="18" hidden="1" thickBot="1">
      <c r="A91" s="194"/>
      <c r="B91" s="218" t="s">
        <v>136</v>
      </c>
      <c r="C91" s="220"/>
      <c r="D91" s="217"/>
      <c r="E91" s="217"/>
      <c r="F91" s="217"/>
      <c r="G91" s="194"/>
    </row>
    <row r="92" spans="1:7" ht="18" hidden="1" thickBot="1">
      <c r="A92" s="194"/>
      <c r="B92" s="218" t="s">
        <v>137</v>
      </c>
      <c r="C92" s="220"/>
      <c r="D92" s="217"/>
      <c r="E92" s="217"/>
      <c r="F92" s="217"/>
      <c r="G92" s="194"/>
    </row>
    <row r="93" spans="1:7" ht="33.75" hidden="1" thickBot="1">
      <c r="A93" s="194"/>
      <c r="B93" s="216" t="s">
        <v>29</v>
      </c>
      <c r="C93" s="220"/>
      <c r="D93" s="217"/>
      <c r="E93" s="217"/>
      <c r="F93" s="217"/>
      <c r="G93" s="194"/>
    </row>
    <row r="94" spans="1:7" ht="18" hidden="1" thickBot="1">
      <c r="A94" s="194"/>
      <c r="B94" s="218" t="s">
        <v>136</v>
      </c>
      <c r="C94" s="220"/>
      <c r="D94" s="217"/>
      <c r="E94" s="217"/>
      <c r="F94" s="217"/>
      <c r="G94" s="194"/>
    </row>
    <row r="95" spans="1:7" ht="18" hidden="1" thickBot="1">
      <c r="A95" s="194"/>
      <c r="B95" s="218" t="s">
        <v>137</v>
      </c>
      <c r="C95" s="220"/>
      <c r="D95" s="217"/>
      <c r="E95" s="217"/>
      <c r="F95" s="217"/>
      <c r="G95" s="194"/>
    </row>
    <row r="96" spans="1:7" ht="18" hidden="1" thickBot="1">
      <c r="A96" s="194"/>
      <c r="B96" s="232" t="s">
        <v>47</v>
      </c>
      <c r="C96" s="220">
        <f>C93+C90+C87+C84+C81+C78+C75</f>
        <v>0</v>
      </c>
      <c r="D96" s="220">
        <f>D93+D90+D87+D84+D81+D78+D75</f>
        <v>0</v>
      </c>
      <c r="E96" s="220">
        <f>E93+E90+E87+E84+E81+E78+E75</f>
        <v>0</v>
      </c>
      <c r="F96" s="220">
        <f>F93+F90+F87+F84+F81+F78+F75</f>
        <v>0</v>
      </c>
      <c r="G96" s="194"/>
    </row>
    <row r="97" spans="1:7" ht="17.25" hidden="1" customHeight="1" thickBot="1">
      <c r="A97" s="194"/>
      <c r="B97" s="228" t="s">
        <v>31</v>
      </c>
      <c r="C97" s="229">
        <f>IF(C96-C67=0,0,"Error")</f>
        <v>0</v>
      </c>
      <c r="D97" s="229">
        <f>IF(D96-D67=0,0,"Error")</f>
        <v>0</v>
      </c>
      <c r="E97" s="229">
        <f>IF(E96-E67=0,0,"Error")</f>
        <v>0</v>
      </c>
      <c r="F97" s="229">
        <f>IF(F96-F67=0,0,"Error")</f>
        <v>0</v>
      </c>
      <c r="G97" s="194"/>
    </row>
    <row r="98" spans="1:7" ht="33.75" hidden="1" thickBot="1">
      <c r="A98" s="194"/>
      <c r="B98" s="230" t="s">
        <v>1411</v>
      </c>
      <c r="C98" s="1555"/>
      <c r="D98" s="1556"/>
      <c r="E98" s="1556"/>
      <c r="F98" s="1557"/>
      <c r="G98" s="194"/>
    </row>
    <row r="99" spans="1:7" ht="26.25" hidden="1" customHeight="1" thickBot="1">
      <c r="A99" s="194"/>
      <c r="B99" s="201" t="s">
        <v>14</v>
      </c>
      <c r="C99" s="1515"/>
      <c r="D99" s="1516"/>
      <c r="E99" s="1516"/>
      <c r="F99" s="1517"/>
      <c r="G99" s="194"/>
    </row>
    <row r="100" spans="1:7" ht="18" hidden="1" thickBot="1">
      <c r="A100" s="194"/>
      <c r="B100" s="201" t="s">
        <v>15</v>
      </c>
      <c r="C100" s="1518"/>
      <c r="D100" s="1519"/>
      <c r="E100" s="1519"/>
      <c r="F100" s="1520"/>
      <c r="G100" s="194"/>
    </row>
    <row r="101" spans="1:7" ht="12.75" hidden="1" customHeight="1">
      <c r="A101" s="194"/>
      <c r="B101" s="1521"/>
      <c r="C101" s="210">
        <v>2018</v>
      </c>
      <c r="D101" s="210">
        <v>2019</v>
      </c>
      <c r="E101" s="210">
        <v>2020</v>
      </c>
      <c r="F101" s="210">
        <v>2021</v>
      </c>
      <c r="G101" s="194"/>
    </row>
    <row r="102" spans="1:7" ht="9" hidden="1" customHeight="1" thickBot="1">
      <c r="A102" s="194"/>
      <c r="B102" s="1522"/>
      <c r="C102" s="211" t="s">
        <v>7</v>
      </c>
      <c r="D102" s="211" t="s">
        <v>8</v>
      </c>
      <c r="E102" s="211" t="s">
        <v>8</v>
      </c>
      <c r="F102" s="211" t="s">
        <v>8</v>
      </c>
      <c r="G102" s="194"/>
    </row>
    <row r="103" spans="1:7" ht="18" hidden="1" thickBot="1">
      <c r="A103" s="194"/>
      <c r="B103" s="201" t="s">
        <v>16</v>
      </c>
      <c r="C103" s="233"/>
      <c r="D103" s="233"/>
      <c r="E103" s="233"/>
      <c r="F103" s="233"/>
      <c r="G103" s="194"/>
    </row>
    <row r="104" spans="1:7" ht="18" hidden="1" thickBot="1">
      <c r="A104" s="194"/>
      <c r="B104" s="201" t="s">
        <v>17</v>
      </c>
      <c r="C104" s="212">
        <f>C133</f>
        <v>0</v>
      </c>
      <c r="D104" s="212">
        <f>D133</f>
        <v>0</v>
      </c>
      <c r="E104" s="212">
        <f>E133</f>
        <v>0</v>
      </c>
      <c r="F104" s="212">
        <f>F133</f>
        <v>0</v>
      </c>
      <c r="G104" s="194"/>
    </row>
    <row r="105" spans="1:7" ht="18" hidden="1" thickBot="1">
      <c r="A105" s="194"/>
      <c r="B105" s="201" t="s">
        <v>18</v>
      </c>
      <c r="C105" s="212" t="e">
        <f>C104/C103</f>
        <v>#DIV/0!</v>
      </c>
      <c r="D105" s="212" t="e">
        <f>D104/D103</f>
        <v>#DIV/0!</v>
      </c>
      <c r="E105" s="212" t="e">
        <f>E104/E103</f>
        <v>#DIV/0!</v>
      </c>
      <c r="F105" s="212" t="e">
        <f>F104/F103</f>
        <v>#DIV/0!</v>
      </c>
      <c r="G105" s="194"/>
    </row>
    <row r="106" spans="1:7" ht="18" hidden="1" thickBot="1">
      <c r="A106" s="194"/>
      <c r="B106" s="201" t="s">
        <v>19</v>
      </c>
      <c r="C106" s="213"/>
      <c r="D106" s="214" t="e">
        <f t="shared" ref="D106:F108" si="2">D103/C103-1</f>
        <v>#DIV/0!</v>
      </c>
      <c r="E106" s="214" t="e">
        <f t="shared" si="2"/>
        <v>#DIV/0!</v>
      </c>
      <c r="F106" s="214" t="e">
        <f t="shared" si="2"/>
        <v>#DIV/0!</v>
      </c>
      <c r="G106" s="194"/>
    </row>
    <row r="107" spans="1:7" ht="18" hidden="1" thickBot="1">
      <c r="A107" s="194"/>
      <c r="B107" s="201" t="s">
        <v>21</v>
      </c>
      <c r="C107" s="213"/>
      <c r="D107" s="214" t="e">
        <f t="shared" si="2"/>
        <v>#DIV/0!</v>
      </c>
      <c r="E107" s="214" t="e">
        <f t="shared" si="2"/>
        <v>#DIV/0!</v>
      </c>
      <c r="F107" s="214" t="e">
        <f t="shared" si="2"/>
        <v>#DIV/0!</v>
      </c>
      <c r="G107" s="194"/>
    </row>
    <row r="108" spans="1:7" ht="33.75" hidden="1" thickBot="1">
      <c r="A108" s="194"/>
      <c r="B108" s="201" t="s">
        <v>22</v>
      </c>
      <c r="C108" s="213"/>
      <c r="D108" s="214" t="e">
        <f t="shared" si="2"/>
        <v>#DIV/0!</v>
      </c>
      <c r="E108" s="214" t="e">
        <f t="shared" si="2"/>
        <v>#DIV/0!</v>
      </c>
      <c r="F108" s="214" t="e">
        <f t="shared" si="2"/>
        <v>#DIV/0!</v>
      </c>
      <c r="G108" s="194"/>
    </row>
    <row r="109" spans="1:7" ht="24.75" hidden="1" customHeight="1" thickBot="1">
      <c r="A109" s="194"/>
      <c r="B109" s="1523" t="s">
        <v>1410</v>
      </c>
      <c r="C109" s="1524"/>
      <c r="D109" s="1524"/>
      <c r="E109" s="1524"/>
      <c r="F109" s="1525"/>
      <c r="G109" s="194"/>
    </row>
    <row r="110" spans="1:7" ht="12.75" hidden="1" customHeight="1">
      <c r="A110" s="194"/>
      <c r="B110" s="1521"/>
      <c r="C110" s="210">
        <v>2018</v>
      </c>
      <c r="D110" s="210">
        <v>2019</v>
      </c>
      <c r="E110" s="210">
        <v>2020</v>
      </c>
      <c r="F110" s="210">
        <v>2021</v>
      </c>
      <c r="G110" s="194"/>
    </row>
    <row r="111" spans="1:7" ht="9" hidden="1" customHeight="1" thickBot="1">
      <c r="A111" s="194"/>
      <c r="B111" s="1522"/>
      <c r="C111" s="211" t="s">
        <v>7</v>
      </c>
      <c r="D111" s="211" t="s">
        <v>8</v>
      </c>
      <c r="E111" s="211" t="s">
        <v>8</v>
      </c>
      <c r="F111" s="211" t="s">
        <v>8</v>
      </c>
      <c r="G111" s="194"/>
    </row>
    <row r="112" spans="1:7" ht="24.75" hidden="1" customHeight="1" thickBot="1">
      <c r="A112" s="194"/>
      <c r="B112" s="216" t="s">
        <v>23</v>
      </c>
      <c r="C112" s="217"/>
      <c r="D112" s="217"/>
      <c r="E112" s="217"/>
      <c r="F112" s="217"/>
      <c r="G112" s="194"/>
    </row>
    <row r="113" spans="1:7" ht="18" hidden="1" thickBot="1">
      <c r="A113" s="194"/>
      <c r="B113" s="218" t="s">
        <v>136</v>
      </c>
      <c r="C113" s="220"/>
      <c r="D113" s="231"/>
      <c r="E113" s="231"/>
      <c r="F113" s="231"/>
      <c r="G113" s="194"/>
    </row>
    <row r="114" spans="1:7" ht="18" hidden="1" thickBot="1">
      <c r="A114" s="194"/>
      <c r="B114" s="218" t="s">
        <v>137</v>
      </c>
      <c r="C114" s="220"/>
      <c r="D114" s="231"/>
      <c r="E114" s="231"/>
      <c r="F114" s="231"/>
      <c r="G114" s="194"/>
    </row>
    <row r="115" spans="1:7" ht="24.75" hidden="1" customHeight="1" thickBot="1">
      <c r="A115" s="194"/>
      <c r="B115" s="216" t="s">
        <v>24</v>
      </c>
      <c r="C115" s="217"/>
      <c r="D115" s="217"/>
      <c r="E115" s="217"/>
      <c r="F115" s="217"/>
      <c r="G115" s="194"/>
    </row>
    <row r="116" spans="1:7" ht="18" hidden="1" thickBot="1">
      <c r="A116" s="194"/>
      <c r="B116" s="218" t="s">
        <v>136</v>
      </c>
      <c r="C116" s="220"/>
      <c r="D116" s="217"/>
      <c r="E116" s="217"/>
      <c r="F116" s="217"/>
      <c r="G116" s="194"/>
    </row>
    <row r="117" spans="1:7" ht="18" hidden="1" thickBot="1">
      <c r="A117" s="194"/>
      <c r="B117" s="218" t="s">
        <v>137</v>
      </c>
      <c r="C117" s="220"/>
      <c r="D117" s="217"/>
      <c r="E117" s="217"/>
      <c r="F117" s="217"/>
      <c r="G117" s="194"/>
    </row>
    <row r="118" spans="1:7" ht="24.75" hidden="1" customHeight="1" thickBot="1">
      <c r="A118" s="194"/>
      <c r="B118" s="216" t="s">
        <v>25</v>
      </c>
      <c r="C118" s="234">
        <v>0</v>
      </c>
      <c r="D118" s="235">
        <v>0</v>
      </c>
      <c r="E118" s="235">
        <v>0</v>
      </c>
      <c r="F118" s="235">
        <v>0</v>
      </c>
      <c r="G118" s="194"/>
    </row>
    <row r="119" spans="1:7" ht="18" hidden="1" thickBot="1">
      <c r="A119" s="194"/>
      <c r="B119" s="218" t="s">
        <v>136</v>
      </c>
      <c r="C119" s="220"/>
      <c r="D119" s="217"/>
      <c r="E119" s="217"/>
      <c r="F119" s="217"/>
      <c r="G119" s="194"/>
    </row>
    <row r="120" spans="1:7" ht="18" hidden="1" thickBot="1">
      <c r="A120" s="194"/>
      <c r="B120" s="218" t="s">
        <v>137</v>
      </c>
      <c r="C120" s="220"/>
      <c r="D120" s="217"/>
      <c r="E120" s="217"/>
      <c r="F120" s="217"/>
      <c r="G120" s="194"/>
    </row>
    <row r="121" spans="1:7" ht="18" hidden="1" thickBot="1">
      <c r="A121" s="194"/>
      <c r="B121" s="216" t="s">
        <v>26</v>
      </c>
      <c r="C121" s="220"/>
      <c r="D121" s="217"/>
      <c r="E121" s="217"/>
      <c r="F121" s="217"/>
      <c r="G121" s="194"/>
    </row>
    <row r="122" spans="1:7" ht="18" hidden="1" thickBot="1">
      <c r="A122" s="194"/>
      <c r="B122" s="218" t="s">
        <v>136</v>
      </c>
      <c r="C122" s="220"/>
      <c r="D122" s="217"/>
      <c r="E122" s="217"/>
      <c r="F122" s="217"/>
      <c r="G122" s="194"/>
    </row>
    <row r="123" spans="1:7" ht="18" hidden="1" thickBot="1">
      <c r="A123" s="194"/>
      <c r="B123" s="218" t="s">
        <v>137</v>
      </c>
      <c r="C123" s="220"/>
      <c r="D123" s="217"/>
      <c r="E123" s="217"/>
      <c r="F123" s="217"/>
      <c r="G123" s="194"/>
    </row>
    <row r="124" spans="1:7" ht="18" hidden="1" thickBot="1">
      <c r="A124" s="194"/>
      <c r="B124" s="216" t="s">
        <v>27</v>
      </c>
      <c r="C124" s="220"/>
      <c r="D124" s="217"/>
      <c r="E124" s="217"/>
      <c r="F124" s="217"/>
      <c r="G124" s="194"/>
    </row>
    <row r="125" spans="1:7" ht="18" hidden="1" thickBot="1">
      <c r="A125" s="194"/>
      <c r="B125" s="218" t="s">
        <v>136</v>
      </c>
      <c r="C125" s="220"/>
      <c r="D125" s="217"/>
      <c r="E125" s="217"/>
      <c r="F125" s="217"/>
      <c r="G125" s="194"/>
    </row>
    <row r="126" spans="1:7" ht="15" hidden="1" customHeight="1" thickBot="1">
      <c r="A126" s="194"/>
      <c r="B126" s="218" t="s">
        <v>137</v>
      </c>
      <c r="C126" s="220"/>
      <c r="D126" s="217"/>
      <c r="E126" s="217"/>
      <c r="F126" s="217"/>
      <c r="G126" s="194"/>
    </row>
    <row r="127" spans="1:7" ht="18" hidden="1" thickBot="1">
      <c r="A127" s="194"/>
      <c r="B127" s="216" t="s">
        <v>28</v>
      </c>
      <c r="C127" s="220">
        <v>0</v>
      </c>
      <c r="D127" s="217">
        <v>0</v>
      </c>
      <c r="E127" s="217">
        <v>0</v>
      </c>
      <c r="F127" s="217">
        <v>0</v>
      </c>
      <c r="G127" s="194"/>
    </row>
    <row r="128" spans="1:7" ht="18" hidden="1" thickBot="1">
      <c r="A128" s="194"/>
      <c r="B128" s="218" t="s">
        <v>136</v>
      </c>
      <c r="C128" s="220"/>
      <c r="D128" s="217"/>
      <c r="E128" s="217"/>
      <c r="F128" s="217"/>
      <c r="G128" s="194"/>
    </row>
    <row r="129" spans="1:12" ht="18" hidden="1" thickBot="1">
      <c r="A129" s="194"/>
      <c r="B129" s="218" t="s">
        <v>137</v>
      </c>
      <c r="C129" s="220"/>
      <c r="D129" s="217"/>
      <c r="E129" s="217"/>
      <c r="F129" s="217"/>
      <c r="G129" s="194"/>
    </row>
    <row r="130" spans="1:12" ht="33.75" hidden="1" thickBot="1">
      <c r="A130" s="194"/>
      <c r="B130" s="216" t="s">
        <v>29</v>
      </c>
      <c r="C130" s="220"/>
      <c r="D130" s="217"/>
      <c r="E130" s="217"/>
      <c r="F130" s="217"/>
      <c r="G130" s="194"/>
    </row>
    <row r="131" spans="1:12" ht="18" hidden="1" thickBot="1">
      <c r="A131" s="194"/>
      <c r="B131" s="218" t="s">
        <v>136</v>
      </c>
      <c r="C131" s="220"/>
      <c r="D131" s="217"/>
      <c r="E131" s="217"/>
      <c r="F131" s="217"/>
      <c r="G131" s="194"/>
    </row>
    <row r="132" spans="1:12" ht="18" hidden="1" thickBot="1">
      <c r="A132" s="194"/>
      <c r="B132" s="218" t="s">
        <v>137</v>
      </c>
      <c r="C132" s="220"/>
      <c r="D132" s="217"/>
      <c r="E132" s="217"/>
      <c r="F132" s="217"/>
      <c r="G132" s="194"/>
    </row>
    <row r="133" spans="1:12" ht="18" hidden="1" thickBot="1">
      <c r="A133" s="194"/>
      <c r="B133" s="232" t="s">
        <v>47</v>
      </c>
      <c r="C133" s="220">
        <f>C130+C127+C124+C121+C118+C115+C112</f>
        <v>0</v>
      </c>
      <c r="D133" s="220">
        <f>D130+D127+D124+D121+D118+D115+D112</f>
        <v>0</v>
      </c>
      <c r="E133" s="220">
        <f>E130+E127+E124+E121+E118+E115+E112</f>
        <v>0</v>
      </c>
      <c r="F133" s="220">
        <f>F130+F127+F124+F121+F118+F115+F112</f>
        <v>0</v>
      </c>
      <c r="G133" s="194"/>
    </row>
    <row r="134" spans="1:12" ht="17.25" hidden="1" customHeight="1" thickBot="1">
      <c r="A134" s="194"/>
      <c r="B134" s="228" t="s">
        <v>31</v>
      </c>
      <c r="C134" s="229">
        <f>IF(C133-C104=0,0,"Error")</f>
        <v>0</v>
      </c>
      <c r="D134" s="229">
        <f>IF(D133-D104=0,0,"Error")</f>
        <v>0</v>
      </c>
      <c r="E134" s="229">
        <f>IF(E133-E104=0,0,"Error")</f>
        <v>0</v>
      </c>
      <c r="F134" s="229">
        <f>IF(F133-F104=0,0,"Error")</f>
        <v>0</v>
      </c>
      <c r="G134" s="194"/>
    </row>
    <row r="135" spans="1:12" ht="18" thickBot="1">
      <c r="A135" s="194"/>
      <c r="B135" s="1532" t="s">
        <v>38</v>
      </c>
      <c r="C135" s="1533"/>
      <c r="D135" s="1533"/>
      <c r="E135" s="1533"/>
      <c r="F135" s="1534"/>
      <c r="G135" s="194"/>
    </row>
    <row r="136" spans="1:12" ht="18" thickBot="1">
      <c r="A136" s="194"/>
      <c r="B136" s="1532" t="s">
        <v>45</v>
      </c>
      <c r="C136" s="1533"/>
      <c r="D136" s="1533"/>
      <c r="E136" s="1533"/>
      <c r="F136" s="1534"/>
      <c r="G136" s="194"/>
    </row>
    <row r="137" spans="1:12" ht="33.75" thickBot="1">
      <c r="A137" s="194"/>
      <c r="B137" s="209" t="s">
        <v>48</v>
      </c>
      <c r="C137" s="1549"/>
      <c r="D137" s="1550"/>
      <c r="E137" s="1551"/>
      <c r="F137" s="1552"/>
      <c r="G137" s="194"/>
    </row>
    <row r="138" spans="1:12" ht="36" customHeight="1" thickBot="1">
      <c r="A138" s="194"/>
      <c r="B138" s="209" t="s">
        <v>67</v>
      </c>
      <c r="C138" s="209"/>
      <c r="D138" s="236" t="s">
        <v>138</v>
      </c>
      <c r="E138" s="1553" t="s">
        <v>111</v>
      </c>
      <c r="F138" s="1554"/>
      <c r="G138" s="194"/>
      <c r="H138" s="1538" t="s">
        <v>139</v>
      </c>
      <c r="I138" s="1539"/>
      <c r="J138" s="1539"/>
      <c r="K138" s="1539"/>
      <c r="L138" s="1540"/>
    </row>
    <row r="139" spans="1:12" ht="18" thickBot="1">
      <c r="A139" s="194"/>
      <c r="B139" s="237"/>
      <c r="C139" s="1529"/>
      <c r="D139" s="1547"/>
      <c r="E139" s="1530"/>
      <c r="F139" s="1531"/>
      <c r="G139" s="194"/>
      <c r="H139" s="1541"/>
      <c r="I139" s="1542"/>
      <c r="J139" s="1542"/>
      <c r="K139" s="1542"/>
      <c r="L139" s="1543"/>
    </row>
    <row r="140" spans="1:12" ht="24.75" customHeight="1" thickBot="1">
      <c r="A140" s="194"/>
      <c r="B140" s="201" t="s">
        <v>14</v>
      </c>
      <c r="C140" s="1515" t="s">
        <v>1412</v>
      </c>
      <c r="D140" s="1516"/>
      <c r="E140" s="1516"/>
      <c r="F140" s="1517"/>
      <c r="G140" s="194"/>
      <c r="H140" s="1544"/>
      <c r="I140" s="1545"/>
      <c r="J140" s="1545"/>
      <c r="K140" s="1545"/>
      <c r="L140" s="1546"/>
    </row>
    <row r="141" spans="1:12" ht="18" thickBot="1">
      <c r="A141" s="194"/>
      <c r="B141" s="201" t="s">
        <v>15</v>
      </c>
      <c r="C141" s="1518" t="s">
        <v>1413</v>
      </c>
      <c r="D141" s="1519"/>
      <c r="E141" s="1519"/>
      <c r="F141" s="1520"/>
      <c r="G141" s="194"/>
    </row>
    <row r="142" spans="1:12" ht="19.5" customHeight="1">
      <c r="A142" s="194"/>
      <c r="B142" s="1521"/>
      <c r="C142" s="210">
        <v>2021</v>
      </c>
      <c r="D142" s="210">
        <v>2022</v>
      </c>
      <c r="E142" s="210">
        <v>2023</v>
      </c>
      <c r="F142" s="210">
        <v>2024</v>
      </c>
      <c r="G142" s="194"/>
    </row>
    <row r="143" spans="1:12" ht="18" customHeight="1" thickBot="1">
      <c r="A143" s="194"/>
      <c r="B143" s="1522"/>
      <c r="C143" s="211" t="s">
        <v>7</v>
      </c>
      <c r="D143" s="211" t="s">
        <v>8</v>
      </c>
      <c r="E143" s="211" t="s">
        <v>8</v>
      </c>
      <c r="F143" s="211" t="s">
        <v>8</v>
      </c>
      <c r="G143" s="194"/>
    </row>
    <row r="144" spans="1:12" ht="18" thickBot="1">
      <c r="A144" s="194"/>
      <c r="B144" s="201" t="s">
        <v>16</v>
      </c>
      <c r="C144" s="212">
        <v>0</v>
      </c>
      <c r="D144" s="212">
        <v>0</v>
      </c>
      <c r="E144" s="212">
        <v>0</v>
      </c>
      <c r="F144" s="212">
        <v>0</v>
      </c>
      <c r="G144" s="194"/>
    </row>
    <row r="145" spans="1:12" ht="18" thickBot="1">
      <c r="A145" s="194"/>
      <c r="B145" s="201" t="s">
        <v>17</v>
      </c>
      <c r="C145" s="212">
        <v>39930</v>
      </c>
      <c r="D145" s="212">
        <v>74074</v>
      </c>
      <c r="E145" s="212">
        <v>0</v>
      </c>
      <c r="F145" s="212">
        <v>0</v>
      </c>
      <c r="G145" s="194"/>
    </row>
    <row r="146" spans="1:12" ht="18" thickBot="1">
      <c r="A146" s="194"/>
      <c r="B146" s="201" t="s">
        <v>18</v>
      </c>
      <c r="C146" s="212" t="e">
        <f>C145/C144</f>
        <v>#DIV/0!</v>
      </c>
      <c r="D146" s="212" t="e">
        <f>D145/D144</f>
        <v>#DIV/0!</v>
      </c>
      <c r="E146" s="212" t="e">
        <f>E145/E144</f>
        <v>#DIV/0!</v>
      </c>
      <c r="F146" s="212" t="e">
        <f>F145/F144</f>
        <v>#DIV/0!</v>
      </c>
      <c r="G146" s="194"/>
    </row>
    <row r="147" spans="1:12" ht="18" thickBot="1">
      <c r="A147" s="194"/>
      <c r="B147" s="201" t="s">
        <v>19</v>
      </c>
      <c r="C147" s="213" t="s">
        <v>20</v>
      </c>
      <c r="D147" s="214" t="e">
        <f>D144/C144-1</f>
        <v>#DIV/0!</v>
      </c>
      <c r="E147" s="214" t="e">
        <f t="shared" ref="E147:F149" si="3">E144/D144-1</f>
        <v>#DIV/0!</v>
      </c>
      <c r="F147" s="214" t="e">
        <f t="shared" si="3"/>
        <v>#DIV/0!</v>
      </c>
      <c r="G147" s="194"/>
      <c r="H147" s="215"/>
      <c r="I147" s="215"/>
      <c r="J147" s="215"/>
      <c r="K147" s="215"/>
      <c r="L147" s="215"/>
    </row>
    <row r="148" spans="1:12" ht="18" thickBot="1">
      <c r="A148" s="194"/>
      <c r="B148" s="201" t="s">
        <v>21</v>
      </c>
      <c r="C148" s="213" t="s">
        <v>20</v>
      </c>
      <c r="D148" s="214">
        <f>D145/C145-1</f>
        <v>0.8550964187327823</v>
      </c>
      <c r="E148" s="214">
        <f t="shared" si="3"/>
        <v>-1</v>
      </c>
      <c r="F148" s="214" t="e">
        <f t="shared" si="3"/>
        <v>#DIV/0!</v>
      </c>
      <c r="G148" s="194"/>
    </row>
    <row r="149" spans="1:12" ht="33.75" thickBot="1">
      <c r="A149" s="194"/>
      <c r="B149" s="201" t="s">
        <v>22</v>
      </c>
      <c r="C149" s="213" t="s">
        <v>20</v>
      </c>
      <c r="D149" s="214" t="e">
        <f>D146/C146-1</f>
        <v>#DIV/0!</v>
      </c>
      <c r="E149" s="214" t="e">
        <f t="shared" si="3"/>
        <v>#DIV/0!</v>
      </c>
      <c r="F149" s="214" t="e">
        <f t="shared" si="3"/>
        <v>#DIV/0!</v>
      </c>
      <c r="G149" s="194"/>
    </row>
    <row r="150" spans="1:12" ht="18" thickBot="1">
      <c r="A150" s="194"/>
      <c r="B150" s="1523" t="s">
        <v>1414</v>
      </c>
      <c r="C150" s="1524"/>
      <c r="D150" s="1524"/>
      <c r="E150" s="1524"/>
      <c r="F150" s="1525"/>
      <c r="G150" s="194"/>
    </row>
    <row r="151" spans="1:12" ht="12.75" customHeight="1">
      <c r="A151" s="194"/>
      <c r="B151" s="1521"/>
      <c r="C151" s="210">
        <v>2021</v>
      </c>
      <c r="D151" s="210">
        <v>2022</v>
      </c>
      <c r="E151" s="210">
        <v>2023</v>
      </c>
      <c r="F151" s="210">
        <v>2024</v>
      </c>
      <c r="G151" s="194"/>
    </row>
    <row r="152" spans="1:12" ht="19.5" customHeight="1" thickBot="1">
      <c r="A152" s="194"/>
      <c r="B152" s="1522"/>
      <c r="C152" s="211" t="s">
        <v>7</v>
      </c>
      <c r="D152" s="211" t="s">
        <v>8</v>
      </c>
      <c r="E152" s="211" t="s">
        <v>8</v>
      </c>
      <c r="F152" s="211" t="s">
        <v>8</v>
      </c>
      <c r="G152" s="194"/>
    </row>
    <row r="153" spans="1:12" ht="18" thickBot="1">
      <c r="A153" s="194"/>
      <c r="B153" s="216" t="s">
        <v>41</v>
      </c>
      <c r="C153" s="217">
        <f>C154+C155+C156+C157</f>
        <v>0</v>
      </c>
      <c r="D153" s="217">
        <f>D154+D155+D156+D157</f>
        <v>0</v>
      </c>
      <c r="E153" s="217">
        <f>E154+E155+E156+E157</f>
        <v>0</v>
      </c>
      <c r="F153" s="217">
        <f>F154+F155+F156+F157</f>
        <v>0</v>
      </c>
      <c r="G153" s="194"/>
    </row>
    <row r="154" spans="1:12" ht="18" thickBot="1">
      <c r="A154" s="194"/>
      <c r="B154" s="218" t="s">
        <v>136</v>
      </c>
      <c r="C154" s="217"/>
      <c r="D154" s="217"/>
      <c r="E154" s="217"/>
      <c r="F154" s="217"/>
      <c r="G154" s="194"/>
    </row>
    <row r="155" spans="1:12" ht="18" thickBot="1">
      <c r="A155" s="194"/>
      <c r="B155" s="218" t="s">
        <v>141</v>
      </c>
      <c r="C155" s="217"/>
      <c r="D155" s="217"/>
      <c r="E155" s="217"/>
      <c r="F155" s="217"/>
      <c r="G155" s="194"/>
    </row>
    <row r="156" spans="1:12" ht="18" thickBot="1">
      <c r="A156" s="194"/>
      <c r="B156" s="218" t="s">
        <v>142</v>
      </c>
      <c r="C156" s="217"/>
      <c r="D156" s="217"/>
      <c r="E156" s="217"/>
      <c r="F156" s="217"/>
      <c r="G156" s="194"/>
    </row>
    <row r="157" spans="1:12" ht="18" thickBot="1">
      <c r="A157" s="194"/>
      <c r="B157" s="218" t="s">
        <v>143</v>
      </c>
      <c r="C157" s="217"/>
      <c r="D157" s="217"/>
      <c r="E157" s="217"/>
      <c r="F157" s="217"/>
      <c r="G157" s="194"/>
    </row>
    <row r="158" spans="1:12" ht="18" thickBot="1">
      <c r="A158" s="194"/>
      <c r="B158" s="216" t="s">
        <v>42</v>
      </c>
      <c r="C158" s="212">
        <v>39930</v>
      </c>
      <c r="D158" s="212">
        <v>74074</v>
      </c>
      <c r="E158" s="212"/>
      <c r="F158" s="212"/>
      <c r="G158" s="194"/>
    </row>
    <row r="159" spans="1:12" ht="18" thickBot="1">
      <c r="A159" s="194"/>
      <c r="B159" s="218" t="s">
        <v>136</v>
      </c>
      <c r="C159" s="212">
        <v>39930</v>
      </c>
      <c r="D159" s="212">
        <v>74074</v>
      </c>
      <c r="E159" s="212"/>
      <c r="F159" s="212"/>
      <c r="G159" s="194"/>
    </row>
    <row r="160" spans="1:12" ht="18" thickBot="1">
      <c r="A160" s="194"/>
      <c r="B160" s="218" t="s">
        <v>141</v>
      </c>
      <c r="C160" s="220"/>
      <c r="D160" s="217"/>
      <c r="E160" s="217"/>
      <c r="F160" s="217"/>
      <c r="G160" s="194"/>
    </row>
    <row r="161" spans="1:12" ht="18" thickBot="1">
      <c r="A161" s="194"/>
      <c r="B161" s="218" t="s">
        <v>142</v>
      </c>
      <c r="C161" s="220"/>
      <c r="D161" s="217"/>
      <c r="E161" s="217"/>
      <c r="F161" s="217"/>
      <c r="G161" s="194"/>
    </row>
    <row r="162" spans="1:12" ht="18" thickBot="1">
      <c r="A162" s="194"/>
      <c r="B162" s="218" t="s">
        <v>143</v>
      </c>
      <c r="C162" s="220"/>
      <c r="D162" s="217"/>
      <c r="E162" s="217"/>
      <c r="F162" s="217"/>
      <c r="G162" s="194"/>
    </row>
    <row r="163" spans="1:12" ht="18" thickBot="1">
      <c r="A163" s="194"/>
      <c r="B163" s="238" t="s">
        <v>30</v>
      </c>
      <c r="C163" s="220">
        <f>C153+C158</f>
        <v>39930</v>
      </c>
      <c r="D163" s="220">
        <f>D153+D158</f>
        <v>74074</v>
      </c>
      <c r="E163" s="220">
        <f>E153+E158</f>
        <v>0</v>
      </c>
      <c r="F163" s="220">
        <f>F153+F158</f>
        <v>0</v>
      </c>
      <c r="G163" s="194"/>
    </row>
    <row r="164" spans="1:12" ht="50.25" thickBot="1">
      <c r="A164" s="194"/>
      <c r="B164" s="209" t="s">
        <v>32</v>
      </c>
      <c r="C164" s="209"/>
      <c r="D164" s="236" t="s">
        <v>138</v>
      </c>
      <c r="E164" s="1530" t="s">
        <v>1415</v>
      </c>
      <c r="F164" s="1531"/>
      <c r="G164" s="194"/>
    </row>
    <row r="165" spans="1:12" ht="21.75" customHeight="1" thickBot="1">
      <c r="A165" s="194"/>
      <c r="B165" s="201" t="s">
        <v>14</v>
      </c>
      <c r="C165" s="1515" t="s">
        <v>1416</v>
      </c>
      <c r="D165" s="1516"/>
      <c r="E165" s="1516"/>
      <c r="F165" s="1517"/>
      <c r="G165" s="194"/>
    </row>
    <row r="166" spans="1:12" ht="18" thickBot="1">
      <c r="A166" s="194"/>
      <c r="B166" s="201" t="s">
        <v>15</v>
      </c>
      <c r="C166" s="1518"/>
      <c r="D166" s="1519"/>
      <c r="E166" s="1519"/>
      <c r="F166" s="1520"/>
      <c r="G166" s="194"/>
    </row>
    <row r="167" spans="1:12" ht="12.75" customHeight="1">
      <c r="A167" s="194"/>
      <c r="B167" s="1521"/>
      <c r="C167" s="210">
        <v>2021</v>
      </c>
      <c r="D167" s="210">
        <v>2022</v>
      </c>
      <c r="E167" s="210">
        <v>2023</v>
      </c>
      <c r="F167" s="210">
        <v>2024</v>
      </c>
      <c r="G167" s="194"/>
    </row>
    <row r="168" spans="1:12" ht="16.5" customHeight="1" thickBot="1">
      <c r="A168" s="194"/>
      <c r="B168" s="1522"/>
      <c r="C168" s="211" t="s">
        <v>7</v>
      </c>
      <c r="D168" s="211" t="s">
        <v>8</v>
      </c>
      <c r="E168" s="211" t="s">
        <v>8</v>
      </c>
      <c r="F168" s="211" t="s">
        <v>8</v>
      </c>
      <c r="G168" s="194"/>
    </row>
    <row r="169" spans="1:12" ht="18" thickBot="1">
      <c r="A169" s="194"/>
      <c r="B169" s="201" t="s">
        <v>16</v>
      </c>
      <c r="C169" s="201"/>
      <c r="D169" s="213">
        <v>0</v>
      </c>
      <c r="E169" s="201"/>
      <c r="F169" s="201"/>
      <c r="G169" s="194"/>
    </row>
    <row r="170" spans="1:12" ht="18" thickBot="1">
      <c r="A170" s="194"/>
      <c r="B170" s="201" t="s">
        <v>17</v>
      </c>
      <c r="C170" s="212">
        <v>363198</v>
      </c>
      <c r="D170" s="212">
        <v>186000</v>
      </c>
      <c r="E170" s="212"/>
      <c r="F170" s="212"/>
      <c r="G170" s="194"/>
    </row>
    <row r="171" spans="1:12" ht="18" thickBot="1">
      <c r="A171" s="194"/>
      <c r="B171" s="201" t="s">
        <v>18</v>
      </c>
      <c r="C171" s="212" t="e">
        <f>C170/C169</f>
        <v>#DIV/0!</v>
      </c>
      <c r="D171" s="212" t="e">
        <f>D170/D169</f>
        <v>#DIV/0!</v>
      </c>
      <c r="E171" s="212" t="e">
        <f>E170/E169</f>
        <v>#DIV/0!</v>
      </c>
      <c r="F171" s="212" t="e">
        <f>F170/F169</f>
        <v>#DIV/0!</v>
      </c>
      <c r="G171" s="194"/>
    </row>
    <row r="172" spans="1:12" ht="18" thickBot="1">
      <c r="A172" s="194"/>
      <c r="B172" s="201" t="s">
        <v>19</v>
      </c>
      <c r="C172" s="213" t="s">
        <v>20</v>
      </c>
      <c r="D172" s="214" t="e">
        <f>D169/C169-1</f>
        <v>#DIV/0!</v>
      </c>
      <c r="E172" s="214" t="e">
        <f t="shared" ref="E172:F174" si="4">E169/D169-1</f>
        <v>#DIV/0!</v>
      </c>
      <c r="F172" s="214" t="e">
        <f t="shared" si="4"/>
        <v>#DIV/0!</v>
      </c>
      <c r="G172" s="194"/>
      <c r="H172" s="215"/>
      <c r="I172" s="215"/>
      <c r="J172" s="215"/>
      <c r="K172" s="215"/>
      <c r="L172" s="215"/>
    </row>
    <row r="173" spans="1:12" ht="18" thickBot="1">
      <c r="A173" s="194"/>
      <c r="B173" s="201" t="s">
        <v>21</v>
      </c>
      <c r="C173" s="213" t="s">
        <v>20</v>
      </c>
      <c r="D173" s="214">
        <f>D170/C170-1</f>
        <v>-0.48788264252556457</v>
      </c>
      <c r="E173" s="214">
        <f t="shared" si="4"/>
        <v>-1</v>
      </c>
      <c r="F173" s="214" t="e">
        <f t="shared" si="4"/>
        <v>#DIV/0!</v>
      </c>
      <c r="G173" s="194"/>
    </row>
    <row r="174" spans="1:12" ht="33.75" thickBot="1">
      <c r="A174" s="194"/>
      <c r="B174" s="201" t="s">
        <v>22</v>
      </c>
      <c r="C174" s="213" t="s">
        <v>20</v>
      </c>
      <c r="D174" s="214" t="e">
        <f>D171/C171-1</f>
        <v>#DIV/0!</v>
      </c>
      <c r="E174" s="214" t="e">
        <f t="shared" si="4"/>
        <v>#DIV/0!</v>
      </c>
      <c r="F174" s="214" t="e">
        <f t="shared" si="4"/>
        <v>#DIV/0!</v>
      </c>
      <c r="G174" s="194"/>
    </row>
    <row r="175" spans="1:12" ht="23.25" customHeight="1" thickBot="1">
      <c r="A175" s="194"/>
      <c r="B175" s="1523" t="s">
        <v>1417</v>
      </c>
      <c r="C175" s="1524"/>
      <c r="D175" s="1524"/>
      <c r="E175" s="1524"/>
      <c r="F175" s="1525"/>
      <c r="G175" s="194"/>
    </row>
    <row r="176" spans="1:12" ht="12.75" customHeight="1">
      <c r="A176" s="194"/>
      <c r="B176" s="1521"/>
      <c r="C176" s="210">
        <v>2021</v>
      </c>
      <c r="D176" s="210">
        <v>2022</v>
      </c>
      <c r="E176" s="210">
        <v>2023</v>
      </c>
      <c r="F176" s="210">
        <v>2024</v>
      </c>
      <c r="G176" s="194"/>
    </row>
    <row r="177" spans="1:7" ht="18.75" customHeight="1" thickBot="1">
      <c r="A177" s="194"/>
      <c r="B177" s="1522"/>
      <c r="C177" s="211" t="s">
        <v>7</v>
      </c>
      <c r="D177" s="211" t="s">
        <v>8</v>
      </c>
      <c r="E177" s="211" t="s">
        <v>8</v>
      </c>
      <c r="F177" s="211" t="s">
        <v>8</v>
      </c>
      <c r="G177" s="194"/>
    </row>
    <row r="178" spans="1:7" ht="18" thickBot="1">
      <c r="A178" s="194"/>
      <c r="B178" s="216" t="s">
        <v>41</v>
      </c>
      <c r="C178" s="217">
        <f>C179+C180+C181+C182</f>
        <v>0</v>
      </c>
      <c r="D178" s="217">
        <f>D179+D180+D181+D182</f>
        <v>0</v>
      </c>
      <c r="E178" s="217">
        <f>E179+E180+E181+E182</f>
        <v>0</v>
      </c>
      <c r="F178" s="217">
        <f>F179+F180+F181+F182</f>
        <v>0</v>
      </c>
      <c r="G178" s="194"/>
    </row>
    <row r="179" spans="1:7" ht="18" thickBot="1">
      <c r="A179" s="194"/>
      <c r="B179" s="218" t="s">
        <v>136</v>
      </c>
      <c r="C179" s="217"/>
      <c r="D179" s="217"/>
      <c r="E179" s="217"/>
      <c r="F179" s="217"/>
      <c r="G179" s="194"/>
    </row>
    <row r="180" spans="1:7" ht="18" thickBot="1">
      <c r="A180" s="194"/>
      <c r="B180" s="218" t="s">
        <v>141</v>
      </c>
      <c r="C180" s="217"/>
      <c r="D180" s="217"/>
      <c r="E180" s="217"/>
      <c r="F180" s="217"/>
      <c r="G180" s="194"/>
    </row>
    <row r="181" spans="1:7" ht="18" thickBot="1">
      <c r="A181" s="194"/>
      <c r="B181" s="218" t="s">
        <v>142</v>
      </c>
      <c r="C181" s="217"/>
      <c r="D181" s="217"/>
      <c r="E181" s="217"/>
      <c r="F181" s="217"/>
      <c r="G181" s="194"/>
    </row>
    <row r="182" spans="1:7" ht="18" thickBot="1">
      <c r="A182" s="194"/>
      <c r="B182" s="218" t="s">
        <v>143</v>
      </c>
      <c r="C182" s="217"/>
      <c r="D182" s="217"/>
      <c r="E182" s="217"/>
      <c r="F182" s="217"/>
      <c r="G182" s="194"/>
    </row>
    <row r="183" spans="1:7" ht="18" thickBot="1">
      <c r="A183" s="194"/>
      <c r="B183" s="216" t="s">
        <v>42</v>
      </c>
      <c r="C183" s="212">
        <v>363198</v>
      </c>
      <c r="D183" s="212">
        <v>186000</v>
      </c>
      <c r="E183" s="212"/>
      <c r="F183" s="212"/>
      <c r="G183" s="194"/>
    </row>
    <row r="184" spans="1:7" ht="18" thickBot="1">
      <c r="A184" s="194"/>
      <c r="B184" s="218" t="s">
        <v>136</v>
      </c>
      <c r="C184" s="212">
        <v>363198</v>
      </c>
      <c r="D184" s="212">
        <v>186000</v>
      </c>
      <c r="E184" s="212"/>
      <c r="F184" s="212"/>
      <c r="G184" s="194"/>
    </row>
    <row r="185" spans="1:7" ht="18" thickBot="1">
      <c r="A185" s="194"/>
      <c r="B185" s="218" t="s">
        <v>141</v>
      </c>
      <c r="C185" s="220"/>
      <c r="D185" s="217"/>
      <c r="E185" s="217"/>
      <c r="F185" s="217"/>
      <c r="G185" s="194"/>
    </row>
    <row r="186" spans="1:7" ht="18" thickBot="1">
      <c r="A186" s="194"/>
      <c r="B186" s="218" t="s">
        <v>142</v>
      </c>
      <c r="C186" s="220"/>
      <c r="D186" s="217"/>
      <c r="E186" s="217"/>
      <c r="F186" s="217"/>
      <c r="G186" s="194"/>
    </row>
    <row r="187" spans="1:7" ht="18" thickBot="1">
      <c r="A187" s="194"/>
      <c r="B187" s="218" t="s">
        <v>143</v>
      </c>
      <c r="C187" s="220"/>
      <c r="D187" s="217"/>
      <c r="E187" s="217"/>
      <c r="F187" s="217"/>
      <c r="G187" s="194"/>
    </row>
    <row r="188" spans="1:7" ht="30" customHeight="1" thickBot="1">
      <c r="A188" s="194"/>
      <c r="B188" s="238" t="s">
        <v>144</v>
      </c>
      <c r="C188" s="220">
        <f>C178+C183</f>
        <v>363198</v>
      </c>
      <c r="D188" s="220">
        <f>D178+D183</f>
        <v>186000</v>
      </c>
      <c r="E188" s="220">
        <f>E178+E183</f>
        <v>0</v>
      </c>
      <c r="F188" s="220">
        <f>F178+F183</f>
        <v>0</v>
      </c>
      <c r="G188" s="194"/>
    </row>
    <row r="189" spans="1:7" ht="32.25" customHeight="1" thickBot="1">
      <c r="A189" s="194"/>
      <c r="B189" s="209" t="s">
        <v>145</v>
      </c>
      <c r="C189" s="239"/>
      <c r="D189" s="240" t="s">
        <v>138</v>
      </c>
      <c r="E189" s="241"/>
      <c r="F189" s="242" t="s">
        <v>1418</v>
      </c>
      <c r="G189" s="194"/>
    </row>
    <row r="190" spans="1:7" ht="18" customHeight="1" thickBot="1">
      <c r="A190" s="194"/>
      <c r="B190" s="201" t="s">
        <v>14</v>
      </c>
      <c r="C190" s="1515" t="s">
        <v>2074</v>
      </c>
      <c r="D190" s="1516"/>
      <c r="E190" s="1516"/>
      <c r="F190" s="1517"/>
      <c r="G190" s="194"/>
    </row>
    <row r="191" spans="1:7" ht="18" customHeight="1" thickBot="1">
      <c r="A191" s="194"/>
      <c r="B191" s="201" t="s">
        <v>15</v>
      </c>
      <c r="C191" s="1518"/>
      <c r="D191" s="1519"/>
      <c r="E191" s="1519"/>
      <c r="F191" s="1520"/>
      <c r="G191" s="194"/>
    </row>
    <row r="192" spans="1:7" ht="17.25" customHeight="1">
      <c r="A192" s="194"/>
      <c r="B192" s="1521"/>
      <c r="C192" s="210">
        <v>2021</v>
      </c>
      <c r="D192" s="210">
        <v>2022</v>
      </c>
      <c r="E192" s="210">
        <v>2023</v>
      </c>
      <c r="F192" s="210">
        <v>2024</v>
      </c>
      <c r="G192" s="194"/>
    </row>
    <row r="193" spans="1:12" ht="17.25" customHeight="1" thickBot="1">
      <c r="A193" s="194"/>
      <c r="B193" s="1522"/>
      <c r="C193" s="211" t="s">
        <v>7</v>
      </c>
      <c r="D193" s="211" t="s">
        <v>8</v>
      </c>
      <c r="E193" s="211" t="s">
        <v>8</v>
      </c>
      <c r="F193" s="211" t="s">
        <v>8</v>
      </c>
      <c r="G193" s="194"/>
    </row>
    <row r="194" spans="1:12" ht="15.75" customHeight="1" thickBot="1">
      <c r="A194" s="194"/>
      <c r="B194" s="201" t="s">
        <v>16</v>
      </c>
      <c r="C194" s="201"/>
      <c r="D194" s="201"/>
      <c r="E194" s="201"/>
      <c r="F194" s="201"/>
      <c r="G194" s="194"/>
    </row>
    <row r="195" spans="1:12" ht="17.25" customHeight="1" thickBot="1">
      <c r="A195" s="194"/>
      <c r="B195" s="201" t="s">
        <v>17</v>
      </c>
      <c r="C195" s="212"/>
      <c r="D195" s="212">
        <v>78000</v>
      </c>
      <c r="E195" s="212">
        <v>37888</v>
      </c>
      <c r="F195" s="212">
        <v>127592</v>
      </c>
      <c r="G195" s="194"/>
    </row>
    <row r="196" spans="1:12" ht="20.25" customHeight="1" thickBot="1">
      <c r="A196" s="194"/>
      <c r="B196" s="201" t="s">
        <v>18</v>
      </c>
      <c r="C196" s="212" t="e">
        <f>C195/C194</f>
        <v>#DIV/0!</v>
      </c>
      <c r="D196" s="212" t="e">
        <f>D195/D194</f>
        <v>#DIV/0!</v>
      </c>
      <c r="E196" s="212" t="e">
        <f>E195/E194</f>
        <v>#DIV/0!</v>
      </c>
      <c r="F196" s="212" t="e">
        <f>F195/F194</f>
        <v>#DIV/0!</v>
      </c>
      <c r="G196" s="194"/>
    </row>
    <row r="197" spans="1:12" ht="20.25" customHeight="1" thickBot="1">
      <c r="A197" s="194"/>
      <c r="B197" s="201" t="s">
        <v>19</v>
      </c>
      <c r="C197" s="213" t="s">
        <v>20</v>
      </c>
      <c r="D197" s="214" t="e">
        <f>D194/C194-1</f>
        <v>#DIV/0!</v>
      </c>
      <c r="E197" s="214" t="e">
        <f t="shared" ref="E197:F199" si="5">E194/D194-1</f>
        <v>#DIV/0!</v>
      </c>
      <c r="F197" s="214" t="e">
        <f t="shared" si="5"/>
        <v>#DIV/0!</v>
      </c>
      <c r="G197" s="194"/>
      <c r="H197" s="215"/>
      <c r="I197" s="215"/>
      <c r="J197" s="215"/>
      <c r="K197" s="215"/>
      <c r="L197" s="215"/>
    </row>
    <row r="198" spans="1:12" ht="18" customHeight="1" thickBot="1">
      <c r="A198" s="194"/>
      <c r="B198" s="201" t="s">
        <v>21</v>
      </c>
      <c r="C198" s="213" t="s">
        <v>20</v>
      </c>
      <c r="D198" s="214" t="e">
        <f>D195/C195-1</f>
        <v>#DIV/0!</v>
      </c>
      <c r="E198" s="214">
        <f t="shared" si="5"/>
        <v>-0.51425641025641022</v>
      </c>
      <c r="F198" s="214">
        <f t="shared" si="5"/>
        <v>2.3676097972972974</v>
      </c>
      <c r="G198" s="194"/>
    </row>
    <row r="199" spans="1:12" ht="32.25" customHeight="1" thickBot="1">
      <c r="A199" s="194"/>
      <c r="B199" s="201" t="s">
        <v>22</v>
      </c>
      <c r="C199" s="213" t="s">
        <v>20</v>
      </c>
      <c r="D199" s="214" t="e">
        <f>D196/C196-1</f>
        <v>#DIV/0!</v>
      </c>
      <c r="E199" s="214" t="e">
        <f t="shared" si="5"/>
        <v>#DIV/0!</v>
      </c>
      <c r="F199" s="214" t="e">
        <f t="shared" si="5"/>
        <v>#DIV/0!</v>
      </c>
      <c r="G199" s="194"/>
    </row>
    <row r="200" spans="1:12" ht="18" customHeight="1" thickBot="1">
      <c r="A200" s="194"/>
      <c r="B200" s="1523" t="s">
        <v>1419</v>
      </c>
      <c r="C200" s="1524"/>
      <c r="D200" s="1524"/>
      <c r="E200" s="1524"/>
      <c r="F200" s="1525"/>
      <c r="G200" s="194"/>
    </row>
    <row r="201" spans="1:12" ht="20.25" customHeight="1">
      <c r="A201" s="194"/>
      <c r="B201" s="1521"/>
      <c r="C201" s="210">
        <v>2021</v>
      </c>
      <c r="D201" s="210">
        <v>2022</v>
      </c>
      <c r="E201" s="210">
        <v>2023</v>
      </c>
      <c r="F201" s="210">
        <v>2024</v>
      </c>
      <c r="G201" s="194"/>
    </row>
    <row r="202" spans="1:12" ht="18.75" customHeight="1" thickBot="1">
      <c r="A202" s="194"/>
      <c r="B202" s="1522"/>
      <c r="C202" s="211" t="s">
        <v>7</v>
      </c>
      <c r="D202" s="211" t="s">
        <v>8</v>
      </c>
      <c r="E202" s="211" t="s">
        <v>8</v>
      </c>
      <c r="F202" s="211" t="s">
        <v>8</v>
      </c>
      <c r="G202" s="194"/>
    </row>
    <row r="203" spans="1:12" ht="16.5" customHeight="1" thickBot="1">
      <c r="A203" s="194"/>
      <c r="B203" s="216" t="s">
        <v>41</v>
      </c>
      <c r="C203" s="217">
        <f>C204+C205+C206+C207</f>
        <v>0</v>
      </c>
      <c r="D203" s="217">
        <f>D204+D205+D206+D207</f>
        <v>0</v>
      </c>
      <c r="E203" s="217">
        <f>E204+E205+E206+E207</f>
        <v>0</v>
      </c>
      <c r="F203" s="217">
        <f>F204+F205+F206+F207</f>
        <v>0</v>
      </c>
      <c r="G203" s="194"/>
    </row>
    <row r="204" spans="1:12" ht="16.5" customHeight="1" thickBot="1">
      <c r="A204" s="194"/>
      <c r="B204" s="218" t="s">
        <v>136</v>
      </c>
      <c r="C204" s="217"/>
      <c r="D204" s="217"/>
      <c r="E204" s="217"/>
      <c r="F204" s="217"/>
      <c r="G204" s="194"/>
    </row>
    <row r="205" spans="1:12" ht="18" customHeight="1" thickBot="1">
      <c r="A205" s="194"/>
      <c r="B205" s="218" t="s">
        <v>141</v>
      </c>
      <c r="C205" s="217"/>
      <c r="D205" s="217"/>
      <c r="E205" s="217"/>
      <c r="F205" s="217"/>
      <c r="G205" s="194"/>
    </row>
    <row r="206" spans="1:12" ht="15.75" customHeight="1" thickBot="1">
      <c r="A206" s="194"/>
      <c r="B206" s="218" t="s">
        <v>142</v>
      </c>
      <c r="C206" s="217"/>
      <c r="D206" s="217"/>
      <c r="E206" s="217"/>
      <c r="F206" s="217"/>
      <c r="G206" s="194"/>
    </row>
    <row r="207" spans="1:12" ht="18" customHeight="1" thickBot="1">
      <c r="A207" s="194"/>
      <c r="B207" s="218" t="s">
        <v>143</v>
      </c>
      <c r="C207" s="217"/>
      <c r="D207" s="217"/>
      <c r="E207" s="217"/>
      <c r="F207" s="217"/>
      <c r="G207" s="194"/>
    </row>
    <row r="208" spans="1:12" ht="16.5" customHeight="1" thickBot="1">
      <c r="A208" s="194"/>
      <c r="B208" s="216" t="s">
        <v>42</v>
      </c>
      <c r="C208" s="212"/>
      <c r="D208" s="212">
        <v>78000</v>
      </c>
      <c r="E208" s="212">
        <v>37888</v>
      </c>
      <c r="F208" s="212">
        <v>127592</v>
      </c>
      <c r="G208" s="194"/>
    </row>
    <row r="209" spans="1:12" ht="18.75" customHeight="1" thickBot="1">
      <c r="A209" s="194"/>
      <c r="B209" s="218" t="s">
        <v>136</v>
      </c>
      <c r="C209" s="212"/>
      <c r="D209" s="212">
        <v>78000</v>
      </c>
      <c r="E209" s="212">
        <v>37888</v>
      </c>
      <c r="F209" s="212">
        <v>127592</v>
      </c>
      <c r="G209" s="194"/>
    </row>
    <row r="210" spans="1:12" ht="24" customHeight="1" thickBot="1">
      <c r="A210" s="194"/>
      <c r="B210" s="218" t="s">
        <v>141</v>
      </c>
      <c r="C210" s="220"/>
      <c r="D210" s="217"/>
      <c r="E210" s="217"/>
      <c r="F210" s="217"/>
      <c r="G210" s="194"/>
    </row>
    <row r="211" spans="1:12" ht="27.75" customHeight="1" thickBot="1">
      <c r="A211" s="194"/>
      <c r="B211" s="218" t="s">
        <v>142</v>
      </c>
      <c r="C211" s="220"/>
      <c r="D211" s="217"/>
      <c r="E211" s="217"/>
      <c r="F211" s="217"/>
      <c r="G211" s="194"/>
    </row>
    <row r="212" spans="1:12" ht="17.25" customHeight="1" thickBot="1">
      <c r="A212" s="194"/>
      <c r="B212" s="218" t="s">
        <v>143</v>
      </c>
      <c r="C212" s="220"/>
      <c r="D212" s="217"/>
      <c r="E212" s="217"/>
      <c r="F212" s="217"/>
      <c r="G212" s="194"/>
    </row>
    <row r="213" spans="1:12" ht="19.5" customHeight="1" thickBot="1">
      <c r="A213" s="194"/>
      <c r="B213" s="227" t="s">
        <v>153</v>
      </c>
      <c r="C213" s="220">
        <f>C203+C208</f>
        <v>0</v>
      </c>
      <c r="D213" s="220">
        <f>D203+D208</f>
        <v>78000</v>
      </c>
      <c r="E213" s="220">
        <f>E203+E208</f>
        <v>37888</v>
      </c>
      <c r="F213" s="220">
        <f>F203+F208</f>
        <v>127592</v>
      </c>
      <c r="G213" s="194"/>
    </row>
    <row r="214" spans="1:12" ht="36.75" customHeight="1" thickBot="1">
      <c r="A214" s="194"/>
      <c r="B214" s="243" t="s">
        <v>43</v>
      </c>
      <c r="C214" s="1529"/>
      <c r="D214" s="1530"/>
      <c r="E214" s="1530"/>
      <c r="F214" s="1531"/>
      <c r="G214" s="194"/>
    </row>
    <row r="215" spans="1:12" ht="50.25" thickBot="1">
      <c r="A215" s="194"/>
      <c r="B215" s="209" t="s">
        <v>36</v>
      </c>
      <c r="C215" s="239"/>
      <c r="D215" s="240" t="s">
        <v>138</v>
      </c>
      <c r="E215" s="241"/>
      <c r="F215" s="242" t="s">
        <v>1420</v>
      </c>
      <c r="G215" s="194"/>
    </row>
    <row r="216" spans="1:12" ht="17.25" customHeight="1" thickBot="1">
      <c r="A216" s="194"/>
      <c r="B216" s="201" t="s">
        <v>14</v>
      </c>
      <c r="C216" s="1515" t="s">
        <v>1421</v>
      </c>
      <c r="D216" s="1516"/>
      <c r="E216" s="1516"/>
      <c r="F216" s="1517"/>
      <c r="G216" s="194"/>
    </row>
    <row r="217" spans="1:12" ht="18" thickBot="1">
      <c r="A217" s="194"/>
      <c r="B217" s="201" t="s">
        <v>15</v>
      </c>
      <c r="C217" s="1548"/>
      <c r="D217" s="1519"/>
      <c r="E217" s="1519"/>
      <c r="F217" s="1520"/>
      <c r="G217" s="194"/>
    </row>
    <row r="218" spans="1:12" ht="12.75" customHeight="1">
      <c r="A218" s="194"/>
      <c r="B218" s="1521"/>
      <c r="C218" s="210">
        <v>2021</v>
      </c>
      <c r="D218" s="210">
        <v>2022</v>
      </c>
      <c r="E218" s="210">
        <v>2023</v>
      </c>
      <c r="F218" s="210">
        <v>2024</v>
      </c>
      <c r="G218" s="194"/>
    </row>
    <row r="219" spans="1:12" ht="20.25" customHeight="1" thickBot="1">
      <c r="A219" s="194"/>
      <c r="B219" s="1522"/>
      <c r="C219" s="211" t="s">
        <v>7</v>
      </c>
      <c r="D219" s="211" t="s">
        <v>8</v>
      </c>
      <c r="E219" s="211" t="s">
        <v>8</v>
      </c>
      <c r="F219" s="211" t="s">
        <v>8</v>
      </c>
      <c r="G219" s="194"/>
    </row>
    <row r="220" spans="1:12" ht="18" thickBot="1">
      <c r="A220" s="194"/>
      <c r="B220" s="201" t="s">
        <v>16</v>
      </c>
      <c r="C220" s="201">
        <v>0</v>
      </c>
      <c r="D220" s="213">
        <v>0</v>
      </c>
      <c r="E220" s="213">
        <v>0</v>
      </c>
      <c r="F220" s="201">
        <v>0</v>
      </c>
      <c r="G220" s="194"/>
    </row>
    <row r="221" spans="1:12" ht="18" thickBot="1">
      <c r="A221" s="194"/>
      <c r="B221" s="201" t="s">
        <v>17</v>
      </c>
      <c r="C221" s="212"/>
      <c r="D221" s="212">
        <v>0</v>
      </c>
      <c r="E221" s="212"/>
      <c r="F221" s="212">
        <v>437000</v>
      </c>
      <c r="G221" s="194"/>
    </row>
    <row r="222" spans="1:12" ht="18" thickBot="1">
      <c r="A222" s="194"/>
      <c r="B222" s="201" t="s">
        <v>18</v>
      </c>
      <c r="C222" s="212" t="e">
        <f>C221/C220</f>
        <v>#DIV/0!</v>
      </c>
      <c r="D222" s="212" t="e">
        <f>D221/D220</f>
        <v>#DIV/0!</v>
      </c>
      <c r="E222" s="212" t="e">
        <f>E221/E220</f>
        <v>#DIV/0!</v>
      </c>
      <c r="F222" s="212" t="e">
        <f>F221/F220</f>
        <v>#DIV/0!</v>
      </c>
      <c r="G222" s="194"/>
    </row>
    <row r="223" spans="1:12" ht="18" thickBot="1">
      <c r="A223" s="194"/>
      <c r="B223" s="201" t="s">
        <v>19</v>
      </c>
      <c r="C223" s="213" t="s">
        <v>20</v>
      </c>
      <c r="D223" s="214" t="e">
        <f>D220/C220-1</f>
        <v>#DIV/0!</v>
      </c>
      <c r="E223" s="214" t="e">
        <f t="shared" ref="E223:F225" si="6">E220/D220-1</f>
        <v>#DIV/0!</v>
      </c>
      <c r="F223" s="214" t="e">
        <f t="shared" si="6"/>
        <v>#DIV/0!</v>
      </c>
      <c r="G223" s="194"/>
      <c r="H223" s="215"/>
      <c r="I223" s="215"/>
      <c r="J223" s="215"/>
      <c r="K223" s="215"/>
      <c r="L223" s="215"/>
    </row>
    <row r="224" spans="1:12" ht="18" thickBot="1">
      <c r="A224" s="194"/>
      <c r="B224" s="201" t="s">
        <v>21</v>
      </c>
      <c r="C224" s="213" t="s">
        <v>20</v>
      </c>
      <c r="D224" s="214" t="e">
        <f>D221/C221-1</f>
        <v>#DIV/0!</v>
      </c>
      <c r="E224" s="214" t="e">
        <f t="shared" si="6"/>
        <v>#DIV/0!</v>
      </c>
      <c r="F224" s="214" t="e">
        <f t="shared" si="6"/>
        <v>#DIV/0!</v>
      </c>
      <c r="G224" s="194"/>
    </row>
    <row r="225" spans="1:7" ht="33.75" thickBot="1">
      <c r="A225" s="194"/>
      <c r="B225" s="201" t="s">
        <v>22</v>
      </c>
      <c r="C225" s="213" t="s">
        <v>20</v>
      </c>
      <c r="D225" s="214" t="e">
        <f>D222/C222-1</f>
        <v>#DIV/0!</v>
      </c>
      <c r="E225" s="214" t="e">
        <f t="shared" si="6"/>
        <v>#DIV/0!</v>
      </c>
      <c r="F225" s="214" t="e">
        <f t="shared" si="6"/>
        <v>#DIV/0!</v>
      </c>
      <c r="G225" s="194"/>
    </row>
    <row r="226" spans="1:7" ht="18" thickBot="1">
      <c r="A226" s="194"/>
      <c r="B226" s="1523" t="s">
        <v>1422</v>
      </c>
      <c r="C226" s="1524"/>
      <c r="D226" s="1524"/>
      <c r="E226" s="1524"/>
      <c r="F226" s="1525"/>
      <c r="G226" s="194"/>
    </row>
    <row r="227" spans="1:7" ht="12.75" customHeight="1">
      <c r="A227" s="194"/>
      <c r="B227" s="1521"/>
      <c r="C227" s="210">
        <v>2021</v>
      </c>
      <c r="D227" s="210">
        <v>2022</v>
      </c>
      <c r="E227" s="210">
        <v>2023</v>
      </c>
      <c r="F227" s="210">
        <v>2024</v>
      </c>
      <c r="G227" s="194"/>
    </row>
    <row r="228" spans="1:7" ht="22.5" customHeight="1" thickBot="1">
      <c r="A228" s="194"/>
      <c r="B228" s="1522"/>
      <c r="C228" s="211" t="s">
        <v>7</v>
      </c>
      <c r="D228" s="211" t="s">
        <v>8</v>
      </c>
      <c r="E228" s="211" t="s">
        <v>8</v>
      </c>
      <c r="F228" s="211" t="s">
        <v>8</v>
      </c>
      <c r="G228" s="194"/>
    </row>
    <row r="229" spans="1:7" ht="18" thickBot="1">
      <c r="A229" s="194"/>
      <c r="B229" s="216" t="s">
        <v>41</v>
      </c>
      <c r="C229" s="217">
        <f>C230+C231+C232+C233</f>
        <v>0</v>
      </c>
      <c r="D229" s="217">
        <f>D230+D231+D232+D233</f>
        <v>0</v>
      </c>
      <c r="E229" s="217">
        <f>E230+E231+E232+E233</f>
        <v>0</v>
      </c>
      <c r="F229" s="217">
        <f>F230+F231+F232+F233</f>
        <v>0</v>
      </c>
      <c r="G229" s="194"/>
    </row>
    <row r="230" spans="1:7" ht="18" thickBot="1">
      <c r="A230" s="194"/>
      <c r="B230" s="218" t="s">
        <v>136</v>
      </c>
      <c r="C230" s="217"/>
      <c r="D230" s="217"/>
      <c r="E230" s="217"/>
      <c r="F230" s="217"/>
      <c r="G230" s="194"/>
    </row>
    <row r="231" spans="1:7" ht="18" thickBot="1">
      <c r="A231" s="194"/>
      <c r="B231" s="218" t="s">
        <v>141</v>
      </c>
      <c r="C231" s="217"/>
      <c r="D231" s="217"/>
      <c r="E231" s="217"/>
      <c r="F231" s="217"/>
      <c r="G231" s="194"/>
    </row>
    <row r="232" spans="1:7" ht="18" thickBot="1">
      <c r="A232" s="194"/>
      <c r="B232" s="218" t="s">
        <v>142</v>
      </c>
      <c r="C232" s="217"/>
      <c r="D232" s="217"/>
      <c r="E232" s="217"/>
      <c r="F232" s="217"/>
      <c r="G232" s="194"/>
    </row>
    <row r="233" spans="1:7" ht="18" thickBot="1">
      <c r="A233" s="194"/>
      <c r="B233" s="218" t="s">
        <v>143</v>
      </c>
      <c r="C233" s="217"/>
      <c r="D233" s="217"/>
      <c r="E233" s="217"/>
      <c r="F233" s="217"/>
      <c r="G233" s="194"/>
    </row>
    <row r="234" spans="1:7" ht="18" thickBot="1">
      <c r="A234" s="194"/>
      <c r="B234" s="216" t="s">
        <v>42</v>
      </c>
      <c r="C234" s="212"/>
      <c r="D234" s="212">
        <v>0</v>
      </c>
      <c r="E234" s="212">
        <v>0</v>
      </c>
      <c r="F234" s="212">
        <v>437000</v>
      </c>
      <c r="G234" s="194"/>
    </row>
    <row r="235" spans="1:7" ht="18" thickBot="1">
      <c r="A235" s="194"/>
      <c r="B235" s="218" t="s">
        <v>136</v>
      </c>
      <c r="C235" s="212"/>
      <c r="D235" s="212">
        <v>0</v>
      </c>
      <c r="E235" s="212">
        <v>0</v>
      </c>
      <c r="F235" s="212">
        <v>437000</v>
      </c>
      <c r="G235" s="194"/>
    </row>
    <row r="236" spans="1:7" ht="18" thickBot="1">
      <c r="A236" s="194"/>
      <c r="B236" s="218" t="s">
        <v>141</v>
      </c>
      <c r="C236" s="220"/>
      <c r="D236" s="220"/>
      <c r="E236" s="220"/>
      <c r="F236" s="220"/>
      <c r="G236" s="194"/>
    </row>
    <row r="237" spans="1:7" ht="18" thickBot="1">
      <c r="A237" s="194"/>
      <c r="B237" s="218" t="s">
        <v>142</v>
      </c>
      <c r="C237" s="220"/>
      <c r="D237" s="220"/>
      <c r="E237" s="220"/>
      <c r="F237" s="220"/>
      <c r="G237" s="194"/>
    </row>
    <row r="238" spans="1:7" ht="18" thickBot="1">
      <c r="A238" s="194"/>
      <c r="B238" s="218" t="s">
        <v>143</v>
      </c>
      <c r="C238" s="220"/>
      <c r="D238" s="220"/>
      <c r="E238" s="220"/>
      <c r="F238" s="220"/>
      <c r="G238" s="194"/>
    </row>
    <row r="239" spans="1:7" ht="18" thickBot="1">
      <c r="A239" s="194"/>
      <c r="B239" s="227" t="s">
        <v>37</v>
      </c>
      <c r="C239" s="220">
        <f>C229+C234</f>
        <v>0</v>
      </c>
      <c r="D239" s="220">
        <f>D229+D234</f>
        <v>0</v>
      </c>
      <c r="E239" s="220">
        <f>E229+E234</f>
        <v>0</v>
      </c>
      <c r="F239" s="220">
        <f>F229+F234</f>
        <v>437000</v>
      </c>
      <c r="G239" s="194"/>
    </row>
    <row r="240" spans="1:7" ht="18" hidden="1" thickBot="1">
      <c r="A240" s="194"/>
      <c r="B240" s="1532" t="s">
        <v>44</v>
      </c>
      <c r="C240" s="1533"/>
      <c r="D240" s="1533"/>
      <c r="E240" s="1533"/>
      <c r="F240" s="1534"/>
      <c r="G240" s="194"/>
    </row>
    <row r="241" spans="1:12" ht="18" hidden="1" thickBot="1">
      <c r="A241" s="194"/>
      <c r="B241" s="1532" t="s">
        <v>45</v>
      </c>
      <c r="C241" s="1533"/>
      <c r="D241" s="1533"/>
      <c r="E241" s="1533"/>
      <c r="F241" s="1534"/>
      <c r="G241" s="194"/>
    </row>
    <row r="242" spans="1:12" ht="33.75" thickBot="1">
      <c r="A242" s="194"/>
      <c r="B242" s="209" t="s">
        <v>48</v>
      </c>
      <c r="C242" s="1535"/>
      <c r="D242" s="1536"/>
      <c r="E242" s="1536"/>
      <c r="F242" s="1537"/>
      <c r="G242" s="194"/>
    </row>
    <row r="243" spans="1:12" ht="30.75" customHeight="1" thickBot="1">
      <c r="A243" s="194"/>
      <c r="B243" s="209" t="s">
        <v>2075</v>
      </c>
      <c r="C243" s="209"/>
      <c r="D243" s="236" t="s">
        <v>138</v>
      </c>
      <c r="E243" s="1530" t="s">
        <v>114</v>
      </c>
      <c r="F243" s="1531"/>
      <c r="G243" s="194"/>
      <c r="H243" s="1538" t="s">
        <v>139</v>
      </c>
      <c r="I243" s="1539"/>
      <c r="J243" s="1539"/>
      <c r="K243" s="1539"/>
      <c r="L243" s="1540"/>
    </row>
    <row r="244" spans="1:12" ht="18" thickBot="1">
      <c r="A244" s="194"/>
      <c r="B244" s="237"/>
      <c r="C244" s="1529"/>
      <c r="D244" s="1547"/>
      <c r="E244" s="1530"/>
      <c r="F244" s="1531"/>
      <c r="G244" s="194"/>
      <c r="H244" s="1541"/>
      <c r="I244" s="1542"/>
      <c r="J244" s="1542"/>
      <c r="K244" s="1542"/>
      <c r="L244" s="1543"/>
    </row>
    <row r="245" spans="1:12" ht="17.25" customHeight="1" thickBot="1">
      <c r="A245" s="194"/>
      <c r="B245" s="201" t="s">
        <v>14</v>
      </c>
      <c r="C245" s="1515" t="s">
        <v>1423</v>
      </c>
      <c r="D245" s="1516"/>
      <c r="E245" s="1516"/>
      <c r="F245" s="1517"/>
      <c r="G245" s="194"/>
      <c r="H245" s="1544"/>
      <c r="I245" s="1545"/>
      <c r="J245" s="1545"/>
      <c r="K245" s="1545"/>
      <c r="L245" s="1546"/>
    </row>
    <row r="246" spans="1:12" ht="18" thickBot="1">
      <c r="A246" s="194"/>
      <c r="B246" s="201" t="s">
        <v>15</v>
      </c>
      <c r="C246" s="1518"/>
      <c r="D246" s="1519"/>
      <c r="E246" s="1519"/>
      <c r="F246" s="1520"/>
      <c r="G246" s="194"/>
    </row>
    <row r="247" spans="1:12" ht="31.5" customHeight="1">
      <c r="A247" s="194"/>
      <c r="B247" s="1521"/>
      <c r="C247" s="210">
        <v>2021</v>
      </c>
      <c r="D247" s="210">
        <v>2022</v>
      </c>
      <c r="E247" s="210">
        <v>2023</v>
      </c>
      <c r="F247" s="210">
        <v>2024</v>
      </c>
      <c r="G247" s="194"/>
    </row>
    <row r="248" spans="1:12" ht="18.75" customHeight="1" thickBot="1">
      <c r="A248" s="194"/>
      <c r="B248" s="1522"/>
      <c r="C248" s="211" t="s">
        <v>7</v>
      </c>
      <c r="D248" s="211" t="s">
        <v>8</v>
      </c>
      <c r="E248" s="211" t="s">
        <v>8</v>
      </c>
      <c r="F248" s="211" t="s">
        <v>8</v>
      </c>
      <c r="G248" s="194"/>
    </row>
    <row r="249" spans="1:12" ht="18" thickBot="1">
      <c r="A249" s="194"/>
      <c r="B249" s="201" t="s">
        <v>16</v>
      </c>
      <c r="C249" s="212"/>
      <c r="D249" s="212"/>
      <c r="E249" s="212"/>
      <c r="F249" s="212"/>
      <c r="G249" s="194"/>
    </row>
    <row r="250" spans="1:12" ht="18" thickBot="1">
      <c r="A250" s="194"/>
      <c r="B250" s="201" t="s">
        <v>17</v>
      </c>
      <c r="C250" s="212">
        <v>0</v>
      </c>
      <c r="D250" s="212">
        <v>125000</v>
      </c>
      <c r="E250" s="212"/>
      <c r="F250" s="212"/>
      <c r="G250" s="194"/>
      <c r="H250" s="195">
        <f>(144000-85000)/2</f>
        <v>29500</v>
      </c>
    </row>
    <row r="251" spans="1:12" ht="18" thickBot="1">
      <c r="A251" s="194"/>
      <c r="B251" s="201" t="s">
        <v>18</v>
      </c>
      <c r="C251" s="212" t="e">
        <f>C250/C249</f>
        <v>#DIV/0!</v>
      </c>
      <c r="D251" s="212" t="e">
        <f>D250/D249</f>
        <v>#DIV/0!</v>
      </c>
      <c r="E251" s="212" t="e">
        <f>E250/E249</f>
        <v>#DIV/0!</v>
      </c>
      <c r="F251" s="212" t="e">
        <f>F250/F249</f>
        <v>#DIV/0!</v>
      </c>
      <c r="G251" s="194"/>
    </row>
    <row r="252" spans="1:12" ht="18" thickBot="1">
      <c r="A252" s="194"/>
      <c r="B252" s="201" t="s">
        <v>19</v>
      </c>
      <c r="C252" s="213" t="s">
        <v>20</v>
      </c>
      <c r="D252" s="214" t="e">
        <f>D249/C249-1</f>
        <v>#DIV/0!</v>
      </c>
      <c r="E252" s="214" t="e">
        <f t="shared" ref="E252:F254" si="7">E249/D249-1</f>
        <v>#DIV/0!</v>
      </c>
      <c r="F252" s="214" t="e">
        <f t="shared" si="7"/>
        <v>#DIV/0!</v>
      </c>
      <c r="G252" s="194"/>
      <c r="H252" s="215"/>
      <c r="I252" s="215"/>
      <c r="J252" s="215"/>
      <c r="K252" s="215"/>
      <c r="L252" s="215"/>
    </row>
    <row r="253" spans="1:12" ht="18" thickBot="1">
      <c r="A253" s="194"/>
      <c r="B253" s="201" t="s">
        <v>21</v>
      </c>
      <c r="C253" s="213" t="s">
        <v>20</v>
      </c>
      <c r="D253" s="214" t="e">
        <f>D250/C250-1</f>
        <v>#DIV/0!</v>
      </c>
      <c r="E253" s="214">
        <f t="shared" si="7"/>
        <v>-1</v>
      </c>
      <c r="F253" s="214" t="e">
        <f t="shared" si="7"/>
        <v>#DIV/0!</v>
      </c>
      <c r="G253" s="194"/>
    </row>
    <row r="254" spans="1:12" ht="33.75" thickBot="1">
      <c r="A254" s="194"/>
      <c r="B254" s="201" t="s">
        <v>22</v>
      </c>
      <c r="C254" s="213" t="s">
        <v>20</v>
      </c>
      <c r="D254" s="214" t="e">
        <f>D251/C251-1</f>
        <v>#DIV/0!</v>
      </c>
      <c r="E254" s="214" t="e">
        <f t="shared" si="7"/>
        <v>#DIV/0!</v>
      </c>
      <c r="F254" s="214" t="e">
        <f t="shared" si="7"/>
        <v>#DIV/0!</v>
      </c>
      <c r="G254" s="194"/>
    </row>
    <row r="255" spans="1:12" ht="18" thickBot="1">
      <c r="A255" s="194"/>
      <c r="B255" s="1523" t="s">
        <v>2076</v>
      </c>
      <c r="C255" s="1524"/>
      <c r="D255" s="1524"/>
      <c r="E255" s="1524"/>
      <c r="F255" s="1525"/>
      <c r="G255" s="194"/>
    </row>
    <row r="256" spans="1:12" ht="12.75" customHeight="1">
      <c r="A256" s="194"/>
      <c r="B256" s="1521"/>
      <c r="C256" s="210">
        <v>2021</v>
      </c>
      <c r="D256" s="210">
        <v>2022</v>
      </c>
      <c r="E256" s="210">
        <v>2023</v>
      </c>
      <c r="F256" s="210">
        <v>2024</v>
      </c>
      <c r="G256" s="194"/>
    </row>
    <row r="257" spans="1:7" ht="25.5" customHeight="1" thickBot="1">
      <c r="A257" s="194"/>
      <c r="B257" s="1522"/>
      <c r="C257" s="211" t="s">
        <v>7</v>
      </c>
      <c r="D257" s="211" t="s">
        <v>8</v>
      </c>
      <c r="E257" s="211" t="s">
        <v>8</v>
      </c>
      <c r="F257" s="211" t="s">
        <v>8</v>
      </c>
      <c r="G257" s="194"/>
    </row>
    <row r="258" spans="1:7" ht="18" thickBot="1">
      <c r="A258" s="194"/>
      <c r="B258" s="216" t="s">
        <v>41</v>
      </c>
      <c r="C258" s="217">
        <f>C259+C260+C261+C262</f>
        <v>0</v>
      </c>
      <c r="D258" s="217">
        <f>D259+D260+D261+D262</f>
        <v>0</v>
      </c>
      <c r="E258" s="217">
        <f>E259+E260+E261+E262</f>
        <v>0</v>
      </c>
      <c r="F258" s="217">
        <f>F259+F260+F261+F262</f>
        <v>0</v>
      </c>
      <c r="G258" s="194"/>
    </row>
    <row r="259" spans="1:7" ht="18" thickBot="1">
      <c r="A259" s="194"/>
      <c r="B259" s="218" t="s">
        <v>136</v>
      </c>
      <c r="C259" s="217"/>
      <c r="D259" s="217"/>
      <c r="E259" s="217"/>
      <c r="F259" s="217"/>
      <c r="G259" s="194"/>
    </row>
    <row r="260" spans="1:7" ht="18" thickBot="1">
      <c r="A260" s="194"/>
      <c r="B260" s="218" t="s">
        <v>141</v>
      </c>
      <c r="C260" s="217"/>
      <c r="D260" s="217"/>
      <c r="E260" s="217"/>
      <c r="F260" s="217"/>
      <c r="G260" s="194"/>
    </row>
    <row r="261" spans="1:7" ht="18" thickBot="1">
      <c r="A261" s="194"/>
      <c r="B261" s="218" t="s">
        <v>142</v>
      </c>
      <c r="C261" s="217"/>
      <c r="D261" s="217"/>
      <c r="E261" s="217"/>
      <c r="F261" s="217"/>
      <c r="G261" s="194"/>
    </row>
    <row r="262" spans="1:7" ht="18" thickBot="1">
      <c r="A262" s="194"/>
      <c r="B262" s="218" t="s">
        <v>143</v>
      </c>
      <c r="C262" s="217"/>
      <c r="D262" s="217"/>
      <c r="E262" s="217"/>
      <c r="F262" s="217"/>
      <c r="G262" s="194"/>
    </row>
    <row r="263" spans="1:7" ht="18" thickBot="1">
      <c r="A263" s="194"/>
      <c r="B263" s="216" t="s">
        <v>42</v>
      </c>
      <c r="C263" s="212"/>
      <c r="D263" s="212">
        <v>125000</v>
      </c>
      <c r="E263" s="212"/>
      <c r="F263" s="212"/>
      <c r="G263" s="194"/>
    </row>
    <row r="264" spans="1:7" ht="18" thickBot="1">
      <c r="A264" s="194"/>
      <c r="B264" s="218" t="s">
        <v>136</v>
      </c>
      <c r="C264" s="212"/>
      <c r="D264" s="212">
        <v>125000</v>
      </c>
      <c r="E264" s="212"/>
      <c r="F264" s="212"/>
      <c r="G264" s="194"/>
    </row>
    <row r="265" spans="1:7" ht="18" thickBot="1">
      <c r="A265" s="194"/>
      <c r="B265" s="218" t="s">
        <v>141</v>
      </c>
      <c r="C265" s="220"/>
      <c r="D265" s="217"/>
      <c r="E265" s="217"/>
      <c r="F265" s="217"/>
      <c r="G265" s="194"/>
    </row>
    <row r="266" spans="1:7" ht="18" thickBot="1">
      <c r="A266" s="194"/>
      <c r="B266" s="218" t="s">
        <v>142</v>
      </c>
      <c r="C266" s="220"/>
      <c r="D266" s="217"/>
      <c r="E266" s="217"/>
      <c r="F266" s="217"/>
      <c r="G266" s="194"/>
    </row>
    <row r="267" spans="1:7" ht="18" thickBot="1">
      <c r="A267" s="194"/>
      <c r="B267" s="218" t="s">
        <v>143</v>
      </c>
      <c r="C267" s="220"/>
      <c r="D267" s="217"/>
      <c r="E267" s="217"/>
      <c r="F267" s="217"/>
      <c r="G267" s="194"/>
    </row>
    <row r="268" spans="1:7" ht="18" thickBot="1">
      <c r="A268" s="194"/>
      <c r="B268" s="238" t="s">
        <v>62</v>
      </c>
      <c r="C268" s="220">
        <f>C258+C263</f>
        <v>0</v>
      </c>
      <c r="D268" s="220">
        <f>D258+D263</f>
        <v>125000</v>
      </c>
      <c r="E268" s="220">
        <f>E258+E263</f>
        <v>0</v>
      </c>
      <c r="F268" s="220">
        <f>F258+F263</f>
        <v>0</v>
      </c>
      <c r="G268" s="194"/>
    </row>
    <row r="269" spans="1:7" ht="50.25" thickBot="1">
      <c r="A269" s="194"/>
      <c r="B269" s="209" t="s">
        <v>91</v>
      </c>
      <c r="C269" s="209"/>
      <c r="D269" s="236" t="s">
        <v>138</v>
      </c>
      <c r="E269" s="1530" t="s">
        <v>1424</v>
      </c>
      <c r="F269" s="1531"/>
      <c r="G269" s="194"/>
    </row>
    <row r="270" spans="1:7" ht="27.75" customHeight="1" thickBot="1">
      <c r="A270" s="194"/>
      <c r="B270" s="201" t="s">
        <v>14</v>
      </c>
      <c r="C270" s="1515" t="s">
        <v>2077</v>
      </c>
      <c r="D270" s="1516"/>
      <c r="E270" s="1516"/>
      <c r="F270" s="1517"/>
      <c r="G270" s="194"/>
    </row>
    <row r="271" spans="1:7" ht="18" thickBot="1">
      <c r="A271" s="194"/>
      <c r="B271" s="201" t="s">
        <v>15</v>
      </c>
      <c r="C271" s="1518"/>
      <c r="D271" s="1519"/>
      <c r="E271" s="1519"/>
      <c r="F271" s="1520"/>
      <c r="G271" s="194"/>
    </row>
    <row r="272" spans="1:7" ht="12.75" customHeight="1">
      <c r="A272" s="194"/>
      <c r="B272" s="1521"/>
      <c r="C272" s="210">
        <v>2021</v>
      </c>
      <c r="D272" s="210">
        <v>2022</v>
      </c>
      <c r="E272" s="210">
        <v>2023</v>
      </c>
      <c r="F272" s="210">
        <v>2024</v>
      </c>
      <c r="G272" s="194"/>
    </row>
    <row r="273" spans="1:12" ht="24" customHeight="1" thickBot="1">
      <c r="A273" s="194"/>
      <c r="B273" s="1522"/>
      <c r="C273" s="211" t="s">
        <v>7</v>
      </c>
      <c r="D273" s="211" t="s">
        <v>8</v>
      </c>
      <c r="E273" s="211" t="s">
        <v>8</v>
      </c>
      <c r="F273" s="211" t="s">
        <v>8</v>
      </c>
      <c r="G273" s="194"/>
    </row>
    <row r="274" spans="1:12" ht="18" thickBot="1">
      <c r="A274" s="194"/>
      <c r="B274" s="201" t="s">
        <v>16</v>
      </c>
      <c r="C274" s="201"/>
      <c r="D274" s="201"/>
      <c r="E274" s="201"/>
      <c r="F274" s="201"/>
      <c r="G274" s="194"/>
    </row>
    <row r="275" spans="1:12" ht="18" thickBot="1">
      <c r="A275" s="194"/>
      <c r="B275" s="201" t="s">
        <v>17</v>
      </c>
      <c r="C275" s="212">
        <v>75800</v>
      </c>
      <c r="D275" s="212">
        <v>128000</v>
      </c>
      <c r="E275" s="212"/>
      <c r="F275" s="22"/>
      <c r="G275" s="194"/>
    </row>
    <row r="276" spans="1:12" ht="18" thickBot="1">
      <c r="A276" s="194"/>
      <c r="B276" s="201" t="s">
        <v>18</v>
      </c>
      <c r="C276" s="212" t="e">
        <f>C275/C274</f>
        <v>#DIV/0!</v>
      </c>
      <c r="D276" s="212" t="e">
        <f>C275/D274</f>
        <v>#DIV/0!</v>
      </c>
      <c r="E276" s="212" t="e">
        <f>D275/E274</f>
        <v>#DIV/0!</v>
      </c>
      <c r="F276" s="212" t="e">
        <f>E275/F274</f>
        <v>#DIV/0!</v>
      </c>
      <c r="G276" s="194"/>
    </row>
    <row r="277" spans="1:12" ht="18" thickBot="1">
      <c r="A277" s="194"/>
      <c r="B277" s="201" t="s">
        <v>19</v>
      </c>
      <c r="C277" s="213" t="s">
        <v>20</v>
      </c>
      <c r="D277" s="214" t="e">
        <f>D274/C274-1</f>
        <v>#DIV/0!</v>
      </c>
      <c r="E277" s="214" t="e">
        <f t="shared" ref="E277:F279" si="8">E274/D274-1</f>
        <v>#DIV/0!</v>
      </c>
      <c r="F277" s="214" t="e">
        <f t="shared" si="8"/>
        <v>#DIV/0!</v>
      </c>
      <c r="G277" s="194"/>
      <c r="H277" s="215"/>
      <c r="I277" s="215"/>
      <c r="J277" s="215"/>
      <c r="K277" s="215"/>
      <c r="L277" s="215"/>
    </row>
    <row r="278" spans="1:12" ht="18" thickBot="1">
      <c r="A278" s="194"/>
      <c r="B278" s="201" t="s">
        <v>21</v>
      </c>
      <c r="C278" s="213" t="s">
        <v>20</v>
      </c>
      <c r="D278" s="214" t="e">
        <f>C275/#REF!-1</f>
        <v>#REF!</v>
      </c>
      <c r="E278" s="214">
        <f>D275/C275-1</f>
        <v>0.68865435356200533</v>
      </c>
      <c r="F278" s="214">
        <f>E275/D275-1</f>
        <v>-1</v>
      </c>
      <c r="G278" s="194"/>
    </row>
    <row r="279" spans="1:12" ht="33.75" thickBot="1">
      <c r="A279" s="194"/>
      <c r="B279" s="201" t="s">
        <v>22</v>
      </c>
      <c r="C279" s="213" t="s">
        <v>20</v>
      </c>
      <c r="D279" s="214" t="e">
        <f>D276/C276-1</f>
        <v>#DIV/0!</v>
      </c>
      <c r="E279" s="214" t="e">
        <f t="shared" si="8"/>
        <v>#DIV/0!</v>
      </c>
      <c r="F279" s="214" t="e">
        <f t="shared" si="8"/>
        <v>#DIV/0!</v>
      </c>
      <c r="G279" s="194"/>
    </row>
    <row r="280" spans="1:12" ht="31.5" customHeight="1" thickBot="1">
      <c r="A280" s="194"/>
      <c r="B280" s="1523" t="s">
        <v>2078</v>
      </c>
      <c r="C280" s="1524"/>
      <c r="D280" s="1524"/>
      <c r="E280" s="1524"/>
      <c r="F280" s="1525"/>
      <c r="G280" s="194"/>
    </row>
    <row r="281" spans="1:12" ht="12.75" customHeight="1">
      <c r="A281" s="194"/>
      <c r="B281" s="1521"/>
      <c r="C281" s="210">
        <v>2021</v>
      </c>
      <c r="D281" s="210">
        <v>2022</v>
      </c>
      <c r="E281" s="210">
        <v>2023</v>
      </c>
      <c r="F281" s="210">
        <v>2024</v>
      </c>
      <c r="G281" s="194"/>
    </row>
    <row r="282" spans="1:12" ht="35.25" customHeight="1" thickBot="1">
      <c r="A282" s="194"/>
      <c r="B282" s="1522"/>
      <c r="C282" s="211" t="s">
        <v>7</v>
      </c>
      <c r="D282" s="211" t="s">
        <v>8</v>
      </c>
      <c r="E282" s="211" t="s">
        <v>8</v>
      </c>
      <c r="F282" s="211" t="s">
        <v>8</v>
      </c>
      <c r="G282" s="194"/>
    </row>
    <row r="283" spans="1:12" ht="18" thickBot="1">
      <c r="A283" s="194"/>
      <c r="B283" s="216" t="s">
        <v>41</v>
      </c>
      <c r="C283" s="217">
        <f>C284+C285+C286+C287</f>
        <v>0</v>
      </c>
      <c r="D283" s="217">
        <f>D284+D285+D286+D287</f>
        <v>0</v>
      </c>
      <c r="E283" s="217">
        <f>E284+E285+E286+E287</f>
        <v>0</v>
      </c>
      <c r="F283" s="217">
        <f>F284+F285+F286+F287</f>
        <v>0</v>
      </c>
      <c r="G283" s="194"/>
    </row>
    <row r="284" spans="1:12" ht="18" thickBot="1">
      <c r="A284" s="194"/>
      <c r="B284" s="218" t="s">
        <v>136</v>
      </c>
      <c r="C284" s="217"/>
      <c r="D284" s="217"/>
      <c r="E284" s="217"/>
      <c r="F284" s="217"/>
      <c r="G284" s="194"/>
    </row>
    <row r="285" spans="1:12" ht="18" thickBot="1">
      <c r="A285" s="194"/>
      <c r="B285" s="218" t="s">
        <v>141</v>
      </c>
      <c r="C285" s="217"/>
      <c r="D285" s="217"/>
      <c r="E285" s="217"/>
      <c r="F285" s="217"/>
      <c r="G285" s="194"/>
    </row>
    <row r="286" spans="1:12" ht="18" thickBot="1">
      <c r="A286" s="194"/>
      <c r="B286" s="218" t="s">
        <v>142</v>
      </c>
      <c r="C286" s="217"/>
      <c r="D286" s="217"/>
      <c r="E286" s="217"/>
      <c r="F286" s="217"/>
      <c r="G286" s="194"/>
    </row>
    <row r="287" spans="1:12" ht="18" thickBot="1">
      <c r="A287" s="194"/>
      <c r="B287" s="218" t="s">
        <v>143</v>
      </c>
      <c r="C287" s="217"/>
      <c r="D287" s="217"/>
      <c r="E287" s="217"/>
      <c r="F287" s="217"/>
      <c r="G287" s="194"/>
    </row>
    <row r="288" spans="1:12" ht="18" thickBot="1">
      <c r="A288" s="194"/>
      <c r="B288" s="216" t="s">
        <v>42</v>
      </c>
      <c r="C288" s="212">
        <v>75800</v>
      </c>
      <c r="D288" s="212">
        <v>128000</v>
      </c>
      <c r="E288" s="212"/>
      <c r="F288" s="22"/>
      <c r="G288" s="194"/>
    </row>
    <row r="289" spans="1:12" ht="18" thickBot="1">
      <c r="A289" s="194"/>
      <c r="B289" s="218" t="s">
        <v>136</v>
      </c>
      <c r="C289" s="212">
        <v>75800</v>
      </c>
      <c r="D289" s="212">
        <v>128000</v>
      </c>
      <c r="E289" s="212"/>
      <c r="F289" s="22"/>
      <c r="G289" s="194"/>
    </row>
    <row r="290" spans="1:12" ht="18" thickBot="1">
      <c r="A290" s="194"/>
      <c r="B290" s="218" t="s">
        <v>141</v>
      </c>
      <c r="C290" s="220"/>
      <c r="D290" s="217"/>
      <c r="E290" s="217"/>
      <c r="F290" s="217"/>
      <c r="G290" s="194"/>
    </row>
    <row r="291" spans="1:12" ht="18" thickBot="1">
      <c r="A291" s="194"/>
      <c r="B291" s="218" t="s">
        <v>142</v>
      </c>
      <c r="C291" s="220"/>
      <c r="D291" s="217"/>
      <c r="E291" s="217"/>
      <c r="F291" s="217"/>
      <c r="G291" s="194"/>
    </row>
    <row r="292" spans="1:12" ht="18" thickBot="1">
      <c r="A292" s="194"/>
      <c r="B292" s="218" t="s">
        <v>143</v>
      </c>
      <c r="C292" s="220"/>
      <c r="D292" s="217"/>
      <c r="E292" s="217"/>
      <c r="F292" s="217"/>
      <c r="G292" s="194"/>
    </row>
    <row r="293" spans="1:12" ht="18" thickBot="1">
      <c r="A293" s="194"/>
      <c r="B293" s="238" t="s">
        <v>2079</v>
      </c>
      <c r="C293" s="220">
        <f>C283+C288</f>
        <v>75800</v>
      </c>
      <c r="D293" s="220">
        <f>D283+D288</f>
        <v>128000</v>
      </c>
      <c r="E293" s="220">
        <f>E283+E288</f>
        <v>0</v>
      </c>
      <c r="F293" s="220">
        <f>F283+F288</f>
        <v>0</v>
      </c>
      <c r="G293" s="194"/>
    </row>
    <row r="294" spans="1:12" ht="50.25" thickBot="1">
      <c r="A294" s="194"/>
      <c r="B294" s="209" t="s">
        <v>93</v>
      </c>
      <c r="C294" s="239"/>
      <c r="D294" s="240" t="s">
        <v>138</v>
      </c>
      <c r="E294" s="241"/>
      <c r="F294" s="242" t="s">
        <v>1425</v>
      </c>
      <c r="G294" s="194"/>
    </row>
    <row r="295" spans="1:12" ht="30" customHeight="1" thickBot="1">
      <c r="A295" s="194"/>
      <c r="B295" s="201" t="s">
        <v>14</v>
      </c>
      <c r="C295" s="1515" t="s">
        <v>1426</v>
      </c>
      <c r="D295" s="1516"/>
      <c r="E295" s="1516"/>
      <c r="F295" s="1517"/>
      <c r="G295" s="194"/>
    </row>
    <row r="296" spans="1:12" ht="18" thickBot="1">
      <c r="A296" s="194"/>
      <c r="B296" s="201" t="s">
        <v>15</v>
      </c>
      <c r="C296" s="1518"/>
      <c r="D296" s="1519"/>
      <c r="E296" s="1519"/>
      <c r="F296" s="1520"/>
      <c r="G296" s="194"/>
    </row>
    <row r="297" spans="1:12" ht="15.75" customHeight="1">
      <c r="A297" s="194"/>
      <c r="B297" s="1521"/>
      <c r="C297" s="210">
        <v>2021</v>
      </c>
      <c r="D297" s="210">
        <v>2022</v>
      </c>
      <c r="E297" s="210">
        <v>2023</v>
      </c>
      <c r="F297" s="210">
        <v>2024</v>
      </c>
      <c r="G297" s="194"/>
    </row>
    <row r="298" spans="1:12" ht="22.5" customHeight="1" thickBot="1">
      <c r="A298" s="194"/>
      <c r="B298" s="1522"/>
      <c r="C298" s="211" t="s">
        <v>7</v>
      </c>
      <c r="D298" s="211" t="s">
        <v>8</v>
      </c>
      <c r="E298" s="211" t="s">
        <v>8</v>
      </c>
      <c r="F298" s="211" t="s">
        <v>8</v>
      </c>
      <c r="G298" s="194"/>
    </row>
    <row r="299" spans="1:12" ht="18" thickBot="1">
      <c r="A299" s="194"/>
      <c r="B299" s="201" t="s">
        <v>16</v>
      </c>
      <c r="C299" s="201"/>
      <c r="D299" s="201"/>
      <c r="E299" s="201"/>
      <c r="F299" s="201"/>
      <c r="G299" s="194"/>
    </row>
    <row r="300" spans="1:12" ht="18" thickBot="1">
      <c r="A300" s="194"/>
      <c r="B300" s="201" t="s">
        <v>17</v>
      </c>
      <c r="C300" s="212">
        <v>119732</v>
      </c>
      <c r="D300" s="212">
        <v>380622</v>
      </c>
      <c r="E300" s="212">
        <v>77378</v>
      </c>
      <c r="F300" s="212"/>
      <c r="G300" s="244"/>
    </row>
    <row r="301" spans="1:12" ht="18" thickBot="1">
      <c r="A301" s="194"/>
      <c r="B301" s="201" t="s">
        <v>18</v>
      </c>
      <c r="C301" s="212" t="e">
        <f>C300/C299</f>
        <v>#DIV/0!</v>
      </c>
      <c r="D301" s="212" t="e">
        <f>D300/D299</f>
        <v>#DIV/0!</v>
      </c>
      <c r="E301" s="212" t="e">
        <f>E300/E299</f>
        <v>#DIV/0!</v>
      </c>
      <c r="F301" s="212" t="e">
        <f>F300/F299</f>
        <v>#DIV/0!</v>
      </c>
      <c r="G301" s="194"/>
    </row>
    <row r="302" spans="1:12" ht="18" thickBot="1">
      <c r="A302" s="194"/>
      <c r="B302" s="201" t="s">
        <v>19</v>
      </c>
      <c r="C302" s="213" t="s">
        <v>20</v>
      </c>
      <c r="D302" s="214" t="e">
        <f>D299/C299-1</f>
        <v>#DIV/0!</v>
      </c>
      <c r="E302" s="214" t="e">
        <f t="shared" ref="E302:F304" si="9">E299/D299-1</f>
        <v>#DIV/0!</v>
      </c>
      <c r="F302" s="214" t="e">
        <f t="shared" si="9"/>
        <v>#DIV/0!</v>
      </c>
      <c r="G302" s="194"/>
      <c r="H302" s="215"/>
      <c r="I302" s="215"/>
      <c r="J302" s="215"/>
      <c r="K302" s="215"/>
      <c r="L302" s="215"/>
    </row>
    <row r="303" spans="1:12" ht="18" thickBot="1">
      <c r="A303" s="194"/>
      <c r="B303" s="201" t="s">
        <v>21</v>
      </c>
      <c r="C303" s="213" t="s">
        <v>20</v>
      </c>
      <c r="D303" s="214">
        <f>D300/C300-1</f>
        <v>2.1789496542277753</v>
      </c>
      <c r="E303" s="214">
        <f t="shared" si="9"/>
        <v>-0.79670644366326693</v>
      </c>
      <c r="F303" s="214">
        <f t="shared" si="9"/>
        <v>-1</v>
      </c>
      <c r="G303" s="194"/>
    </row>
    <row r="304" spans="1:12" ht="33.75" thickBot="1">
      <c r="A304" s="194"/>
      <c r="B304" s="201" t="s">
        <v>22</v>
      </c>
      <c r="C304" s="213" t="s">
        <v>20</v>
      </c>
      <c r="D304" s="214" t="e">
        <f>D301/C301-1</f>
        <v>#DIV/0!</v>
      </c>
      <c r="E304" s="214" t="e">
        <f t="shared" si="9"/>
        <v>#DIV/0!</v>
      </c>
      <c r="F304" s="214" t="e">
        <f t="shared" si="9"/>
        <v>#DIV/0!</v>
      </c>
      <c r="G304" s="194"/>
    </row>
    <row r="305" spans="1:7" ht="18" thickBot="1">
      <c r="A305" s="194"/>
      <c r="B305" s="1523" t="s">
        <v>2080</v>
      </c>
      <c r="C305" s="1524"/>
      <c r="D305" s="1524"/>
      <c r="E305" s="1524"/>
      <c r="F305" s="1525"/>
      <c r="G305" s="194"/>
    </row>
    <row r="306" spans="1:7" ht="12.75" customHeight="1">
      <c r="A306" s="194"/>
      <c r="B306" s="1521"/>
      <c r="C306" s="210">
        <v>2021</v>
      </c>
      <c r="D306" s="210">
        <v>2022</v>
      </c>
      <c r="E306" s="210">
        <v>2023</v>
      </c>
      <c r="F306" s="210">
        <v>2024</v>
      </c>
      <c r="G306" s="194"/>
    </row>
    <row r="307" spans="1:7" ht="28.5" customHeight="1" thickBot="1">
      <c r="A307" s="194"/>
      <c r="B307" s="1522"/>
      <c r="C307" s="211" t="s">
        <v>7</v>
      </c>
      <c r="D307" s="211" t="s">
        <v>8</v>
      </c>
      <c r="E307" s="211" t="s">
        <v>8</v>
      </c>
      <c r="F307" s="211" t="s">
        <v>8</v>
      </c>
      <c r="G307" s="194"/>
    </row>
    <row r="308" spans="1:7" ht="18" thickBot="1">
      <c r="A308" s="194"/>
      <c r="B308" s="216" t="s">
        <v>41</v>
      </c>
      <c r="C308" s="217">
        <f>C309+C310+C311+C312</f>
        <v>0</v>
      </c>
      <c r="D308" s="217">
        <f>D309+D310+D311+D312</f>
        <v>0</v>
      </c>
      <c r="E308" s="217">
        <f>E309+E310+E311+E312</f>
        <v>0</v>
      </c>
      <c r="F308" s="217">
        <f>F309+F310+F311+F312</f>
        <v>0</v>
      </c>
      <c r="G308" s="194"/>
    </row>
    <row r="309" spans="1:7" ht="18" thickBot="1">
      <c r="A309" s="194"/>
      <c r="B309" s="218" t="s">
        <v>136</v>
      </c>
      <c r="C309" s="217"/>
      <c r="D309" s="217"/>
      <c r="E309" s="217"/>
      <c r="F309" s="217"/>
      <c r="G309" s="194"/>
    </row>
    <row r="310" spans="1:7" ht="18" thickBot="1">
      <c r="A310" s="194"/>
      <c r="B310" s="218" t="s">
        <v>141</v>
      </c>
      <c r="C310" s="217"/>
      <c r="D310" s="217"/>
      <c r="E310" s="217"/>
      <c r="F310" s="217"/>
      <c r="G310" s="194"/>
    </row>
    <row r="311" spans="1:7" ht="18" thickBot="1">
      <c r="A311" s="194"/>
      <c r="B311" s="218" t="s">
        <v>142</v>
      </c>
      <c r="C311" s="217"/>
      <c r="D311" s="217"/>
      <c r="E311" s="217"/>
      <c r="F311" s="217"/>
      <c r="G311" s="194"/>
    </row>
    <row r="312" spans="1:7" ht="18" thickBot="1">
      <c r="A312" s="194"/>
      <c r="B312" s="218" t="s">
        <v>143</v>
      </c>
      <c r="C312" s="217"/>
      <c r="D312" s="217"/>
      <c r="E312" s="217"/>
      <c r="F312" s="217"/>
      <c r="G312" s="194"/>
    </row>
    <row r="313" spans="1:7" ht="18" thickBot="1">
      <c r="A313" s="194"/>
      <c r="B313" s="216" t="s">
        <v>42</v>
      </c>
      <c r="C313" s="212">
        <v>119732</v>
      </c>
      <c r="D313" s="212">
        <v>380622</v>
      </c>
      <c r="E313" s="212">
        <v>77378</v>
      </c>
      <c r="F313" s="212"/>
      <c r="G313" s="194"/>
    </row>
    <row r="314" spans="1:7" ht="18" thickBot="1">
      <c r="A314" s="194"/>
      <c r="B314" s="218" t="s">
        <v>136</v>
      </c>
      <c r="C314" s="212">
        <v>119732</v>
      </c>
      <c r="D314" s="212">
        <v>380622</v>
      </c>
      <c r="E314" s="212">
        <v>77378</v>
      </c>
      <c r="F314" s="212"/>
      <c r="G314" s="194"/>
    </row>
    <row r="315" spans="1:7" ht="18" thickBot="1">
      <c r="A315" s="194"/>
      <c r="B315" s="218" t="s">
        <v>141</v>
      </c>
      <c r="C315" s="220"/>
      <c r="D315" s="217"/>
      <c r="E315" s="217"/>
      <c r="F315" s="217"/>
      <c r="G315" s="194"/>
    </row>
    <row r="316" spans="1:7" ht="18" thickBot="1">
      <c r="A316" s="194"/>
      <c r="B316" s="218" t="s">
        <v>142</v>
      </c>
      <c r="C316" s="220"/>
      <c r="D316" s="217"/>
      <c r="E316" s="217"/>
      <c r="F316" s="217"/>
      <c r="G316" s="194"/>
    </row>
    <row r="317" spans="1:7" ht="18" thickBot="1">
      <c r="A317" s="194"/>
      <c r="B317" s="218" t="s">
        <v>143</v>
      </c>
      <c r="C317" s="220"/>
      <c r="D317" s="217"/>
      <c r="E317" s="217"/>
      <c r="F317" s="217"/>
      <c r="G317" s="194"/>
    </row>
    <row r="318" spans="1:7" ht="18" thickBot="1">
      <c r="A318" s="194"/>
      <c r="B318" s="227" t="s">
        <v>95</v>
      </c>
      <c r="C318" s="220">
        <f>C308+C313</f>
        <v>119732</v>
      </c>
      <c r="D318" s="220">
        <f>D308+D313</f>
        <v>380622</v>
      </c>
      <c r="E318" s="220">
        <f>E308+E313</f>
        <v>77378</v>
      </c>
      <c r="F318" s="220">
        <f>F308+F313</f>
        <v>0</v>
      </c>
      <c r="G318" s="194"/>
    </row>
    <row r="319" spans="1:7" ht="36" customHeight="1" thickBot="1">
      <c r="A319" s="194"/>
      <c r="B319" s="243" t="s">
        <v>43</v>
      </c>
      <c r="C319" s="1529"/>
      <c r="D319" s="1530"/>
      <c r="E319" s="1530"/>
      <c r="F319" s="1531"/>
      <c r="G319" s="194"/>
    </row>
    <row r="320" spans="1:7" ht="50.25" thickBot="1">
      <c r="A320" s="194"/>
      <c r="B320" s="209" t="s">
        <v>246</v>
      </c>
      <c r="C320" s="239"/>
      <c r="D320" s="240" t="s">
        <v>138</v>
      </c>
      <c r="E320" s="241"/>
      <c r="F320" s="242" t="s">
        <v>1427</v>
      </c>
      <c r="G320" s="194"/>
    </row>
    <row r="321" spans="1:12" ht="17.25" customHeight="1" thickBot="1">
      <c r="A321" s="194"/>
      <c r="B321" s="201" t="s">
        <v>14</v>
      </c>
      <c r="C321" s="1526" t="s">
        <v>2081</v>
      </c>
      <c r="D321" s="1527"/>
      <c r="E321" s="1527"/>
      <c r="F321" s="1528"/>
      <c r="G321" s="194"/>
    </row>
    <row r="322" spans="1:12" ht="18" thickBot="1">
      <c r="A322" s="194"/>
      <c r="B322" s="201" t="s">
        <v>15</v>
      </c>
      <c r="C322" s="1518"/>
      <c r="D322" s="1519"/>
      <c r="E322" s="1519"/>
      <c r="F322" s="1520"/>
      <c r="G322" s="194"/>
    </row>
    <row r="323" spans="1:12" ht="12.75" customHeight="1">
      <c r="A323" s="194"/>
      <c r="B323" s="1521"/>
      <c r="C323" s="210">
        <v>2021</v>
      </c>
      <c r="D323" s="210">
        <v>2022</v>
      </c>
      <c r="E323" s="210">
        <v>2023</v>
      </c>
      <c r="F323" s="210">
        <v>2024</v>
      </c>
      <c r="G323" s="194"/>
    </row>
    <row r="324" spans="1:12" ht="28.5" customHeight="1" thickBot="1">
      <c r="A324" s="194"/>
      <c r="B324" s="1522"/>
      <c r="C324" s="211" t="s">
        <v>7</v>
      </c>
      <c r="D324" s="211" t="s">
        <v>8</v>
      </c>
      <c r="E324" s="211" t="s">
        <v>8</v>
      </c>
      <c r="F324" s="211" t="s">
        <v>8</v>
      </c>
      <c r="G324" s="194"/>
    </row>
    <row r="325" spans="1:12" ht="18" thickBot="1">
      <c r="A325" s="194"/>
      <c r="B325" s="201" t="s">
        <v>16</v>
      </c>
      <c r="C325" s="201"/>
      <c r="D325" s="201"/>
      <c r="E325" s="201"/>
      <c r="F325" s="201"/>
      <c r="G325" s="194"/>
    </row>
    <row r="326" spans="1:12" ht="18" thickBot="1">
      <c r="A326" s="194"/>
      <c r="B326" s="201" t="s">
        <v>17</v>
      </c>
      <c r="C326" s="212"/>
      <c r="D326" s="212">
        <v>63000</v>
      </c>
      <c r="E326" s="212">
        <v>147000</v>
      </c>
      <c r="F326" s="212"/>
      <c r="G326" s="194"/>
    </row>
    <row r="327" spans="1:12" ht="18" thickBot="1">
      <c r="A327" s="194"/>
      <c r="B327" s="201" t="s">
        <v>18</v>
      </c>
      <c r="C327" s="212" t="e">
        <f>C326/C325</f>
        <v>#DIV/0!</v>
      </c>
      <c r="D327" s="212" t="e">
        <f>D326/D325</f>
        <v>#DIV/0!</v>
      </c>
      <c r="E327" s="212" t="e">
        <f>E326/E325</f>
        <v>#DIV/0!</v>
      </c>
      <c r="F327" s="212" t="e">
        <f>F326/F325</f>
        <v>#DIV/0!</v>
      </c>
      <c r="G327" s="194"/>
      <c r="H327" s="245"/>
    </row>
    <row r="328" spans="1:12" ht="18" thickBot="1">
      <c r="A328" s="194"/>
      <c r="B328" s="201" t="s">
        <v>19</v>
      </c>
      <c r="C328" s="213" t="s">
        <v>20</v>
      </c>
      <c r="D328" s="214" t="e">
        <f>D325/C325-1</f>
        <v>#DIV/0!</v>
      </c>
      <c r="E328" s="214" t="e">
        <f t="shared" ref="E328:F330" si="10">E325/D325-1</f>
        <v>#DIV/0!</v>
      </c>
      <c r="F328" s="214" t="e">
        <f t="shared" si="10"/>
        <v>#DIV/0!</v>
      </c>
      <c r="G328" s="194"/>
      <c r="H328" s="215"/>
      <c r="I328" s="215"/>
      <c r="J328" s="215"/>
      <c r="K328" s="215"/>
      <c r="L328" s="215"/>
    </row>
    <row r="329" spans="1:12" ht="18" thickBot="1">
      <c r="A329" s="194"/>
      <c r="B329" s="201" t="s">
        <v>21</v>
      </c>
      <c r="C329" s="213" t="s">
        <v>20</v>
      </c>
      <c r="D329" s="214" t="e">
        <f>D326/C326-1</f>
        <v>#DIV/0!</v>
      </c>
      <c r="E329" s="214">
        <f t="shared" si="10"/>
        <v>1.3333333333333335</v>
      </c>
      <c r="F329" s="214">
        <f t="shared" si="10"/>
        <v>-1</v>
      </c>
      <c r="G329" s="194"/>
    </row>
    <row r="330" spans="1:12" ht="33.75" thickBot="1">
      <c r="A330" s="194"/>
      <c r="B330" s="201" t="s">
        <v>22</v>
      </c>
      <c r="C330" s="213" t="s">
        <v>20</v>
      </c>
      <c r="D330" s="214" t="e">
        <f>D327/C327-1</f>
        <v>#DIV/0!</v>
      </c>
      <c r="E330" s="214" t="e">
        <f t="shared" si="10"/>
        <v>#DIV/0!</v>
      </c>
      <c r="F330" s="214" t="e">
        <f t="shared" si="10"/>
        <v>#DIV/0!</v>
      </c>
      <c r="G330" s="194"/>
    </row>
    <row r="331" spans="1:12" ht="27.75" customHeight="1" thickBot="1">
      <c r="A331" s="194"/>
      <c r="B331" s="1523" t="s">
        <v>1431</v>
      </c>
      <c r="C331" s="1524"/>
      <c r="D331" s="1524"/>
      <c r="E331" s="1524"/>
      <c r="F331" s="1525"/>
      <c r="G331" s="194"/>
    </row>
    <row r="332" spans="1:12" ht="12.75" customHeight="1">
      <c r="A332" s="194"/>
      <c r="B332" s="1521"/>
      <c r="C332" s="210">
        <v>2021</v>
      </c>
      <c r="D332" s="210">
        <v>2022</v>
      </c>
      <c r="E332" s="210">
        <v>2023</v>
      </c>
      <c r="F332" s="210">
        <v>2024</v>
      </c>
      <c r="G332" s="194"/>
    </row>
    <row r="333" spans="1:12" ht="18.75" customHeight="1" thickBot="1">
      <c r="A333" s="194"/>
      <c r="B333" s="1522"/>
      <c r="C333" s="211" t="s">
        <v>7</v>
      </c>
      <c r="D333" s="211" t="s">
        <v>8</v>
      </c>
      <c r="E333" s="211" t="s">
        <v>8</v>
      </c>
      <c r="F333" s="211" t="s">
        <v>8</v>
      </c>
      <c r="G333" s="194"/>
    </row>
    <row r="334" spans="1:12" ht="18" thickBot="1">
      <c r="A334" s="194"/>
      <c r="B334" s="216" t="s">
        <v>41</v>
      </c>
      <c r="C334" s="217">
        <f>C335+C336+C337+C338</f>
        <v>0</v>
      </c>
      <c r="D334" s="217">
        <f>D335+D336+D337+D338</f>
        <v>0</v>
      </c>
      <c r="E334" s="217">
        <f>E335+E336+E337+E338</f>
        <v>0</v>
      </c>
      <c r="F334" s="217">
        <f>F335+F336+F337+F338</f>
        <v>0</v>
      </c>
      <c r="G334" s="194"/>
    </row>
    <row r="335" spans="1:12" ht="18" thickBot="1">
      <c r="A335" s="194"/>
      <c r="B335" s="218" t="s">
        <v>136</v>
      </c>
      <c r="C335" s="217"/>
      <c r="D335" s="217"/>
      <c r="E335" s="217"/>
      <c r="F335" s="217"/>
      <c r="G335" s="194"/>
    </row>
    <row r="336" spans="1:12" ht="18" thickBot="1">
      <c r="A336" s="194"/>
      <c r="B336" s="218" t="s">
        <v>141</v>
      </c>
      <c r="C336" s="217"/>
      <c r="D336" s="217"/>
      <c r="E336" s="217"/>
      <c r="F336" s="217"/>
      <c r="G336" s="194"/>
    </row>
    <row r="337" spans="1:7" ht="18" thickBot="1">
      <c r="A337" s="194"/>
      <c r="B337" s="218" t="s">
        <v>142</v>
      </c>
      <c r="C337" s="217"/>
      <c r="D337" s="217"/>
      <c r="E337" s="217"/>
      <c r="F337" s="217"/>
      <c r="G337" s="194"/>
    </row>
    <row r="338" spans="1:7" ht="18" thickBot="1">
      <c r="A338" s="194"/>
      <c r="B338" s="218" t="s">
        <v>143</v>
      </c>
      <c r="C338" s="217"/>
      <c r="D338" s="217"/>
      <c r="E338" s="217"/>
      <c r="F338" s="217"/>
      <c r="G338" s="194"/>
    </row>
    <row r="339" spans="1:7" ht="18" thickBot="1">
      <c r="A339" s="194"/>
      <c r="B339" s="216" t="s">
        <v>42</v>
      </c>
      <c r="C339" s="212"/>
      <c r="D339" s="212">
        <v>63000</v>
      </c>
      <c r="E339" s="212">
        <v>147000</v>
      </c>
      <c r="F339" s="212"/>
      <c r="G339" s="194"/>
    </row>
    <row r="340" spans="1:7" ht="18" thickBot="1">
      <c r="A340" s="194"/>
      <c r="B340" s="218" t="s">
        <v>136</v>
      </c>
      <c r="C340" s="212"/>
      <c r="D340" s="212">
        <v>63000</v>
      </c>
      <c r="E340" s="212">
        <v>147000</v>
      </c>
      <c r="F340" s="212"/>
      <c r="G340" s="194"/>
    </row>
    <row r="341" spans="1:7" ht="18" thickBot="1">
      <c r="A341" s="194"/>
      <c r="B341" s="218" t="s">
        <v>141</v>
      </c>
      <c r="C341" s="220"/>
      <c r="D341" s="220"/>
      <c r="E341" s="220"/>
      <c r="F341" s="220"/>
      <c r="G341" s="194"/>
    </row>
    <row r="342" spans="1:7" ht="18" thickBot="1">
      <c r="A342" s="194"/>
      <c r="B342" s="218" t="s">
        <v>142</v>
      </c>
      <c r="C342" s="220"/>
      <c r="D342" s="220"/>
      <c r="E342" s="220"/>
      <c r="F342" s="220"/>
      <c r="G342" s="194"/>
    </row>
    <row r="343" spans="1:7" ht="18" thickBot="1">
      <c r="A343" s="194"/>
      <c r="B343" s="218" t="s">
        <v>143</v>
      </c>
      <c r="C343" s="220"/>
      <c r="D343" s="220"/>
      <c r="E343" s="220"/>
      <c r="F343" s="220"/>
      <c r="G343" s="194"/>
    </row>
    <row r="344" spans="1:7" ht="18" thickBot="1">
      <c r="A344" s="194"/>
      <c r="B344" s="227" t="s">
        <v>563</v>
      </c>
      <c r="C344" s="220">
        <f>C334+C339</f>
        <v>0</v>
      </c>
      <c r="D344" s="220">
        <f>D334+D339</f>
        <v>63000</v>
      </c>
      <c r="E344" s="220">
        <f>E334+E339</f>
        <v>147000</v>
      </c>
      <c r="F344" s="220">
        <f>F334+F339</f>
        <v>0</v>
      </c>
      <c r="G344" s="194"/>
    </row>
    <row r="345" spans="1:7" ht="38.25" customHeight="1" thickBot="1">
      <c r="A345" s="194"/>
      <c r="B345" s="243" t="s">
        <v>43</v>
      </c>
      <c r="C345" s="1529"/>
      <c r="D345" s="1530"/>
      <c r="E345" s="1530"/>
      <c r="F345" s="1531"/>
      <c r="G345" s="194"/>
    </row>
    <row r="346" spans="1:7" ht="50.25" thickBot="1">
      <c r="A346" s="194"/>
      <c r="B346" s="209" t="s">
        <v>247</v>
      </c>
      <c r="C346" s="239"/>
      <c r="D346" s="240" t="s">
        <v>138</v>
      </c>
      <c r="E346" s="241"/>
      <c r="F346" s="242" t="s">
        <v>1429</v>
      </c>
      <c r="G346" s="194"/>
    </row>
    <row r="347" spans="1:7" ht="38.25" customHeight="1" thickBot="1">
      <c r="A347" s="194"/>
      <c r="B347" s="201" t="s">
        <v>14</v>
      </c>
      <c r="C347" s="1526" t="s">
        <v>2082</v>
      </c>
      <c r="D347" s="1527"/>
      <c r="E347" s="1527"/>
      <c r="F347" s="1528"/>
      <c r="G347" s="194"/>
    </row>
    <row r="348" spans="1:7" ht="18" thickBot="1">
      <c r="A348" s="194"/>
      <c r="B348" s="201" t="s">
        <v>15</v>
      </c>
      <c r="C348" s="1518"/>
      <c r="D348" s="1519"/>
      <c r="E348" s="1519"/>
      <c r="F348" s="1520"/>
      <c r="G348" s="194"/>
    </row>
    <row r="349" spans="1:7" ht="12.75" customHeight="1">
      <c r="A349" s="194"/>
      <c r="B349" s="1521"/>
      <c r="C349" s="210">
        <v>2021</v>
      </c>
      <c r="D349" s="210">
        <v>2022</v>
      </c>
      <c r="E349" s="210">
        <v>2023</v>
      </c>
      <c r="F349" s="210">
        <v>2024</v>
      </c>
      <c r="G349" s="194"/>
    </row>
    <row r="350" spans="1:7" ht="33.75" customHeight="1" thickBot="1">
      <c r="A350" s="194"/>
      <c r="B350" s="1522"/>
      <c r="C350" s="211" t="s">
        <v>7</v>
      </c>
      <c r="D350" s="211" t="s">
        <v>8</v>
      </c>
      <c r="E350" s="211" t="s">
        <v>8</v>
      </c>
      <c r="F350" s="211" t="s">
        <v>8</v>
      </c>
      <c r="G350" s="194"/>
    </row>
    <row r="351" spans="1:7" ht="18" thickBot="1">
      <c r="A351" s="194"/>
      <c r="B351" s="201" t="s">
        <v>16</v>
      </c>
      <c r="C351" s="201"/>
      <c r="D351" s="201"/>
      <c r="E351" s="201"/>
      <c r="F351" s="201"/>
      <c r="G351" s="194"/>
    </row>
    <row r="352" spans="1:7" ht="18" thickBot="1">
      <c r="A352" s="194"/>
      <c r="B352" s="201" t="s">
        <v>17</v>
      </c>
      <c r="C352" s="212"/>
      <c r="D352" s="212">
        <v>120000</v>
      </c>
      <c r="E352" s="212"/>
      <c r="F352" s="212"/>
      <c r="G352" s="194"/>
    </row>
    <row r="353" spans="1:12" ht="18" thickBot="1">
      <c r="A353" s="194"/>
      <c r="B353" s="201" t="s">
        <v>18</v>
      </c>
      <c r="C353" s="212" t="e">
        <f>C352/C351</f>
        <v>#DIV/0!</v>
      </c>
      <c r="D353" s="212" t="e">
        <f>D352/D351</f>
        <v>#DIV/0!</v>
      </c>
      <c r="E353" s="212" t="e">
        <f>E352/E351</f>
        <v>#DIV/0!</v>
      </c>
      <c r="F353" s="212" t="e">
        <f>F352/F351</f>
        <v>#DIV/0!</v>
      </c>
      <c r="G353" s="194"/>
    </row>
    <row r="354" spans="1:12" ht="18" thickBot="1">
      <c r="A354" s="194"/>
      <c r="B354" s="201" t="s">
        <v>19</v>
      </c>
      <c r="C354" s="213" t="s">
        <v>20</v>
      </c>
      <c r="D354" s="214" t="e">
        <f t="shared" ref="D354:F356" si="11">D351/C351-1</f>
        <v>#DIV/0!</v>
      </c>
      <c r="E354" s="214" t="e">
        <f t="shared" si="11"/>
        <v>#DIV/0!</v>
      </c>
      <c r="F354" s="214" t="e">
        <f t="shared" si="11"/>
        <v>#DIV/0!</v>
      </c>
      <c r="G354" s="194"/>
      <c r="H354" s="215"/>
      <c r="I354" s="215"/>
      <c r="J354" s="215"/>
      <c r="K354" s="215"/>
      <c r="L354" s="215"/>
    </row>
    <row r="355" spans="1:12" ht="18" thickBot="1">
      <c r="A355" s="194"/>
      <c r="B355" s="201" t="s">
        <v>21</v>
      </c>
      <c r="C355" s="213" t="s">
        <v>20</v>
      </c>
      <c r="D355" s="214" t="e">
        <f t="shared" si="11"/>
        <v>#DIV/0!</v>
      </c>
      <c r="E355" s="214">
        <f t="shared" si="11"/>
        <v>-1</v>
      </c>
      <c r="F355" s="214" t="e">
        <f t="shared" si="11"/>
        <v>#DIV/0!</v>
      </c>
      <c r="G355" s="194"/>
    </row>
    <row r="356" spans="1:12" ht="33.75" thickBot="1">
      <c r="A356" s="194"/>
      <c r="B356" s="201" t="s">
        <v>22</v>
      </c>
      <c r="C356" s="213" t="s">
        <v>20</v>
      </c>
      <c r="D356" s="214" t="e">
        <f t="shared" si="11"/>
        <v>#DIV/0!</v>
      </c>
      <c r="E356" s="214" t="e">
        <f t="shared" si="11"/>
        <v>#DIV/0!</v>
      </c>
      <c r="F356" s="214" t="e">
        <f t="shared" si="11"/>
        <v>#DIV/0!</v>
      </c>
      <c r="G356" s="194"/>
    </row>
    <row r="357" spans="1:12" ht="18" thickBot="1">
      <c r="A357" s="194"/>
      <c r="B357" s="1523" t="s">
        <v>2083</v>
      </c>
      <c r="C357" s="1524"/>
      <c r="D357" s="1524"/>
      <c r="E357" s="1524"/>
      <c r="F357" s="1525"/>
      <c r="G357" s="194"/>
    </row>
    <row r="358" spans="1:12" ht="12.75" customHeight="1">
      <c r="A358" s="194"/>
      <c r="B358" s="1521"/>
      <c r="C358" s="210">
        <v>2021</v>
      </c>
      <c r="D358" s="210">
        <v>2022</v>
      </c>
      <c r="E358" s="210">
        <v>2023</v>
      </c>
      <c r="F358" s="210">
        <v>2024</v>
      </c>
      <c r="G358" s="194"/>
    </row>
    <row r="359" spans="1:12" ht="29.25" customHeight="1" thickBot="1">
      <c r="A359" s="194"/>
      <c r="B359" s="1522"/>
      <c r="C359" s="211" t="s">
        <v>7</v>
      </c>
      <c r="D359" s="211" t="s">
        <v>8</v>
      </c>
      <c r="E359" s="211" t="s">
        <v>8</v>
      </c>
      <c r="F359" s="211" t="s">
        <v>8</v>
      </c>
      <c r="G359" s="194"/>
    </row>
    <row r="360" spans="1:12" ht="18" thickBot="1">
      <c r="A360" s="194"/>
      <c r="B360" s="216" t="s">
        <v>41</v>
      </c>
      <c r="C360" s="217">
        <f>C361+C362+C363+C364</f>
        <v>0</v>
      </c>
      <c r="D360" s="217">
        <f>D361+D362+D363+D364</f>
        <v>0</v>
      </c>
      <c r="E360" s="217">
        <f>E361+E362+E363+E364</f>
        <v>0</v>
      </c>
      <c r="F360" s="217">
        <f>F361+F362+F363+F364</f>
        <v>0</v>
      </c>
      <c r="G360" s="194"/>
    </row>
    <row r="361" spans="1:12" ht="18" thickBot="1">
      <c r="A361" s="194"/>
      <c r="B361" s="218" t="s">
        <v>136</v>
      </c>
      <c r="C361" s="217"/>
      <c r="D361" s="217"/>
      <c r="E361" s="217"/>
      <c r="F361" s="217"/>
      <c r="G361" s="194"/>
    </row>
    <row r="362" spans="1:12" ht="18" thickBot="1">
      <c r="A362" s="194"/>
      <c r="B362" s="218" t="s">
        <v>141</v>
      </c>
      <c r="C362" s="217"/>
      <c r="D362" s="217"/>
      <c r="E362" s="217"/>
      <c r="F362" s="217"/>
      <c r="G362" s="194"/>
    </row>
    <row r="363" spans="1:12" ht="18" thickBot="1">
      <c r="A363" s="194"/>
      <c r="B363" s="218" t="s">
        <v>142</v>
      </c>
      <c r="C363" s="217"/>
      <c r="D363" s="217"/>
      <c r="E363" s="217"/>
      <c r="F363" s="217"/>
      <c r="G363" s="194"/>
    </row>
    <row r="364" spans="1:12" ht="18" thickBot="1">
      <c r="A364" s="194"/>
      <c r="B364" s="218" t="s">
        <v>143</v>
      </c>
      <c r="C364" s="217"/>
      <c r="D364" s="217"/>
      <c r="E364" s="217"/>
      <c r="F364" s="217"/>
      <c r="G364" s="194"/>
    </row>
    <row r="365" spans="1:12" ht="18" thickBot="1">
      <c r="A365" s="194"/>
      <c r="B365" s="216" t="s">
        <v>42</v>
      </c>
      <c r="C365" s="212"/>
      <c r="D365" s="212">
        <v>120000</v>
      </c>
      <c r="E365" s="212"/>
      <c r="F365" s="212"/>
      <c r="G365" s="194"/>
    </row>
    <row r="366" spans="1:12" ht="18" thickBot="1">
      <c r="A366" s="194"/>
      <c r="B366" s="218" t="s">
        <v>136</v>
      </c>
      <c r="C366" s="212"/>
      <c r="D366" s="212">
        <v>120000</v>
      </c>
      <c r="E366" s="212"/>
      <c r="F366" s="212"/>
      <c r="G366" s="194"/>
    </row>
    <row r="367" spans="1:12" ht="18" thickBot="1">
      <c r="A367" s="194"/>
      <c r="B367" s="218" t="s">
        <v>141</v>
      </c>
      <c r="C367" s="220"/>
      <c r="D367" s="220"/>
      <c r="E367" s="220"/>
      <c r="F367" s="220"/>
      <c r="G367" s="194"/>
    </row>
    <row r="368" spans="1:12" ht="18" thickBot="1">
      <c r="A368" s="194"/>
      <c r="B368" s="218" t="s">
        <v>142</v>
      </c>
      <c r="C368" s="220"/>
      <c r="D368" s="220"/>
      <c r="E368" s="220"/>
      <c r="F368" s="220"/>
      <c r="G368" s="194"/>
    </row>
    <row r="369" spans="1:12" ht="18" thickBot="1">
      <c r="A369" s="194"/>
      <c r="B369" s="218" t="s">
        <v>143</v>
      </c>
      <c r="C369" s="220"/>
      <c r="D369" s="220"/>
      <c r="E369" s="220"/>
      <c r="F369" s="220"/>
      <c r="G369" s="194"/>
    </row>
    <row r="370" spans="1:12" ht="18" thickBot="1">
      <c r="A370" s="194"/>
      <c r="B370" s="227" t="s">
        <v>119</v>
      </c>
      <c r="C370" s="220">
        <f>C360+C365</f>
        <v>0</v>
      </c>
      <c r="D370" s="220">
        <f>D360+D365</f>
        <v>120000</v>
      </c>
      <c r="E370" s="220">
        <f>E360+E365</f>
        <v>0</v>
      </c>
      <c r="F370" s="220">
        <f>F360+F365</f>
        <v>0</v>
      </c>
      <c r="G370" s="194"/>
    </row>
    <row r="371" spans="1:12" ht="50.25" customHeight="1" thickBot="1">
      <c r="A371" s="194"/>
      <c r="B371" s="243" t="s">
        <v>43</v>
      </c>
      <c r="C371" s="1529"/>
      <c r="D371" s="1530"/>
      <c r="E371" s="1530"/>
      <c r="F371" s="1531"/>
      <c r="G371" s="194"/>
    </row>
    <row r="372" spans="1:12" ht="50.25" thickBot="1">
      <c r="A372" s="194"/>
      <c r="B372" s="209" t="s">
        <v>1433</v>
      </c>
      <c r="C372" s="239"/>
      <c r="D372" s="240" t="s">
        <v>138</v>
      </c>
      <c r="E372" s="241"/>
      <c r="F372" s="242" t="s">
        <v>1430</v>
      </c>
      <c r="G372" s="194"/>
    </row>
    <row r="373" spans="1:12" ht="17.25" customHeight="1" thickBot="1">
      <c r="A373" s="194"/>
      <c r="B373" s="201" t="s">
        <v>14</v>
      </c>
      <c r="C373" s="1526" t="s">
        <v>2084</v>
      </c>
      <c r="D373" s="1527"/>
      <c r="E373" s="1527"/>
      <c r="F373" s="1528"/>
      <c r="G373" s="194"/>
    </row>
    <row r="374" spans="1:12" ht="18" thickBot="1">
      <c r="A374" s="194"/>
      <c r="B374" s="201" t="s">
        <v>15</v>
      </c>
      <c r="C374" s="1518"/>
      <c r="D374" s="1519"/>
      <c r="E374" s="1519"/>
      <c r="F374" s="1520"/>
      <c r="G374" s="194"/>
    </row>
    <row r="375" spans="1:12" ht="12.75" customHeight="1">
      <c r="A375" s="194"/>
      <c r="B375" s="1521"/>
      <c r="C375" s="210">
        <v>2021</v>
      </c>
      <c r="D375" s="210">
        <v>2022</v>
      </c>
      <c r="E375" s="210">
        <v>2023</v>
      </c>
      <c r="F375" s="210">
        <v>2024</v>
      </c>
      <c r="G375" s="194"/>
    </row>
    <row r="376" spans="1:12" ht="28.5" customHeight="1" thickBot="1">
      <c r="A376" s="194"/>
      <c r="B376" s="1522"/>
      <c r="C376" s="211" t="s">
        <v>7</v>
      </c>
      <c r="D376" s="211" t="s">
        <v>8</v>
      </c>
      <c r="E376" s="211" t="s">
        <v>8</v>
      </c>
      <c r="F376" s="211" t="s">
        <v>8</v>
      </c>
      <c r="G376" s="194"/>
    </row>
    <row r="377" spans="1:12" ht="18" thickBot="1">
      <c r="A377" s="194"/>
      <c r="B377" s="201" t="s">
        <v>16</v>
      </c>
      <c r="C377" s="201"/>
      <c r="D377" s="201"/>
      <c r="E377" s="201"/>
      <c r="F377" s="201"/>
      <c r="G377" s="194"/>
    </row>
    <row r="378" spans="1:12" ht="18" thickBot="1">
      <c r="A378" s="194"/>
      <c r="B378" s="201" t="s">
        <v>17</v>
      </c>
      <c r="C378" s="212"/>
      <c r="D378" s="212"/>
      <c r="E378" s="212">
        <v>50000</v>
      </c>
      <c r="F378" s="212">
        <v>90000</v>
      </c>
      <c r="G378" s="194"/>
    </row>
    <row r="379" spans="1:12" ht="18" thickBot="1">
      <c r="A379" s="194"/>
      <c r="B379" s="201" t="s">
        <v>18</v>
      </c>
      <c r="C379" s="212" t="e">
        <f>C378/C377</f>
        <v>#DIV/0!</v>
      </c>
      <c r="D379" s="212" t="e">
        <f>D378/D377</f>
        <v>#DIV/0!</v>
      </c>
      <c r="E379" s="212" t="e">
        <f>E378/E377</f>
        <v>#DIV/0!</v>
      </c>
      <c r="F379" s="212" t="e">
        <f>F378/F377</f>
        <v>#DIV/0!</v>
      </c>
      <c r="G379" s="194"/>
    </row>
    <row r="380" spans="1:12" ht="18" thickBot="1">
      <c r="A380" s="194"/>
      <c r="B380" s="201" t="s">
        <v>19</v>
      </c>
      <c r="C380" s="213" t="s">
        <v>20</v>
      </c>
      <c r="D380" s="214" t="e">
        <f t="shared" ref="D380:F382" si="12">D377/C377-1</f>
        <v>#DIV/0!</v>
      </c>
      <c r="E380" s="214" t="e">
        <f t="shared" si="12"/>
        <v>#DIV/0!</v>
      </c>
      <c r="F380" s="214" t="e">
        <f t="shared" si="12"/>
        <v>#DIV/0!</v>
      </c>
      <c r="G380" s="194"/>
      <c r="H380" s="215"/>
      <c r="I380" s="215"/>
      <c r="J380" s="215"/>
      <c r="K380" s="215"/>
      <c r="L380" s="215"/>
    </row>
    <row r="381" spans="1:12" ht="18" thickBot="1">
      <c r="A381" s="194"/>
      <c r="B381" s="201" t="s">
        <v>21</v>
      </c>
      <c r="C381" s="213" t="s">
        <v>20</v>
      </c>
      <c r="D381" s="214" t="e">
        <f t="shared" si="12"/>
        <v>#DIV/0!</v>
      </c>
      <c r="E381" s="214" t="e">
        <f t="shared" si="12"/>
        <v>#DIV/0!</v>
      </c>
      <c r="F381" s="214">
        <f t="shared" si="12"/>
        <v>0.8</v>
      </c>
      <c r="G381" s="194"/>
    </row>
    <row r="382" spans="1:12" ht="33.75" thickBot="1">
      <c r="A382" s="194"/>
      <c r="B382" s="201" t="s">
        <v>22</v>
      </c>
      <c r="C382" s="213" t="s">
        <v>20</v>
      </c>
      <c r="D382" s="214" t="e">
        <f t="shared" si="12"/>
        <v>#DIV/0!</v>
      </c>
      <c r="E382" s="214" t="e">
        <f t="shared" si="12"/>
        <v>#DIV/0!</v>
      </c>
      <c r="F382" s="214" t="e">
        <f t="shared" si="12"/>
        <v>#DIV/0!</v>
      </c>
      <c r="G382" s="194"/>
    </row>
    <row r="383" spans="1:12" ht="18" thickBot="1">
      <c r="A383" s="194"/>
      <c r="B383" s="1523" t="s">
        <v>1434</v>
      </c>
      <c r="C383" s="1524"/>
      <c r="D383" s="1524"/>
      <c r="E383" s="1524"/>
      <c r="F383" s="1525"/>
      <c r="G383" s="194"/>
    </row>
    <row r="384" spans="1:12" ht="12.75" customHeight="1">
      <c r="A384" s="194"/>
      <c r="B384" s="1521"/>
      <c r="C384" s="210">
        <v>2021</v>
      </c>
      <c r="D384" s="210">
        <v>2022</v>
      </c>
      <c r="E384" s="210">
        <v>2023</v>
      </c>
      <c r="F384" s="210">
        <v>2024</v>
      </c>
      <c r="G384" s="194"/>
    </row>
    <row r="385" spans="1:7" ht="39" customHeight="1" thickBot="1">
      <c r="A385" s="194"/>
      <c r="B385" s="1522"/>
      <c r="C385" s="211" t="s">
        <v>7</v>
      </c>
      <c r="D385" s="211" t="s">
        <v>8</v>
      </c>
      <c r="E385" s="211" t="s">
        <v>8</v>
      </c>
      <c r="F385" s="211" t="s">
        <v>8</v>
      </c>
      <c r="G385" s="194"/>
    </row>
    <row r="386" spans="1:7" ht="18" thickBot="1">
      <c r="A386" s="194"/>
      <c r="B386" s="216" t="s">
        <v>41</v>
      </c>
      <c r="C386" s="217">
        <f>C387+C388+C389+C390</f>
        <v>0</v>
      </c>
      <c r="D386" s="217">
        <f>D387+D388+D389+D390</f>
        <v>0</v>
      </c>
      <c r="E386" s="217">
        <f>E387+E388+E389+E390</f>
        <v>0</v>
      </c>
      <c r="F386" s="217">
        <f>F387+F388+F389+F390</f>
        <v>0</v>
      </c>
      <c r="G386" s="194"/>
    </row>
    <row r="387" spans="1:7" ht="18" thickBot="1">
      <c r="A387" s="194"/>
      <c r="B387" s="218" t="s">
        <v>136</v>
      </c>
      <c r="C387" s="217"/>
      <c r="D387" s="217"/>
      <c r="E387" s="217"/>
      <c r="F387" s="217"/>
      <c r="G387" s="194"/>
    </row>
    <row r="388" spans="1:7" ht="18" thickBot="1">
      <c r="A388" s="194"/>
      <c r="B388" s="218" t="s">
        <v>141</v>
      </c>
      <c r="C388" s="217"/>
      <c r="D388" s="217"/>
      <c r="E388" s="217"/>
      <c r="F388" s="217"/>
      <c r="G388" s="194"/>
    </row>
    <row r="389" spans="1:7" ht="18" thickBot="1">
      <c r="A389" s="194"/>
      <c r="B389" s="218" t="s">
        <v>142</v>
      </c>
      <c r="C389" s="217"/>
      <c r="D389" s="217"/>
      <c r="E389" s="217"/>
      <c r="F389" s="217"/>
      <c r="G389" s="194"/>
    </row>
    <row r="390" spans="1:7" ht="18" thickBot="1">
      <c r="A390" s="194"/>
      <c r="B390" s="218" t="s">
        <v>143</v>
      </c>
      <c r="C390" s="217"/>
      <c r="D390" s="217"/>
      <c r="E390" s="217"/>
      <c r="F390" s="217"/>
      <c r="G390" s="194"/>
    </row>
    <row r="391" spans="1:7" ht="18" thickBot="1">
      <c r="A391" s="194"/>
      <c r="B391" s="216" t="s">
        <v>42</v>
      </c>
      <c r="C391" s="212"/>
      <c r="D391" s="212"/>
      <c r="E391" s="212">
        <v>50000</v>
      </c>
      <c r="F391" s="212">
        <v>90000</v>
      </c>
      <c r="G391" s="194"/>
    </row>
    <row r="392" spans="1:7" ht="18" thickBot="1">
      <c r="A392" s="194"/>
      <c r="B392" s="218" t="s">
        <v>136</v>
      </c>
      <c r="C392" s="212"/>
      <c r="D392" s="212"/>
      <c r="E392" s="212">
        <v>50000</v>
      </c>
      <c r="F392" s="212">
        <v>90000</v>
      </c>
      <c r="G392" s="194"/>
    </row>
    <row r="393" spans="1:7" ht="18" thickBot="1">
      <c r="A393" s="194"/>
      <c r="B393" s="218" t="s">
        <v>141</v>
      </c>
      <c r="C393" s="220"/>
      <c r="D393" s="220"/>
      <c r="E393" s="220"/>
      <c r="F393" s="220"/>
      <c r="G393" s="194"/>
    </row>
    <row r="394" spans="1:7" ht="18" thickBot="1">
      <c r="A394" s="194"/>
      <c r="B394" s="218" t="s">
        <v>142</v>
      </c>
      <c r="C394" s="220"/>
      <c r="D394" s="220"/>
      <c r="E394" s="220"/>
      <c r="F394" s="220"/>
      <c r="G394" s="194"/>
    </row>
    <row r="395" spans="1:7" ht="18" thickBot="1">
      <c r="A395" s="194"/>
      <c r="B395" s="218" t="s">
        <v>143</v>
      </c>
      <c r="C395" s="220"/>
      <c r="D395" s="220"/>
      <c r="E395" s="220"/>
      <c r="F395" s="220"/>
      <c r="G395" s="194"/>
    </row>
    <row r="396" spans="1:7" ht="18" thickBot="1">
      <c r="A396" s="194"/>
      <c r="B396" s="227" t="s">
        <v>1435</v>
      </c>
      <c r="C396" s="220">
        <f>C386+C391</f>
        <v>0</v>
      </c>
      <c r="D396" s="220">
        <f>D386+D391</f>
        <v>0</v>
      </c>
      <c r="E396" s="220">
        <f>E386+E391</f>
        <v>50000</v>
      </c>
      <c r="F396" s="220">
        <f>F386+F391</f>
        <v>90000</v>
      </c>
      <c r="G396" s="194"/>
    </row>
    <row r="397" spans="1:7" ht="36" customHeight="1" thickBot="1">
      <c r="A397" s="194"/>
      <c r="B397" s="243" t="s">
        <v>43</v>
      </c>
      <c r="C397" s="1529"/>
      <c r="D397" s="1530"/>
      <c r="E397" s="1530"/>
      <c r="F397" s="1531"/>
      <c r="G397" s="194"/>
    </row>
    <row r="398" spans="1:7" ht="50.25" thickBot="1">
      <c r="A398" s="194"/>
      <c r="B398" s="209" t="s">
        <v>2085</v>
      </c>
      <c r="C398" s="239"/>
      <c r="D398" s="240" t="s">
        <v>138</v>
      </c>
      <c r="E398" s="241"/>
      <c r="F398" s="242"/>
      <c r="G398" s="194"/>
    </row>
    <row r="399" spans="1:7" ht="17.25" customHeight="1" thickBot="1">
      <c r="A399" s="194"/>
      <c r="B399" s="201" t="s">
        <v>14</v>
      </c>
      <c r="C399" s="1526" t="s">
        <v>2086</v>
      </c>
      <c r="D399" s="1527"/>
      <c r="E399" s="1527"/>
      <c r="F399" s="1528"/>
      <c r="G399" s="194"/>
    </row>
    <row r="400" spans="1:7" ht="18" thickBot="1">
      <c r="A400" s="194"/>
      <c r="B400" s="201" t="s">
        <v>15</v>
      </c>
      <c r="C400" s="1518"/>
      <c r="D400" s="1519"/>
      <c r="E400" s="1519"/>
      <c r="F400" s="1520"/>
      <c r="G400" s="194"/>
    </row>
    <row r="401" spans="1:12" ht="12.75" customHeight="1">
      <c r="A401" s="194"/>
      <c r="B401" s="1521"/>
      <c r="C401" s="210">
        <v>2021</v>
      </c>
      <c r="D401" s="210">
        <v>2022</v>
      </c>
      <c r="E401" s="210">
        <v>2023</v>
      </c>
      <c r="F401" s="210">
        <v>2024</v>
      </c>
      <c r="G401" s="194"/>
    </row>
    <row r="402" spans="1:12" ht="26.25" customHeight="1" thickBot="1">
      <c r="A402" s="194"/>
      <c r="B402" s="1522"/>
      <c r="C402" s="211" t="s">
        <v>7</v>
      </c>
      <c r="D402" s="211" t="s">
        <v>8</v>
      </c>
      <c r="E402" s="211" t="s">
        <v>8</v>
      </c>
      <c r="F402" s="211" t="s">
        <v>8</v>
      </c>
      <c r="G402" s="194"/>
    </row>
    <row r="403" spans="1:12" ht="18" thickBot="1">
      <c r="A403" s="194"/>
      <c r="B403" s="201" t="s">
        <v>16</v>
      </c>
      <c r="C403" s="201"/>
      <c r="D403" s="246"/>
      <c r="E403" s="247"/>
      <c r="F403" s="248"/>
      <c r="G403" s="249"/>
    </row>
    <row r="404" spans="1:12" ht="18" thickBot="1">
      <c r="A404" s="194"/>
      <c r="B404" s="201" t="s">
        <v>17</v>
      </c>
      <c r="C404" s="212"/>
      <c r="D404" s="246">
        <v>255680</v>
      </c>
      <c r="E404" s="247">
        <v>261000</v>
      </c>
      <c r="F404" s="250">
        <v>323320</v>
      </c>
      <c r="G404" s="194"/>
      <c r="H404" s="245"/>
    </row>
    <row r="405" spans="1:12" ht="18" thickBot="1">
      <c r="A405" s="194"/>
      <c r="B405" s="201" t="s">
        <v>18</v>
      </c>
      <c r="C405" s="212" t="e">
        <f>C404/C403</f>
        <v>#DIV/0!</v>
      </c>
      <c r="D405" s="212" t="e">
        <f>D404/D403</f>
        <v>#DIV/0!</v>
      </c>
      <c r="E405" s="212" t="e">
        <f>E404/E403</f>
        <v>#DIV/0!</v>
      </c>
      <c r="F405" s="212" t="e">
        <f>F404/F403</f>
        <v>#DIV/0!</v>
      </c>
      <c r="G405" s="194"/>
    </row>
    <row r="406" spans="1:12" ht="18" thickBot="1">
      <c r="A406" s="194"/>
      <c r="B406" s="201" t="s">
        <v>19</v>
      </c>
      <c r="C406" s="213" t="s">
        <v>20</v>
      </c>
      <c r="D406" s="214" t="e">
        <f t="shared" ref="D406:F408" si="13">D403/C403-1</f>
        <v>#DIV/0!</v>
      </c>
      <c r="E406" s="214" t="e">
        <f t="shared" si="13"/>
        <v>#DIV/0!</v>
      </c>
      <c r="F406" s="214" t="e">
        <f t="shared" si="13"/>
        <v>#DIV/0!</v>
      </c>
      <c r="G406" s="194"/>
      <c r="H406" s="215"/>
      <c r="I406" s="215"/>
      <c r="J406" s="215"/>
      <c r="K406" s="215"/>
      <c r="L406" s="215"/>
    </row>
    <row r="407" spans="1:12" ht="18" thickBot="1">
      <c r="A407" s="194"/>
      <c r="B407" s="201" t="s">
        <v>21</v>
      </c>
      <c r="C407" s="213" t="s">
        <v>20</v>
      </c>
      <c r="D407" s="214" t="e">
        <f t="shared" si="13"/>
        <v>#DIV/0!</v>
      </c>
      <c r="E407" s="214">
        <f t="shared" si="13"/>
        <v>2.0807259073842399E-2</v>
      </c>
      <c r="F407" s="214">
        <f t="shared" si="13"/>
        <v>0.23877394636015326</v>
      </c>
      <c r="G407" s="194"/>
    </row>
    <row r="408" spans="1:12" ht="33.75" thickBot="1">
      <c r="A408" s="194"/>
      <c r="B408" s="201" t="s">
        <v>22</v>
      </c>
      <c r="C408" s="213" t="s">
        <v>20</v>
      </c>
      <c r="D408" s="214" t="e">
        <f t="shared" si="13"/>
        <v>#DIV/0!</v>
      </c>
      <c r="E408" s="214" t="e">
        <f t="shared" si="13"/>
        <v>#DIV/0!</v>
      </c>
      <c r="F408" s="214" t="e">
        <f t="shared" si="13"/>
        <v>#DIV/0!</v>
      </c>
      <c r="G408" s="194"/>
    </row>
    <row r="409" spans="1:12" ht="24.75" customHeight="1" thickBot="1">
      <c r="A409" s="194"/>
      <c r="B409" s="1523" t="s">
        <v>2087</v>
      </c>
      <c r="C409" s="1524"/>
      <c r="D409" s="1524"/>
      <c r="E409" s="1524"/>
      <c r="F409" s="1525"/>
      <c r="G409" s="194"/>
    </row>
    <row r="410" spans="1:12" ht="17.25" customHeight="1">
      <c r="A410" s="194"/>
      <c r="B410" s="1521"/>
      <c r="C410" s="210">
        <v>2021</v>
      </c>
      <c r="D410" s="210">
        <v>2022</v>
      </c>
      <c r="E410" s="210">
        <v>2023</v>
      </c>
      <c r="F410" s="210">
        <v>2024</v>
      </c>
      <c r="G410" s="194"/>
    </row>
    <row r="411" spans="1:12" ht="22.5" customHeight="1" thickBot="1">
      <c r="A411" s="194"/>
      <c r="B411" s="1522"/>
      <c r="C411" s="211" t="s">
        <v>7</v>
      </c>
      <c r="D411" s="211" t="s">
        <v>8</v>
      </c>
      <c r="E411" s="211" t="s">
        <v>8</v>
      </c>
      <c r="F411" s="211" t="s">
        <v>8</v>
      </c>
      <c r="G411" s="194"/>
    </row>
    <row r="412" spans="1:12" ht="18" thickBot="1">
      <c r="A412" s="194"/>
      <c r="B412" s="216" t="s">
        <v>41</v>
      </c>
      <c r="C412" s="217">
        <f>C413+C414+C415+C416</f>
        <v>0</v>
      </c>
      <c r="D412" s="217">
        <f>D413+D414+D415+D416</f>
        <v>0</v>
      </c>
      <c r="E412" s="217">
        <f>E413+E414+E415+E416</f>
        <v>0</v>
      </c>
      <c r="F412" s="217">
        <f>F413+F414+F415+F416</f>
        <v>0</v>
      </c>
      <c r="G412" s="194"/>
    </row>
    <row r="413" spans="1:12" ht="18" thickBot="1">
      <c r="A413" s="194"/>
      <c r="B413" s="218" t="s">
        <v>136</v>
      </c>
      <c r="C413" s="217"/>
      <c r="D413" s="217"/>
      <c r="E413" s="217"/>
      <c r="F413" s="217"/>
      <c r="G413" s="194"/>
    </row>
    <row r="414" spans="1:12" ht="18" thickBot="1">
      <c r="A414" s="194"/>
      <c r="B414" s="218" t="s">
        <v>141</v>
      </c>
      <c r="C414" s="217"/>
      <c r="D414" s="217"/>
      <c r="E414" s="217"/>
      <c r="F414" s="217"/>
      <c r="G414" s="194"/>
    </row>
    <row r="415" spans="1:12" ht="18" thickBot="1">
      <c r="A415" s="194"/>
      <c r="B415" s="218" t="s">
        <v>142</v>
      </c>
      <c r="C415" s="217"/>
      <c r="D415" s="217"/>
      <c r="E415" s="217"/>
      <c r="F415" s="217"/>
      <c r="G415" s="194"/>
    </row>
    <row r="416" spans="1:12" ht="18" thickBot="1">
      <c r="A416" s="194"/>
      <c r="B416" s="218" t="s">
        <v>143</v>
      </c>
      <c r="C416" s="217"/>
      <c r="D416" s="222"/>
      <c r="E416" s="222"/>
      <c r="F416" s="222"/>
      <c r="G416" s="194"/>
    </row>
    <row r="417" spans="1:7" ht="18" thickBot="1">
      <c r="A417" s="194"/>
      <c r="B417" s="216" t="s">
        <v>42</v>
      </c>
      <c r="C417" s="212"/>
      <c r="D417" s="251">
        <v>255680</v>
      </c>
      <c r="E417" s="251">
        <v>261000</v>
      </c>
      <c r="F417" s="252">
        <v>323320</v>
      </c>
      <c r="G417" s="194"/>
    </row>
    <row r="418" spans="1:7" ht="18" thickBot="1">
      <c r="A418" s="194"/>
      <c r="B418" s="218" t="s">
        <v>136</v>
      </c>
      <c r="C418" s="212"/>
      <c r="D418" s="251">
        <v>255680</v>
      </c>
      <c r="E418" s="251">
        <v>261000</v>
      </c>
      <c r="F418" s="252">
        <v>323320</v>
      </c>
      <c r="G418" s="194"/>
    </row>
    <row r="419" spans="1:7" ht="18" thickBot="1">
      <c r="A419" s="194"/>
      <c r="B419" s="218" t="s">
        <v>141</v>
      </c>
      <c r="C419" s="220"/>
      <c r="D419" s="220"/>
      <c r="E419" s="220"/>
      <c r="F419" s="220"/>
      <c r="G419" s="194"/>
    </row>
    <row r="420" spans="1:7" ht="18" thickBot="1">
      <c r="A420" s="194"/>
      <c r="B420" s="218" t="s">
        <v>142</v>
      </c>
      <c r="C420" s="220"/>
      <c r="D420" s="220"/>
      <c r="E420" s="220"/>
      <c r="F420" s="220"/>
      <c r="G420" s="194"/>
    </row>
    <row r="421" spans="1:7" ht="18" thickBot="1">
      <c r="A421" s="194"/>
      <c r="B421" s="218" t="s">
        <v>143</v>
      </c>
      <c r="C421" s="220"/>
      <c r="D421" s="220"/>
      <c r="E421" s="220"/>
      <c r="F421" s="220"/>
      <c r="G421" s="194"/>
    </row>
    <row r="422" spans="1:7" ht="18" thickBot="1">
      <c r="A422" s="194"/>
      <c r="B422" s="227" t="s">
        <v>2088</v>
      </c>
      <c r="C422" s="220">
        <f>C412+C417</f>
        <v>0</v>
      </c>
      <c r="D422" s="212">
        <f>D417+D412</f>
        <v>255680</v>
      </c>
      <c r="E422" s="220">
        <f>E412+E417</f>
        <v>261000</v>
      </c>
      <c r="F422" s="220">
        <f>F412+F417</f>
        <v>323320</v>
      </c>
      <c r="G422" s="194"/>
    </row>
    <row r="423" spans="1:7" ht="50.25" thickBot="1">
      <c r="A423" s="194"/>
      <c r="B423" s="209" t="s">
        <v>2089</v>
      </c>
      <c r="C423" s="239"/>
      <c r="D423" s="240" t="s">
        <v>138</v>
      </c>
      <c r="E423" s="241"/>
      <c r="F423" s="242"/>
      <c r="G423" s="194"/>
    </row>
    <row r="424" spans="1:7" ht="18" thickBot="1">
      <c r="A424" s="194"/>
      <c r="B424" s="201" t="s">
        <v>14</v>
      </c>
      <c r="C424" s="1526" t="s">
        <v>2090</v>
      </c>
      <c r="D424" s="1527"/>
      <c r="E424" s="1527"/>
      <c r="F424" s="1528"/>
      <c r="G424" s="194"/>
    </row>
    <row r="425" spans="1:7" ht="18" thickBot="1">
      <c r="A425" s="194"/>
      <c r="B425" s="201" t="s">
        <v>15</v>
      </c>
      <c r="C425" s="1518"/>
      <c r="D425" s="1519"/>
      <c r="E425" s="1519"/>
      <c r="F425" s="1520"/>
      <c r="G425" s="194"/>
    </row>
    <row r="426" spans="1:7" ht="17.25">
      <c r="A426" s="194"/>
      <c r="B426" s="1521"/>
      <c r="C426" s="210">
        <v>2021</v>
      </c>
      <c r="D426" s="210">
        <v>2022</v>
      </c>
      <c r="E426" s="210">
        <v>2023</v>
      </c>
      <c r="F426" s="210">
        <v>2024</v>
      </c>
      <c r="G426" s="194"/>
    </row>
    <row r="427" spans="1:7" ht="18" thickBot="1">
      <c r="A427" s="194"/>
      <c r="B427" s="1522"/>
      <c r="C427" s="211" t="s">
        <v>7</v>
      </c>
      <c r="D427" s="211" t="s">
        <v>8</v>
      </c>
      <c r="E427" s="211" t="s">
        <v>8</v>
      </c>
      <c r="F427" s="211" t="s">
        <v>8</v>
      </c>
      <c r="G427" s="194"/>
    </row>
    <row r="428" spans="1:7" ht="18" thickBot="1">
      <c r="A428" s="194"/>
      <c r="B428" s="201" t="s">
        <v>16</v>
      </c>
      <c r="C428" s="201"/>
      <c r="D428" s="201"/>
      <c r="E428" s="201"/>
      <c r="F428" s="201"/>
      <c r="G428" s="194"/>
    </row>
    <row r="429" spans="1:7" ht="18" thickBot="1">
      <c r="A429" s="194"/>
      <c r="B429" s="201" t="s">
        <v>17</v>
      </c>
      <c r="C429" s="212"/>
      <c r="D429" s="212"/>
      <c r="E429" s="212">
        <v>50000</v>
      </c>
      <c r="F429" s="212">
        <v>90000</v>
      </c>
      <c r="G429" s="194"/>
    </row>
    <row r="430" spans="1:7" ht="18" thickBot="1">
      <c r="A430" s="194"/>
      <c r="B430" s="201" t="s">
        <v>18</v>
      </c>
      <c r="C430" s="212" t="e">
        <f>C429/C428</f>
        <v>#DIV/0!</v>
      </c>
      <c r="D430" s="212" t="e">
        <f>D429/D428</f>
        <v>#DIV/0!</v>
      </c>
      <c r="E430" s="212" t="e">
        <f>E429/E428</f>
        <v>#DIV/0!</v>
      </c>
      <c r="F430" s="212" t="e">
        <f>F429/F428</f>
        <v>#DIV/0!</v>
      </c>
      <c r="G430" s="194"/>
    </row>
    <row r="431" spans="1:7" ht="18" thickBot="1">
      <c r="A431" s="194"/>
      <c r="B431" s="201" t="s">
        <v>19</v>
      </c>
      <c r="C431" s="213" t="s">
        <v>20</v>
      </c>
      <c r="D431" s="214" t="e">
        <f t="shared" ref="D431:F433" si="14">D428/C428-1</f>
        <v>#DIV/0!</v>
      </c>
      <c r="E431" s="214" t="e">
        <f t="shared" si="14"/>
        <v>#DIV/0!</v>
      </c>
      <c r="F431" s="214" t="e">
        <f t="shared" si="14"/>
        <v>#DIV/0!</v>
      </c>
      <c r="G431" s="194"/>
    </row>
    <row r="432" spans="1:7" ht="18" thickBot="1">
      <c r="A432" s="194"/>
      <c r="B432" s="201" t="s">
        <v>21</v>
      </c>
      <c r="C432" s="213" t="s">
        <v>20</v>
      </c>
      <c r="D432" s="214" t="e">
        <f t="shared" si="14"/>
        <v>#DIV/0!</v>
      </c>
      <c r="E432" s="214" t="e">
        <f t="shared" si="14"/>
        <v>#DIV/0!</v>
      </c>
      <c r="F432" s="214">
        <f t="shared" si="14"/>
        <v>0.8</v>
      </c>
      <c r="G432" s="194"/>
    </row>
    <row r="433" spans="1:7" ht="33.75" thickBot="1">
      <c r="A433" s="194"/>
      <c r="B433" s="201" t="s">
        <v>22</v>
      </c>
      <c r="C433" s="213" t="s">
        <v>20</v>
      </c>
      <c r="D433" s="214" t="e">
        <f t="shared" si="14"/>
        <v>#DIV/0!</v>
      </c>
      <c r="E433" s="214" t="e">
        <f t="shared" si="14"/>
        <v>#DIV/0!</v>
      </c>
      <c r="F433" s="214" t="e">
        <f t="shared" si="14"/>
        <v>#DIV/0!</v>
      </c>
      <c r="G433" s="194"/>
    </row>
    <row r="434" spans="1:7" ht="18" thickBot="1">
      <c r="A434" s="194"/>
      <c r="B434" s="1523" t="s">
        <v>2091</v>
      </c>
      <c r="C434" s="1524"/>
      <c r="D434" s="1524"/>
      <c r="E434" s="1524"/>
      <c r="F434" s="1525"/>
      <c r="G434" s="194"/>
    </row>
    <row r="435" spans="1:7" ht="17.25">
      <c r="A435" s="194"/>
      <c r="B435" s="1521"/>
      <c r="C435" s="210">
        <v>2021</v>
      </c>
      <c r="D435" s="210">
        <v>2022</v>
      </c>
      <c r="E435" s="210">
        <v>2023</v>
      </c>
      <c r="F435" s="210">
        <v>2024</v>
      </c>
      <c r="G435" s="194"/>
    </row>
    <row r="436" spans="1:7" ht="18" thickBot="1">
      <c r="A436" s="194"/>
      <c r="B436" s="1522"/>
      <c r="C436" s="211" t="s">
        <v>7</v>
      </c>
      <c r="D436" s="211" t="s">
        <v>8</v>
      </c>
      <c r="E436" s="211" t="s">
        <v>8</v>
      </c>
      <c r="F436" s="211" t="s">
        <v>8</v>
      </c>
      <c r="G436" s="194"/>
    </row>
    <row r="437" spans="1:7" ht="18" thickBot="1">
      <c r="A437" s="194"/>
      <c r="B437" s="216" t="s">
        <v>41</v>
      </c>
      <c r="C437" s="217">
        <f>C438+C439+C440+C441</f>
        <v>0</v>
      </c>
      <c r="D437" s="217">
        <f>D438+D439+D440+D441</f>
        <v>0</v>
      </c>
      <c r="E437" s="217">
        <f>E438+E439+E440+E441</f>
        <v>0</v>
      </c>
      <c r="F437" s="217">
        <f>F438+F439+F440+F441</f>
        <v>0</v>
      </c>
      <c r="G437" s="194"/>
    </row>
    <row r="438" spans="1:7" ht="18" thickBot="1">
      <c r="A438" s="194"/>
      <c r="B438" s="218" t="s">
        <v>136</v>
      </c>
      <c r="C438" s="217"/>
      <c r="D438" s="217"/>
      <c r="E438" s="217"/>
      <c r="F438" s="217"/>
      <c r="G438" s="194"/>
    </row>
    <row r="439" spans="1:7" ht="18" thickBot="1">
      <c r="A439" s="194"/>
      <c r="B439" s="218" t="s">
        <v>141</v>
      </c>
      <c r="C439" s="217"/>
      <c r="D439" s="217"/>
      <c r="E439" s="217"/>
      <c r="F439" s="217"/>
      <c r="G439" s="194"/>
    </row>
    <row r="440" spans="1:7" ht="18" thickBot="1">
      <c r="A440" s="194"/>
      <c r="B440" s="218" t="s">
        <v>142</v>
      </c>
      <c r="C440" s="217"/>
      <c r="D440" s="217"/>
      <c r="E440" s="217"/>
      <c r="F440" s="217"/>
      <c r="G440" s="194"/>
    </row>
    <row r="441" spans="1:7" ht="18" thickBot="1">
      <c r="A441" s="194"/>
      <c r="B441" s="218" t="s">
        <v>143</v>
      </c>
      <c r="C441" s="217"/>
      <c r="D441" s="217"/>
      <c r="E441" s="217"/>
      <c r="F441" s="217"/>
      <c r="G441" s="194"/>
    </row>
    <row r="442" spans="1:7" ht="18" thickBot="1">
      <c r="A442" s="194"/>
      <c r="B442" s="216" t="s">
        <v>42</v>
      </c>
      <c r="C442" s="212"/>
      <c r="D442" s="212"/>
      <c r="E442" s="212">
        <v>50000</v>
      </c>
      <c r="F442" s="212">
        <v>90000</v>
      </c>
      <c r="G442" s="194"/>
    </row>
    <row r="443" spans="1:7" ht="18" thickBot="1">
      <c r="A443" s="194"/>
      <c r="B443" s="218" t="s">
        <v>136</v>
      </c>
      <c r="C443" s="212"/>
      <c r="D443" s="212"/>
      <c r="E443" s="212">
        <v>50000</v>
      </c>
      <c r="F443" s="212">
        <v>90000</v>
      </c>
      <c r="G443" s="194"/>
    </row>
    <row r="444" spans="1:7" ht="18" thickBot="1">
      <c r="A444" s="194"/>
      <c r="B444" s="218" t="s">
        <v>141</v>
      </c>
      <c r="C444" s="220"/>
      <c r="D444" s="220"/>
      <c r="E444" s="220"/>
      <c r="F444" s="220"/>
      <c r="G444" s="194"/>
    </row>
    <row r="445" spans="1:7" ht="18" thickBot="1">
      <c r="A445" s="194"/>
      <c r="B445" s="218" t="s">
        <v>142</v>
      </c>
      <c r="C445" s="220"/>
      <c r="D445" s="220"/>
      <c r="E445" s="220"/>
      <c r="F445" s="220"/>
      <c r="G445" s="194"/>
    </row>
    <row r="446" spans="1:7" ht="18" thickBot="1">
      <c r="A446" s="194"/>
      <c r="B446" s="218" t="s">
        <v>143</v>
      </c>
      <c r="C446" s="220"/>
      <c r="D446" s="220"/>
      <c r="E446" s="220"/>
      <c r="F446" s="220"/>
      <c r="G446" s="194"/>
    </row>
    <row r="447" spans="1:7" ht="18" thickBot="1">
      <c r="A447" s="194"/>
      <c r="B447" s="227" t="s">
        <v>2092</v>
      </c>
      <c r="C447" s="220">
        <f>C437+C442</f>
        <v>0</v>
      </c>
      <c r="D447" s="220">
        <f>D437+D442</f>
        <v>0</v>
      </c>
      <c r="E447" s="220">
        <f>E437+E442</f>
        <v>50000</v>
      </c>
      <c r="F447" s="220">
        <f>F437+F442</f>
        <v>90000</v>
      </c>
      <c r="G447" s="194"/>
    </row>
    <row r="448" spans="1:7" ht="50.25" thickBot="1">
      <c r="A448" s="194"/>
      <c r="B448" s="209" t="s">
        <v>2093</v>
      </c>
      <c r="C448" s="239"/>
      <c r="D448" s="240" t="s">
        <v>138</v>
      </c>
      <c r="E448" s="241"/>
      <c r="F448" s="242"/>
      <c r="G448" s="194"/>
    </row>
    <row r="449" spans="1:7" ht="18" thickBot="1">
      <c r="A449" s="194"/>
      <c r="B449" s="201" t="s">
        <v>14</v>
      </c>
      <c r="C449" s="1515" t="s">
        <v>1432</v>
      </c>
      <c r="D449" s="1516"/>
      <c r="E449" s="1516"/>
      <c r="F449" s="1517"/>
      <c r="G449" s="194"/>
    </row>
    <row r="450" spans="1:7" ht="18" thickBot="1">
      <c r="A450" s="194"/>
      <c r="B450" s="201" t="s">
        <v>15</v>
      </c>
      <c r="C450" s="1518"/>
      <c r="D450" s="1519"/>
      <c r="E450" s="1519"/>
      <c r="F450" s="1520"/>
      <c r="G450" s="194"/>
    </row>
    <row r="451" spans="1:7" ht="17.25">
      <c r="A451" s="194"/>
      <c r="B451" s="1521"/>
      <c r="C451" s="210">
        <v>2021</v>
      </c>
      <c r="D451" s="210">
        <v>2022</v>
      </c>
      <c r="E451" s="210">
        <v>2023</v>
      </c>
      <c r="F451" s="210">
        <v>2024</v>
      </c>
      <c r="G451" s="194"/>
    </row>
    <row r="452" spans="1:7" ht="18" thickBot="1">
      <c r="A452" s="194"/>
      <c r="B452" s="1522"/>
      <c r="C452" s="211" t="s">
        <v>7</v>
      </c>
      <c r="D452" s="211" t="s">
        <v>8</v>
      </c>
      <c r="E452" s="211" t="s">
        <v>8</v>
      </c>
      <c r="F452" s="211" t="s">
        <v>8</v>
      </c>
      <c r="G452" s="194"/>
    </row>
    <row r="453" spans="1:7" ht="18" thickBot="1">
      <c r="A453" s="194"/>
      <c r="B453" s="201" t="s">
        <v>16</v>
      </c>
      <c r="C453" s="201"/>
      <c r="D453" s="201"/>
      <c r="E453" s="201"/>
      <c r="F453" s="201"/>
      <c r="G453" s="194"/>
    </row>
    <row r="454" spans="1:7" ht="18" thickBot="1">
      <c r="A454" s="194"/>
      <c r="B454" s="201" t="s">
        <v>17</v>
      </c>
      <c r="C454" s="212"/>
      <c r="D454" s="212">
        <v>70000</v>
      </c>
      <c r="E454" s="212">
        <v>50000</v>
      </c>
      <c r="F454" s="212">
        <v>52920</v>
      </c>
      <c r="G454" s="194"/>
    </row>
    <row r="455" spans="1:7" ht="18" thickBot="1">
      <c r="A455" s="194"/>
      <c r="B455" s="201" t="s">
        <v>18</v>
      </c>
      <c r="C455" s="212" t="e">
        <f>C454/C453</f>
        <v>#DIV/0!</v>
      </c>
      <c r="D455" s="212" t="e">
        <f>D454/D453</f>
        <v>#DIV/0!</v>
      </c>
      <c r="E455" s="212" t="e">
        <f>E454/E453</f>
        <v>#DIV/0!</v>
      </c>
      <c r="F455" s="212" t="e">
        <f>F454/F453</f>
        <v>#DIV/0!</v>
      </c>
      <c r="G455" s="194"/>
    </row>
    <row r="456" spans="1:7" ht="18" thickBot="1">
      <c r="A456" s="194"/>
      <c r="B456" s="201" t="s">
        <v>19</v>
      </c>
      <c r="C456" s="213" t="s">
        <v>20</v>
      </c>
      <c r="D456" s="214" t="e">
        <f t="shared" ref="D456:F458" si="15">D453/C453-1</f>
        <v>#DIV/0!</v>
      </c>
      <c r="E456" s="214" t="e">
        <f t="shared" si="15"/>
        <v>#DIV/0!</v>
      </c>
      <c r="F456" s="214" t="e">
        <f t="shared" si="15"/>
        <v>#DIV/0!</v>
      </c>
      <c r="G456" s="194"/>
    </row>
    <row r="457" spans="1:7" ht="18" thickBot="1">
      <c r="A457" s="194"/>
      <c r="B457" s="201" t="s">
        <v>21</v>
      </c>
      <c r="C457" s="213" t="s">
        <v>20</v>
      </c>
      <c r="D457" s="214" t="e">
        <f t="shared" si="15"/>
        <v>#DIV/0!</v>
      </c>
      <c r="E457" s="214">
        <f t="shared" si="15"/>
        <v>-0.2857142857142857</v>
      </c>
      <c r="F457" s="214">
        <f t="shared" si="15"/>
        <v>5.8400000000000007E-2</v>
      </c>
      <c r="G457" s="194"/>
    </row>
    <row r="458" spans="1:7" ht="33.75" thickBot="1">
      <c r="A458" s="194"/>
      <c r="B458" s="201" t="s">
        <v>22</v>
      </c>
      <c r="C458" s="213" t="s">
        <v>20</v>
      </c>
      <c r="D458" s="214" t="e">
        <f t="shared" si="15"/>
        <v>#DIV/0!</v>
      </c>
      <c r="E458" s="214" t="e">
        <f t="shared" si="15"/>
        <v>#DIV/0!</v>
      </c>
      <c r="F458" s="214" t="e">
        <f t="shared" si="15"/>
        <v>#DIV/0!</v>
      </c>
      <c r="G458" s="194"/>
    </row>
    <row r="459" spans="1:7" ht="18" thickBot="1">
      <c r="A459" s="194"/>
      <c r="B459" s="1523" t="s">
        <v>2094</v>
      </c>
      <c r="C459" s="1524"/>
      <c r="D459" s="1524"/>
      <c r="E459" s="1524"/>
      <c r="F459" s="1525"/>
      <c r="G459" s="194"/>
    </row>
    <row r="460" spans="1:7" ht="17.25">
      <c r="A460" s="194"/>
      <c r="B460" s="1521"/>
      <c r="C460" s="210">
        <v>2021</v>
      </c>
      <c r="D460" s="210">
        <v>2022</v>
      </c>
      <c r="E460" s="210">
        <v>2023</v>
      </c>
      <c r="F460" s="210">
        <v>2024</v>
      </c>
      <c r="G460" s="194"/>
    </row>
    <row r="461" spans="1:7" ht="18" thickBot="1">
      <c r="A461" s="194"/>
      <c r="B461" s="1522"/>
      <c r="C461" s="211" t="s">
        <v>7</v>
      </c>
      <c r="D461" s="211" t="s">
        <v>8</v>
      </c>
      <c r="E461" s="211" t="s">
        <v>8</v>
      </c>
      <c r="F461" s="211" t="s">
        <v>8</v>
      </c>
      <c r="G461" s="194"/>
    </row>
    <row r="462" spans="1:7" ht="18" thickBot="1">
      <c r="A462" s="194"/>
      <c r="B462" s="216" t="s">
        <v>41</v>
      </c>
      <c r="C462" s="217">
        <f>C463+C464+C465+C466</f>
        <v>0</v>
      </c>
      <c r="D462" s="217">
        <f>D463+D464+D465+D466</f>
        <v>0</v>
      </c>
      <c r="E462" s="217">
        <f>E463+E464+E465+E466</f>
        <v>0</v>
      </c>
      <c r="F462" s="217">
        <f>F463+F464+F465+F466</f>
        <v>0</v>
      </c>
      <c r="G462" s="194"/>
    </row>
    <row r="463" spans="1:7" ht="18" thickBot="1">
      <c r="A463" s="194"/>
      <c r="B463" s="218" t="s">
        <v>136</v>
      </c>
      <c r="C463" s="217"/>
      <c r="D463" s="217"/>
      <c r="E463" s="217"/>
      <c r="F463" s="217"/>
      <c r="G463" s="194"/>
    </row>
    <row r="464" spans="1:7" ht="18" thickBot="1">
      <c r="A464" s="194"/>
      <c r="B464" s="218" t="s">
        <v>141</v>
      </c>
      <c r="C464" s="217"/>
      <c r="D464" s="217"/>
      <c r="E464" s="217"/>
      <c r="F464" s="217"/>
      <c r="G464" s="194"/>
    </row>
    <row r="465" spans="1:7" ht="18" thickBot="1">
      <c r="A465" s="194"/>
      <c r="B465" s="218" t="s">
        <v>142</v>
      </c>
      <c r="C465" s="217"/>
      <c r="D465" s="217"/>
      <c r="E465" s="217"/>
      <c r="F465" s="217"/>
      <c r="G465" s="194"/>
    </row>
    <row r="466" spans="1:7" ht="18" thickBot="1">
      <c r="A466" s="194"/>
      <c r="B466" s="218" t="s">
        <v>143</v>
      </c>
      <c r="C466" s="217"/>
      <c r="D466" s="217"/>
      <c r="E466" s="217"/>
      <c r="F466" s="217"/>
      <c r="G466" s="194"/>
    </row>
    <row r="467" spans="1:7" ht="18" thickBot="1">
      <c r="A467" s="194"/>
      <c r="B467" s="216" t="s">
        <v>42</v>
      </c>
      <c r="C467" s="212"/>
      <c r="D467" s="212">
        <v>70000</v>
      </c>
      <c r="E467" s="212">
        <v>50000</v>
      </c>
      <c r="F467" s="212">
        <v>52920</v>
      </c>
      <c r="G467" s="194"/>
    </row>
    <row r="468" spans="1:7" ht="18" thickBot="1">
      <c r="A468" s="194"/>
      <c r="B468" s="218" t="s">
        <v>136</v>
      </c>
      <c r="C468" s="212"/>
      <c r="D468" s="212">
        <v>70000</v>
      </c>
      <c r="E468" s="212">
        <v>50000</v>
      </c>
      <c r="F468" s="212">
        <v>52920</v>
      </c>
      <c r="G468" s="194"/>
    </row>
    <row r="469" spans="1:7" ht="18" thickBot="1">
      <c r="A469" s="194"/>
      <c r="B469" s="218" t="s">
        <v>141</v>
      </c>
      <c r="C469" s="220"/>
      <c r="D469" s="220"/>
      <c r="E469" s="220"/>
      <c r="F469" s="220"/>
      <c r="G469" s="194"/>
    </row>
    <row r="470" spans="1:7" ht="18" thickBot="1">
      <c r="A470" s="194"/>
      <c r="B470" s="218" t="s">
        <v>142</v>
      </c>
      <c r="C470" s="220"/>
      <c r="D470" s="220"/>
      <c r="E470" s="220"/>
      <c r="F470" s="220"/>
      <c r="G470" s="194"/>
    </row>
    <row r="471" spans="1:7" ht="18" thickBot="1">
      <c r="A471" s="194"/>
      <c r="B471" s="218" t="s">
        <v>143</v>
      </c>
      <c r="C471" s="220"/>
      <c r="D471" s="220"/>
      <c r="E471" s="220"/>
      <c r="F471" s="220"/>
      <c r="G471" s="194"/>
    </row>
    <row r="472" spans="1:7" ht="18" thickBot="1">
      <c r="A472" s="194"/>
      <c r="B472" s="227" t="s">
        <v>2095</v>
      </c>
      <c r="C472" s="220">
        <f>C462+C467</f>
        <v>0</v>
      </c>
      <c r="D472" s="220">
        <f>D462+D467</f>
        <v>70000</v>
      </c>
      <c r="E472" s="220">
        <f>E462+E467</f>
        <v>50000</v>
      </c>
      <c r="F472" s="220">
        <f>F462+F467</f>
        <v>52920</v>
      </c>
      <c r="G472" s="194"/>
    </row>
    <row r="473" spans="1:7" ht="50.25" thickBot="1">
      <c r="A473" s="194"/>
      <c r="B473" s="209" t="s">
        <v>2096</v>
      </c>
      <c r="C473" s="239"/>
      <c r="D473" s="240" t="s">
        <v>138</v>
      </c>
      <c r="E473" s="241"/>
      <c r="F473" s="242"/>
      <c r="G473" s="194"/>
    </row>
    <row r="474" spans="1:7" ht="18" thickBot="1">
      <c r="A474" s="194"/>
      <c r="B474" s="201" t="s">
        <v>14</v>
      </c>
      <c r="C474" s="1526" t="s">
        <v>2097</v>
      </c>
      <c r="D474" s="1527"/>
      <c r="E474" s="1527"/>
      <c r="F474" s="1528"/>
      <c r="G474" s="194"/>
    </row>
    <row r="475" spans="1:7" ht="18" thickBot="1">
      <c r="A475" s="194"/>
      <c r="B475" s="201" t="s">
        <v>15</v>
      </c>
      <c r="C475" s="1518"/>
      <c r="D475" s="1519"/>
      <c r="E475" s="1519"/>
      <c r="F475" s="1520"/>
      <c r="G475" s="194"/>
    </row>
    <row r="476" spans="1:7" ht="17.25">
      <c r="A476" s="194"/>
      <c r="B476" s="1521"/>
      <c r="C476" s="210">
        <v>2021</v>
      </c>
      <c r="D476" s="210">
        <v>2022</v>
      </c>
      <c r="E476" s="210">
        <v>2023</v>
      </c>
      <c r="F476" s="210">
        <v>2024</v>
      </c>
      <c r="G476" s="194"/>
    </row>
    <row r="477" spans="1:7" ht="18" thickBot="1">
      <c r="A477" s="194"/>
      <c r="B477" s="1522"/>
      <c r="C477" s="211" t="s">
        <v>7</v>
      </c>
      <c r="D477" s="211" t="s">
        <v>8</v>
      </c>
      <c r="E477" s="211" t="s">
        <v>8</v>
      </c>
      <c r="F477" s="211" t="s">
        <v>8</v>
      </c>
      <c r="G477" s="194"/>
    </row>
    <row r="478" spans="1:7" ht="18" thickBot="1">
      <c r="A478" s="194"/>
      <c r="B478" s="201" t="s">
        <v>16</v>
      </c>
      <c r="C478" s="201"/>
      <c r="D478" s="201"/>
      <c r="E478" s="201"/>
      <c r="F478" s="201"/>
      <c r="G478" s="194"/>
    </row>
    <row r="479" spans="1:7" ht="18" thickBot="1">
      <c r="A479" s="194"/>
      <c r="B479" s="201" t="s">
        <v>17</v>
      </c>
      <c r="C479" s="212"/>
      <c r="D479" s="212">
        <v>100000</v>
      </c>
      <c r="E479" s="212"/>
      <c r="F479" s="212"/>
      <c r="G479" s="194"/>
    </row>
    <row r="480" spans="1:7" ht="18" thickBot="1">
      <c r="A480" s="194"/>
      <c r="B480" s="201" t="s">
        <v>18</v>
      </c>
      <c r="C480" s="212" t="e">
        <f>C479/C478</f>
        <v>#DIV/0!</v>
      </c>
      <c r="D480" s="212" t="e">
        <f>D479/D478</f>
        <v>#DIV/0!</v>
      </c>
      <c r="E480" s="212" t="e">
        <f>E479/E478</f>
        <v>#DIV/0!</v>
      </c>
      <c r="F480" s="212" t="e">
        <f>F479/F478</f>
        <v>#DIV/0!</v>
      </c>
      <c r="G480" s="194"/>
    </row>
    <row r="481" spans="1:7" ht="18" thickBot="1">
      <c r="A481" s="194"/>
      <c r="B481" s="201" t="s">
        <v>19</v>
      </c>
      <c r="C481" s="213" t="s">
        <v>20</v>
      </c>
      <c r="D481" s="214" t="e">
        <f t="shared" ref="D481:F483" si="16">D478/C478-1</f>
        <v>#DIV/0!</v>
      </c>
      <c r="E481" s="214" t="e">
        <f t="shared" si="16"/>
        <v>#DIV/0!</v>
      </c>
      <c r="F481" s="214" t="e">
        <f t="shared" si="16"/>
        <v>#DIV/0!</v>
      </c>
      <c r="G481" s="194"/>
    </row>
    <row r="482" spans="1:7" ht="18" thickBot="1">
      <c r="A482" s="194"/>
      <c r="B482" s="201" t="s">
        <v>21</v>
      </c>
      <c r="C482" s="213" t="s">
        <v>20</v>
      </c>
      <c r="D482" s="214" t="e">
        <f t="shared" si="16"/>
        <v>#DIV/0!</v>
      </c>
      <c r="E482" s="214">
        <f t="shared" si="16"/>
        <v>-1</v>
      </c>
      <c r="F482" s="214" t="e">
        <f t="shared" si="16"/>
        <v>#DIV/0!</v>
      </c>
      <c r="G482" s="194"/>
    </row>
    <row r="483" spans="1:7" ht="33.75" thickBot="1">
      <c r="A483" s="194"/>
      <c r="B483" s="201" t="s">
        <v>22</v>
      </c>
      <c r="C483" s="213" t="s">
        <v>20</v>
      </c>
      <c r="D483" s="214" t="e">
        <f t="shared" si="16"/>
        <v>#DIV/0!</v>
      </c>
      <c r="E483" s="214" t="e">
        <f t="shared" si="16"/>
        <v>#DIV/0!</v>
      </c>
      <c r="F483" s="214" t="e">
        <f t="shared" si="16"/>
        <v>#DIV/0!</v>
      </c>
      <c r="G483" s="194"/>
    </row>
    <row r="484" spans="1:7" ht="18" thickBot="1">
      <c r="A484" s="194"/>
      <c r="B484" s="1523" t="s">
        <v>2098</v>
      </c>
      <c r="C484" s="1524"/>
      <c r="D484" s="1524"/>
      <c r="E484" s="1524"/>
      <c r="F484" s="1525"/>
      <c r="G484" s="194"/>
    </row>
    <row r="485" spans="1:7" ht="17.25">
      <c r="A485" s="194"/>
      <c r="B485" s="1521"/>
      <c r="C485" s="210">
        <v>2021</v>
      </c>
      <c r="D485" s="210">
        <v>2022</v>
      </c>
      <c r="E485" s="210">
        <v>2023</v>
      </c>
      <c r="F485" s="210">
        <v>2024</v>
      </c>
      <c r="G485" s="194"/>
    </row>
    <row r="486" spans="1:7" ht="18" thickBot="1">
      <c r="A486" s="194"/>
      <c r="B486" s="1522"/>
      <c r="C486" s="211" t="s">
        <v>7</v>
      </c>
      <c r="D486" s="211" t="s">
        <v>8</v>
      </c>
      <c r="E486" s="211" t="s">
        <v>8</v>
      </c>
      <c r="F486" s="211" t="s">
        <v>8</v>
      </c>
      <c r="G486" s="194"/>
    </row>
    <row r="487" spans="1:7" ht="18" thickBot="1">
      <c r="A487" s="194"/>
      <c r="B487" s="216" t="s">
        <v>41</v>
      </c>
      <c r="C487" s="217">
        <f>C488+C489+C490+C491</f>
        <v>0</v>
      </c>
      <c r="D487" s="217">
        <f>D488+D489+D490+D491</f>
        <v>0</v>
      </c>
      <c r="E487" s="217">
        <f>E488+E489+E490+E491</f>
        <v>0</v>
      </c>
      <c r="F487" s="217">
        <f>F488+F489+F490+F491</f>
        <v>0</v>
      </c>
      <c r="G487" s="194"/>
    </row>
    <row r="488" spans="1:7" ht="18" thickBot="1">
      <c r="A488" s="194"/>
      <c r="B488" s="218" t="s">
        <v>136</v>
      </c>
      <c r="C488" s="217"/>
      <c r="D488" s="217"/>
      <c r="E488" s="217"/>
      <c r="F488" s="217"/>
      <c r="G488" s="194"/>
    </row>
    <row r="489" spans="1:7" ht="18" thickBot="1">
      <c r="A489" s="194"/>
      <c r="B489" s="218" t="s">
        <v>141</v>
      </c>
      <c r="C489" s="217"/>
      <c r="D489" s="217"/>
      <c r="E489" s="217"/>
      <c r="F489" s="217"/>
      <c r="G489" s="194"/>
    </row>
    <row r="490" spans="1:7" ht="18" thickBot="1">
      <c r="A490" s="194"/>
      <c r="B490" s="218" t="s">
        <v>142</v>
      </c>
      <c r="C490" s="217"/>
      <c r="D490" s="217"/>
      <c r="E490" s="217"/>
      <c r="F490" s="217"/>
      <c r="G490" s="194"/>
    </row>
    <row r="491" spans="1:7" ht="18" thickBot="1">
      <c r="A491" s="194"/>
      <c r="B491" s="218" t="s">
        <v>143</v>
      </c>
      <c r="C491" s="217"/>
      <c r="D491" s="217"/>
      <c r="E491" s="217"/>
      <c r="F491" s="217"/>
      <c r="G491" s="194"/>
    </row>
    <row r="492" spans="1:7" ht="18" thickBot="1">
      <c r="A492" s="194"/>
      <c r="B492" s="216" t="s">
        <v>42</v>
      </c>
      <c r="C492" s="212"/>
      <c r="D492" s="212">
        <v>100000</v>
      </c>
      <c r="E492" s="212"/>
      <c r="F492" s="220"/>
      <c r="G492" s="194"/>
    </row>
    <row r="493" spans="1:7" ht="18" thickBot="1">
      <c r="A493" s="194"/>
      <c r="B493" s="218" t="s">
        <v>136</v>
      </c>
      <c r="C493" s="212"/>
      <c r="D493" s="212">
        <v>100000</v>
      </c>
      <c r="E493" s="212"/>
      <c r="F493" s="220"/>
      <c r="G493" s="194"/>
    </row>
    <row r="494" spans="1:7" ht="18" thickBot="1">
      <c r="A494" s="194"/>
      <c r="B494" s="218" t="s">
        <v>141</v>
      </c>
      <c r="C494" s="220"/>
      <c r="D494" s="220"/>
      <c r="E494" s="220"/>
      <c r="F494" s="220"/>
      <c r="G494" s="194"/>
    </row>
    <row r="495" spans="1:7" ht="18" thickBot="1">
      <c r="A495" s="194"/>
      <c r="B495" s="218" t="s">
        <v>142</v>
      </c>
      <c r="C495" s="220"/>
      <c r="D495" s="220"/>
      <c r="E495" s="220"/>
      <c r="F495" s="220"/>
      <c r="G495" s="194"/>
    </row>
    <row r="496" spans="1:7" ht="18" thickBot="1">
      <c r="A496" s="194"/>
      <c r="B496" s="253" t="s">
        <v>143</v>
      </c>
      <c r="C496" s="220"/>
      <c r="D496" s="220"/>
      <c r="E496" s="220"/>
      <c r="F496" s="220"/>
      <c r="G496" s="194"/>
    </row>
    <row r="497" spans="1:7" ht="18" thickBot="1">
      <c r="A497" s="194"/>
      <c r="B497" s="254" t="s">
        <v>2099</v>
      </c>
      <c r="C497" s="220">
        <f>C487+C492</f>
        <v>0</v>
      </c>
      <c r="D497" s="220">
        <f>D487+D492</f>
        <v>100000</v>
      </c>
      <c r="E497" s="220">
        <f>E487+E492</f>
        <v>0</v>
      </c>
      <c r="F497" s="220">
        <f>F487+F492</f>
        <v>0</v>
      </c>
      <c r="G497" s="194"/>
    </row>
    <row r="498" spans="1:7" ht="50.25" thickBot="1">
      <c r="A498" s="194"/>
      <c r="B498" s="209" t="s">
        <v>2100</v>
      </c>
      <c r="C498" s="239"/>
      <c r="D498" s="240" t="s">
        <v>138</v>
      </c>
      <c r="E498" s="241"/>
      <c r="F498" s="242"/>
      <c r="G498" s="194"/>
    </row>
    <row r="499" spans="1:7" ht="18" customHeight="1" thickBot="1">
      <c r="A499" s="194"/>
      <c r="B499" s="201" t="s">
        <v>14</v>
      </c>
      <c r="C499" s="1515" t="s">
        <v>2101</v>
      </c>
      <c r="D499" s="1516"/>
      <c r="E499" s="1516"/>
      <c r="F499" s="1517"/>
      <c r="G499" s="194"/>
    </row>
    <row r="500" spans="1:7" ht="18" thickBot="1">
      <c r="A500" s="194"/>
      <c r="B500" s="201" t="s">
        <v>15</v>
      </c>
      <c r="C500" s="1518"/>
      <c r="D500" s="1519"/>
      <c r="E500" s="1519"/>
      <c r="F500" s="1520"/>
      <c r="G500" s="194"/>
    </row>
    <row r="501" spans="1:7" ht="17.25">
      <c r="A501" s="194"/>
      <c r="B501" s="1521"/>
      <c r="C501" s="210">
        <v>2021</v>
      </c>
      <c r="D501" s="210">
        <v>2022</v>
      </c>
      <c r="E501" s="210">
        <v>2023</v>
      </c>
      <c r="F501" s="210">
        <v>2024</v>
      </c>
      <c r="G501" s="194"/>
    </row>
    <row r="502" spans="1:7" ht="18" thickBot="1">
      <c r="A502" s="194"/>
      <c r="B502" s="1522"/>
      <c r="C502" s="211" t="s">
        <v>7</v>
      </c>
      <c r="D502" s="211" t="s">
        <v>8</v>
      </c>
      <c r="E502" s="211" t="s">
        <v>8</v>
      </c>
      <c r="F502" s="211" t="s">
        <v>8</v>
      </c>
      <c r="G502" s="194"/>
    </row>
    <row r="503" spans="1:7" ht="18" thickBot="1">
      <c r="A503" s="194"/>
      <c r="B503" s="201" t="s">
        <v>16</v>
      </c>
      <c r="C503" s="201"/>
      <c r="D503" s="201"/>
      <c r="E503" s="255"/>
      <c r="F503" s="255"/>
      <c r="G503" s="194"/>
    </row>
    <row r="504" spans="1:7" ht="18" thickBot="1">
      <c r="A504" s="194"/>
      <c r="B504" s="201" t="s">
        <v>17</v>
      </c>
      <c r="C504" s="212"/>
      <c r="D504" s="212">
        <v>52000</v>
      </c>
      <c r="E504" s="255">
        <v>60000</v>
      </c>
      <c r="F504" s="255"/>
      <c r="G504" s="194"/>
    </row>
    <row r="505" spans="1:7" ht="18" thickBot="1">
      <c r="A505" s="194"/>
      <c r="B505" s="201" t="s">
        <v>18</v>
      </c>
      <c r="C505" s="212" t="e">
        <f>C504/C503</f>
        <v>#DIV/0!</v>
      </c>
      <c r="D505" s="212" t="e">
        <f>D504/D503</f>
        <v>#DIV/0!</v>
      </c>
      <c r="E505" s="212" t="e">
        <f>E504/E503</f>
        <v>#DIV/0!</v>
      </c>
      <c r="F505" s="212" t="e">
        <f>F504/F503</f>
        <v>#DIV/0!</v>
      </c>
      <c r="G505" s="194"/>
    </row>
    <row r="506" spans="1:7" ht="18" thickBot="1">
      <c r="A506" s="194"/>
      <c r="B506" s="201" t="s">
        <v>19</v>
      </c>
      <c r="C506" s="213" t="s">
        <v>20</v>
      </c>
      <c r="D506" s="214" t="e">
        <f t="shared" ref="D506:F508" si="17">D503/C503-1</f>
        <v>#DIV/0!</v>
      </c>
      <c r="E506" s="214" t="e">
        <f t="shared" si="17"/>
        <v>#DIV/0!</v>
      </c>
      <c r="F506" s="214" t="e">
        <f t="shared" si="17"/>
        <v>#DIV/0!</v>
      </c>
      <c r="G506" s="194"/>
    </row>
    <row r="507" spans="1:7" ht="18" thickBot="1">
      <c r="A507" s="194"/>
      <c r="B507" s="201" t="s">
        <v>21</v>
      </c>
      <c r="C507" s="213" t="s">
        <v>20</v>
      </c>
      <c r="D507" s="214" t="e">
        <f t="shared" si="17"/>
        <v>#DIV/0!</v>
      </c>
      <c r="E507" s="214">
        <f t="shared" si="17"/>
        <v>0.15384615384615374</v>
      </c>
      <c r="F507" s="214">
        <f t="shared" si="17"/>
        <v>-1</v>
      </c>
      <c r="G507" s="194"/>
    </row>
    <row r="508" spans="1:7" ht="33.75" thickBot="1">
      <c r="A508" s="194"/>
      <c r="B508" s="201" t="s">
        <v>22</v>
      </c>
      <c r="C508" s="213" t="s">
        <v>20</v>
      </c>
      <c r="D508" s="214" t="e">
        <f t="shared" si="17"/>
        <v>#DIV/0!</v>
      </c>
      <c r="E508" s="214" t="e">
        <f t="shared" si="17"/>
        <v>#DIV/0!</v>
      </c>
      <c r="F508" s="214" t="e">
        <f t="shared" si="17"/>
        <v>#DIV/0!</v>
      </c>
      <c r="G508" s="194"/>
    </row>
    <row r="509" spans="1:7" ht="18" customHeight="1" thickBot="1">
      <c r="A509" s="194"/>
      <c r="B509" s="1523" t="s">
        <v>2102</v>
      </c>
      <c r="C509" s="1524"/>
      <c r="D509" s="1524"/>
      <c r="E509" s="1524"/>
      <c r="F509" s="1525"/>
      <c r="G509" s="194"/>
    </row>
    <row r="510" spans="1:7" ht="17.25">
      <c r="A510" s="194"/>
      <c r="B510" s="1521"/>
      <c r="C510" s="210">
        <v>2021</v>
      </c>
      <c r="D510" s="210">
        <v>2022</v>
      </c>
      <c r="E510" s="210">
        <v>2023</v>
      </c>
      <c r="F510" s="210">
        <v>2024</v>
      </c>
      <c r="G510" s="194"/>
    </row>
    <row r="511" spans="1:7" ht="18" thickBot="1">
      <c r="A511" s="194"/>
      <c r="B511" s="1522"/>
      <c r="C511" s="211" t="s">
        <v>7</v>
      </c>
      <c r="D511" s="211" t="s">
        <v>8</v>
      </c>
      <c r="E511" s="211" t="s">
        <v>8</v>
      </c>
      <c r="F511" s="211" t="s">
        <v>8</v>
      </c>
      <c r="G511" s="194"/>
    </row>
    <row r="512" spans="1:7" ht="18" thickBot="1">
      <c r="A512" s="194"/>
      <c r="B512" s="216" t="s">
        <v>41</v>
      </c>
      <c r="C512" s="217">
        <f>C513+C514+C515+C516</f>
        <v>0</v>
      </c>
      <c r="D512" s="217">
        <f>D513+D514+D515+D516</f>
        <v>0</v>
      </c>
      <c r="E512" s="217">
        <f>E513+E514+E515+E516</f>
        <v>0</v>
      </c>
      <c r="F512" s="217">
        <f>F513+F514+F515+F516</f>
        <v>0</v>
      </c>
      <c r="G512" s="194"/>
    </row>
    <row r="513" spans="1:7" ht="18" thickBot="1">
      <c r="A513" s="194"/>
      <c r="B513" s="218" t="s">
        <v>136</v>
      </c>
      <c r="C513" s="217"/>
      <c r="D513" s="217"/>
      <c r="E513" s="217"/>
      <c r="F513" s="217"/>
      <c r="G513" s="194"/>
    </row>
    <row r="514" spans="1:7" ht="18" thickBot="1">
      <c r="A514" s="194"/>
      <c r="B514" s="218" t="s">
        <v>141</v>
      </c>
      <c r="C514" s="217"/>
      <c r="D514" s="217"/>
      <c r="E514" s="217"/>
      <c r="F514" s="217"/>
      <c r="G514" s="194"/>
    </row>
    <row r="515" spans="1:7" ht="18" thickBot="1">
      <c r="A515" s="194"/>
      <c r="B515" s="218" t="s">
        <v>142</v>
      </c>
      <c r="C515" s="217"/>
      <c r="D515" s="217"/>
      <c r="E515" s="217"/>
      <c r="F515" s="217"/>
      <c r="G515" s="194"/>
    </row>
    <row r="516" spans="1:7" ht="18" thickBot="1">
      <c r="A516" s="194"/>
      <c r="B516" s="218" t="s">
        <v>143</v>
      </c>
      <c r="C516" s="217"/>
      <c r="D516" s="217"/>
      <c r="E516" s="217"/>
      <c r="F516" s="217"/>
      <c r="G516" s="194"/>
    </row>
    <row r="517" spans="1:7" ht="18" thickBot="1">
      <c r="A517" s="194"/>
      <c r="B517" s="216" t="s">
        <v>42</v>
      </c>
      <c r="C517" s="212"/>
      <c r="D517" s="212">
        <v>52000</v>
      </c>
      <c r="E517" s="255">
        <v>60000</v>
      </c>
      <c r="F517" s="255"/>
      <c r="G517" s="194"/>
    </row>
    <row r="518" spans="1:7" ht="18" thickBot="1">
      <c r="A518" s="194"/>
      <c r="B518" s="218" t="s">
        <v>136</v>
      </c>
      <c r="C518" s="212"/>
      <c r="D518" s="212">
        <v>52000</v>
      </c>
      <c r="E518" s="255">
        <v>60000</v>
      </c>
      <c r="F518" s="255"/>
      <c r="G518" s="194"/>
    </row>
    <row r="519" spans="1:7" ht="18" thickBot="1">
      <c r="A519" s="194"/>
      <c r="B519" s="218" t="s">
        <v>141</v>
      </c>
      <c r="C519" s="220"/>
      <c r="D519" s="220"/>
      <c r="E519" s="220"/>
      <c r="F519" s="220"/>
      <c r="G519" s="194"/>
    </row>
    <row r="520" spans="1:7" ht="18" thickBot="1">
      <c r="A520" s="194"/>
      <c r="B520" s="218" t="s">
        <v>142</v>
      </c>
      <c r="C520" s="220"/>
      <c r="D520" s="220"/>
      <c r="E520" s="220"/>
      <c r="F520" s="220"/>
      <c r="G520" s="194"/>
    </row>
    <row r="521" spans="1:7" ht="18" thickBot="1">
      <c r="A521" s="194"/>
      <c r="B521" s="253" t="s">
        <v>143</v>
      </c>
      <c r="C521" s="220"/>
      <c r="D521" s="220"/>
      <c r="E521" s="220"/>
      <c r="F521" s="220"/>
      <c r="G521" s="194"/>
    </row>
    <row r="522" spans="1:7" ht="18" thickBot="1">
      <c r="A522" s="194"/>
      <c r="B522" s="254" t="s">
        <v>2103</v>
      </c>
      <c r="C522" s="220">
        <f>C512+C517</f>
        <v>0</v>
      </c>
      <c r="D522" s="220">
        <f>D512+D517</f>
        <v>52000</v>
      </c>
      <c r="E522" s="220">
        <f>E512+E517</f>
        <v>60000</v>
      </c>
      <c r="F522" s="220">
        <f>F512+F517</f>
        <v>0</v>
      </c>
      <c r="G522" s="194"/>
    </row>
    <row r="523" spans="1:7" ht="32.25" hidden="1" customHeight="1" thickBot="1">
      <c r="A523" s="194"/>
      <c r="B523" s="209" t="s">
        <v>2104</v>
      </c>
      <c r="C523" s="239"/>
      <c r="D523" s="240" t="s">
        <v>138</v>
      </c>
      <c r="E523" s="241"/>
      <c r="F523" s="242"/>
      <c r="G523" s="194"/>
    </row>
    <row r="524" spans="1:7" ht="15" hidden="1" customHeight="1" thickBot="1">
      <c r="A524" s="194"/>
      <c r="B524" s="201"/>
      <c r="C524" s="1515"/>
      <c r="D524" s="1516"/>
      <c r="E524" s="1516"/>
      <c r="F524" s="1517"/>
      <c r="G524" s="194"/>
    </row>
    <row r="525" spans="1:7" ht="18" hidden="1" thickBot="1">
      <c r="A525" s="194"/>
      <c r="B525" s="201"/>
      <c r="C525" s="1518"/>
      <c r="D525" s="1519"/>
      <c r="E525" s="1519"/>
      <c r="F525" s="1520"/>
      <c r="G525" s="194"/>
    </row>
    <row r="526" spans="1:7" ht="18" hidden="1" thickBot="1">
      <c r="A526" s="194"/>
      <c r="B526" s="1521"/>
      <c r="C526" s="210"/>
      <c r="D526" s="210"/>
      <c r="E526" s="210"/>
      <c r="F526" s="210"/>
      <c r="G526" s="194"/>
    </row>
    <row r="527" spans="1:7" ht="18" hidden="1" thickBot="1">
      <c r="A527" s="194"/>
      <c r="B527" s="1522"/>
      <c r="C527" s="211"/>
      <c r="D527" s="211"/>
      <c r="E527" s="211"/>
      <c r="F527" s="211"/>
      <c r="G527" s="194"/>
    </row>
    <row r="528" spans="1:7" ht="18" hidden="1" thickBot="1">
      <c r="A528" s="194"/>
      <c r="B528" s="201"/>
      <c r="C528" s="201"/>
      <c r="D528" s="201"/>
      <c r="E528" s="255"/>
      <c r="F528" s="255"/>
      <c r="G528" s="194"/>
    </row>
    <row r="529" spans="1:7" ht="18" hidden="1" thickBot="1">
      <c r="A529" s="194"/>
      <c r="B529" s="201"/>
      <c r="C529" s="212"/>
      <c r="D529" s="255"/>
      <c r="E529" s="255"/>
      <c r="F529" s="255"/>
      <c r="G529" s="194"/>
    </row>
    <row r="530" spans="1:7" ht="18" hidden="1" thickBot="1">
      <c r="A530" s="194"/>
      <c r="B530" s="201"/>
      <c r="C530" s="212"/>
      <c r="D530" s="212"/>
      <c r="E530" s="212"/>
      <c r="F530" s="212"/>
      <c r="G530" s="194"/>
    </row>
    <row r="531" spans="1:7" ht="18" hidden="1" thickBot="1">
      <c r="A531" s="194"/>
      <c r="B531" s="201"/>
      <c r="C531" s="213"/>
      <c r="D531" s="214"/>
      <c r="E531" s="214"/>
      <c r="F531" s="214"/>
      <c r="G531" s="194"/>
    </row>
    <row r="532" spans="1:7" ht="18" hidden="1" thickBot="1">
      <c r="A532" s="194"/>
      <c r="B532" s="201"/>
      <c r="C532" s="213"/>
      <c r="D532" s="214"/>
      <c r="E532" s="214"/>
      <c r="F532" s="214"/>
      <c r="G532" s="194"/>
    </row>
    <row r="533" spans="1:7" ht="18" hidden="1" thickBot="1">
      <c r="A533" s="194"/>
      <c r="B533" s="201"/>
      <c r="C533" s="213"/>
      <c r="D533" s="214"/>
      <c r="E533" s="214"/>
      <c r="F533" s="214"/>
      <c r="G533" s="194"/>
    </row>
    <row r="534" spans="1:7" ht="18" hidden="1" thickBot="1">
      <c r="A534" s="194"/>
      <c r="B534" s="1523"/>
      <c r="C534" s="1524"/>
      <c r="D534" s="1524"/>
      <c r="E534" s="1524"/>
      <c r="F534" s="1525"/>
      <c r="G534" s="194"/>
    </row>
    <row r="535" spans="1:7" ht="18" hidden="1" thickBot="1">
      <c r="A535" s="194"/>
      <c r="B535" s="1521"/>
      <c r="C535" s="210"/>
      <c r="D535" s="210"/>
      <c r="E535" s="210"/>
      <c r="F535" s="210"/>
      <c r="G535" s="194"/>
    </row>
    <row r="536" spans="1:7" ht="18" hidden="1" thickBot="1">
      <c r="A536" s="194"/>
      <c r="B536" s="1522"/>
      <c r="C536" s="211"/>
      <c r="D536" s="211"/>
      <c r="E536" s="211"/>
      <c r="F536" s="211"/>
      <c r="G536" s="194"/>
    </row>
    <row r="537" spans="1:7" ht="18" hidden="1" thickBot="1">
      <c r="A537" s="194"/>
      <c r="B537" s="216"/>
      <c r="C537" s="217"/>
      <c r="D537" s="217"/>
      <c r="E537" s="217"/>
      <c r="F537" s="217"/>
      <c r="G537" s="194"/>
    </row>
    <row r="538" spans="1:7" ht="18" hidden="1" thickBot="1">
      <c r="A538" s="194"/>
      <c r="B538" s="218"/>
      <c r="C538" s="217"/>
      <c r="D538" s="217"/>
      <c r="E538" s="217"/>
      <c r="F538" s="217"/>
      <c r="G538" s="194"/>
    </row>
    <row r="539" spans="1:7" ht="18" hidden="1" thickBot="1">
      <c r="A539" s="194"/>
      <c r="B539" s="218"/>
      <c r="C539" s="217"/>
      <c r="D539" s="217"/>
      <c r="E539" s="217"/>
      <c r="F539" s="217"/>
      <c r="G539" s="194"/>
    </row>
    <row r="540" spans="1:7" ht="18" hidden="1" thickBot="1">
      <c r="A540" s="194"/>
      <c r="B540" s="218"/>
      <c r="C540" s="217"/>
      <c r="D540" s="217"/>
      <c r="E540" s="217"/>
      <c r="F540" s="217"/>
      <c r="G540" s="194"/>
    </row>
    <row r="541" spans="1:7" ht="18" hidden="1" thickBot="1">
      <c r="A541" s="194"/>
      <c r="B541" s="218"/>
      <c r="C541" s="217"/>
      <c r="D541" s="217"/>
      <c r="E541" s="217"/>
      <c r="F541" s="217"/>
      <c r="G541" s="194"/>
    </row>
    <row r="542" spans="1:7" ht="18" hidden="1" thickBot="1">
      <c r="A542" s="194"/>
      <c r="B542" s="216"/>
      <c r="C542" s="212"/>
      <c r="D542" s="255"/>
      <c r="E542" s="255"/>
      <c r="F542" s="255"/>
      <c r="G542" s="194"/>
    </row>
    <row r="543" spans="1:7" ht="18" hidden="1" thickBot="1">
      <c r="A543" s="194"/>
      <c r="B543" s="218"/>
      <c r="C543" s="212"/>
      <c r="D543" s="255"/>
      <c r="E543" s="255"/>
      <c r="F543" s="255"/>
      <c r="G543" s="194"/>
    </row>
    <row r="544" spans="1:7" ht="18" hidden="1" thickBot="1">
      <c r="A544" s="194"/>
      <c r="B544" s="218"/>
      <c r="C544" s="220"/>
      <c r="D544" s="220"/>
      <c r="E544" s="220"/>
      <c r="F544" s="220"/>
      <c r="G544" s="194"/>
    </row>
    <row r="545" spans="1:7" ht="18" hidden="1" thickBot="1">
      <c r="A545" s="194"/>
      <c r="B545" s="218"/>
      <c r="C545" s="220"/>
      <c r="D545" s="220"/>
      <c r="E545" s="220"/>
      <c r="F545" s="220"/>
      <c r="G545" s="194"/>
    </row>
    <row r="546" spans="1:7" ht="18" hidden="1" thickBot="1">
      <c r="A546" s="194"/>
      <c r="B546" s="253"/>
      <c r="C546" s="220"/>
      <c r="D546" s="220"/>
      <c r="E546" s="220"/>
      <c r="F546" s="220"/>
      <c r="G546" s="194"/>
    </row>
    <row r="547" spans="1:7" ht="18" hidden="1" thickBot="1">
      <c r="A547" s="194"/>
      <c r="B547" s="254"/>
      <c r="C547" s="220"/>
      <c r="D547" s="220"/>
      <c r="E547" s="220"/>
      <c r="F547" s="220"/>
      <c r="G547" s="194"/>
    </row>
    <row r="548" spans="1:7" ht="50.25" thickBot="1">
      <c r="A548" s="194"/>
      <c r="B548" s="209" t="s">
        <v>2104</v>
      </c>
      <c r="C548" s="239"/>
      <c r="D548" s="240" t="s">
        <v>138</v>
      </c>
      <c r="E548" s="241"/>
      <c r="F548" s="242"/>
      <c r="G548" s="194"/>
    </row>
    <row r="549" spans="1:7" ht="18" customHeight="1" thickBot="1">
      <c r="A549" s="194"/>
      <c r="B549" s="201" t="s">
        <v>14</v>
      </c>
      <c r="C549" s="1515" t="s">
        <v>2105</v>
      </c>
      <c r="D549" s="1516"/>
      <c r="E549" s="1516"/>
      <c r="F549" s="1517"/>
      <c r="G549" s="194"/>
    </row>
    <row r="550" spans="1:7" ht="18" thickBot="1">
      <c r="A550" s="194"/>
      <c r="B550" s="201" t="s">
        <v>15</v>
      </c>
      <c r="C550" s="1518"/>
      <c r="D550" s="1519"/>
      <c r="E550" s="1519"/>
      <c r="F550" s="1520"/>
      <c r="G550" s="194"/>
    </row>
    <row r="551" spans="1:7" ht="17.25">
      <c r="A551" s="194"/>
      <c r="B551" s="1521"/>
      <c r="C551" s="210">
        <v>2021</v>
      </c>
      <c r="D551" s="210">
        <v>2022</v>
      </c>
      <c r="E551" s="210">
        <v>2023</v>
      </c>
      <c r="F551" s="210">
        <v>2024</v>
      </c>
      <c r="G551" s="194"/>
    </row>
    <row r="552" spans="1:7" ht="18" thickBot="1">
      <c r="A552" s="194"/>
      <c r="B552" s="1522"/>
      <c r="C552" s="211" t="s">
        <v>7</v>
      </c>
      <c r="D552" s="211" t="s">
        <v>8</v>
      </c>
      <c r="E552" s="211" t="s">
        <v>8</v>
      </c>
      <c r="F552" s="211" t="s">
        <v>8</v>
      </c>
      <c r="G552" s="194"/>
    </row>
    <row r="553" spans="1:7" ht="18" thickBot="1">
      <c r="A553" s="194"/>
      <c r="B553" s="201" t="s">
        <v>16</v>
      </c>
      <c r="C553" s="201"/>
      <c r="D553" s="201"/>
      <c r="E553" s="255"/>
      <c r="F553" s="255"/>
      <c r="G553" s="194"/>
    </row>
    <row r="554" spans="1:7" ht="18" thickBot="1">
      <c r="A554" s="194"/>
      <c r="B554" s="201" t="s">
        <v>17</v>
      </c>
      <c r="C554" s="212"/>
      <c r="D554" s="255">
        <v>50000</v>
      </c>
      <c r="E554" s="255">
        <v>80000</v>
      </c>
      <c r="F554" s="255"/>
      <c r="G554" s="194"/>
    </row>
    <row r="555" spans="1:7" ht="18" thickBot="1">
      <c r="A555" s="194"/>
      <c r="B555" s="201" t="s">
        <v>18</v>
      </c>
      <c r="C555" s="212" t="e">
        <f>C554/C553</f>
        <v>#DIV/0!</v>
      </c>
      <c r="D555" s="212" t="e">
        <f>D554/D553</f>
        <v>#DIV/0!</v>
      </c>
      <c r="E555" s="212" t="e">
        <f>E554/E553</f>
        <v>#DIV/0!</v>
      </c>
      <c r="F555" s="212" t="e">
        <f>F554/F553</f>
        <v>#DIV/0!</v>
      </c>
      <c r="G555" s="194"/>
    </row>
    <row r="556" spans="1:7" ht="18" thickBot="1">
      <c r="A556" s="194"/>
      <c r="B556" s="201" t="s">
        <v>19</v>
      </c>
      <c r="C556" s="213" t="s">
        <v>20</v>
      </c>
      <c r="D556" s="214" t="e">
        <f t="shared" ref="D556:F558" si="18">D553/C553-1</f>
        <v>#DIV/0!</v>
      </c>
      <c r="E556" s="214" t="e">
        <f t="shared" si="18"/>
        <v>#DIV/0!</v>
      </c>
      <c r="F556" s="214" t="e">
        <f t="shared" si="18"/>
        <v>#DIV/0!</v>
      </c>
      <c r="G556" s="194"/>
    </row>
    <row r="557" spans="1:7" ht="18" thickBot="1">
      <c r="A557" s="194"/>
      <c r="B557" s="201" t="s">
        <v>21</v>
      </c>
      <c r="C557" s="213" t="s">
        <v>20</v>
      </c>
      <c r="D557" s="214" t="e">
        <f t="shared" si="18"/>
        <v>#DIV/0!</v>
      </c>
      <c r="E557" s="214">
        <f t="shared" si="18"/>
        <v>0.60000000000000009</v>
      </c>
      <c r="F557" s="214">
        <f t="shared" si="18"/>
        <v>-1</v>
      </c>
      <c r="G557" s="194"/>
    </row>
    <row r="558" spans="1:7" ht="33.75" thickBot="1">
      <c r="A558" s="194"/>
      <c r="B558" s="201" t="s">
        <v>22</v>
      </c>
      <c r="C558" s="213" t="s">
        <v>20</v>
      </c>
      <c r="D558" s="214" t="e">
        <f t="shared" si="18"/>
        <v>#DIV/0!</v>
      </c>
      <c r="E558" s="214" t="e">
        <f t="shared" si="18"/>
        <v>#DIV/0!</v>
      </c>
      <c r="F558" s="214" t="e">
        <f t="shared" si="18"/>
        <v>#DIV/0!</v>
      </c>
      <c r="G558" s="194"/>
    </row>
    <row r="559" spans="1:7" ht="18" customHeight="1" thickBot="1">
      <c r="A559" s="194"/>
      <c r="B559" s="1523" t="s">
        <v>2106</v>
      </c>
      <c r="C559" s="1524"/>
      <c r="D559" s="1524"/>
      <c r="E559" s="1524"/>
      <c r="F559" s="1525"/>
      <c r="G559" s="194"/>
    </row>
    <row r="560" spans="1:7" ht="17.25">
      <c r="A560" s="194"/>
      <c r="B560" s="1521"/>
      <c r="C560" s="210">
        <v>2021</v>
      </c>
      <c r="D560" s="210">
        <v>2022</v>
      </c>
      <c r="E560" s="210">
        <v>2023</v>
      </c>
      <c r="F560" s="210">
        <v>2024</v>
      </c>
      <c r="G560" s="194"/>
    </row>
    <row r="561" spans="1:7" ht="18" thickBot="1">
      <c r="A561" s="194"/>
      <c r="B561" s="1522"/>
      <c r="C561" s="211" t="s">
        <v>7</v>
      </c>
      <c r="D561" s="211" t="s">
        <v>8</v>
      </c>
      <c r="E561" s="211" t="s">
        <v>8</v>
      </c>
      <c r="F561" s="211" t="s">
        <v>8</v>
      </c>
      <c r="G561" s="194"/>
    </row>
    <row r="562" spans="1:7" ht="18" thickBot="1">
      <c r="A562" s="194"/>
      <c r="B562" s="216" t="s">
        <v>41</v>
      </c>
      <c r="C562" s="217">
        <f>C563+C564+C565+C566</f>
        <v>0</v>
      </c>
      <c r="D562" s="217">
        <f>D563+D564+D565+D566</f>
        <v>0</v>
      </c>
      <c r="E562" s="217">
        <f>E563+E564+E565+E566</f>
        <v>0</v>
      </c>
      <c r="F562" s="217">
        <f>F563+F564+F565+F566</f>
        <v>0</v>
      </c>
      <c r="G562" s="194"/>
    </row>
    <row r="563" spans="1:7" ht="18" thickBot="1">
      <c r="A563" s="194"/>
      <c r="B563" s="218" t="s">
        <v>136</v>
      </c>
      <c r="C563" s="217"/>
      <c r="D563" s="217"/>
      <c r="E563" s="217"/>
      <c r="F563" s="217"/>
      <c r="G563" s="194"/>
    </row>
    <row r="564" spans="1:7" ht="18" thickBot="1">
      <c r="A564" s="194"/>
      <c r="B564" s="218" t="s">
        <v>141</v>
      </c>
      <c r="C564" s="217"/>
      <c r="D564" s="217"/>
      <c r="E564" s="217"/>
      <c r="F564" s="217"/>
      <c r="G564" s="194"/>
    </row>
    <row r="565" spans="1:7" ht="18" thickBot="1">
      <c r="A565" s="194"/>
      <c r="B565" s="218" t="s">
        <v>142</v>
      </c>
      <c r="C565" s="217"/>
      <c r="D565" s="217"/>
      <c r="E565" s="217"/>
      <c r="F565" s="217"/>
      <c r="G565" s="194"/>
    </row>
    <row r="566" spans="1:7" ht="18" thickBot="1">
      <c r="A566" s="194"/>
      <c r="B566" s="218" t="s">
        <v>143</v>
      </c>
      <c r="C566" s="217"/>
      <c r="D566" s="217"/>
      <c r="E566" s="217"/>
      <c r="F566" s="217"/>
      <c r="G566" s="194"/>
    </row>
    <row r="567" spans="1:7" ht="18" thickBot="1">
      <c r="A567" s="194"/>
      <c r="B567" s="216" t="s">
        <v>42</v>
      </c>
      <c r="C567" s="212"/>
      <c r="D567" s="255">
        <v>50000</v>
      </c>
      <c r="E567" s="255">
        <v>80000</v>
      </c>
      <c r="F567" s="255"/>
      <c r="G567" s="194"/>
    </row>
    <row r="568" spans="1:7" ht="18" thickBot="1">
      <c r="A568" s="194"/>
      <c r="B568" s="218" t="s">
        <v>136</v>
      </c>
      <c r="C568" s="212"/>
      <c r="D568" s="255">
        <v>50000</v>
      </c>
      <c r="E568" s="255">
        <v>80000</v>
      </c>
      <c r="F568" s="255"/>
      <c r="G568" s="194"/>
    </row>
    <row r="569" spans="1:7" ht="18" thickBot="1">
      <c r="A569" s="194"/>
      <c r="B569" s="218" t="s">
        <v>141</v>
      </c>
      <c r="C569" s="220"/>
      <c r="D569" s="220"/>
      <c r="E569" s="220"/>
      <c r="F569" s="220"/>
      <c r="G569" s="194"/>
    </row>
    <row r="570" spans="1:7" ht="18" thickBot="1">
      <c r="A570" s="194"/>
      <c r="B570" s="218" t="s">
        <v>142</v>
      </c>
      <c r="C570" s="220"/>
      <c r="D570" s="220"/>
      <c r="E570" s="220"/>
      <c r="F570" s="220"/>
      <c r="G570" s="194"/>
    </row>
    <row r="571" spans="1:7" ht="18" thickBot="1">
      <c r="A571" s="194"/>
      <c r="B571" s="253" t="s">
        <v>143</v>
      </c>
      <c r="C571" s="220"/>
      <c r="D571" s="220"/>
      <c r="E571" s="220"/>
      <c r="F571" s="220"/>
      <c r="G571" s="194"/>
    </row>
    <row r="572" spans="1:7" ht="18" thickBot="1">
      <c r="A572" s="194"/>
      <c r="B572" s="254" t="s">
        <v>2107</v>
      </c>
      <c r="C572" s="220">
        <f>C562+C567</f>
        <v>0</v>
      </c>
      <c r="D572" s="220">
        <f>D562+D567</f>
        <v>50000</v>
      </c>
      <c r="E572" s="220">
        <f>E562+E567</f>
        <v>80000</v>
      </c>
      <c r="F572" s="220">
        <f>F562+F567</f>
        <v>0</v>
      </c>
      <c r="G572" s="194"/>
    </row>
    <row r="573" spans="1:7" ht="50.25" thickBot="1">
      <c r="A573" s="194"/>
      <c r="B573" s="209" t="s">
        <v>2108</v>
      </c>
      <c r="C573" s="239"/>
      <c r="D573" s="240" t="s">
        <v>138</v>
      </c>
      <c r="E573" s="241"/>
      <c r="F573" s="242"/>
      <c r="G573" s="194"/>
    </row>
    <row r="574" spans="1:7" ht="18" thickBot="1">
      <c r="A574" s="194"/>
      <c r="B574" s="201" t="s">
        <v>14</v>
      </c>
      <c r="C574" s="1515" t="s">
        <v>2109</v>
      </c>
      <c r="D574" s="1516"/>
      <c r="E574" s="1516"/>
      <c r="F574" s="1517"/>
      <c r="G574" s="194"/>
    </row>
    <row r="575" spans="1:7" ht="18" thickBot="1">
      <c r="A575" s="194"/>
      <c r="B575" s="201" t="s">
        <v>15</v>
      </c>
      <c r="C575" s="1518"/>
      <c r="D575" s="1519"/>
      <c r="E575" s="1519"/>
      <c r="F575" s="1520"/>
      <c r="G575" s="194"/>
    </row>
    <row r="576" spans="1:7" ht="17.25">
      <c r="A576" s="194"/>
      <c r="B576" s="1521"/>
      <c r="C576" s="210">
        <v>2021</v>
      </c>
      <c r="D576" s="210">
        <v>2022</v>
      </c>
      <c r="E576" s="210">
        <v>2023</v>
      </c>
      <c r="F576" s="210">
        <v>2024</v>
      </c>
      <c r="G576" s="194"/>
    </row>
    <row r="577" spans="1:7" ht="18" thickBot="1">
      <c r="A577" s="194"/>
      <c r="B577" s="1522"/>
      <c r="C577" s="211" t="s">
        <v>7</v>
      </c>
      <c r="D577" s="211" t="s">
        <v>8</v>
      </c>
      <c r="E577" s="211" t="s">
        <v>8</v>
      </c>
      <c r="F577" s="211" t="s">
        <v>8</v>
      </c>
      <c r="G577" s="194"/>
    </row>
    <row r="578" spans="1:7" ht="18" thickBot="1">
      <c r="A578" s="194"/>
      <c r="B578" s="201" t="s">
        <v>16</v>
      </c>
      <c r="C578" s="201"/>
      <c r="D578" s="201"/>
      <c r="E578" s="255"/>
      <c r="F578" s="255"/>
      <c r="G578" s="194"/>
    </row>
    <row r="579" spans="1:7" ht="18" thickBot="1">
      <c r="A579" s="194"/>
      <c r="B579" s="201" t="s">
        <v>17</v>
      </c>
      <c r="C579" s="212"/>
      <c r="D579" s="255">
        <v>50000</v>
      </c>
      <c r="E579" s="255">
        <v>60000</v>
      </c>
      <c r="F579" s="255"/>
      <c r="G579" s="194"/>
    </row>
    <row r="580" spans="1:7" ht="18" thickBot="1">
      <c r="A580" s="194"/>
      <c r="B580" s="201" t="s">
        <v>18</v>
      </c>
      <c r="C580" s="212" t="e">
        <f>C579/C578</f>
        <v>#DIV/0!</v>
      </c>
      <c r="D580" s="212" t="e">
        <f>D579/D578</f>
        <v>#DIV/0!</v>
      </c>
      <c r="E580" s="212" t="e">
        <f>E579/E578</f>
        <v>#DIV/0!</v>
      </c>
      <c r="F580" s="212" t="e">
        <f>F579/F578</f>
        <v>#DIV/0!</v>
      </c>
      <c r="G580" s="194"/>
    </row>
    <row r="581" spans="1:7" ht="18" thickBot="1">
      <c r="A581" s="194"/>
      <c r="B581" s="201" t="s">
        <v>19</v>
      </c>
      <c r="C581" s="213" t="s">
        <v>20</v>
      </c>
      <c r="D581" s="214" t="e">
        <f t="shared" ref="D581:F583" si="19">D578/C578-1</f>
        <v>#DIV/0!</v>
      </c>
      <c r="E581" s="214" t="e">
        <f t="shared" si="19"/>
        <v>#DIV/0!</v>
      </c>
      <c r="F581" s="214" t="e">
        <f t="shared" si="19"/>
        <v>#DIV/0!</v>
      </c>
      <c r="G581" s="194"/>
    </row>
    <row r="582" spans="1:7" ht="18" thickBot="1">
      <c r="A582" s="194"/>
      <c r="B582" s="201" t="s">
        <v>21</v>
      </c>
      <c r="C582" s="213" t="s">
        <v>20</v>
      </c>
      <c r="D582" s="214" t="e">
        <f t="shared" si="19"/>
        <v>#DIV/0!</v>
      </c>
      <c r="E582" s="214">
        <f t="shared" si="19"/>
        <v>0.19999999999999996</v>
      </c>
      <c r="F582" s="214">
        <f t="shared" si="19"/>
        <v>-1</v>
      </c>
      <c r="G582" s="194"/>
    </row>
    <row r="583" spans="1:7" ht="33.75" thickBot="1">
      <c r="A583" s="194"/>
      <c r="B583" s="201" t="s">
        <v>22</v>
      </c>
      <c r="C583" s="213" t="s">
        <v>20</v>
      </c>
      <c r="D583" s="214" t="e">
        <f t="shared" si="19"/>
        <v>#DIV/0!</v>
      </c>
      <c r="E583" s="214" t="e">
        <f t="shared" si="19"/>
        <v>#DIV/0!</v>
      </c>
      <c r="F583" s="214" t="e">
        <f t="shared" si="19"/>
        <v>#DIV/0!</v>
      </c>
      <c r="G583" s="194"/>
    </row>
    <row r="584" spans="1:7" ht="18" thickBot="1">
      <c r="A584" s="194"/>
      <c r="B584" s="1523" t="s">
        <v>2110</v>
      </c>
      <c r="C584" s="1524"/>
      <c r="D584" s="1524"/>
      <c r="E584" s="1524"/>
      <c r="F584" s="1525"/>
      <c r="G584" s="194"/>
    </row>
    <row r="585" spans="1:7" ht="17.25">
      <c r="A585" s="194"/>
      <c r="B585" s="1521"/>
      <c r="C585" s="210">
        <v>2021</v>
      </c>
      <c r="D585" s="210">
        <v>2022</v>
      </c>
      <c r="E585" s="210">
        <v>2023</v>
      </c>
      <c r="F585" s="210">
        <v>2024</v>
      </c>
      <c r="G585" s="194"/>
    </row>
    <row r="586" spans="1:7" ht="18" thickBot="1">
      <c r="A586" s="194"/>
      <c r="B586" s="1522"/>
      <c r="C586" s="211" t="s">
        <v>7</v>
      </c>
      <c r="D586" s="211" t="s">
        <v>8</v>
      </c>
      <c r="E586" s="211" t="s">
        <v>8</v>
      </c>
      <c r="F586" s="211" t="s">
        <v>8</v>
      </c>
      <c r="G586" s="194"/>
    </row>
    <row r="587" spans="1:7" ht="18" thickBot="1">
      <c r="A587" s="194"/>
      <c r="B587" s="216" t="s">
        <v>41</v>
      </c>
      <c r="C587" s="217">
        <f>C588+C589+C590+C591</f>
        <v>0</v>
      </c>
      <c r="D587" s="217">
        <f>D588+D589+D590+D591</f>
        <v>0</v>
      </c>
      <c r="E587" s="217">
        <f>E588+E589+E590+E591</f>
        <v>0</v>
      </c>
      <c r="F587" s="217">
        <f>F588+F589+F590+F591</f>
        <v>0</v>
      </c>
      <c r="G587" s="194"/>
    </row>
    <row r="588" spans="1:7" ht="18" thickBot="1">
      <c r="A588" s="194"/>
      <c r="B588" s="218" t="s">
        <v>136</v>
      </c>
      <c r="C588" s="217"/>
      <c r="D588" s="217"/>
      <c r="E588" s="217"/>
      <c r="F588" s="217"/>
      <c r="G588" s="194"/>
    </row>
    <row r="589" spans="1:7" ht="18" thickBot="1">
      <c r="A589" s="194"/>
      <c r="B589" s="218" t="s">
        <v>141</v>
      </c>
      <c r="C589" s="217"/>
      <c r="D589" s="217"/>
      <c r="E589" s="217"/>
      <c r="F589" s="217"/>
      <c r="G589" s="194"/>
    </row>
    <row r="590" spans="1:7" ht="18" thickBot="1">
      <c r="A590" s="194"/>
      <c r="B590" s="218" t="s">
        <v>142</v>
      </c>
      <c r="C590" s="217"/>
      <c r="D590" s="217"/>
      <c r="E590" s="217"/>
      <c r="F590" s="217"/>
      <c r="G590" s="194"/>
    </row>
    <row r="591" spans="1:7" ht="18" thickBot="1">
      <c r="A591" s="194"/>
      <c r="B591" s="218" t="s">
        <v>143</v>
      </c>
      <c r="C591" s="217"/>
      <c r="D591" s="217"/>
      <c r="E591" s="217"/>
      <c r="F591" s="217"/>
      <c r="G591" s="194"/>
    </row>
    <row r="592" spans="1:7" ht="18" thickBot="1">
      <c r="A592" s="194"/>
      <c r="B592" s="216" t="s">
        <v>42</v>
      </c>
      <c r="C592" s="212"/>
      <c r="D592" s="255">
        <v>50000</v>
      </c>
      <c r="E592" s="255">
        <v>60000</v>
      </c>
      <c r="F592" s="255"/>
      <c r="G592" s="194"/>
    </row>
    <row r="593" spans="1:7" ht="18" thickBot="1">
      <c r="A593" s="194"/>
      <c r="B593" s="218" t="s">
        <v>136</v>
      </c>
      <c r="C593" s="212"/>
      <c r="D593" s="255">
        <v>50000</v>
      </c>
      <c r="E593" s="255">
        <v>60000</v>
      </c>
      <c r="F593" s="255"/>
      <c r="G593" s="194"/>
    </row>
    <row r="594" spans="1:7" ht="18" thickBot="1">
      <c r="A594" s="194"/>
      <c r="B594" s="218" t="s">
        <v>141</v>
      </c>
      <c r="C594" s="220"/>
      <c r="D594" s="220"/>
      <c r="E594" s="220"/>
      <c r="F594" s="220"/>
      <c r="G594" s="194"/>
    </row>
    <row r="595" spans="1:7" ht="18" thickBot="1">
      <c r="A595" s="194"/>
      <c r="B595" s="218" t="s">
        <v>142</v>
      </c>
      <c r="C595" s="220"/>
      <c r="D595" s="220"/>
      <c r="E595" s="220"/>
      <c r="F595" s="220"/>
      <c r="G595" s="194"/>
    </row>
    <row r="596" spans="1:7" ht="18" thickBot="1">
      <c r="A596" s="194"/>
      <c r="B596" s="253" t="s">
        <v>143</v>
      </c>
      <c r="C596" s="220"/>
      <c r="D596" s="220"/>
      <c r="E596" s="220"/>
      <c r="F596" s="220"/>
      <c r="G596" s="194"/>
    </row>
    <row r="597" spans="1:7" ht="18" thickBot="1">
      <c r="A597" s="194"/>
      <c r="B597" s="254" t="s">
        <v>2111</v>
      </c>
      <c r="C597" s="220">
        <f>C587+C592</f>
        <v>0</v>
      </c>
      <c r="D597" s="220">
        <f>D587+D592</f>
        <v>50000</v>
      </c>
      <c r="E597" s="220">
        <f>E587+E592</f>
        <v>60000</v>
      </c>
      <c r="F597" s="220">
        <f>F587+F592</f>
        <v>0</v>
      </c>
      <c r="G597" s="194"/>
    </row>
    <row r="598" spans="1:7" ht="50.25" thickBot="1">
      <c r="A598" s="194"/>
      <c r="B598" s="209" t="s">
        <v>2112</v>
      </c>
      <c r="C598" s="239"/>
      <c r="D598" s="240" t="s">
        <v>138</v>
      </c>
      <c r="E598" s="241"/>
      <c r="F598" s="242"/>
      <c r="G598" s="194"/>
    </row>
    <row r="599" spans="1:7" ht="18" customHeight="1" thickBot="1">
      <c r="A599" s="194"/>
      <c r="B599" s="201" t="s">
        <v>14</v>
      </c>
      <c r="C599" s="1515" t="s">
        <v>2113</v>
      </c>
      <c r="D599" s="1516"/>
      <c r="E599" s="1516"/>
      <c r="F599" s="1517"/>
      <c r="G599" s="194"/>
    </row>
    <row r="600" spans="1:7" ht="18" thickBot="1">
      <c r="A600" s="194"/>
      <c r="B600" s="201" t="s">
        <v>15</v>
      </c>
      <c r="C600" s="1518"/>
      <c r="D600" s="1519"/>
      <c r="E600" s="1519"/>
      <c r="F600" s="1520"/>
      <c r="G600" s="194"/>
    </row>
    <row r="601" spans="1:7" ht="17.25">
      <c r="A601" s="194"/>
      <c r="B601" s="1521"/>
      <c r="C601" s="210">
        <v>2021</v>
      </c>
      <c r="D601" s="210">
        <v>2022</v>
      </c>
      <c r="E601" s="210">
        <v>2023</v>
      </c>
      <c r="F601" s="210">
        <v>2024</v>
      </c>
      <c r="G601" s="194"/>
    </row>
    <row r="602" spans="1:7" ht="18" thickBot="1">
      <c r="A602" s="194"/>
      <c r="B602" s="1522"/>
      <c r="C602" s="211" t="s">
        <v>7</v>
      </c>
      <c r="D602" s="211" t="s">
        <v>8</v>
      </c>
      <c r="E602" s="211" t="s">
        <v>8</v>
      </c>
      <c r="F602" s="211" t="s">
        <v>8</v>
      </c>
      <c r="G602" s="194"/>
    </row>
    <row r="603" spans="1:7" ht="18" thickBot="1">
      <c r="A603" s="194"/>
      <c r="B603" s="201" t="s">
        <v>16</v>
      </c>
      <c r="C603" s="201"/>
      <c r="D603" s="201"/>
      <c r="E603" s="255"/>
      <c r="F603" s="255"/>
      <c r="G603" s="194"/>
    </row>
    <row r="604" spans="1:7" ht="18" thickBot="1">
      <c r="A604" s="194"/>
      <c r="B604" s="201" t="s">
        <v>17</v>
      </c>
      <c r="C604" s="212"/>
      <c r="D604" s="212"/>
      <c r="E604" s="212"/>
      <c r="F604" s="212">
        <v>179168</v>
      </c>
      <c r="G604" s="194"/>
    </row>
    <row r="605" spans="1:7" ht="18" thickBot="1">
      <c r="A605" s="194"/>
      <c r="B605" s="201" t="s">
        <v>18</v>
      </c>
      <c r="C605" s="212" t="e">
        <f>C604/C603</f>
        <v>#DIV/0!</v>
      </c>
      <c r="D605" s="212" t="e">
        <f>D604/D603</f>
        <v>#DIV/0!</v>
      </c>
      <c r="E605" s="212" t="e">
        <f>E604/E603</f>
        <v>#DIV/0!</v>
      </c>
      <c r="F605" s="212" t="e">
        <f>F604/F603</f>
        <v>#DIV/0!</v>
      </c>
      <c r="G605" s="194"/>
    </row>
    <row r="606" spans="1:7" ht="18" thickBot="1">
      <c r="A606" s="194"/>
      <c r="B606" s="201" t="s">
        <v>19</v>
      </c>
      <c r="C606" s="213" t="s">
        <v>20</v>
      </c>
      <c r="D606" s="214" t="e">
        <f t="shared" ref="D606:F608" si="20">D603/C603-1</f>
        <v>#DIV/0!</v>
      </c>
      <c r="E606" s="214" t="e">
        <f t="shared" si="20"/>
        <v>#DIV/0!</v>
      </c>
      <c r="F606" s="214" t="e">
        <f t="shared" si="20"/>
        <v>#DIV/0!</v>
      </c>
      <c r="G606" s="194"/>
    </row>
    <row r="607" spans="1:7" ht="18" thickBot="1">
      <c r="A607" s="194"/>
      <c r="B607" s="201" t="s">
        <v>21</v>
      </c>
      <c r="C607" s="213" t="s">
        <v>20</v>
      </c>
      <c r="D607" s="214" t="e">
        <f t="shared" si="20"/>
        <v>#DIV/0!</v>
      </c>
      <c r="E607" s="214" t="e">
        <f t="shared" si="20"/>
        <v>#DIV/0!</v>
      </c>
      <c r="F607" s="214" t="e">
        <f t="shared" si="20"/>
        <v>#DIV/0!</v>
      </c>
      <c r="G607" s="194"/>
    </row>
    <row r="608" spans="1:7" ht="33.75" thickBot="1">
      <c r="A608" s="194"/>
      <c r="B608" s="201" t="s">
        <v>22</v>
      </c>
      <c r="C608" s="213" t="s">
        <v>20</v>
      </c>
      <c r="D608" s="214" t="e">
        <f t="shared" si="20"/>
        <v>#DIV/0!</v>
      </c>
      <c r="E608" s="214" t="e">
        <f t="shared" si="20"/>
        <v>#DIV/0!</v>
      </c>
      <c r="F608" s="214" t="e">
        <f t="shared" si="20"/>
        <v>#DIV/0!</v>
      </c>
      <c r="G608" s="194"/>
    </row>
    <row r="609" spans="1:7" ht="18" customHeight="1" thickBot="1">
      <c r="A609" s="194"/>
      <c r="B609" s="1523" t="s">
        <v>2114</v>
      </c>
      <c r="C609" s="1524"/>
      <c r="D609" s="1524"/>
      <c r="E609" s="1524"/>
      <c r="F609" s="1525"/>
      <c r="G609" s="194"/>
    </row>
    <row r="610" spans="1:7" ht="17.25">
      <c r="A610" s="194"/>
      <c r="B610" s="1521"/>
      <c r="C610" s="210">
        <v>2021</v>
      </c>
      <c r="D610" s="210">
        <v>2022</v>
      </c>
      <c r="E610" s="210">
        <v>2023</v>
      </c>
      <c r="F610" s="210">
        <v>2024</v>
      </c>
      <c r="G610" s="194"/>
    </row>
    <row r="611" spans="1:7" ht="18" thickBot="1">
      <c r="A611" s="194"/>
      <c r="B611" s="1522"/>
      <c r="C611" s="211" t="s">
        <v>7</v>
      </c>
      <c r="D611" s="211" t="s">
        <v>8</v>
      </c>
      <c r="E611" s="211" t="s">
        <v>8</v>
      </c>
      <c r="F611" s="211" t="s">
        <v>8</v>
      </c>
      <c r="G611" s="194"/>
    </row>
    <row r="612" spans="1:7" ht="18" thickBot="1">
      <c r="A612" s="194"/>
      <c r="B612" s="216" t="s">
        <v>41</v>
      </c>
      <c r="C612" s="217">
        <f>C613+C614+C615+C616</f>
        <v>0</v>
      </c>
      <c r="D612" s="217">
        <f>D613+D614+D615+D616</f>
        <v>0</v>
      </c>
      <c r="E612" s="217">
        <f>E613+E614+E615+E616</f>
        <v>0</v>
      </c>
      <c r="F612" s="217">
        <f>F613+F614+F615+F616</f>
        <v>0</v>
      </c>
      <c r="G612" s="194"/>
    </row>
    <row r="613" spans="1:7" ht="18" thickBot="1">
      <c r="A613" s="194"/>
      <c r="B613" s="218" t="s">
        <v>136</v>
      </c>
      <c r="C613" s="217"/>
      <c r="D613" s="217"/>
      <c r="E613" s="217"/>
      <c r="F613" s="217"/>
      <c r="G613" s="194"/>
    </row>
    <row r="614" spans="1:7" ht="18" thickBot="1">
      <c r="A614" s="194"/>
      <c r="B614" s="218" t="s">
        <v>141</v>
      </c>
      <c r="C614" s="217"/>
      <c r="D614" s="217"/>
      <c r="E614" s="217"/>
      <c r="F614" s="217"/>
      <c r="G614" s="194"/>
    </row>
    <row r="615" spans="1:7" ht="18" thickBot="1">
      <c r="A615" s="194"/>
      <c r="B615" s="218" t="s">
        <v>142</v>
      </c>
      <c r="C615" s="217"/>
      <c r="D615" s="217"/>
      <c r="E615" s="217"/>
      <c r="F615" s="217"/>
      <c r="G615" s="194"/>
    </row>
    <row r="616" spans="1:7" ht="18" thickBot="1">
      <c r="A616" s="194"/>
      <c r="B616" s="218" t="s">
        <v>143</v>
      </c>
      <c r="C616" s="217"/>
      <c r="D616" s="217"/>
      <c r="E616" s="217"/>
      <c r="F616" s="217"/>
      <c r="G616" s="194"/>
    </row>
    <row r="617" spans="1:7" ht="18" thickBot="1">
      <c r="A617" s="194"/>
      <c r="B617" s="216" t="s">
        <v>42</v>
      </c>
      <c r="C617" s="212"/>
      <c r="D617" s="212"/>
      <c r="E617" s="255"/>
      <c r="F617" s="212">
        <v>179168</v>
      </c>
      <c r="G617" s="194"/>
    </row>
    <row r="618" spans="1:7" ht="18" thickBot="1">
      <c r="A618" s="194"/>
      <c r="B618" s="218" t="s">
        <v>136</v>
      </c>
      <c r="C618" s="212"/>
      <c r="D618" s="212"/>
      <c r="E618" s="255"/>
      <c r="F618" s="212">
        <v>179168</v>
      </c>
      <c r="G618" s="194"/>
    </row>
    <row r="619" spans="1:7" ht="18" thickBot="1">
      <c r="A619" s="194"/>
      <c r="B619" s="218" t="s">
        <v>141</v>
      </c>
      <c r="C619" s="220"/>
      <c r="D619" s="220"/>
      <c r="E619" s="220"/>
      <c r="F619" s="220"/>
      <c r="G619" s="194"/>
    </row>
    <row r="620" spans="1:7" ht="18" thickBot="1">
      <c r="A620" s="194"/>
      <c r="B620" s="218" t="s">
        <v>142</v>
      </c>
      <c r="C620" s="220"/>
      <c r="D620" s="220"/>
      <c r="E620" s="220"/>
      <c r="F620" s="220"/>
      <c r="G620" s="194"/>
    </row>
    <row r="621" spans="1:7" ht="18" thickBot="1">
      <c r="A621" s="194"/>
      <c r="B621" s="253" t="s">
        <v>143</v>
      </c>
      <c r="C621" s="220"/>
      <c r="D621" s="220"/>
      <c r="E621" s="220"/>
      <c r="F621" s="220"/>
      <c r="G621" s="194"/>
    </row>
    <row r="622" spans="1:7" ht="18" thickBot="1">
      <c r="A622" s="194"/>
      <c r="B622" s="254" t="s">
        <v>2115</v>
      </c>
      <c r="C622" s="220">
        <f>C612+C617</f>
        <v>0</v>
      </c>
      <c r="D622" s="220">
        <f>D612+D617</f>
        <v>0</v>
      </c>
      <c r="E622" s="220">
        <f>E612+E617</f>
        <v>0</v>
      </c>
      <c r="F622" s="220">
        <f>F612+F617</f>
        <v>179168</v>
      </c>
      <c r="G622" s="194"/>
    </row>
    <row r="623" spans="1:7" ht="50.25" thickBot="1">
      <c r="A623" s="194"/>
      <c r="B623" s="209" t="s">
        <v>2116</v>
      </c>
      <c r="C623" s="239"/>
      <c r="D623" s="240" t="s">
        <v>138</v>
      </c>
      <c r="E623" s="241"/>
      <c r="F623" s="242"/>
      <c r="G623" s="194"/>
    </row>
    <row r="624" spans="1:7" ht="18" customHeight="1" thickBot="1">
      <c r="A624" s="194"/>
      <c r="B624" s="201" t="s">
        <v>14</v>
      </c>
      <c r="C624" s="1515" t="s">
        <v>941</v>
      </c>
      <c r="D624" s="1516"/>
      <c r="E624" s="1516"/>
      <c r="F624" s="1517"/>
      <c r="G624" s="194"/>
    </row>
    <row r="625" spans="1:7" ht="18" thickBot="1">
      <c r="A625" s="194"/>
      <c r="B625" s="201" t="s">
        <v>15</v>
      </c>
      <c r="C625" s="1518"/>
      <c r="D625" s="1519"/>
      <c r="E625" s="1519"/>
      <c r="F625" s="1520"/>
      <c r="G625" s="194"/>
    </row>
    <row r="626" spans="1:7" ht="17.25">
      <c r="A626" s="194"/>
      <c r="B626" s="1521"/>
      <c r="C626" s="210">
        <v>2021</v>
      </c>
      <c r="D626" s="210">
        <v>2022</v>
      </c>
      <c r="E626" s="210">
        <v>2023</v>
      </c>
      <c r="F626" s="210">
        <v>2024</v>
      </c>
      <c r="G626" s="194"/>
    </row>
    <row r="627" spans="1:7" ht="18" thickBot="1">
      <c r="A627" s="194"/>
      <c r="B627" s="1522"/>
      <c r="C627" s="211" t="s">
        <v>7</v>
      </c>
      <c r="D627" s="211" t="s">
        <v>8</v>
      </c>
      <c r="E627" s="211" t="s">
        <v>8</v>
      </c>
      <c r="F627" s="211" t="s">
        <v>8</v>
      </c>
      <c r="G627" s="194"/>
    </row>
    <row r="628" spans="1:7" ht="18" thickBot="1">
      <c r="A628" s="194"/>
      <c r="B628" s="201" t="s">
        <v>16</v>
      </c>
      <c r="C628" s="201"/>
      <c r="D628" s="201"/>
      <c r="E628" s="255"/>
      <c r="F628" s="255"/>
      <c r="G628" s="194"/>
    </row>
    <row r="629" spans="1:7" ht="18" thickBot="1">
      <c r="A629" s="194"/>
      <c r="B629" s="201" t="s">
        <v>17</v>
      </c>
      <c r="C629" s="212"/>
      <c r="D629" s="212">
        <v>15000</v>
      </c>
      <c r="E629" s="212"/>
      <c r="F629" s="212"/>
      <c r="G629" s="194"/>
    </row>
    <row r="630" spans="1:7" ht="18" thickBot="1">
      <c r="A630" s="194"/>
      <c r="B630" s="201" t="s">
        <v>18</v>
      </c>
      <c r="C630" s="212" t="e">
        <f>C629/C628</f>
        <v>#DIV/0!</v>
      </c>
      <c r="D630" s="212" t="e">
        <f>D629/D628</f>
        <v>#DIV/0!</v>
      </c>
      <c r="E630" s="212" t="e">
        <f>E629/E628</f>
        <v>#DIV/0!</v>
      </c>
      <c r="F630" s="212" t="e">
        <f>F629/F628</f>
        <v>#DIV/0!</v>
      </c>
      <c r="G630" s="194"/>
    </row>
    <row r="631" spans="1:7" ht="18" thickBot="1">
      <c r="A631" s="194"/>
      <c r="B631" s="201" t="s">
        <v>19</v>
      </c>
      <c r="C631" s="213" t="s">
        <v>20</v>
      </c>
      <c r="D631" s="214" t="e">
        <f t="shared" ref="D631:F633" si="21">D628/C628-1</f>
        <v>#DIV/0!</v>
      </c>
      <c r="E631" s="214" t="e">
        <f t="shared" si="21"/>
        <v>#DIV/0!</v>
      </c>
      <c r="F631" s="214" t="e">
        <f t="shared" si="21"/>
        <v>#DIV/0!</v>
      </c>
      <c r="G631" s="194"/>
    </row>
    <row r="632" spans="1:7" ht="18" thickBot="1">
      <c r="A632" s="194"/>
      <c r="B632" s="201" t="s">
        <v>21</v>
      </c>
      <c r="C632" s="213" t="s">
        <v>20</v>
      </c>
      <c r="D632" s="214" t="e">
        <f t="shared" si="21"/>
        <v>#DIV/0!</v>
      </c>
      <c r="E632" s="214">
        <f t="shared" si="21"/>
        <v>-1</v>
      </c>
      <c r="F632" s="214" t="e">
        <f t="shared" si="21"/>
        <v>#DIV/0!</v>
      </c>
      <c r="G632" s="194"/>
    </row>
    <row r="633" spans="1:7" ht="33.75" thickBot="1">
      <c r="A633" s="194"/>
      <c r="B633" s="201" t="s">
        <v>22</v>
      </c>
      <c r="C633" s="213" t="s">
        <v>20</v>
      </c>
      <c r="D633" s="214" t="e">
        <f t="shared" si="21"/>
        <v>#DIV/0!</v>
      </c>
      <c r="E633" s="214" t="e">
        <f t="shared" si="21"/>
        <v>#DIV/0!</v>
      </c>
      <c r="F633" s="214" t="e">
        <f t="shared" si="21"/>
        <v>#DIV/0!</v>
      </c>
      <c r="G633" s="194"/>
    </row>
    <row r="634" spans="1:7" ht="18" thickBot="1">
      <c r="A634" s="194"/>
      <c r="B634" s="1523" t="s">
        <v>2117</v>
      </c>
      <c r="C634" s="1524"/>
      <c r="D634" s="1524"/>
      <c r="E634" s="1524"/>
      <c r="F634" s="1525"/>
      <c r="G634" s="194"/>
    </row>
    <row r="635" spans="1:7" ht="18" customHeight="1">
      <c r="A635" s="194"/>
      <c r="B635" s="1521"/>
      <c r="C635" s="210">
        <v>2021</v>
      </c>
      <c r="D635" s="210">
        <v>2022</v>
      </c>
      <c r="E635" s="210">
        <v>2023</v>
      </c>
      <c r="F635" s="210">
        <v>2024</v>
      </c>
      <c r="G635" s="194"/>
    </row>
    <row r="636" spans="1:7" ht="18" thickBot="1">
      <c r="A636" s="194"/>
      <c r="B636" s="1522"/>
      <c r="C636" s="211" t="s">
        <v>7</v>
      </c>
      <c r="D636" s="211" t="s">
        <v>8</v>
      </c>
      <c r="E636" s="211" t="s">
        <v>8</v>
      </c>
      <c r="F636" s="211" t="s">
        <v>8</v>
      </c>
      <c r="G636" s="194"/>
    </row>
    <row r="637" spans="1:7" ht="18" thickBot="1">
      <c r="A637" s="194"/>
      <c r="B637" s="216" t="s">
        <v>41</v>
      </c>
      <c r="C637" s="217">
        <f>C638+C639+C640+C641</f>
        <v>0</v>
      </c>
      <c r="D637" s="217">
        <f>D638+D639+D640+D641</f>
        <v>0</v>
      </c>
      <c r="E637" s="217">
        <f>E638+E639+E640+E641</f>
        <v>0</v>
      </c>
      <c r="F637" s="217">
        <f>F638+F639+F640+F641</f>
        <v>0</v>
      </c>
      <c r="G637" s="194"/>
    </row>
    <row r="638" spans="1:7" ht="18" thickBot="1">
      <c r="A638" s="194"/>
      <c r="B638" s="218" t="s">
        <v>136</v>
      </c>
      <c r="C638" s="217"/>
      <c r="D638" s="217"/>
      <c r="E638" s="217"/>
      <c r="F638" s="217"/>
      <c r="G638" s="194"/>
    </row>
    <row r="639" spans="1:7" ht="18" thickBot="1">
      <c r="A639" s="194"/>
      <c r="B639" s="218" t="s">
        <v>141</v>
      </c>
      <c r="C639" s="217"/>
      <c r="D639" s="217"/>
      <c r="E639" s="217"/>
      <c r="F639" s="217"/>
      <c r="G639" s="194"/>
    </row>
    <row r="640" spans="1:7" ht="18" thickBot="1">
      <c r="A640" s="194"/>
      <c r="B640" s="218" t="s">
        <v>142</v>
      </c>
      <c r="C640" s="217"/>
      <c r="D640" s="217"/>
      <c r="E640" s="217"/>
      <c r="F640" s="217"/>
      <c r="G640" s="194"/>
    </row>
    <row r="641" spans="1:7" ht="18" thickBot="1">
      <c r="A641" s="194"/>
      <c r="B641" s="218" t="s">
        <v>143</v>
      </c>
      <c r="C641" s="217"/>
      <c r="D641" s="217"/>
      <c r="E641" s="217"/>
      <c r="F641" s="217"/>
      <c r="G641" s="194"/>
    </row>
    <row r="642" spans="1:7" ht="18" thickBot="1">
      <c r="A642" s="194"/>
      <c r="B642" s="216" t="s">
        <v>42</v>
      </c>
      <c r="C642" s="212"/>
      <c r="D642" s="212">
        <v>15000</v>
      </c>
      <c r="E642" s="255"/>
      <c r="F642" s="256"/>
      <c r="G642" s="194"/>
    </row>
    <row r="643" spans="1:7" ht="18" thickBot="1">
      <c r="A643" s="194"/>
      <c r="B643" s="218" t="s">
        <v>136</v>
      </c>
      <c r="C643" s="212"/>
      <c r="D643" s="212">
        <v>15000</v>
      </c>
      <c r="E643" s="255"/>
      <c r="F643" s="256"/>
      <c r="G643" s="194"/>
    </row>
    <row r="644" spans="1:7" ht="18" thickBot="1">
      <c r="A644" s="194"/>
      <c r="B644" s="218" t="s">
        <v>141</v>
      </c>
      <c r="C644" s="220"/>
      <c r="D644" s="220"/>
      <c r="E644" s="220"/>
      <c r="F644" s="220"/>
      <c r="G644" s="194"/>
    </row>
    <row r="645" spans="1:7" ht="18" thickBot="1">
      <c r="A645" s="194"/>
      <c r="B645" s="218" t="s">
        <v>142</v>
      </c>
      <c r="C645" s="220"/>
      <c r="D645" s="220"/>
      <c r="E645" s="220"/>
      <c r="F645" s="220"/>
      <c r="G645" s="194"/>
    </row>
    <row r="646" spans="1:7" ht="18" customHeight="1" thickBot="1">
      <c r="A646" s="194"/>
      <c r="B646" s="253" t="s">
        <v>143</v>
      </c>
      <c r="C646" s="220"/>
      <c r="D646" s="220"/>
      <c r="E646" s="220"/>
      <c r="F646" s="220"/>
      <c r="G646" s="194"/>
    </row>
    <row r="647" spans="1:7" ht="18" thickBot="1">
      <c r="A647" s="194"/>
      <c r="B647" s="254" t="s">
        <v>2118</v>
      </c>
      <c r="C647" s="220">
        <f>C637+C642</f>
        <v>0</v>
      </c>
      <c r="D647" s="220">
        <f>D637+D642</f>
        <v>15000</v>
      </c>
      <c r="E647" s="220">
        <f>E637+E642</f>
        <v>0</v>
      </c>
      <c r="F647" s="220">
        <f>F637+F642</f>
        <v>0</v>
      </c>
      <c r="G647" s="194"/>
    </row>
    <row r="648" spans="1:7" ht="50.25" thickBot="1">
      <c r="A648" s="194"/>
      <c r="B648" s="209" t="s">
        <v>2119</v>
      </c>
      <c r="C648" s="239"/>
      <c r="D648" s="240" t="s">
        <v>138</v>
      </c>
      <c r="E648" s="241"/>
      <c r="F648" s="242"/>
      <c r="G648" s="194"/>
    </row>
    <row r="649" spans="1:7" ht="18" customHeight="1" thickBot="1">
      <c r="A649" s="194"/>
      <c r="B649" s="201" t="s">
        <v>14</v>
      </c>
      <c r="C649" s="1515" t="s">
        <v>2120</v>
      </c>
      <c r="D649" s="1516"/>
      <c r="E649" s="1516"/>
      <c r="F649" s="1517"/>
      <c r="G649" s="194"/>
    </row>
    <row r="650" spans="1:7" ht="18" thickBot="1">
      <c r="A650" s="194"/>
      <c r="B650" s="201" t="s">
        <v>15</v>
      </c>
      <c r="C650" s="1518"/>
      <c r="D650" s="1519"/>
      <c r="E650" s="1519"/>
      <c r="F650" s="1520"/>
      <c r="G650" s="194"/>
    </row>
    <row r="651" spans="1:7" ht="17.25">
      <c r="A651" s="194"/>
      <c r="B651" s="1521"/>
      <c r="C651" s="210">
        <v>2021</v>
      </c>
      <c r="D651" s="210">
        <v>2022</v>
      </c>
      <c r="E651" s="210">
        <v>2023</v>
      </c>
      <c r="F651" s="210">
        <v>2024</v>
      </c>
      <c r="G651" s="194"/>
    </row>
    <row r="652" spans="1:7" ht="18" thickBot="1">
      <c r="A652" s="194"/>
      <c r="B652" s="1522"/>
      <c r="C652" s="211" t="s">
        <v>7</v>
      </c>
      <c r="D652" s="211" t="s">
        <v>8</v>
      </c>
      <c r="E652" s="211" t="s">
        <v>8</v>
      </c>
      <c r="F652" s="211" t="s">
        <v>8</v>
      </c>
      <c r="G652" s="194"/>
    </row>
    <row r="653" spans="1:7" ht="18" thickBot="1">
      <c r="A653" s="194"/>
      <c r="B653" s="201" t="s">
        <v>16</v>
      </c>
      <c r="C653" s="201"/>
      <c r="D653" s="201"/>
      <c r="E653" s="201"/>
      <c r="F653" s="201"/>
      <c r="G653" s="194"/>
    </row>
    <row r="654" spans="1:7" ht="18" thickBot="1">
      <c r="A654" s="194"/>
      <c r="B654" s="201" t="s">
        <v>17</v>
      </c>
      <c r="C654" s="212"/>
      <c r="D654" s="212">
        <v>50000</v>
      </c>
      <c r="E654" s="212">
        <v>80000</v>
      </c>
      <c r="F654" s="212"/>
      <c r="G654" s="194"/>
    </row>
    <row r="655" spans="1:7" ht="18" thickBot="1">
      <c r="A655" s="194"/>
      <c r="B655" s="201" t="s">
        <v>18</v>
      </c>
      <c r="C655" s="212" t="e">
        <f>C654/C653</f>
        <v>#DIV/0!</v>
      </c>
      <c r="D655" s="212" t="e">
        <f>D654/D653</f>
        <v>#DIV/0!</v>
      </c>
      <c r="E655" s="212" t="e">
        <f>E654/E653</f>
        <v>#DIV/0!</v>
      </c>
      <c r="F655" s="212" t="e">
        <f>F654/F653</f>
        <v>#DIV/0!</v>
      </c>
      <c r="G655" s="194"/>
    </row>
    <row r="656" spans="1:7" ht="18" thickBot="1">
      <c r="A656" s="194"/>
      <c r="B656" s="201" t="s">
        <v>19</v>
      </c>
      <c r="C656" s="213" t="s">
        <v>20</v>
      </c>
      <c r="D656" s="214" t="e">
        <f t="shared" ref="D656:F658" si="22">D653/C653-1</f>
        <v>#DIV/0!</v>
      </c>
      <c r="E656" s="214" t="e">
        <f t="shared" si="22"/>
        <v>#DIV/0!</v>
      </c>
      <c r="F656" s="214" t="e">
        <f t="shared" si="22"/>
        <v>#DIV/0!</v>
      </c>
      <c r="G656" s="194"/>
    </row>
    <row r="657" spans="1:8" ht="18" thickBot="1">
      <c r="A657" s="194"/>
      <c r="B657" s="201" t="s">
        <v>21</v>
      </c>
      <c r="C657" s="213" t="s">
        <v>20</v>
      </c>
      <c r="D657" s="214" t="e">
        <f t="shared" si="22"/>
        <v>#DIV/0!</v>
      </c>
      <c r="E657" s="214">
        <f t="shared" si="22"/>
        <v>0.60000000000000009</v>
      </c>
      <c r="F657" s="214">
        <f t="shared" si="22"/>
        <v>-1</v>
      </c>
      <c r="G657" s="194"/>
    </row>
    <row r="658" spans="1:8" ht="33.75" thickBot="1">
      <c r="A658" s="194"/>
      <c r="B658" s="201" t="s">
        <v>22</v>
      </c>
      <c r="C658" s="213" t="s">
        <v>20</v>
      </c>
      <c r="D658" s="214" t="e">
        <f t="shared" si="22"/>
        <v>#DIV/0!</v>
      </c>
      <c r="E658" s="214" t="e">
        <f t="shared" si="22"/>
        <v>#DIV/0!</v>
      </c>
      <c r="F658" s="214" t="e">
        <f t="shared" si="22"/>
        <v>#DIV/0!</v>
      </c>
      <c r="G658" s="194"/>
    </row>
    <row r="659" spans="1:8" ht="18" thickBot="1">
      <c r="A659" s="194"/>
      <c r="B659" s="1523" t="s">
        <v>2121</v>
      </c>
      <c r="C659" s="1524"/>
      <c r="D659" s="1524"/>
      <c r="E659" s="1524"/>
      <c r="F659" s="1525"/>
      <c r="G659" s="194"/>
    </row>
    <row r="660" spans="1:8" ht="17.25">
      <c r="A660" s="194"/>
      <c r="B660" s="1521"/>
      <c r="C660" s="210">
        <v>2021</v>
      </c>
      <c r="D660" s="210">
        <v>2022</v>
      </c>
      <c r="E660" s="210">
        <v>2023</v>
      </c>
      <c r="F660" s="210">
        <v>2024</v>
      </c>
      <c r="G660" s="194"/>
    </row>
    <row r="661" spans="1:8" ht="18" thickBot="1">
      <c r="A661" s="194"/>
      <c r="B661" s="1522"/>
      <c r="C661" s="211" t="s">
        <v>7</v>
      </c>
      <c r="D661" s="211" t="s">
        <v>8</v>
      </c>
      <c r="E661" s="211" t="s">
        <v>8</v>
      </c>
      <c r="F661" s="211" t="s">
        <v>8</v>
      </c>
      <c r="G661" s="194"/>
    </row>
    <row r="662" spans="1:8" ht="18" thickBot="1">
      <c r="A662" s="194"/>
      <c r="B662" s="216" t="s">
        <v>41</v>
      </c>
      <c r="C662" s="217">
        <f>C663+C664+C665+C666</f>
        <v>0</v>
      </c>
      <c r="D662" s="217">
        <f>D663+D664+D665+D666</f>
        <v>0</v>
      </c>
      <c r="E662" s="217">
        <f>E663+E664+E665+E666</f>
        <v>0</v>
      </c>
      <c r="F662" s="217">
        <f>F663+F664+F665+F666</f>
        <v>0</v>
      </c>
      <c r="G662" s="194"/>
    </row>
    <row r="663" spans="1:8" ht="18" thickBot="1">
      <c r="A663" s="194"/>
      <c r="B663" s="218" t="s">
        <v>136</v>
      </c>
      <c r="C663" s="217"/>
      <c r="D663" s="217"/>
      <c r="E663" s="217"/>
      <c r="F663" s="217"/>
      <c r="G663" s="194"/>
    </row>
    <row r="664" spans="1:8" ht="18" thickBot="1">
      <c r="A664" s="194"/>
      <c r="B664" s="218" t="s">
        <v>141</v>
      </c>
      <c r="C664" s="217"/>
      <c r="D664" s="217"/>
      <c r="E664" s="217"/>
      <c r="F664" s="217"/>
      <c r="G664" s="194"/>
    </row>
    <row r="665" spans="1:8" ht="18" thickBot="1">
      <c r="A665" s="194"/>
      <c r="B665" s="218" t="s">
        <v>142</v>
      </c>
      <c r="C665" s="217"/>
      <c r="D665" s="217"/>
      <c r="E665" s="217"/>
      <c r="F665" s="217"/>
      <c r="G665" s="194"/>
    </row>
    <row r="666" spans="1:8" ht="18" thickBot="1">
      <c r="A666" s="194"/>
      <c r="B666" s="218" t="s">
        <v>143</v>
      </c>
      <c r="C666" s="217"/>
      <c r="D666" s="217"/>
      <c r="E666" s="217"/>
      <c r="F666" s="217"/>
      <c r="G666" s="194"/>
    </row>
    <row r="667" spans="1:8" ht="18" thickBot="1">
      <c r="A667" s="194"/>
      <c r="B667" s="216" t="s">
        <v>42</v>
      </c>
      <c r="C667" s="212"/>
      <c r="D667" s="212">
        <v>50000</v>
      </c>
      <c r="E667" s="212">
        <v>80000</v>
      </c>
      <c r="F667" s="212"/>
      <c r="G667" s="194"/>
    </row>
    <row r="668" spans="1:8" ht="18" thickBot="1">
      <c r="A668" s="194"/>
      <c r="B668" s="218" t="s">
        <v>136</v>
      </c>
      <c r="C668" s="212"/>
      <c r="D668" s="212">
        <v>50000</v>
      </c>
      <c r="E668" s="212">
        <v>80000</v>
      </c>
      <c r="F668" s="212"/>
      <c r="G668" s="194"/>
    </row>
    <row r="669" spans="1:8" ht="18" thickBot="1">
      <c r="A669" s="194"/>
      <c r="B669" s="218" t="s">
        <v>141</v>
      </c>
      <c r="C669" s="220"/>
      <c r="D669" s="220"/>
      <c r="E669" s="220"/>
      <c r="F669" s="220"/>
      <c r="G669" s="194"/>
      <c r="H669" s="215"/>
    </row>
    <row r="670" spans="1:8" ht="18" thickBot="1">
      <c r="A670" s="194"/>
      <c r="B670" s="218" t="s">
        <v>142</v>
      </c>
      <c r="C670" s="220"/>
      <c r="D670" s="220"/>
      <c r="E670" s="220"/>
      <c r="F670" s="220"/>
      <c r="G670" s="194"/>
    </row>
    <row r="671" spans="1:8" ht="18" thickBot="1">
      <c r="A671" s="194"/>
      <c r="B671" s="218" t="s">
        <v>143</v>
      </c>
      <c r="C671" s="220"/>
      <c r="D671" s="220"/>
      <c r="E671" s="220"/>
      <c r="F671" s="220"/>
      <c r="G671" s="194"/>
    </row>
    <row r="672" spans="1:8" ht="18" thickBot="1">
      <c r="A672" s="194"/>
      <c r="B672" s="227" t="s">
        <v>2122</v>
      </c>
      <c r="C672" s="257">
        <f>C662+C667</f>
        <v>0</v>
      </c>
      <c r="D672" s="257">
        <f>D662+D667</f>
        <v>50000</v>
      </c>
      <c r="E672" s="257">
        <f>E662+E667</f>
        <v>80000</v>
      </c>
      <c r="F672" s="257">
        <f>F662+F667</f>
        <v>0</v>
      </c>
      <c r="G672" s="194"/>
    </row>
    <row r="673" spans="1:7" ht="58.5" customHeight="1" thickBot="1">
      <c r="A673" s="194"/>
      <c r="B673" s="198" t="s">
        <v>49</v>
      </c>
      <c r="C673" s="258">
        <f>+C221+C145+C67+C30+C170+C104+C326+C300+C275+C250+C195+C352+C378+C404+C654+C629+C604+C579+C554+C529+C504+C479+C454+C429</f>
        <v>598660</v>
      </c>
      <c r="D673" s="258">
        <f>+D221+D145+D67+D30+D170+D104+D326+D300+D275+D250+D195+D352+D378+D404+D654+D629+D604+D579+D554+D529+D504+D479+D454+D429</f>
        <v>6132576</v>
      </c>
      <c r="E673" s="258">
        <f>+E221+E145+E67+E30+E170+E104+E326+E300+E275+E250+E195+E352+E378+E404+E654+E629+E604+E579+E554+E529+E504+E479+E454+E429</f>
        <v>4653461</v>
      </c>
      <c r="F673" s="258">
        <f>+F221+F145+F67+F30+F170+F104+F326+F300+F275+F250+F195+F352+F378+F404+F654+F629+F604+F579+F554+F529+F504+F479+F454+F429</f>
        <v>5358195</v>
      </c>
      <c r="G673" s="194"/>
    </row>
    <row r="674" spans="1:7" ht="50.25" thickBot="1">
      <c r="A674" s="194"/>
      <c r="B674" s="198" t="s">
        <v>50</v>
      </c>
      <c r="C674" s="258">
        <f>+C239+C213+C133+C96+C59+C344+C318+C293+C268+C188+C163+C370+C396+C422+C447+C472+C497+C672+C647+C622+C597+C572+C547+C522</f>
        <v>598660</v>
      </c>
      <c r="D674" s="258">
        <f>+D239+D213+D133+D96+D59+D344+D318+D293+D268+D188+D163+D370+D396+D422+D447+D472+D497+D672+D647+D622+D597+D572+D547+D522</f>
        <v>6132576</v>
      </c>
      <c r="E674" s="258">
        <f>+E239+E213+E133+E96+E59+E344+E318+E293+E268+E188+E163+E370+E396+E422+E447+E472+E497+E672+E647+E622+E597+E572+E547+E522</f>
        <v>4653461</v>
      </c>
      <c r="F674" s="258">
        <f>+F239+F213+F133+F96+F59+F344+F318+F293+F268+F188+F163+F370+F396+F422+F447+F472+F497+F672+F647+F622+F597+F572+F547+F522</f>
        <v>5358195</v>
      </c>
      <c r="G674" s="194"/>
    </row>
    <row r="675" spans="1:7" ht="18" thickBot="1">
      <c r="A675" s="194"/>
      <c r="B675" s="216" t="s">
        <v>23</v>
      </c>
      <c r="C675" s="259">
        <f>C676+C677</f>
        <v>0</v>
      </c>
      <c r="D675" s="259">
        <f>D676+D677</f>
        <v>293816</v>
      </c>
      <c r="E675" s="259">
        <f>E676+E677</f>
        <v>293816</v>
      </c>
      <c r="F675" s="259">
        <f>F676+F677</f>
        <v>293816</v>
      </c>
      <c r="G675" s="194"/>
    </row>
    <row r="676" spans="1:7" ht="18" thickBot="1">
      <c r="A676" s="194"/>
      <c r="B676" s="218" t="s">
        <v>136</v>
      </c>
      <c r="C676" s="220">
        <f t="shared" ref="C676:F677" si="23">C39+C76+C113</f>
        <v>0</v>
      </c>
      <c r="D676" s="220">
        <f t="shared" si="23"/>
        <v>293816</v>
      </c>
      <c r="E676" s="220">
        <f t="shared" si="23"/>
        <v>293816</v>
      </c>
      <c r="F676" s="220">
        <f t="shared" si="23"/>
        <v>293816</v>
      </c>
      <c r="G676" s="194"/>
    </row>
    <row r="677" spans="1:7" ht="18" thickBot="1">
      <c r="A677" s="194"/>
      <c r="B677" s="218" t="s">
        <v>148</v>
      </c>
      <c r="C677" s="220">
        <f t="shared" si="23"/>
        <v>0</v>
      </c>
      <c r="D677" s="220">
        <f t="shared" si="23"/>
        <v>0</v>
      </c>
      <c r="E677" s="220">
        <f t="shared" si="23"/>
        <v>0</v>
      </c>
      <c r="F677" s="220">
        <f t="shared" si="23"/>
        <v>0</v>
      </c>
      <c r="G677" s="194"/>
    </row>
    <row r="678" spans="1:7" ht="33.75" thickBot="1">
      <c r="A678" s="194"/>
      <c r="B678" s="216" t="s">
        <v>24</v>
      </c>
      <c r="C678" s="259">
        <f>C679+C680</f>
        <v>0</v>
      </c>
      <c r="D678" s="259">
        <f>D679+D680</f>
        <v>61415</v>
      </c>
      <c r="E678" s="259">
        <f>E679+E680</f>
        <v>61415</v>
      </c>
      <c r="F678" s="259">
        <f>F679+F680</f>
        <v>61415</v>
      </c>
      <c r="G678" s="194"/>
    </row>
    <row r="679" spans="1:7" ht="18" thickBot="1">
      <c r="A679" s="194"/>
      <c r="B679" s="218" t="s">
        <v>136</v>
      </c>
      <c r="C679" s="217">
        <f>C42+C79+C116</f>
        <v>0</v>
      </c>
      <c r="D679" s="217">
        <f>D42+D79+D116</f>
        <v>61415</v>
      </c>
      <c r="E679" s="217">
        <f>E42+E79+E116</f>
        <v>61415</v>
      </c>
      <c r="F679" s="217">
        <f>F42+F79+F116</f>
        <v>61415</v>
      </c>
      <c r="G679" s="194"/>
    </row>
    <row r="680" spans="1:7" ht="18" thickBot="1">
      <c r="A680" s="194"/>
      <c r="B680" s="218" t="s">
        <v>148</v>
      </c>
      <c r="C680" s="220">
        <f>C43+C80+C114</f>
        <v>0</v>
      </c>
      <c r="D680" s="220">
        <f>D43+D80+D114</f>
        <v>0</v>
      </c>
      <c r="E680" s="220">
        <f>E43+E80+E114</f>
        <v>0</v>
      </c>
      <c r="F680" s="220">
        <f>F43+F80+F114</f>
        <v>0</v>
      </c>
      <c r="G680" s="194"/>
    </row>
    <row r="681" spans="1:7" ht="18" thickBot="1">
      <c r="A681" s="194"/>
      <c r="B681" s="216" t="s">
        <v>25</v>
      </c>
      <c r="C681" s="259">
        <f>C682+C683</f>
        <v>0</v>
      </c>
      <c r="D681" s="259">
        <f>D682+D683</f>
        <v>3958969</v>
      </c>
      <c r="E681" s="259">
        <f>E682+E683</f>
        <v>3323964</v>
      </c>
      <c r="F681" s="259">
        <f>F682+F683</f>
        <v>3681964</v>
      </c>
      <c r="G681" s="194"/>
    </row>
    <row r="682" spans="1:7" ht="18" thickBot="1">
      <c r="A682" s="194"/>
      <c r="B682" s="218" t="s">
        <v>136</v>
      </c>
      <c r="C682" s="220">
        <f t="shared" ref="C682:F683" si="24">C45+C82+C119</f>
        <v>0</v>
      </c>
      <c r="D682" s="220">
        <f t="shared" si="24"/>
        <v>3958969</v>
      </c>
      <c r="E682" s="220">
        <f t="shared" si="24"/>
        <v>3323964</v>
      </c>
      <c r="F682" s="220">
        <f t="shared" si="24"/>
        <v>3681964</v>
      </c>
      <c r="G682" s="194"/>
    </row>
    <row r="683" spans="1:7" ht="18" thickBot="1">
      <c r="A683" s="194"/>
      <c r="B683" s="218" t="s">
        <v>148</v>
      </c>
      <c r="C683" s="220">
        <f t="shared" si="24"/>
        <v>0</v>
      </c>
      <c r="D683" s="220">
        <f t="shared" si="24"/>
        <v>0</v>
      </c>
      <c r="E683" s="220">
        <f t="shared" si="24"/>
        <v>0</v>
      </c>
      <c r="F683" s="220">
        <f t="shared" si="24"/>
        <v>0</v>
      </c>
      <c r="G683" s="194"/>
    </row>
    <row r="684" spans="1:7" ht="18" thickBot="1">
      <c r="A684" s="194"/>
      <c r="B684" s="216" t="s">
        <v>26</v>
      </c>
      <c r="C684" s="259">
        <f>C685+C686</f>
        <v>0</v>
      </c>
      <c r="D684" s="259">
        <f>D685+D686</f>
        <v>0</v>
      </c>
      <c r="E684" s="259">
        <f>E685+E686</f>
        <v>0</v>
      </c>
      <c r="F684" s="259">
        <f>F685+F686</f>
        <v>0</v>
      </c>
      <c r="G684" s="194"/>
    </row>
    <row r="685" spans="1:7" ht="18" thickBot="1">
      <c r="A685" s="194"/>
      <c r="B685" s="218" t="s">
        <v>136</v>
      </c>
      <c r="C685" s="217">
        <f t="shared" ref="C685:F686" si="25">C48+C85+C122</f>
        <v>0</v>
      </c>
      <c r="D685" s="217">
        <f t="shared" si="25"/>
        <v>0</v>
      </c>
      <c r="E685" s="217">
        <f t="shared" si="25"/>
        <v>0</v>
      </c>
      <c r="F685" s="217">
        <f t="shared" si="25"/>
        <v>0</v>
      </c>
      <c r="G685" s="194"/>
    </row>
    <row r="686" spans="1:7" ht="18" thickBot="1">
      <c r="A686" s="194"/>
      <c r="B686" s="218" t="s">
        <v>148</v>
      </c>
      <c r="C686" s="220">
        <f t="shared" si="25"/>
        <v>0</v>
      </c>
      <c r="D686" s="220">
        <f t="shared" si="25"/>
        <v>0</v>
      </c>
      <c r="E686" s="220">
        <f t="shared" si="25"/>
        <v>0</v>
      </c>
      <c r="F686" s="220">
        <f t="shared" si="25"/>
        <v>0</v>
      </c>
      <c r="G686" s="194"/>
    </row>
    <row r="687" spans="1:7" ht="18" thickBot="1">
      <c r="A687" s="194"/>
      <c r="B687" s="216" t="s">
        <v>27</v>
      </c>
      <c r="C687" s="259">
        <f>C688+C689</f>
        <v>0</v>
      </c>
      <c r="D687" s="259">
        <f>D688+D689</f>
        <v>0</v>
      </c>
      <c r="E687" s="259">
        <f>E688+E689</f>
        <v>0</v>
      </c>
      <c r="F687" s="259">
        <f>F688+F689</f>
        <v>0</v>
      </c>
      <c r="G687" s="194"/>
    </row>
    <row r="688" spans="1:7" ht="18" thickBot="1">
      <c r="A688" s="194"/>
      <c r="B688" s="218" t="s">
        <v>136</v>
      </c>
      <c r="C688" s="217">
        <f t="shared" ref="C688:F689" si="26">C51+C88+C125</f>
        <v>0</v>
      </c>
      <c r="D688" s="217">
        <f t="shared" si="26"/>
        <v>0</v>
      </c>
      <c r="E688" s="217">
        <f t="shared" si="26"/>
        <v>0</v>
      </c>
      <c r="F688" s="217">
        <f t="shared" si="26"/>
        <v>0</v>
      </c>
      <c r="G688" s="194"/>
    </row>
    <row r="689" spans="1:8" ht="18" thickBot="1">
      <c r="A689" s="194"/>
      <c r="B689" s="218" t="s">
        <v>148</v>
      </c>
      <c r="C689" s="220">
        <f t="shared" si="26"/>
        <v>0</v>
      </c>
      <c r="D689" s="220">
        <f t="shared" si="26"/>
        <v>0</v>
      </c>
      <c r="E689" s="220">
        <f t="shared" si="26"/>
        <v>0</v>
      </c>
      <c r="F689" s="220">
        <f t="shared" si="26"/>
        <v>0</v>
      </c>
      <c r="G689" s="194"/>
    </row>
    <row r="690" spans="1:8" ht="18" thickBot="1">
      <c r="A690" s="194"/>
      <c r="B690" s="216" t="s">
        <v>28</v>
      </c>
      <c r="C690" s="259">
        <f>C691+C692</f>
        <v>0</v>
      </c>
      <c r="D690" s="259">
        <f>D691+D692</f>
        <v>21000</v>
      </c>
      <c r="E690" s="259">
        <f>E691+E692</f>
        <v>21000</v>
      </c>
      <c r="F690" s="259">
        <f>F691+F692</f>
        <v>21000</v>
      </c>
      <c r="G690" s="194"/>
    </row>
    <row r="691" spans="1:8" ht="18" thickBot="1">
      <c r="A691" s="194"/>
      <c r="B691" s="218" t="s">
        <v>136</v>
      </c>
      <c r="C691" s="217">
        <f t="shared" ref="C691:F692" si="27">C54+C91+C128</f>
        <v>0</v>
      </c>
      <c r="D691" s="217">
        <f t="shared" si="27"/>
        <v>21000</v>
      </c>
      <c r="E691" s="217">
        <f t="shared" si="27"/>
        <v>21000</v>
      </c>
      <c r="F691" s="217">
        <f t="shared" si="27"/>
        <v>21000</v>
      </c>
      <c r="G691" s="194"/>
    </row>
    <row r="692" spans="1:8" ht="18" thickBot="1">
      <c r="A692" s="194"/>
      <c r="B692" s="218" t="s">
        <v>148</v>
      </c>
      <c r="C692" s="220">
        <f t="shared" si="27"/>
        <v>0</v>
      </c>
      <c r="D692" s="220">
        <f t="shared" si="27"/>
        <v>0</v>
      </c>
      <c r="E692" s="220">
        <f t="shared" si="27"/>
        <v>0</v>
      </c>
      <c r="F692" s="220">
        <f t="shared" si="27"/>
        <v>0</v>
      </c>
      <c r="G692" s="194"/>
    </row>
    <row r="693" spans="1:8" ht="33.75" thickBot="1">
      <c r="A693" s="194"/>
      <c r="B693" s="216" t="s">
        <v>29</v>
      </c>
      <c r="C693" s="259">
        <f>C93+C56</f>
        <v>0</v>
      </c>
      <c r="D693" s="259">
        <f>D93+D56</f>
        <v>0</v>
      </c>
      <c r="E693" s="259">
        <f>E93+E56</f>
        <v>0</v>
      </c>
      <c r="F693" s="259">
        <f>F93+F56</f>
        <v>0</v>
      </c>
      <c r="G693" s="194"/>
    </row>
    <row r="694" spans="1:8" ht="18" thickBot="1">
      <c r="A694" s="194"/>
      <c r="B694" s="218" t="s">
        <v>136</v>
      </c>
      <c r="C694" s="217">
        <f t="shared" ref="C694:F695" si="28">C57+C94+C131</f>
        <v>0</v>
      </c>
      <c r="D694" s="217">
        <f t="shared" si="28"/>
        <v>0</v>
      </c>
      <c r="E694" s="217">
        <f t="shared" si="28"/>
        <v>0</v>
      </c>
      <c r="F694" s="217">
        <f t="shared" si="28"/>
        <v>0</v>
      </c>
      <c r="G694" s="194"/>
    </row>
    <row r="695" spans="1:8" ht="18" thickBot="1">
      <c r="A695" s="194"/>
      <c r="B695" s="218" t="s">
        <v>148</v>
      </c>
      <c r="C695" s="220">
        <f t="shared" si="28"/>
        <v>0</v>
      </c>
      <c r="D695" s="220">
        <f t="shared" si="28"/>
        <v>0</v>
      </c>
      <c r="E695" s="220">
        <f t="shared" si="28"/>
        <v>0</v>
      </c>
      <c r="F695" s="220">
        <f t="shared" si="28"/>
        <v>0</v>
      </c>
      <c r="G695" s="194"/>
    </row>
    <row r="696" spans="1:8" ht="18" thickBot="1">
      <c r="A696" s="194"/>
      <c r="B696" s="216" t="s">
        <v>51</v>
      </c>
      <c r="C696" s="259">
        <f>C697+C698+C699+C700</f>
        <v>0</v>
      </c>
      <c r="D696" s="259">
        <f>D697+D698+D699+D700</f>
        <v>0</v>
      </c>
      <c r="E696" s="259">
        <f>E697+E698+E699+E700</f>
        <v>0</v>
      </c>
      <c r="F696" s="259">
        <f>F697+F698+F699+F700</f>
        <v>0</v>
      </c>
      <c r="G696" s="194"/>
    </row>
    <row r="697" spans="1:8" ht="18" thickBot="1">
      <c r="A697" s="194"/>
      <c r="B697" s="218" t="s">
        <v>136</v>
      </c>
      <c r="C697" s="217">
        <f t="shared" ref="C697:F700" si="29">C154+C179+C204+C230+C259+C284+C309+C335</f>
        <v>0</v>
      </c>
      <c r="D697" s="217">
        <f t="shared" si="29"/>
        <v>0</v>
      </c>
      <c r="E697" s="217">
        <f t="shared" si="29"/>
        <v>0</v>
      </c>
      <c r="F697" s="217">
        <f t="shared" si="29"/>
        <v>0</v>
      </c>
      <c r="G697" s="194"/>
    </row>
    <row r="698" spans="1:8" ht="18" thickBot="1">
      <c r="A698" s="194"/>
      <c r="B698" s="218" t="s">
        <v>149</v>
      </c>
      <c r="C698" s="217">
        <f t="shared" si="29"/>
        <v>0</v>
      </c>
      <c r="D698" s="217">
        <f t="shared" si="29"/>
        <v>0</v>
      </c>
      <c r="E698" s="217">
        <f t="shared" si="29"/>
        <v>0</v>
      </c>
      <c r="F698" s="217">
        <f t="shared" si="29"/>
        <v>0</v>
      </c>
      <c r="G698" s="194"/>
    </row>
    <row r="699" spans="1:8" ht="18" thickBot="1">
      <c r="A699" s="194"/>
      <c r="B699" s="218" t="s">
        <v>142</v>
      </c>
      <c r="C699" s="217">
        <f t="shared" si="29"/>
        <v>0</v>
      </c>
      <c r="D699" s="217">
        <f t="shared" si="29"/>
        <v>0</v>
      </c>
      <c r="E699" s="217">
        <f t="shared" si="29"/>
        <v>0</v>
      </c>
      <c r="F699" s="217">
        <f t="shared" si="29"/>
        <v>0</v>
      </c>
      <c r="G699" s="194"/>
    </row>
    <row r="700" spans="1:8" ht="18" thickBot="1">
      <c r="A700" s="194"/>
      <c r="B700" s="218" t="s">
        <v>143</v>
      </c>
      <c r="C700" s="217">
        <f t="shared" si="29"/>
        <v>0</v>
      </c>
      <c r="D700" s="217">
        <f t="shared" si="29"/>
        <v>0</v>
      </c>
      <c r="E700" s="217">
        <f t="shared" si="29"/>
        <v>0</v>
      </c>
      <c r="F700" s="217">
        <f t="shared" si="29"/>
        <v>0</v>
      </c>
      <c r="G700" s="194"/>
      <c r="H700" s="215"/>
    </row>
    <row r="701" spans="1:8" ht="18" thickBot="1">
      <c r="A701" s="194"/>
      <c r="B701" s="216" t="s">
        <v>52</v>
      </c>
      <c r="C701" s="259">
        <f>C418+C392+C366+C340+C314+C289+C264+C235+C184+C159+C209</f>
        <v>598660</v>
      </c>
      <c r="D701" s="259">
        <f>D667+D492+D467+D442+D417+D391+D365+D339+D313+D288+D263+D234+D208+D183+D158+D642+D617+D592+D567+D542+D517</f>
        <v>1797376</v>
      </c>
      <c r="E701" s="259">
        <f>E667+E492+E467+E442+E417+E391+E365+E339+E313+E288+E263+E234+E208+E183+E158+E642+E617+E592+E567+E542+E517</f>
        <v>953266</v>
      </c>
      <c r="F701" s="259">
        <f>F667+F492+F467+F442+F417+F391+F365+F339+F313+F288+F263+F234+F208+F183+F158+F642+F617+F592+F567+F542+F517</f>
        <v>1300000</v>
      </c>
      <c r="G701" s="194"/>
      <c r="H701" s="215"/>
    </row>
    <row r="702" spans="1:8" ht="18" thickBot="1">
      <c r="A702" s="194"/>
      <c r="B702" s="218" t="s">
        <v>136</v>
      </c>
      <c r="C702" s="259">
        <f>C672+C497+C472+C447+C422+C396+C370+C344+C318+C293+C268+C239+C213+C188+C163</f>
        <v>598660</v>
      </c>
      <c r="D702" s="259">
        <f>D672+D497+D472+D447+D422+D396+D370+D344+D318+D293+D268+D239+D213+D188+D163+D647+D622+D597+D572+D547+D522</f>
        <v>1797376</v>
      </c>
      <c r="E702" s="259">
        <f>E672+E497+E472+E447+E422+E396+E370+E344+E318+E293+E268+E239+E213+E188+E163+E647+E622+E597+E572+E547+E522</f>
        <v>953266</v>
      </c>
      <c r="F702" s="259">
        <f>F672+F497+F472+F447+F422+F396+F370+F344+F318+F293+F268+F239+F213+F188+F163+F647+F622+F597+F572+F547+F522</f>
        <v>1300000</v>
      </c>
      <c r="G702" s="194"/>
    </row>
    <row r="703" spans="1:8" ht="18" thickBot="1">
      <c r="A703" s="194"/>
      <c r="B703" s="218" t="s">
        <v>149</v>
      </c>
      <c r="C703" s="217">
        <f t="shared" ref="C703:F705" si="30">C160+C185+C210+C236+C265+C290+C315+C341</f>
        <v>0</v>
      </c>
      <c r="D703" s="217">
        <f t="shared" si="30"/>
        <v>0</v>
      </c>
      <c r="E703" s="217">
        <f t="shared" si="30"/>
        <v>0</v>
      </c>
      <c r="F703" s="217">
        <f t="shared" si="30"/>
        <v>0</v>
      </c>
      <c r="G703" s="194"/>
    </row>
    <row r="704" spans="1:8" ht="18" thickBot="1">
      <c r="A704" s="194"/>
      <c r="B704" s="218" t="s">
        <v>142</v>
      </c>
      <c r="C704" s="217">
        <f t="shared" si="30"/>
        <v>0</v>
      </c>
      <c r="D704" s="217">
        <f t="shared" si="30"/>
        <v>0</v>
      </c>
      <c r="E704" s="217">
        <f t="shared" si="30"/>
        <v>0</v>
      </c>
      <c r="F704" s="217">
        <f t="shared" si="30"/>
        <v>0</v>
      </c>
      <c r="G704" s="194"/>
    </row>
    <row r="705" spans="1:7" ht="18" thickBot="1">
      <c r="A705" s="194"/>
      <c r="B705" s="218" t="s">
        <v>143</v>
      </c>
      <c r="C705" s="217">
        <f t="shared" si="30"/>
        <v>0</v>
      </c>
      <c r="D705" s="217">
        <f t="shared" si="30"/>
        <v>0</v>
      </c>
      <c r="E705" s="217">
        <f t="shared" si="30"/>
        <v>0</v>
      </c>
      <c r="F705" s="217">
        <f t="shared" si="30"/>
        <v>0</v>
      </c>
      <c r="G705" s="194"/>
    </row>
    <row r="706" spans="1:7" ht="18" thickBot="1">
      <c r="A706" s="194"/>
      <c r="B706" s="228" t="s">
        <v>31</v>
      </c>
      <c r="C706" s="229">
        <f>IF(C674-C673=0,0,"Error")</f>
        <v>0</v>
      </c>
      <c r="D706" s="229">
        <f>IF(D674-D673=0,0,"Error")</f>
        <v>0</v>
      </c>
      <c r="E706" s="229">
        <f>IF(E674-E673=0,0,"Error")</f>
        <v>0</v>
      </c>
      <c r="F706" s="229">
        <f>IF(F674-F673=0,0,"Error")</f>
        <v>0</v>
      </c>
      <c r="G706" s="194"/>
    </row>
    <row r="707" spans="1:7" ht="17.25">
      <c r="A707" s="194"/>
      <c r="B707" s="260"/>
      <c r="C707" s="261"/>
      <c r="D707" s="261"/>
      <c r="E707" s="261"/>
      <c r="F707" s="261"/>
      <c r="G707" s="194"/>
    </row>
  </sheetData>
  <mergeCells count="156">
    <mergeCell ref="B1:F1"/>
    <mergeCell ref="A2:G2"/>
    <mergeCell ref="B3:F3"/>
    <mergeCell ref="C5:F5"/>
    <mergeCell ref="C6:F6"/>
    <mergeCell ref="C7:F7"/>
    <mergeCell ref="B22:F22"/>
    <mergeCell ref="B23:F23"/>
    <mergeCell ref="C24:F24"/>
    <mergeCell ref="C25:F25"/>
    <mergeCell ref="C26:F26"/>
    <mergeCell ref="B27:B28"/>
    <mergeCell ref="B8:F8"/>
    <mergeCell ref="B9:F11"/>
    <mergeCell ref="C12:F12"/>
    <mergeCell ref="B13:B14"/>
    <mergeCell ref="C18:F18"/>
    <mergeCell ref="B19:F19"/>
    <mergeCell ref="B72:F72"/>
    <mergeCell ref="B73:B74"/>
    <mergeCell ref="C98:F98"/>
    <mergeCell ref="C99:F99"/>
    <mergeCell ref="C100:F100"/>
    <mergeCell ref="B101:B102"/>
    <mergeCell ref="B35:F35"/>
    <mergeCell ref="B36:B37"/>
    <mergeCell ref="C61:F61"/>
    <mergeCell ref="C62:F62"/>
    <mergeCell ref="C63:F63"/>
    <mergeCell ref="B64:B65"/>
    <mergeCell ref="H138:L140"/>
    <mergeCell ref="C139:F139"/>
    <mergeCell ref="C140:F140"/>
    <mergeCell ref="C141:F141"/>
    <mergeCell ref="B142:B143"/>
    <mergeCell ref="B150:F150"/>
    <mergeCell ref="B109:F109"/>
    <mergeCell ref="B110:B111"/>
    <mergeCell ref="B135:F135"/>
    <mergeCell ref="B136:F136"/>
    <mergeCell ref="C137:F137"/>
    <mergeCell ref="E138:F138"/>
    <mergeCell ref="B176:B177"/>
    <mergeCell ref="C190:F190"/>
    <mergeCell ref="C191:F191"/>
    <mergeCell ref="B192:B193"/>
    <mergeCell ref="B200:F200"/>
    <mergeCell ref="B201:B202"/>
    <mergeCell ref="B151:B152"/>
    <mergeCell ref="E164:F164"/>
    <mergeCell ref="C165:F165"/>
    <mergeCell ref="C166:F166"/>
    <mergeCell ref="B167:B168"/>
    <mergeCell ref="B175:F175"/>
    <mergeCell ref="H243:L245"/>
    <mergeCell ref="C244:F244"/>
    <mergeCell ref="C245:F245"/>
    <mergeCell ref="C214:F214"/>
    <mergeCell ref="C216:F216"/>
    <mergeCell ref="C217:F217"/>
    <mergeCell ref="B218:B219"/>
    <mergeCell ref="B226:F226"/>
    <mergeCell ref="B227:B228"/>
    <mergeCell ref="C246:F246"/>
    <mergeCell ref="B247:B248"/>
    <mergeCell ref="B255:F255"/>
    <mergeCell ref="B256:B257"/>
    <mergeCell ref="E269:F269"/>
    <mergeCell ref="C270:F270"/>
    <mergeCell ref="B240:F240"/>
    <mergeCell ref="B241:F241"/>
    <mergeCell ref="C242:F242"/>
    <mergeCell ref="E243:F243"/>
    <mergeCell ref="B297:B298"/>
    <mergeCell ref="B305:F305"/>
    <mergeCell ref="B306:B307"/>
    <mergeCell ref="C319:F319"/>
    <mergeCell ref="C321:F321"/>
    <mergeCell ref="C322:F322"/>
    <mergeCell ref="C271:F271"/>
    <mergeCell ref="B272:B273"/>
    <mergeCell ref="B280:F280"/>
    <mergeCell ref="B281:B282"/>
    <mergeCell ref="C295:F295"/>
    <mergeCell ref="C296:F296"/>
    <mergeCell ref="B349:B350"/>
    <mergeCell ref="B357:F357"/>
    <mergeCell ref="B358:B359"/>
    <mergeCell ref="C371:F371"/>
    <mergeCell ref="C373:F373"/>
    <mergeCell ref="C374:F374"/>
    <mergeCell ref="B323:B324"/>
    <mergeCell ref="B331:F331"/>
    <mergeCell ref="B332:B333"/>
    <mergeCell ref="C345:F345"/>
    <mergeCell ref="C347:F347"/>
    <mergeCell ref="C348:F348"/>
    <mergeCell ref="B401:B402"/>
    <mergeCell ref="B409:F409"/>
    <mergeCell ref="B410:B411"/>
    <mergeCell ref="C424:F424"/>
    <mergeCell ref="C425:F425"/>
    <mergeCell ref="B426:B427"/>
    <mergeCell ref="B375:B376"/>
    <mergeCell ref="B383:F383"/>
    <mergeCell ref="B384:B385"/>
    <mergeCell ref="C397:F397"/>
    <mergeCell ref="C399:F399"/>
    <mergeCell ref="C400:F400"/>
    <mergeCell ref="B460:B461"/>
    <mergeCell ref="C474:F474"/>
    <mergeCell ref="C475:F475"/>
    <mergeCell ref="B476:B477"/>
    <mergeCell ref="B484:F484"/>
    <mergeCell ref="B485:B486"/>
    <mergeCell ref="B434:F434"/>
    <mergeCell ref="B435:B436"/>
    <mergeCell ref="C449:F449"/>
    <mergeCell ref="C450:F450"/>
    <mergeCell ref="B451:B452"/>
    <mergeCell ref="B459:F459"/>
    <mergeCell ref="C525:F525"/>
    <mergeCell ref="B526:B527"/>
    <mergeCell ref="B534:F534"/>
    <mergeCell ref="B535:B536"/>
    <mergeCell ref="C549:F549"/>
    <mergeCell ref="C550:F550"/>
    <mergeCell ref="C499:F499"/>
    <mergeCell ref="C500:F500"/>
    <mergeCell ref="B501:B502"/>
    <mergeCell ref="B509:F509"/>
    <mergeCell ref="B510:B511"/>
    <mergeCell ref="C524:F524"/>
    <mergeCell ref="B584:F584"/>
    <mergeCell ref="B585:B586"/>
    <mergeCell ref="C599:F599"/>
    <mergeCell ref="C600:F600"/>
    <mergeCell ref="B601:B602"/>
    <mergeCell ref="B609:F609"/>
    <mergeCell ref="B551:B552"/>
    <mergeCell ref="B559:F559"/>
    <mergeCell ref="B560:B561"/>
    <mergeCell ref="C574:F574"/>
    <mergeCell ref="C575:F575"/>
    <mergeCell ref="B576:B577"/>
    <mergeCell ref="C649:F649"/>
    <mergeCell ref="C650:F650"/>
    <mergeCell ref="B651:B652"/>
    <mergeCell ref="B659:F659"/>
    <mergeCell ref="B660:B661"/>
    <mergeCell ref="B610:B611"/>
    <mergeCell ref="C624:F624"/>
    <mergeCell ref="C625:F625"/>
    <mergeCell ref="B626:B627"/>
    <mergeCell ref="B634:F634"/>
    <mergeCell ref="B635:B636"/>
  </mergeCells>
  <pageMargins left="0.7" right="0.7" top="0.75" bottom="0.75" header="0.3" footer="0.3"/>
  <pageSetup scale="55" orientation="portrait" r:id="rId1"/>
  <rowBreaks count="3" manualBreakCount="3">
    <brk id="60" max="5" man="1"/>
    <brk id="239" max="5" man="1"/>
    <brk id="318"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80"/>
  <sheetViews>
    <sheetView view="pageBreakPreview" topLeftCell="A348" zoomScale="60" zoomScaleNormal="170" workbookViewId="0">
      <selection activeCell="R408" sqref="R408"/>
    </sheetView>
  </sheetViews>
  <sheetFormatPr defaultRowHeight="15"/>
  <cols>
    <col min="1" max="1" width="12" style="153" customWidth="1"/>
    <col min="2" max="2" width="26.85546875" style="153" customWidth="1"/>
    <col min="3" max="3" width="10.5703125" style="153" customWidth="1"/>
    <col min="4" max="6" width="10.85546875" style="153" customWidth="1"/>
    <col min="7" max="8" width="9.140625" style="153"/>
    <col min="9" max="9" width="11" style="153" customWidth="1"/>
    <col min="10" max="10" width="11" style="153" bestFit="1" customWidth="1"/>
    <col min="11" max="16384" width="9.140625" style="153"/>
  </cols>
  <sheetData>
    <row r="2" spans="1:7" ht="18" customHeight="1">
      <c r="A2" s="1620" t="s">
        <v>499</v>
      </c>
      <c r="B2" s="1620"/>
      <c r="C2" s="1620"/>
      <c r="D2" s="1620"/>
      <c r="E2" s="1620"/>
      <c r="F2" s="1620"/>
      <c r="G2" s="1620"/>
    </row>
    <row r="3" spans="1:7" ht="18" customHeight="1">
      <c r="A3" s="151"/>
      <c r="B3" s="1621" t="s">
        <v>545</v>
      </c>
      <c r="C3" s="1621"/>
      <c r="D3" s="1621"/>
      <c r="E3" s="1621"/>
      <c r="F3" s="1621"/>
      <c r="G3" s="151"/>
    </row>
    <row r="4" spans="1:7" ht="15.75" thickBot="1"/>
    <row r="5" spans="1:7" ht="15.75" thickBot="1">
      <c r="B5" s="262" t="s">
        <v>0</v>
      </c>
      <c r="C5" s="1622" t="s">
        <v>2123</v>
      </c>
      <c r="D5" s="1622"/>
      <c r="E5" s="1622"/>
      <c r="F5" s="1622"/>
    </row>
    <row r="6" spans="1:7" ht="15.75" thickBot="1">
      <c r="B6" s="262" t="s">
        <v>1</v>
      </c>
      <c r="C6" s="1623" t="s">
        <v>2124</v>
      </c>
      <c r="D6" s="1624"/>
      <c r="E6" s="1624"/>
      <c r="F6" s="1625"/>
    </row>
    <row r="7" spans="1:7" ht="15.75" thickBot="1">
      <c r="B7" s="262" t="s">
        <v>3</v>
      </c>
      <c r="C7" s="1626" t="s">
        <v>544</v>
      </c>
      <c r="D7" s="1627"/>
      <c r="E7" s="1627"/>
      <c r="F7" s="1628"/>
    </row>
    <row r="8" spans="1:7" ht="15.75" thickBot="1">
      <c r="B8" s="1629" t="s">
        <v>4</v>
      </c>
      <c r="C8" s="1630"/>
      <c r="D8" s="1630"/>
      <c r="E8" s="1630"/>
      <c r="F8" s="1631"/>
    </row>
    <row r="9" spans="1:7" ht="15.75" thickBot="1">
      <c r="B9" s="1632" t="s">
        <v>2123</v>
      </c>
      <c r="C9" s="1633"/>
      <c r="D9" s="1633"/>
      <c r="E9" s="1633"/>
      <c r="F9" s="1634"/>
    </row>
    <row r="10" spans="1:7" ht="36.75" customHeight="1" thickBot="1">
      <c r="B10" s="1632"/>
      <c r="C10" s="1633"/>
      <c r="D10" s="1633"/>
      <c r="E10" s="1633"/>
      <c r="F10" s="1634"/>
    </row>
    <row r="11" spans="1:7" ht="15.75" thickBot="1">
      <c r="B11" s="1632"/>
      <c r="C11" s="1633"/>
      <c r="D11" s="1633"/>
      <c r="E11" s="1633"/>
      <c r="F11" s="1634"/>
    </row>
    <row r="12" spans="1:7" ht="123.75" customHeight="1" thickBot="1">
      <c r="B12" s="263" t="s">
        <v>5</v>
      </c>
      <c r="C12" s="1635" t="s">
        <v>2125</v>
      </c>
      <c r="D12" s="1636"/>
      <c r="E12" s="1636"/>
      <c r="F12" s="1637"/>
    </row>
    <row r="13" spans="1:7" ht="23.25" customHeight="1">
      <c r="B13" s="1576" t="s">
        <v>6</v>
      </c>
      <c r="C13" s="264">
        <v>2021</v>
      </c>
      <c r="D13" s="264">
        <v>2022</v>
      </c>
      <c r="E13" s="264">
        <v>2023</v>
      </c>
      <c r="F13" s="264">
        <v>2024</v>
      </c>
    </row>
    <row r="14" spans="1:7" ht="15.75" thickBot="1">
      <c r="B14" s="1577"/>
      <c r="C14" s="265" t="s">
        <v>7</v>
      </c>
      <c r="D14" s="265" t="s">
        <v>8</v>
      </c>
      <c r="E14" s="265" t="s">
        <v>8</v>
      </c>
      <c r="F14" s="265" t="s">
        <v>8</v>
      </c>
    </row>
    <row r="15" spans="1:7" ht="18.75" customHeight="1" thickBot="1">
      <c r="B15" s="162" t="s">
        <v>2126</v>
      </c>
      <c r="C15" s="266">
        <v>78</v>
      </c>
      <c r="D15" s="266">
        <v>78</v>
      </c>
      <c r="E15" s="266">
        <v>78</v>
      </c>
      <c r="F15" s="266">
        <v>78</v>
      </c>
    </row>
    <row r="16" spans="1:7" ht="23.25" thickBot="1">
      <c r="B16" s="162" t="s">
        <v>2127</v>
      </c>
      <c r="C16" s="266" t="s">
        <v>2128</v>
      </c>
      <c r="D16" s="266" t="s">
        <v>2128</v>
      </c>
      <c r="E16" s="266" t="s">
        <v>2128</v>
      </c>
      <c r="F16" s="266" t="s">
        <v>2128</v>
      </c>
    </row>
    <row r="17" spans="2:12" ht="23.25" thickBot="1">
      <c r="B17" s="162" t="s">
        <v>2129</v>
      </c>
      <c r="C17" s="267">
        <v>10</v>
      </c>
      <c r="D17" s="266">
        <v>8</v>
      </c>
      <c r="E17" s="266">
        <v>4</v>
      </c>
      <c r="F17" s="266">
        <v>2</v>
      </c>
    </row>
    <row r="18" spans="2:12" ht="32.25" customHeight="1" thickBot="1">
      <c r="B18" s="268" t="s">
        <v>9</v>
      </c>
      <c r="C18" s="1638" t="s">
        <v>2130</v>
      </c>
      <c r="D18" s="1639"/>
      <c r="E18" s="1639"/>
      <c r="F18" s="1640"/>
    </row>
    <row r="19" spans="2:12" ht="23.25" customHeight="1" thickBot="1">
      <c r="B19" s="1581" t="s">
        <v>10</v>
      </c>
      <c r="C19" s="1582"/>
      <c r="D19" s="1582"/>
      <c r="E19" s="1582"/>
      <c r="F19" s="1583"/>
      <c r="I19" s="82"/>
      <c r="K19" s="82"/>
    </row>
    <row r="20" spans="2:12" ht="27" customHeight="1" thickBot="1">
      <c r="B20" s="269" t="s">
        <v>71</v>
      </c>
      <c r="C20" s="270" t="s">
        <v>59</v>
      </c>
      <c r="D20" s="271" t="s">
        <v>60</v>
      </c>
      <c r="E20" s="271" t="s">
        <v>60</v>
      </c>
      <c r="F20" s="271" t="s">
        <v>60</v>
      </c>
      <c r="H20" s="86"/>
    </row>
    <row r="21" spans="2:12" ht="30.75" customHeight="1" thickBot="1">
      <c r="B21" s="269" t="s">
        <v>58</v>
      </c>
      <c r="C21" s="272" t="s">
        <v>59</v>
      </c>
      <c r="D21" s="271" t="s">
        <v>60</v>
      </c>
      <c r="E21" s="271" t="s">
        <v>60</v>
      </c>
      <c r="F21" s="271" t="s">
        <v>60</v>
      </c>
    </row>
    <row r="22" spans="2:12" ht="24" customHeight="1" thickBot="1">
      <c r="B22" s="1617" t="s">
        <v>11</v>
      </c>
      <c r="C22" s="1618"/>
      <c r="D22" s="1618"/>
      <c r="E22" s="1618"/>
      <c r="F22" s="1619"/>
    </row>
    <row r="23" spans="2:12" ht="15.75" thickBot="1">
      <c r="B23" s="1598" t="s">
        <v>12</v>
      </c>
      <c r="C23" s="1599"/>
      <c r="D23" s="1599"/>
      <c r="E23" s="1599"/>
      <c r="F23" s="1600"/>
    </row>
    <row r="24" spans="2:12" ht="18.75" customHeight="1" thickBot="1">
      <c r="B24" s="273" t="s">
        <v>13</v>
      </c>
      <c r="C24" s="1613" t="s">
        <v>2131</v>
      </c>
      <c r="D24" s="1612"/>
      <c r="E24" s="1612"/>
      <c r="F24" s="1605"/>
    </row>
    <row r="25" spans="2:12" ht="31.5" customHeight="1" thickBot="1">
      <c r="B25" s="269" t="s">
        <v>14</v>
      </c>
      <c r="C25" s="1614" t="s">
        <v>2131</v>
      </c>
      <c r="D25" s="1615"/>
      <c r="E25" s="1615"/>
      <c r="F25" s="1616"/>
    </row>
    <row r="26" spans="2:12" ht="15.75" thickBot="1">
      <c r="B26" s="269" t="s">
        <v>15</v>
      </c>
      <c r="C26" s="1584" t="s">
        <v>2132</v>
      </c>
      <c r="D26" s="1585"/>
      <c r="E26" s="1585"/>
      <c r="F26" s="1586"/>
    </row>
    <row r="27" spans="2:12" ht="12.75" customHeight="1">
      <c r="B27" s="1576"/>
      <c r="C27" s="274">
        <v>2021</v>
      </c>
      <c r="D27" s="274">
        <v>2022</v>
      </c>
      <c r="E27" s="274">
        <v>2023</v>
      </c>
      <c r="F27" s="274">
        <v>2024</v>
      </c>
    </row>
    <row r="28" spans="2:12" ht="9" customHeight="1" thickBot="1">
      <c r="B28" s="1577"/>
      <c r="C28" s="275" t="s">
        <v>7</v>
      </c>
      <c r="D28" s="275" t="s">
        <v>8</v>
      </c>
      <c r="E28" s="275" t="s">
        <v>8</v>
      </c>
      <c r="F28" s="275" t="s">
        <v>8</v>
      </c>
    </row>
    <row r="29" spans="2:12" ht="15.75" thickBot="1">
      <c r="B29" s="269" t="s">
        <v>16</v>
      </c>
      <c r="C29" s="276">
        <v>16</v>
      </c>
      <c r="D29" s="170">
        <v>17</v>
      </c>
      <c r="E29" s="170">
        <v>17</v>
      </c>
      <c r="F29" s="170">
        <v>17</v>
      </c>
    </row>
    <row r="30" spans="2:12" ht="15.75" thickBot="1">
      <c r="B30" s="269" t="s">
        <v>17</v>
      </c>
      <c r="C30" s="276">
        <f>C59</f>
        <v>52603</v>
      </c>
      <c r="D30" s="276">
        <f>D59</f>
        <v>56603</v>
      </c>
      <c r="E30" s="276">
        <f>E59</f>
        <v>56603</v>
      </c>
      <c r="F30" s="276">
        <f>F59</f>
        <v>56603</v>
      </c>
    </row>
    <row r="31" spans="2:12" ht="15.75" thickBot="1">
      <c r="B31" s="269" t="s">
        <v>18</v>
      </c>
      <c r="C31" s="276">
        <f>C30/C29</f>
        <v>3287.6875</v>
      </c>
      <c r="D31" s="276">
        <f>D30/D29</f>
        <v>3329.5882352941176</v>
      </c>
      <c r="E31" s="276">
        <f>E30/E29</f>
        <v>3329.5882352941176</v>
      </c>
      <c r="F31" s="276">
        <f>F30/F29</f>
        <v>3329.5882352941176</v>
      </c>
    </row>
    <row r="32" spans="2:12" ht="15.75" thickBot="1">
      <c r="B32" s="269" t="s">
        <v>19</v>
      </c>
      <c r="C32" s="277" t="s">
        <v>20</v>
      </c>
      <c r="D32" s="278">
        <f>D29/C29-1</f>
        <v>6.25E-2</v>
      </c>
      <c r="E32" s="278">
        <f t="shared" ref="E32:F34" si="0">E29/D29-1</f>
        <v>0</v>
      </c>
      <c r="F32" s="278">
        <f t="shared" si="0"/>
        <v>0</v>
      </c>
      <c r="H32" s="98"/>
      <c r="I32" s="98"/>
      <c r="J32" s="98"/>
      <c r="K32" s="98"/>
      <c r="L32" s="98"/>
    </row>
    <row r="33" spans="2:9" ht="15.75" thickBot="1">
      <c r="B33" s="269" t="s">
        <v>21</v>
      </c>
      <c r="C33" s="277" t="s">
        <v>20</v>
      </c>
      <c r="D33" s="278">
        <f>D30/C30-1</f>
        <v>7.6041290420698404E-2</v>
      </c>
      <c r="E33" s="278">
        <f t="shared" si="0"/>
        <v>0</v>
      </c>
      <c r="F33" s="278">
        <f t="shared" si="0"/>
        <v>0</v>
      </c>
    </row>
    <row r="34" spans="2:9" ht="15.75" thickBot="1">
      <c r="B34" s="269" t="s">
        <v>22</v>
      </c>
      <c r="C34" s="277" t="s">
        <v>20</v>
      </c>
      <c r="D34" s="278">
        <f>D31/C31-1</f>
        <v>1.2744743925363178E-2</v>
      </c>
      <c r="E34" s="278">
        <f t="shared" si="0"/>
        <v>0</v>
      </c>
      <c r="F34" s="278">
        <f t="shared" si="0"/>
        <v>0</v>
      </c>
    </row>
    <row r="35" spans="2:9" ht="15.75" thickBot="1">
      <c r="B35" s="1573" t="s">
        <v>96</v>
      </c>
      <c r="C35" s="1574"/>
      <c r="D35" s="1574"/>
      <c r="E35" s="1574"/>
      <c r="F35" s="1575"/>
    </row>
    <row r="36" spans="2:9" ht="12.75" customHeight="1">
      <c r="B36" s="1576"/>
      <c r="C36" s="274">
        <v>2021</v>
      </c>
      <c r="D36" s="274">
        <v>2022</v>
      </c>
      <c r="E36" s="274">
        <v>2023</v>
      </c>
      <c r="F36" s="274">
        <v>2024</v>
      </c>
    </row>
    <row r="37" spans="2:9" ht="9" customHeight="1" thickBot="1">
      <c r="B37" s="1577"/>
      <c r="C37" s="275" t="s">
        <v>7</v>
      </c>
      <c r="D37" s="275" t="s">
        <v>8</v>
      </c>
      <c r="E37" s="275" t="s">
        <v>8</v>
      </c>
      <c r="F37" s="275" t="s">
        <v>8</v>
      </c>
    </row>
    <row r="38" spans="2:9" ht="15.75" thickBot="1">
      <c r="B38" s="279" t="s">
        <v>23</v>
      </c>
      <c r="C38" s="280">
        <f>C39+C40</f>
        <v>31664</v>
      </c>
      <c r="D38" s="280">
        <f>D39+D40</f>
        <v>31664</v>
      </c>
      <c r="E38" s="280">
        <f>E39+E40</f>
        <v>31664</v>
      </c>
      <c r="F38" s="280">
        <f>F39+F40</f>
        <v>31664</v>
      </c>
    </row>
    <row r="39" spans="2:9" ht="15.75" thickBot="1">
      <c r="B39" s="281" t="s">
        <v>136</v>
      </c>
      <c r="C39" s="282">
        <v>31664</v>
      </c>
      <c r="D39" s="282">
        <v>31664</v>
      </c>
      <c r="E39" s="282">
        <v>31664</v>
      </c>
      <c r="F39" s="282">
        <v>31664</v>
      </c>
    </row>
    <row r="40" spans="2:9" ht="15.75" thickBot="1">
      <c r="B40" s="281" t="s">
        <v>137</v>
      </c>
      <c r="C40" s="282"/>
      <c r="D40" s="282"/>
      <c r="E40" s="282"/>
      <c r="F40" s="282"/>
    </row>
    <row r="41" spans="2:9" ht="24.75" thickBot="1">
      <c r="B41" s="279" t="s">
        <v>24</v>
      </c>
      <c r="C41" s="280">
        <f>C42+C43</f>
        <v>3939</v>
      </c>
      <c r="D41" s="280">
        <f>D42+D43</f>
        <v>3939</v>
      </c>
      <c r="E41" s="280">
        <f>E42+E43</f>
        <v>3939</v>
      </c>
      <c r="F41" s="280">
        <f>F42+F43</f>
        <v>3939</v>
      </c>
    </row>
    <row r="42" spans="2:9" ht="15.75" thickBot="1">
      <c r="B42" s="281" t="s">
        <v>136</v>
      </c>
      <c r="C42" s="280">
        <v>3939</v>
      </c>
      <c r="D42" s="280">
        <v>3939</v>
      </c>
      <c r="E42" s="280">
        <v>3939</v>
      </c>
      <c r="F42" s="280">
        <v>3939</v>
      </c>
      <c r="I42" s="98"/>
    </row>
    <row r="43" spans="2:9" ht="15.75" thickBot="1">
      <c r="B43" s="281" t="s">
        <v>137</v>
      </c>
      <c r="C43" s="282"/>
      <c r="D43" s="280"/>
      <c r="E43" s="280"/>
      <c r="F43" s="280"/>
      <c r="I43" s="98"/>
    </row>
    <row r="44" spans="2:9" ht="15.75" thickBot="1">
      <c r="B44" s="279" t="s">
        <v>25</v>
      </c>
      <c r="C44" s="282">
        <f>C45+C46</f>
        <v>17000</v>
      </c>
      <c r="D44" s="280">
        <f>D45+D46</f>
        <v>21000</v>
      </c>
      <c r="E44" s="280">
        <f>E45+E46</f>
        <v>21000</v>
      </c>
      <c r="F44" s="280">
        <f>F45+F46</f>
        <v>21000</v>
      </c>
    </row>
    <row r="45" spans="2:9" ht="15.75" thickBot="1">
      <c r="B45" s="281" t="s">
        <v>136</v>
      </c>
      <c r="C45" s="283">
        <v>17000</v>
      </c>
      <c r="D45" s="280">
        <v>21000</v>
      </c>
      <c r="E45" s="280">
        <v>21000</v>
      </c>
      <c r="F45" s="280">
        <v>21000</v>
      </c>
    </row>
    <row r="46" spans="2:9" ht="15.75" thickBot="1">
      <c r="B46" s="281" t="s">
        <v>137</v>
      </c>
      <c r="C46" s="282"/>
      <c r="D46" s="280"/>
      <c r="E46" s="280"/>
      <c r="F46" s="280"/>
    </row>
    <row r="47" spans="2:9" ht="15.75" thickBot="1">
      <c r="B47" s="279" t="s">
        <v>26</v>
      </c>
      <c r="C47" s="282"/>
      <c r="D47" s="280"/>
      <c r="E47" s="280"/>
      <c r="F47" s="280"/>
    </row>
    <row r="48" spans="2:9" ht="15.75" thickBot="1">
      <c r="B48" s="281" t="s">
        <v>136</v>
      </c>
      <c r="C48" s="282"/>
      <c r="D48" s="280"/>
      <c r="E48" s="280"/>
      <c r="F48" s="280"/>
    </row>
    <row r="49" spans="2:12" ht="15.75" thickBot="1">
      <c r="B49" s="281" t="s">
        <v>137</v>
      </c>
      <c r="C49" s="282"/>
      <c r="D49" s="280"/>
      <c r="E49" s="280"/>
      <c r="F49" s="280"/>
    </row>
    <row r="50" spans="2:12" ht="15.75" thickBot="1">
      <c r="B50" s="279" t="s">
        <v>27</v>
      </c>
      <c r="C50" s="282"/>
      <c r="D50" s="280"/>
      <c r="E50" s="280"/>
      <c r="F50" s="280"/>
    </row>
    <row r="51" spans="2:12" ht="15.75" thickBot="1">
      <c r="B51" s="281" t="s">
        <v>136</v>
      </c>
      <c r="C51" s="282"/>
      <c r="D51" s="280"/>
      <c r="E51" s="280"/>
      <c r="F51" s="280"/>
    </row>
    <row r="52" spans="2:12" ht="15.75" thickBot="1">
      <c r="B52" s="281" t="s">
        <v>137</v>
      </c>
      <c r="C52" s="282"/>
      <c r="D52" s="280"/>
      <c r="E52" s="280"/>
      <c r="F52" s="280"/>
    </row>
    <row r="53" spans="2:12" ht="15.75" thickBot="1">
      <c r="B53" s="279" t="s">
        <v>28</v>
      </c>
      <c r="C53" s="282">
        <f>C54+C55</f>
        <v>0</v>
      </c>
      <c r="D53" s="280">
        <f>D54+D55</f>
        <v>0</v>
      </c>
      <c r="E53" s="280">
        <f>E54+E55</f>
        <v>0</v>
      </c>
      <c r="F53" s="280">
        <f>F54+F55</f>
        <v>0</v>
      </c>
    </row>
    <row r="54" spans="2:12" ht="15.75" thickBot="1">
      <c r="B54" s="281" t="s">
        <v>136</v>
      </c>
      <c r="C54" s="283"/>
      <c r="D54" s="280">
        <v>0</v>
      </c>
      <c r="E54" s="284">
        <v>0</v>
      </c>
      <c r="F54" s="284">
        <v>0</v>
      </c>
    </row>
    <row r="55" spans="2:12" ht="15.75" thickBot="1">
      <c r="B55" s="281" t="s">
        <v>137</v>
      </c>
      <c r="C55" s="282"/>
      <c r="D55" s="280"/>
      <c r="E55" s="280"/>
      <c r="F55" s="280"/>
    </row>
    <row r="56" spans="2:12" ht="24.75" thickBot="1">
      <c r="B56" s="279" t="s">
        <v>29</v>
      </c>
      <c r="C56" s="282">
        <v>0</v>
      </c>
      <c r="D56" s="280">
        <v>0</v>
      </c>
      <c r="E56" s="280">
        <f>D56*1.03*0.99</f>
        <v>0</v>
      </c>
      <c r="F56" s="280">
        <f>E56*1.03*0.99</f>
        <v>0</v>
      </c>
      <c r="I56" s="105"/>
    </row>
    <row r="57" spans="2:12" ht="15.75" thickBot="1">
      <c r="B57" s="281" t="s">
        <v>136</v>
      </c>
      <c r="C57" s="282"/>
      <c r="D57" s="285"/>
      <c r="E57" s="285"/>
      <c r="F57" s="285"/>
      <c r="K57" s="107"/>
      <c r="L57" s="107"/>
    </row>
    <row r="58" spans="2:12" ht="15.75" thickBot="1">
      <c r="B58" s="281" t="s">
        <v>137</v>
      </c>
      <c r="C58" s="282"/>
      <c r="D58" s="286"/>
      <c r="E58" s="285"/>
      <c r="F58" s="285"/>
    </row>
    <row r="59" spans="2:12" ht="15.75" thickBot="1">
      <c r="B59" s="287" t="s">
        <v>30</v>
      </c>
      <c r="C59" s="282">
        <f>C56+C53+C50+C47+C44+C41+C38</f>
        <v>52603</v>
      </c>
      <c r="D59" s="282">
        <f>D56+D53+D50+D47+D44+D41+D38</f>
        <v>56603</v>
      </c>
      <c r="E59" s="282">
        <f>E56+E53+E50+E47+E44+E41+E38</f>
        <v>56603</v>
      </c>
      <c r="F59" s="282">
        <f>F56+F53+F50+F47+F44+F41+F38</f>
        <v>56603</v>
      </c>
    </row>
    <row r="60" spans="2:12" ht="15.75" thickBot="1">
      <c r="B60" s="288" t="s">
        <v>31</v>
      </c>
      <c r="C60" s="289">
        <f>IF(C59-C30=0,0,"Error")</f>
        <v>0</v>
      </c>
      <c r="D60" s="289">
        <f>IF(D59-D30=0,0,"Error")</f>
        <v>0</v>
      </c>
      <c r="E60" s="289">
        <f>IF(E59-E30=0,0,"Error")</f>
        <v>0</v>
      </c>
      <c r="F60" s="289">
        <f>IF(F59-F30=0,0,"Error")</f>
        <v>0</v>
      </c>
    </row>
    <row r="61" spans="2:12" ht="15.75" hidden="1" thickBot="1">
      <c r="B61" s="290" t="s">
        <v>154</v>
      </c>
      <c r="C61" s="1604"/>
      <c r="D61" s="1612"/>
      <c r="E61" s="1612"/>
      <c r="F61" s="1605"/>
    </row>
    <row r="62" spans="2:12" ht="26.25" hidden="1" customHeight="1" thickBot="1">
      <c r="B62" s="269" t="s">
        <v>14</v>
      </c>
      <c r="C62" s="1581"/>
      <c r="D62" s="1582"/>
      <c r="E62" s="1582"/>
      <c r="F62" s="1583"/>
    </row>
    <row r="63" spans="2:12" ht="15.75" hidden="1" thickBot="1">
      <c r="B63" s="269" t="s">
        <v>15</v>
      </c>
      <c r="C63" s="1584"/>
      <c r="D63" s="1585"/>
      <c r="E63" s="1585"/>
      <c r="F63" s="1586"/>
    </row>
    <row r="64" spans="2:12" ht="12.75" hidden="1" customHeight="1">
      <c r="B64" s="1576"/>
      <c r="C64" s="274">
        <v>2018</v>
      </c>
      <c r="D64" s="274">
        <v>2019</v>
      </c>
      <c r="E64" s="274">
        <v>2020</v>
      </c>
      <c r="F64" s="274">
        <v>2021</v>
      </c>
    </row>
    <row r="65" spans="2:6" ht="9" hidden="1" customHeight="1" thickBot="1">
      <c r="B65" s="1577"/>
      <c r="C65" s="275" t="s">
        <v>7</v>
      </c>
      <c r="D65" s="275" t="s">
        <v>8</v>
      </c>
      <c r="E65" s="275" t="s">
        <v>8</v>
      </c>
      <c r="F65" s="275" t="s">
        <v>8</v>
      </c>
    </row>
    <row r="66" spans="2:6" ht="15.75" hidden="1" thickBot="1">
      <c r="B66" s="269" t="s">
        <v>16</v>
      </c>
      <c r="C66" s="269"/>
      <c r="D66" s="269"/>
      <c r="E66" s="269"/>
      <c r="F66" s="269"/>
    </row>
    <row r="67" spans="2:6" ht="15.75" hidden="1" thickBot="1">
      <c r="B67" s="269" t="s">
        <v>17</v>
      </c>
      <c r="C67" s="276">
        <f>C96</f>
        <v>0</v>
      </c>
      <c r="D67" s="276">
        <f>D96</f>
        <v>0</v>
      </c>
      <c r="E67" s="276">
        <f>E96</f>
        <v>0</v>
      </c>
      <c r="F67" s="276">
        <f>F96</f>
        <v>0</v>
      </c>
    </row>
    <row r="68" spans="2:6" ht="15.75" hidden="1" thickBot="1">
      <c r="B68" s="269" t="s">
        <v>18</v>
      </c>
      <c r="C68" s="276" t="e">
        <f>C67/C66</f>
        <v>#DIV/0!</v>
      </c>
      <c r="D68" s="276" t="e">
        <f>D67/D66</f>
        <v>#DIV/0!</v>
      </c>
      <c r="E68" s="276" t="e">
        <f>E67/E66</f>
        <v>#DIV/0!</v>
      </c>
      <c r="F68" s="276" t="e">
        <f>F67/F66</f>
        <v>#DIV/0!</v>
      </c>
    </row>
    <row r="69" spans="2:6" ht="15.75" hidden="1" thickBot="1">
      <c r="B69" s="269" t="s">
        <v>19</v>
      </c>
      <c r="C69" s="277"/>
      <c r="D69" s="278" t="e">
        <f t="shared" ref="D69:F71" si="1">D66/C66-1</f>
        <v>#DIV/0!</v>
      </c>
      <c r="E69" s="278" t="e">
        <f t="shared" si="1"/>
        <v>#DIV/0!</v>
      </c>
      <c r="F69" s="278" t="e">
        <f t="shared" si="1"/>
        <v>#DIV/0!</v>
      </c>
    </row>
    <row r="70" spans="2:6" ht="15.75" hidden="1" thickBot="1">
      <c r="B70" s="269" t="s">
        <v>21</v>
      </c>
      <c r="C70" s="277"/>
      <c r="D70" s="278" t="e">
        <f t="shared" si="1"/>
        <v>#DIV/0!</v>
      </c>
      <c r="E70" s="278" t="e">
        <f t="shared" si="1"/>
        <v>#DIV/0!</v>
      </c>
      <c r="F70" s="278" t="e">
        <f t="shared" si="1"/>
        <v>#DIV/0!</v>
      </c>
    </row>
    <row r="71" spans="2:6" ht="15.75" hidden="1" thickBot="1">
      <c r="B71" s="269" t="s">
        <v>22</v>
      </c>
      <c r="C71" s="277"/>
      <c r="D71" s="278" t="e">
        <f t="shared" si="1"/>
        <v>#DIV/0!</v>
      </c>
      <c r="E71" s="278" t="e">
        <f t="shared" si="1"/>
        <v>#DIV/0!</v>
      </c>
      <c r="F71" s="278" t="e">
        <f t="shared" si="1"/>
        <v>#DIV/0!</v>
      </c>
    </row>
    <row r="72" spans="2:6" ht="24.75" hidden="1" customHeight="1" thickBot="1">
      <c r="B72" s="1573" t="s">
        <v>116</v>
      </c>
      <c r="C72" s="1574"/>
      <c r="D72" s="1574"/>
      <c r="E72" s="1574"/>
      <c r="F72" s="1575"/>
    </row>
    <row r="73" spans="2:6" ht="12.75" hidden="1" customHeight="1">
      <c r="B73" s="1576"/>
      <c r="C73" s="274">
        <v>2018</v>
      </c>
      <c r="D73" s="274">
        <v>2019</v>
      </c>
      <c r="E73" s="274">
        <v>2020</v>
      </c>
      <c r="F73" s="274">
        <v>2021</v>
      </c>
    </row>
    <row r="74" spans="2:6" ht="9" hidden="1" customHeight="1" thickBot="1">
      <c r="B74" s="1577"/>
      <c r="C74" s="275" t="s">
        <v>7</v>
      </c>
      <c r="D74" s="275" t="s">
        <v>8</v>
      </c>
      <c r="E74" s="275" t="s">
        <v>8</v>
      </c>
      <c r="F74" s="275" t="s">
        <v>8</v>
      </c>
    </row>
    <row r="75" spans="2:6" ht="24.75" hidden="1" customHeight="1" thickBot="1">
      <c r="B75" s="279" t="s">
        <v>23</v>
      </c>
      <c r="C75" s="280"/>
      <c r="D75" s="280"/>
      <c r="E75" s="280"/>
      <c r="F75" s="280"/>
    </row>
    <row r="76" spans="2:6" ht="38.25" hidden="1" customHeight="1" thickBot="1">
      <c r="B76" s="281" t="s">
        <v>136</v>
      </c>
      <c r="C76" s="282"/>
      <c r="D76" s="291"/>
      <c r="E76" s="291"/>
      <c r="F76" s="291"/>
    </row>
    <row r="77" spans="2:6" ht="24.75" hidden="1" customHeight="1" thickBot="1">
      <c r="B77" s="281" t="s">
        <v>137</v>
      </c>
      <c r="C77" s="282"/>
      <c r="D77" s="291"/>
      <c r="E77" s="291"/>
      <c r="F77" s="291"/>
    </row>
    <row r="78" spans="2:6" ht="24.75" hidden="1" customHeight="1" thickBot="1">
      <c r="B78" s="279" t="s">
        <v>24</v>
      </c>
      <c r="C78" s="280"/>
      <c r="D78" s="280"/>
      <c r="E78" s="280"/>
      <c r="F78" s="280"/>
    </row>
    <row r="79" spans="2:6" ht="15.75" hidden="1" thickBot="1">
      <c r="B79" s="281" t="s">
        <v>136</v>
      </c>
      <c r="C79" s="282"/>
      <c r="D79" s="280"/>
      <c r="E79" s="280"/>
      <c r="F79" s="280"/>
    </row>
    <row r="80" spans="2:6" ht="15.75" hidden="1" thickBot="1">
      <c r="B80" s="281" t="s">
        <v>137</v>
      </c>
      <c r="C80" s="282"/>
      <c r="D80" s="280"/>
      <c r="E80" s="280"/>
      <c r="F80" s="280"/>
    </row>
    <row r="81" spans="2:6" ht="24.75" hidden="1" customHeight="1" thickBot="1">
      <c r="B81" s="279" t="s">
        <v>25</v>
      </c>
      <c r="C81" s="282">
        <v>0</v>
      </c>
      <c r="D81" s="280">
        <v>0</v>
      </c>
      <c r="E81" s="280">
        <v>0</v>
      </c>
      <c r="F81" s="280">
        <v>0</v>
      </c>
    </row>
    <row r="82" spans="2:6" ht="15.75" hidden="1" thickBot="1">
      <c r="B82" s="281" t="s">
        <v>136</v>
      </c>
      <c r="C82" s="282"/>
      <c r="D82" s="280"/>
      <c r="E82" s="280"/>
      <c r="F82" s="280"/>
    </row>
    <row r="83" spans="2:6" ht="15.75" hidden="1" thickBot="1">
      <c r="B83" s="281" t="s">
        <v>137</v>
      </c>
      <c r="C83" s="282"/>
      <c r="D83" s="280"/>
      <c r="E83" s="280"/>
      <c r="F83" s="280"/>
    </row>
    <row r="84" spans="2:6" ht="15.75" hidden="1" thickBot="1">
      <c r="B84" s="279" t="s">
        <v>26</v>
      </c>
      <c r="C84" s="282"/>
      <c r="D84" s="280"/>
      <c r="E84" s="280"/>
      <c r="F84" s="280"/>
    </row>
    <row r="85" spans="2:6" ht="15.75" hidden="1" thickBot="1">
      <c r="B85" s="281" t="s">
        <v>136</v>
      </c>
      <c r="C85" s="282"/>
      <c r="D85" s="280"/>
      <c r="E85" s="280"/>
      <c r="F85" s="280"/>
    </row>
    <row r="86" spans="2:6" ht="15.75" hidden="1" thickBot="1">
      <c r="B86" s="281" t="s">
        <v>137</v>
      </c>
      <c r="C86" s="282"/>
      <c r="D86" s="280"/>
      <c r="E86" s="280"/>
      <c r="F86" s="280"/>
    </row>
    <row r="87" spans="2:6" ht="15.75" hidden="1" thickBot="1">
      <c r="B87" s="279" t="s">
        <v>27</v>
      </c>
      <c r="C87" s="282"/>
      <c r="D87" s="280"/>
      <c r="E87" s="280"/>
      <c r="F87" s="280"/>
    </row>
    <row r="88" spans="2:6" ht="15.75" hidden="1" thickBot="1">
      <c r="B88" s="281" t="s">
        <v>136</v>
      </c>
      <c r="C88" s="282"/>
      <c r="D88" s="280"/>
      <c r="E88" s="280"/>
      <c r="F88" s="280"/>
    </row>
    <row r="89" spans="2:6" ht="15.75" hidden="1" thickBot="1">
      <c r="B89" s="281" t="s">
        <v>137</v>
      </c>
      <c r="C89" s="282"/>
      <c r="D89" s="280"/>
      <c r="E89" s="280"/>
      <c r="F89" s="280"/>
    </row>
    <row r="90" spans="2:6" ht="15.75" hidden="1" thickBot="1">
      <c r="B90" s="279" t="s">
        <v>28</v>
      </c>
      <c r="C90" s="282"/>
      <c r="D90" s="280"/>
      <c r="E90" s="280"/>
      <c r="F90" s="280"/>
    </row>
    <row r="91" spans="2:6" ht="15.75" hidden="1" thickBot="1">
      <c r="B91" s="281" t="s">
        <v>136</v>
      </c>
      <c r="C91" s="282"/>
      <c r="D91" s="280"/>
      <c r="E91" s="280"/>
      <c r="F91" s="280"/>
    </row>
    <row r="92" spans="2:6" ht="15.75" hidden="1" thickBot="1">
      <c r="B92" s="281" t="s">
        <v>137</v>
      </c>
      <c r="C92" s="282"/>
      <c r="D92" s="280"/>
      <c r="E92" s="280"/>
      <c r="F92" s="280"/>
    </row>
    <row r="93" spans="2:6" ht="24.75" hidden="1" thickBot="1">
      <c r="B93" s="279" t="s">
        <v>29</v>
      </c>
      <c r="C93" s="282"/>
      <c r="D93" s="280"/>
      <c r="E93" s="280"/>
      <c r="F93" s="280"/>
    </row>
    <row r="94" spans="2:6" ht="15.75" hidden="1" thickBot="1">
      <c r="B94" s="281" t="s">
        <v>136</v>
      </c>
      <c r="C94" s="282"/>
      <c r="D94" s="280"/>
      <c r="E94" s="280"/>
      <c r="F94" s="280"/>
    </row>
    <row r="95" spans="2:6" ht="15.75" hidden="1" thickBot="1">
      <c r="B95" s="281" t="s">
        <v>137</v>
      </c>
      <c r="C95" s="282"/>
      <c r="D95" s="280"/>
      <c r="E95" s="280"/>
      <c r="F95" s="280"/>
    </row>
    <row r="96" spans="2:6" ht="15.75" hidden="1" thickBot="1">
      <c r="B96" s="292" t="s">
        <v>47</v>
      </c>
      <c r="C96" s="282">
        <f>C93+C90+C87+C84+C81+C78+C75</f>
        <v>0</v>
      </c>
      <c r="D96" s="282">
        <f>D93+D90+D87+D84+D81+D78+D75</f>
        <v>0</v>
      </c>
      <c r="E96" s="282">
        <f>E93+E90+E87+E84+E81+E78+E75</f>
        <v>0</v>
      </c>
      <c r="F96" s="282">
        <f>F93+F90+F87+F84+F81+F78+F75</f>
        <v>0</v>
      </c>
    </row>
    <row r="97" spans="2:6" ht="17.25" hidden="1" customHeight="1" thickBot="1">
      <c r="B97" s="288" t="s">
        <v>31</v>
      </c>
      <c r="C97" s="289">
        <f>IF(C96-C67=0,0,"Error")</f>
        <v>0</v>
      </c>
      <c r="D97" s="289">
        <f>IF(D96-D67=0,0,"Error")</f>
        <v>0</v>
      </c>
      <c r="E97" s="289">
        <f>IF(E96-E67=0,0,"Error")</f>
        <v>0</v>
      </c>
      <c r="F97" s="289">
        <f>IF(F96-F67=0,0,"Error")</f>
        <v>0</v>
      </c>
    </row>
    <row r="98" spans="2:6" ht="15.75" hidden="1" thickBot="1">
      <c r="B98" s="290" t="s">
        <v>155</v>
      </c>
      <c r="C98" s="1604"/>
      <c r="D98" s="1612"/>
      <c r="E98" s="1612"/>
      <c r="F98" s="1605"/>
    </row>
    <row r="99" spans="2:6" ht="26.25" hidden="1" customHeight="1" thickBot="1">
      <c r="B99" s="269" t="s">
        <v>14</v>
      </c>
      <c r="C99" s="1581"/>
      <c r="D99" s="1582"/>
      <c r="E99" s="1582"/>
      <c r="F99" s="1583"/>
    </row>
    <row r="100" spans="2:6" ht="15.75" hidden="1" thickBot="1">
      <c r="B100" s="269" t="s">
        <v>15</v>
      </c>
      <c r="C100" s="1584"/>
      <c r="D100" s="1585"/>
      <c r="E100" s="1585"/>
      <c r="F100" s="1586"/>
    </row>
    <row r="101" spans="2:6" ht="12.75" hidden="1" customHeight="1">
      <c r="B101" s="1576"/>
      <c r="C101" s="274">
        <v>2018</v>
      </c>
      <c r="D101" s="274">
        <v>2019</v>
      </c>
      <c r="E101" s="274">
        <v>2020</v>
      </c>
      <c r="F101" s="274">
        <v>2021</v>
      </c>
    </row>
    <row r="102" spans="2:6" ht="9" hidden="1" customHeight="1" thickBot="1">
      <c r="B102" s="1577"/>
      <c r="C102" s="275" t="s">
        <v>7</v>
      </c>
      <c r="D102" s="275" t="s">
        <v>8</v>
      </c>
      <c r="E102" s="275" t="s">
        <v>8</v>
      </c>
      <c r="F102" s="275" t="s">
        <v>8</v>
      </c>
    </row>
    <row r="103" spans="2:6" ht="15.75" hidden="1" thickBot="1">
      <c r="B103" s="269" t="s">
        <v>16</v>
      </c>
      <c r="C103" s="170"/>
      <c r="D103" s="170"/>
      <c r="E103" s="170"/>
      <c r="F103" s="170"/>
    </row>
    <row r="104" spans="2:6" ht="15.75" hidden="1" thickBot="1">
      <c r="B104" s="269" t="s">
        <v>17</v>
      </c>
      <c r="C104" s="276">
        <f>C133</f>
        <v>0</v>
      </c>
      <c r="D104" s="276">
        <f>D133</f>
        <v>0</v>
      </c>
      <c r="E104" s="276">
        <f>E133</f>
        <v>0</v>
      </c>
      <c r="F104" s="276">
        <f>F133</f>
        <v>0</v>
      </c>
    </row>
    <row r="105" spans="2:6" ht="15.75" hidden="1" thickBot="1">
      <c r="B105" s="269" t="s">
        <v>18</v>
      </c>
      <c r="C105" s="276" t="e">
        <f>C104/C103</f>
        <v>#DIV/0!</v>
      </c>
      <c r="D105" s="276" t="e">
        <f>D104/D103</f>
        <v>#DIV/0!</v>
      </c>
      <c r="E105" s="276" t="e">
        <f>E104/E103</f>
        <v>#DIV/0!</v>
      </c>
      <c r="F105" s="276" t="e">
        <f>F104/F103</f>
        <v>#DIV/0!</v>
      </c>
    </row>
    <row r="106" spans="2:6" ht="15.75" hidden="1" thickBot="1">
      <c r="B106" s="269" t="s">
        <v>19</v>
      </c>
      <c r="C106" s="277"/>
      <c r="D106" s="278" t="e">
        <f t="shared" ref="D106:F108" si="2">D103/C103-1</f>
        <v>#DIV/0!</v>
      </c>
      <c r="E106" s="278" t="e">
        <f t="shared" si="2"/>
        <v>#DIV/0!</v>
      </c>
      <c r="F106" s="278" t="e">
        <f t="shared" si="2"/>
        <v>#DIV/0!</v>
      </c>
    </row>
    <row r="107" spans="2:6" ht="15.75" hidden="1" thickBot="1">
      <c r="B107" s="269" t="s">
        <v>21</v>
      </c>
      <c r="C107" s="277"/>
      <c r="D107" s="278" t="e">
        <f t="shared" si="2"/>
        <v>#DIV/0!</v>
      </c>
      <c r="E107" s="278" t="e">
        <f t="shared" si="2"/>
        <v>#DIV/0!</v>
      </c>
      <c r="F107" s="278" t="e">
        <f t="shared" si="2"/>
        <v>#DIV/0!</v>
      </c>
    </row>
    <row r="108" spans="2:6" ht="15.75" hidden="1" thickBot="1">
      <c r="B108" s="269" t="s">
        <v>22</v>
      </c>
      <c r="C108" s="277"/>
      <c r="D108" s="278" t="e">
        <f t="shared" si="2"/>
        <v>#DIV/0!</v>
      </c>
      <c r="E108" s="278" t="e">
        <f t="shared" si="2"/>
        <v>#DIV/0!</v>
      </c>
      <c r="F108" s="278" t="e">
        <f t="shared" si="2"/>
        <v>#DIV/0!</v>
      </c>
    </row>
    <row r="109" spans="2:6" ht="24.75" hidden="1" customHeight="1" thickBot="1">
      <c r="B109" s="1573" t="s">
        <v>116</v>
      </c>
      <c r="C109" s="1574"/>
      <c r="D109" s="1574"/>
      <c r="E109" s="1574"/>
      <c r="F109" s="1575"/>
    </row>
    <row r="110" spans="2:6" ht="12.75" hidden="1" customHeight="1">
      <c r="B110" s="1576"/>
      <c r="C110" s="274">
        <v>2018</v>
      </c>
      <c r="D110" s="274">
        <v>2019</v>
      </c>
      <c r="E110" s="274">
        <v>2020</v>
      </c>
      <c r="F110" s="274">
        <v>2021</v>
      </c>
    </row>
    <row r="111" spans="2:6" ht="9" hidden="1" customHeight="1" thickBot="1">
      <c r="B111" s="1577"/>
      <c r="C111" s="275" t="s">
        <v>7</v>
      </c>
      <c r="D111" s="275" t="s">
        <v>8</v>
      </c>
      <c r="E111" s="275" t="s">
        <v>8</v>
      </c>
      <c r="F111" s="275" t="s">
        <v>8</v>
      </c>
    </row>
    <row r="112" spans="2:6" ht="24.75" hidden="1" customHeight="1" thickBot="1">
      <c r="B112" s="279" t="s">
        <v>23</v>
      </c>
      <c r="C112" s="280"/>
      <c r="D112" s="280"/>
      <c r="E112" s="280"/>
      <c r="F112" s="280"/>
    </row>
    <row r="113" spans="2:6" ht="15.75" hidden="1" thickBot="1">
      <c r="B113" s="281" t="s">
        <v>136</v>
      </c>
      <c r="C113" s="282"/>
      <c r="D113" s="291"/>
      <c r="E113" s="291"/>
      <c r="F113" s="291"/>
    </row>
    <row r="114" spans="2:6" ht="15.75" hidden="1" thickBot="1">
      <c r="B114" s="281" t="s">
        <v>137</v>
      </c>
      <c r="C114" s="282"/>
      <c r="D114" s="291"/>
      <c r="E114" s="291"/>
      <c r="F114" s="291"/>
    </row>
    <row r="115" spans="2:6" ht="24.75" hidden="1" customHeight="1" thickBot="1">
      <c r="B115" s="279" t="s">
        <v>24</v>
      </c>
      <c r="C115" s="280"/>
      <c r="D115" s="280"/>
      <c r="E115" s="280"/>
      <c r="F115" s="280"/>
    </row>
    <row r="116" spans="2:6" ht="15.75" hidden="1" thickBot="1">
      <c r="B116" s="281" t="s">
        <v>136</v>
      </c>
      <c r="C116" s="282"/>
      <c r="D116" s="280"/>
      <c r="E116" s="280"/>
      <c r="F116" s="280"/>
    </row>
    <row r="117" spans="2:6" ht="15.75" hidden="1" thickBot="1">
      <c r="B117" s="281" t="s">
        <v>137</v>
      </c>
      <c r="C117" s="282"/>
      <c r="D117" s="280"/>
      <c r="E117" s="280"/>
      <c r="F117" s="280"/>
    </row>
    <row r="118" spans="2:6" ht="24.75" hidden="1" customHeight="1" thickBot="1">
      <c r="B118" s="279" t="s">
        <v>25</v>
      </c>
      <c r="C118" s="177">
        <v>0</v>
      </c>
      <c r="D118" s="175">
        <v>0</v>
      </c>
      <c r="E118" s="175">
        <v>0</v>
      </c>
      <c r="F118" s="175">
        <v>0</v>
      </c>
    </row>
    <row r="119" spans="2:6" ht="15.75" hidden="1" thickBot="1">
      <c r="B119" s="281" t="s">
        <v>136</v>
      </c>
      <c r="C119" s="282"/>
      <c r="D119" s="280"/>
      <c r="E119" s="280"/>
      <c r="F119" s="280"/>
    </row>
    <row r="120" spans="2:6" ht="15.75" hidden="1" thickBot="1">
      <c r="B120" s="281" t="s">
        <v>137</v>
      </c>
      <c r="C120" s="282"/>
      <c r="D120" s="280"/>
      <c r="E120" s="280"/>
      <c r="F120" s="280"/>
    </row>
    <row r="121" spans="2:6" ht="15.75" hidden="1" thickBot="1">
      <c r="B121" s="279" t="s">
        <v>26</v>
      </c>
      <c r="C121" s="282"/>
      <c r="D121" s="280"/>
      <c r="E121" s="280"/>
      <c r="F121" s="280"/>
    </row>
    <row r="122" spans="2:6" ht="15.75" hidden="1" thickBot="1">
      <c r="B122" s="281" t="s">
        <v>136</v>
      </c>
      <c r="C122" s="282"/>
      <c r="D122" s="280"/>
      <c r="E122" s="280"/>
      <c r="F122" s="280"/>
    </row>
    <row r="123" spans="2:6" ht="15.75" hidden="1" thickBot="1">
      <c r="B123" s="281" t="s">
        <v>137</v>
      </c>
      <c r="C123" s="282"/>
      <c r="D123" s="280"/>
      <c r="E123" s="280"/>
      <c r="F123" s="280"/>
    </row>
    <row r="124" spans="2:6" ht="15.75" hidden="1" thickBot="1">
      <c r="B124" s="279" t="s">
        <v>27</v>
      </c>
      <c r="C124" s="282"/>
      <c r="D124" s="280"/>
      <c r="E124" s="280"/>
      <c r="F124" s="280"/>
    </row>
    <row r="125" spans="2:6" ht="15.75" hidden="1" thickBot="1">
      <c r="B125" s="281" t="s">
        <v>136</v>
      </c>
      <c r="C125" s="282"/>
      <c r="D125" s="280"/>
      <c r="E125" s="280"/>
      <c r="F125" s="280"/>
    </row>
    <row r="126" spans="2:6" ht="15" hidden="1" customHeight="1" thickBot="1">
      <c r="B126" s="281" t="s">
        <v>137</v>
      </c>
      <c r="C126" s="282"/>
      <c r="D126" s="280"/>
      <c r="E126" s="280"/>
      <c r="F126" s="280"/>
    </row>
    <row r="127" spans="2:6" ht="15.75" hidden="1" thickBot="1">
      <c r="B127" s="279" t="s">
        <v>28</v>
      </c>
      <c r="C127" s="282">
        <v>0</v>
      </c>
      <c r="D127" s="280">
        <v>0</v>
      </c>
      <c r="E127" s="280">
        <v>0</v>
      </c>
      <c r="F127" s="280">
        <v>0</v>
      </c>
    </row>
    <row r="128" spans="2:6" ht="15.75" hidden="1" thickBot="1">
      <c r="B128" s="281" t="s">
        <v>136</v>
      </c>
      <c r="C128" s="282"/>
      <c r="D128" s="280"/>
      <c r="E128" s="280"/>
      <c r="F128" s="280"/>
    </row>
    <row r="129" spans="2:12" ht="15.75" hidden="1" thickBot="1">
      <c r="B129" s="281" t="s">
        <v>137</v>
      </c>
      <c r="C129" s="282"/>
      <c r="D129" s="280"/>
      <c r="E129" s="280"/>
      <c r="F129" s="280"/>
    </row>
    <row r="130" spans="2:12" ht="24.75" hidden="1" thickBot="1">
      <c r="B130" s="279" t="s">
        <v>29</v>
      </c>
      <c r="C130" s="282"/>
      <c r="D130" s="280"/>
      <c r="E130" s="280"/>
      <c r="F130" s="280"/>
    </row>
    <row r="131" spans="2:12" ht="15.75" hidden="1" thickBot="1">
      <c r="B131" s="281" t="s">
        <v>136</v>
      </c>
      <c r="C131" s="282"/>
      <c r="D131" s="280"/>
      <c r="E131" s="280"/>
      <c r="F131" s="280"/>
    </row>
    <row r="132" spans="2:12" ht="15.75" hidden="1" thickBot="1">
      <c r="B132" s="281" t="s">
        <v>137</v>
      </c>
      <c r="C132" s="282"/>
      <c r="D132" s="280"/>
      <c r="E132" s="280"/>
      <c r="F132" s="280"/>
    </row>
    <row r="133" spans="2:12" ht="15.75" hidden="1" thickBot="1">
      <c r="B133" s="292" t="s">
        <v>47</v>
      </c>
      <c r="C133" s="282">
        <f>C130+C127+C124+C121+C118+C115+C112</f>
        <v>0</v>
      </c>
      <c r="D133" s="282">
        <f>D130+D127+D124+D121+D118+D115+D112</f>
        <v>0</v>
      </c>
      <c r="E133" s="282">
        <f>E130+E127+E124+E121+E118+E115+E112</f>
        <v>0</v>
      </c>
      <c r="F133" s="282">
        <f>F130+F127+F124+F121+F118+F115+F112</f>
        <v>0</v>
      </c>
    </row>
    <row r="134" spans="2:12" ht="17.25" hidden="1" customHeight="1" thickBot="1">
      <c r="B134" s="288" t="s">
        <v>31</v>
      </c>
      <c r="C134" s="289">
        <f>IF(C133-C104=0,0,"Error")</f>
        <v>0</v>
      </c>
      <c r="D134" s="289">
        <f>IF(D133-D104=0,0,"Error")</f>
        <v>0</v>
      </c>
      <c r="E134" s="289">
        <f>IF(E133-E104=0,0,"Error")</f>
        <v>0</v>
      </c>
      <c r="F134" s="289">
        <f>IF(F133-F104=0,0,"Error")</f>
        <v>0</v>
      </c>
    </row>
    <row r="135" spans="2:12" ht="15.75" thickBot="1">
      <c r="B135" s="1598" t="s">
        <v>38</v>
      </c>
      <c r="C135" s="1599"/>
      <c r="D135" s="1599"/>
      <c r="E135" s="1599"/>
      <c r="F135" s="1600"/>
    </row>
    <row r="136" spans="2:12" ht="15.75" thickBot="1">
      <c r="B136" s="1598" t="s">
        <v>39</v>
      </c>
      <c r="C136" s="1599"/>
      <c r="D136" s="1599"/>
      <c r="E136" s="1599"/>
      <c r="F136" s="1600"/>
    </row>
    <row r="137" spans="2:12" ht="15.75" thickBot="1">
      <c r="B137" s="273" t="s">
        <v>48</v>
      </c>
      <c r="C137" s="1606" t="s">
        <v>2133</v>
      </c>
      <c r="D137" s="1607"/>
      <c r="E137" s="1608"/>
      <c r="F137" s="1609"/>
    </row>
    <row r="138" spans="2:12" ht="30.75" customHeight="1" thickBot="1">
      <c r="B138" s="273" t="s">
        <v>67</v>
      </c>
      <c r="C138" s="273" t="s">
        <v>2133</v>
      </c>
      <c r="D138" s="293" t="s">
        <v>138</v>
      </c>
      <c r="E138" s="1610" t="s">
        <v>2134</v>
      </c>
      <c r="F138" s="1611"/>
      <c r="H138" s="1587" t="s">
        <v>139</v>
      </c>
      <c r="I138" s="1588"/>
      <c r="J138" s="1588"/>
      <c r="K138" s="1588"/>
      <c r="L138" s="1589"/>
    </row>
    <row r="139" spans="2:12" ht="15.75" thickBot="1">
      <c r="B139" s="294"/>
      <c r="C139" s="1578"/>
      <c r="D139" s="1596"/>
      <c r="E139" s="1579"/>
      <c r="F139" s="1580"/>
      <c r="H139" s="1590"/>
      <c r="I139" s="1591"/>
      <c r="J139" s="1591"/>
      <c r="K139" s="1591"/>
      <c r="L139" s="1592"/>
    </row>
    <row r="140" spans="2:12" ht="17.25" customHeight="1" thickBot="1">
      <c r="B140" s="269" t="s">
        <v>14</v>
      </c>
      <c r="C140" s="1581" t="s">
        <v>2133</v>
      </c>
      <c r="D140" s="1582"/>
      <c r="E140" s="1582"/>
      <c r="F140" s="1583"/>
      <c r="H140" s="1593"/>
      <c r="I140" s="1594"/>
      <c r="J140" s="1594"/>
      <c r="K140" s="1594"/>
      <c r="L140" s="1595"/>
    </row>
    <row r="141" spans="2:12" ht="15.75" thickBot="1">
      <c r="B141" s="269" t="s">
        <v>15</v>
      </c>
      <c r="C141" s="1584" t="s">
        <v>183</v>
      </c>
      <c r="D141" s="1585"/>
      <c r="E141" s="1585"/>
      <c r="F141" s="1586"/>
    </row>
    <row r="142" spans="2:12" ht="12.75" customHeight="1">
      <c r="B142" s="1576"/>
      <c r="C142" s="274">
        <v>2021</v>
      </c>
      <c r="D142" s="274">
        <v>2022</v>
      </c>
      <c r="E142" s="274">
        <v>2023</v>
      </c>
      <c r="F142" s="274">
        <v>2024</v>
      </c>
    </row>
    <row r="143" spans="2:12" ht="9" customHeight="1" thickBot="1">
      <c r="B143" s="1577"/>
      <c r="C143" s="275" t="s">
        <v>7</v>
      </c>
      <c r="D143" s="275" t="s">
        <v>8</v>
      </c>
      <c r="E143" s="275" t="s">
        <v>8</v>
      </c>
      <c r="F143" s="275" t="s">
        <v>8</v>
      </c>
    </row>
    <row r="144" spans="2:12" ht="15.75" thickBot="1">
      <c r="B144" s="269" t="s">
        <v>16</v>
      </c>
      <c r="C144" s="276">
        <v>10</v>
      </c>
      <c r="D144" s="170">
        <v>4</v>
      </c>
      <c r="E144" s="170">
        <v>4</v>
      </c>
      <c r="F144" s="170">
        <v>4</v>
      </c>
    </row>
    <row r="145" spans="2:12" ht="15.75" thickBot="1">
      <c r="B145" s="269" t="s">
        <v>17</v>
      </c>
      <c r="C145" s="276">
        <f>C163</f>
        <v>1000</v>
      </c>
      <c r="D145" s="276">
        <f>D163</f>
        <v>400</v>
      </c>
      <c r="E145" s="276">
        <f>E163</f>
        <v>400</v>
      </c>
      <c r="F145" s="276">
        <f>F163</f>
        <v>400</v>
      </c>
    </row>
    <row r="146" spans="2:12" ht="15.75" thickBot="1">
      <c r="B146" s="269" t="s">
        <v>18</v>
      </c>
      <c r="C146" s="276">
        <f>C145/C144</f>
        <v>100</v>
      </c>
      <c r="D146" s="276">
        <f>D145/D144</f>
        <v>100</v>
      </c>
      <c r="E146" s="276">
        <f>E145/E144</f>
        <v>100</v>
      </c>
      <c r="F146" s="276">
        <f>F145/F144</f>
        <v>100</v>
      </c>
    </row>
    <row r="147" spans="2:12" ht="15.75" thickBot="1">
      <c r="B147" s="269" t="s">
        <v>19</v>
      </c>
      <c r="C147" s="277" t="s">
        <v>20</v>
      </c>
      <c r="D147" s="278">
        <f>D144/C144-1</f>
        <v>-0.6</v>
      </c>
      <c r="E147" s="278">
        <f t="shared" ref="E147:F149" si="3">E144/D144-1</f>
        <v>0</v>
      </c>
      <c r="F147" s="278">
        <f t="shared" si="3"/>
        <v>0</v>
      </c>
      <c r="H147" s="98"/>
      <c r="I147" s="98"/>
      <c r="J147" s="98"/>
      <c r="K147" s="98"/>
      <c r="L147" s="98"/>
    </row>
    <row r="148" spans="2:12" ht="15.75" thickBot="1">
      <c r="B148" s="269" t="s">
        <v>21</v>
      </c>
      <c r="C148" s="277" t="s">
        <v>20</v>
      </c>
      <c r="D148" s="278">
        <f>D145/C145-1</f>
        <v>-0.6</v>
      </c>
      <c r="E148" s="278">
        <f t="shared" si="3"/>
        <v>0</v>
      </c>
      <c r="F148" s="278">
        <f t="shared" si="3"/>
        <v>0</v>
      </c>
    </row>
    <row r="149" spans="2:12" ht="15.75" thickBot="1">
      <c r="B149" s="269" t="s">
        <v>22</v>
      </c>
      <c r="C149" s="277" t="s">
        <v>20</v>
      </c>
      <c r="D149" s="278">
        <f>D146/C146-1</f>
        <v>0</v>
      </c>
      <c r="E149" s="278">
        <f t="shared" si="3"/>
        <v>0</v>
      </c>
      <c r="F149" s="278">
        <f t="shared" si="3"/>
        <v>0</v>
      </c>
    </row>
    <row r="150" spans="2:12" ht="15.75" thickBot="1">
      <c r="B150" s="1573" t="s">
        <v>98</v>
      </c>
      <c r="C150" s="1574"/>
      <c r="D150" s="1574"/>
      <c r="E150" s="1574"/>
      <c r="F150" s="1575"/>
    </row>
    <row r="151" spans="2:12" ht="12.75" customHeight="1">
      <c r="B151" s="1576"/>
      <c r="C151" s="274">
        <v>2021</v>
      </c>
      <c r="D151" s="274">
        <v>2022</v>
      </c>
      <c r="E151" s="274">
        <v>2023</v>
      </c>
      <c r="F151" s="274">
        <v>2024</v>
      </c>
    </row>
    <row r="152" spans="2:12" ht="9" customHeight="1" thickBot="1">
      <c r="B152" s="1577"/>
      <c r="C152" s="275" t="s">
        <v>7</v>
      </c>
      <c r="D152" s="275" t="s">
        <v>8</v>
      </c>
      <c r="E152" s="275" t="s">
        <v>8</v>
      </c>
      <c r="F152" s="275" t="s">
        <v>8</v>
      </c>
    </row>
    <row r="153" spans="2:12" ht="15.75" thickBot="1">
      <c r="B153" s="279" t="s">
        <v>41</v>
      </c>
      <c r="C153" s="280">
        <f>C154+C155+C156+C157</f>
        <v>0</v>
      </c>
      <c r="D153" s="280">
        <f>D154+D155+D156+D157</f>
        <v>0</v>
      </c>
      <c r="E153" s="280">
        <f>E154+E155+E156+E157</f>
        <v>0</v>
      </c>
      <c r="F153" s="280">
        <f>F154+F155+F156+F157</f>
        <v>0</v>
      </c>
    </row>
    <row r="154" spans="2:12" ht="15.75" thickBot="1">
      <c r="B154" s="281" t="s">
        <v>136</v>
      </c>
      <c r="C154" s="280"/>
      <c r="D154" s="280"/>
      <c r="E154" s="280"/>
      <c r="F154" s="280"/>
    </row>
    <row r="155" spans="2:12" ht="15.75" thickBot="1">
      <c r="B155" s="281" t="s">
        <v>141</v>
      </c>
      <c r="C155" s="280"/>
      <c r="D155" s="280"/>
      <c r="E155" s="280"/>
      <c r="F155" s="280"/>
    </row>
    <row r="156" spans="2:12" ht="15.75" thickBot="1">
      <c r="B156" s="281" t="s">
        <v>142</v>
      </c>
      <c r="C156" s="280"/>
      <c r="D156" s="280"/>
      <c r="E156" s="280"/>
      <c r="F156" s="280"/>
    </row>
    <row r="157" spans="2:12" ht="15.75" thickBot="1">
      <c r="B157" s="281" t="s">
        <v>143</v>
      </c>
      <c r="C157" s="280"/>
      <c r="D157" s="280"/>
      <c r="E157" s="280"/>
      <c r="F157" s="280"/>
    </row>
    <row r="158" spans="2:12" ht="15.75" thickBot="1">
      <c r="B158" s="279" t="s">
        <v>42</v>
      </c>
      <c r="C158" s="282">
        <f>C159+C160+C161+C162</f>
        <v>1000</v>
      </c>
      <c r="D158" s="282">
        <f>D159+D160+D161+D162</f>
        <v>400</v>
      </c>
      <c r="E158" s="282">
        <f>E159+E160+E161+E162</f>
        <v>400</v>
      </c>
      <c r="F158" s="282">
        <f>F159+F160+F161+F162</f>
        <v>400</v>
      </c>
    </row>
    <row r="159" spans="2:12" ht="15.75" thickBot="1">
      <c r="B159" s="281" t="s">
        <v>136</v>
      </c>
      <c r="C159" s="282">
        <v>1000</v>
      </c>
      <c r="D159" s="175">
        <v>400</v>
      </c>
      <c r="E159" s="280">
        <v>400</v>
      </c>
      <c r="F159" s="280">
        <v>400</v>
      </c>
    </row>
    <row r="160" spans="2:12" ht="15.75" thickBot="1">
      <c r="B160" s="281" t="s">
        <v>141</v>
      </c>
      <c r="C160" s="282"/>
      <c r="D160" s="280"/>
      <c r="E160" s="280"/>
      <c r="F160" s="280"/>
    </row>
    <row r="161" spans="2:12" ht="15.75" thickBot="1">
      <c r="B161" s="281" t="s">
        <v>142</v>
      </c>
      <c r="C161" s="282"/>
      <c r="D161" s="280"/>
      <c r="E161" s="280"/>
      <c r="F161" s="280"/>
    </row>
    <row r="162" spans="2:12" ht="15.75" thickBot="1">
      <c r="B162" s="281" t="s">
        <v>143</v>
      </c>
      <c r="C162" s="282"/>
      <c r="D162" s="280"/>
      <c r="E162" s="280"/>
      <c r="F162" s="280"/>
    </row>
    <row r="163" spans="2:12" ht="15.75" thickBot="1">
      <c r="B163" s="295" t="s">
        <v>30</v>
      </c>
      <c r="C163" s="282">
        <f>C153+C158</f>
        <v>1000</v>
      </c>
      <c r="D163" s="282">
        <f>D153+D158</f>
        <v>400</v>
      </c>
      <c r="E163" s="282">
        <f>E153+E158</f>
        <v>400</v>
      </c>
      <c r="F163" s="282">
        <f>F153+F158</f>
        <v>400</v>
      </c>
    </row>
    <row r="164" spans="2:12" ht="45.75" thickBot="1">
      <c r="B164" s="273" t="s">
        <v>32</v>
      </c>
      <c r="C164" s="273" t="s">
        <v>2135</v>
      </c>
      <c r="D164" s="293" t="s">
        <v>138</v>
      </c>
      <c r="E164" s="1579" t="s">
        <v>112</v>
      </c>
      <c r="F164" s="1580"/>
    </row>
    <row r="165" spans="2:12" ht="17.25" customHeight="1" thickBot="1">
      <c r="B165" s="269" t="s">
        <v>14</v>
      </c>
      <c r="C165" s="1581" t="s">
        <v>2136</v>
      </c>
      <c r="D165" s="1582"/>
      <c r="E165" s="1582"/>
      <c r="F165" s="1583"/>
    </row>
    <row r="166" spans="2:12" ht="15.75" thickBot="1">
      <c r="B166" s="269" t="s">
        <v>15</v>
      </c>
      <c r="C166" s="1584" t="s">
        <v>183</v>
      </c>
      <c r="D166" s="1585"/>
      <c r="E166" s="1585"/>
      <c r="F166" s="1586"/>
    </row>
    <row r="167" spans="2:12" ht="12.75" customHeight="1">
      <c r="B167" s="1576"/>
      <c r="C167" s="274">
        <v>2021</v>
      </c>
      <c r="D167" s="274">
        <v>2022</v>
      </c>
      <c r="E167" s="274">
        <v>2023</v>
      </c>
      <c r="F167" s="274">
        <v>2024</v>
      </c>
    </row>
    <row r="168" spans="2:12" ht="9" customHeight="1" thickBot="1">
      <c r="B168" s="1577"/>
      <c r="C168" s="275" t="s">
        <v>7</v>
      </c>
      <c r="D168" s="275" t="s">
        <v>8</v>
      </c>
      <c r="E168" s="275" t="s">
        <v>8</v>
      </c>
      <c r="F168" s="275" t="s">
        <v>8</v>
      </c>
    </row>
    <row r="169" spans="2:12" ht="15.75" thickBot="1">
      <c r="B169" s="269" t="s">
        <v>16</v>
      </c>
      <c r="C169" s="269">
        <v>10</v>
      </c>
      <c r="D169" s="171">
        <v>5</v>
      </c>
      <c r="E169" s="171">
        <v>5</v>
      </c>
      <c r="F169" s="171">
        <v>5</v>
      </c>
    </row>
    <row r="170" spans="2:12" ht="15.75" thickBot="1">
      <c r="B170" s="269" t="s">
        <v>17</v>
      </c>
      <c r="C170" s="276">
        <f>C188</f>
        <v>1000</v>
      </c>
      <c r="D170" s="276">
        <f>D188</f>
        <v>600</v>
      </c>
      <c r="E170" s="276">
        <f>E188</f>
        <v>600</v>
      </c>
      <c r="F170" s="276">
        <f>F188</f>
        <v>600</v>
      </c>
    </row>
    <row r="171" spans="2:12" ht="15.75" thickBot="1">
      <c r="B171" s="269" t="s">
        <v>18</v>
      </c>
      <c r="C171" s="276">
        <f>C170/C169</f>
        <v>100</v>
      </c>
      <c r="D171" s="276">
        <f>D170/D169</f>
        <v>120</v>
      </c>
      <c r="E171" s="276">
        <f>E170/E169</f>
        <v>120</v>
      </c>
      <c r="F171" s="276">
        <f>F170/F169</f>
        <v>120</v>
      </c>
    </row>
    <row r="172" spans="2:12" ht="15.75" thickBot="1">
      <c r="B172" s="269" t="s">
        <v>19</v>
      </c>
      <c r="C172" s="277" t="s">
        <v>20</v>
      </c>
      <c r="D172" s="278">
        <f>D169/C169-1</f>
        <v>-0.5</v>
      </c>
      <c r="E172" s="278">
        <f t="shared" ref="E172:F174" si="4">E169/D169-1</f>
        <v>0</v>
      </c>
      <c r="F172" s="278">
        <f t="shared" si="4"/>
        <v>0</v>
      </c>
      <c r="H172" s="98"/>
      <c r="I172" s="98"/>
      <c r="J172" s="98"/>
      <c r="K172" s="98"/>
      <c r="L172" s="98"/>
    </row>
    <row r="173" spans="2:12" ht="15.75" thickBot="1">
      <c r="B173" s="269" t="s">
        <v>21</v>
      </c>
      <c r="C173" s="277" t="s">
        <v>20</v>
      </c>
      <c r="D173" s="278">
        <f>D170/C170-1</f>
        <v>-0.4</v>
      </c>
      <c r="E173" s="278">
        <f t="shared" si="4"/>
        <v>0</v>
      </c>
      <c r="F173" s="278">
        <f t="shared" si="4"/>
        <v>0</v>
      </c>
    </row>
    <row r="174" spans="2:12" ht="15.75" thickBot="1">
      <c r="B174" s="269" t="s">
        <v>22</v>
      </c>
      <c r="C174" s="277" t="s">
        <v>20</v>
      </c>
      <c r="D174" s="278">
        <f>D171/C171-1</f>
        <v>0.19999999999999996</v>
      </c>
      <c r="E174" s="278">
        <f t="shared" si="4"/>
        <v>0</v>
      </c>
      <c r="F174" s="278">
        <f t="shared" si="4"/>
        <v>0</v>
      </c>
    </row>
    <row r="175" spans="2:12" ht="15.75" thickBot="1">
      <c r="B175" s="1573" t="s">
        <v>117</v>
      </c>
      <c r="C175" s="1574"/>
      <c r="D175" s="1574"/>
      <c r="E175" s="1574"/>
      <c r="F175" s="1575"/>
    </row>
    <row r="176" spans="2:12" ht="12.75" customHeight="1">
      <c r="B176" s="1576"/>
      <c r="C176" s="274">
        <v>2021</v>
      </c>
      <c r="D176" s="274">
        <v>2022</v>
      </c>
      <c r="E176" s="274">
        <v>2023</v>
      </c>
      <c r="F176" s="274">
        <v>2024</v>
      </c>
    </row>
    <row r="177" spans="2:6" ht="9" customHeight="1" thickBot="1">
      <c r="B177" s="1577"/>
      <c r="C177" s="275" t="s">
        <v>7</v>
      </c>
      <c r="D177" s="275" t="s">
        <v>8</v>
      </c>
      <c r="E177" s="275" t="s">
        <v>8</v>
      </c>
      <c r="F177" s="275" t="s">
        <v>8</v>
      </c>
    </row>
    <row r="178" spans="2:6" ht="15.75" thickBot="1">
      <c r="B178" s="279" t="s">
        <v>41</v>
      </c>
      <c r="C178" s="280">
        <f>C179+C180+C181+C182</f>
        <v>0</v>
      </c>
      <c r="D178" s="280">
        <f>D179+D180+D181+D182</f>
        <v>0</v>
      </c>
      <c r="E178" s="280">
        <f>E179+E180+E181+E182</f>
        <v>0</v>
      </c>
      <c r="F178" s="280">
        <f>F179+F180+F181+F182</f>
        <v>0</v>
      </c>
    </row>
    <row r="179" spans="2:6" ht="15.75" thickBot="1">
      <c r="B179" s="281" t="s">
        <v>136</v>
      </c>
      <c r="C179" s="280"/>
      <c r="D179" s="280"/>
      <c r="E179" s="280"/>
      <c r="F179" s="280"/>
    </row>
    <row r="180" spans="2:6" ht="15.75" thickBot="1">
      <c r="B180" s="281" t="s">
        <v>141</v>
      </c>
      <c r="C180" s="280"/>
      <c r="D180" s="280"/>
      <c r="E180" s="280"/>
      <c r="F180" s="280"/>
    </row>
    <row r="181" spans="2:6" ht="15.75" thickBot="1">
      <c r="B181" s="281" t="s">
        <v>142</v>
      </c>
      <c r="C181" s="280"/>
      <c r="D181" s="280"/>
      <c r="E181" s="280"/>
      <c r="F181" s="280"/>
    </row>
    <row r="182" spans="2:6" ht="15.75" thickBot="1">
      <c r="B182" s="281" t="s">
        <v>143</v>
      </c>
      <c r="C182" s="280"/>
      <c r="D182" s="280"/>
      <c r="E182" s="280"/>
      <c r="F182" s="280"/>
    </row>
    <row r="183" spans="2:6" ht="15.75" thickBot="1">
      <c r="B183" s="279" t="s">
        <v>42</v>
      </c>
      <c r="C183" s="282">
        <f>C184+C185+C186+C187</f>
        <v>1000</v>
      </c>
      <c r="D183" s="282">
        <f>D184+D185+D186+D187</f>
        <v>600</v>
      </c>
      <c r="E183" s="282">
        <f>E184+E185+E186+E187</f>
        <v>600</v>
      </c>
      <c r="F183" s="282">
        <f>F184+F185+F186+F187</f>
        <v>600</v>
      </c>
    </row>
    <row r="184" spans="2:6" ht="15.75" thickBot="1">
      <c r="B184" s="281" t="s">
        <v>136</v>
      </c>
      <c r="C184" s="282">
        <v>1000</v>
      </c>
      <c r="D184" s="282">
        <v>600</v>
      </c>
      <c r="E184" s="282">
        <v>600</v>
      </c>
      <c r="F184" s="282">
        <v>600</v>
      </c>
    </row>
    <row r="185" spans="2:6" ht="15.75" thickBot="1">
      <c r="B185" s="281" t="s">
        <v>141</v>
      </c>
      <c r="C185" s="282"/>
      <c r="D185" s="280"/>
      <c r="E185" s="280"/>
      <c r="F185" s="280"/>
    </row>
    <row r="186" spans="2:6" ht="15.75" thickBot="1">
      <c r="B186" s="281" t="s">
        <v>142</v>
      </c>
      <c r="C186" s="282"/>
      <c r="D186" s="280"/>
      <c r="E186" s="280"/>
      <c r="F186" s="280"/>
    </row>
    <row r="187" spans="2:6" ht="15.75" thickBot="1">
      <c r="B187" s="281" t="s">
        <v>143</v>
      </c>
      <c r="C187" s="282"/>
      <c r="D187" s="280"/>
      <c r="E187" s="280"/>
      <c r="F187" s="280"/>
    </row>
    <row r="188" spans="2:6" ht="15.75" thickBot="1">
      <c r="B188" s="295" t="s">
        <v>144</v>
      </c>
      <c r="C188" s="282">
        <f>C178+C183</f>
        <v>1000</v>
      </c>
      <c r="D188" s="282">
        <f>D178+D183</f>
        <v>600</v>
      </c>
      <c r="E188" s="282">
        <f>E178+E183</f>
        <v>600</v>
      </c>
      <c r="F188" s="282">
        <f>F178+F183</f>
        <v>600</v>
      </c>
    </row>
    <row r="189" spans="2:6" ht="57" thickBot="1">
      <c r="B189" s="273" t="s">
        <v>34</v>
      </c>
      <c r="C189" s="296" t="s">
        <v>2137</v>
      </c>
      <c r="D189" s="297" t="s">
        <v>138</v>
      </c>
      <c r="E189" s="1604"/>
      <c r="F189" s="1605"/>
    </row>
    <row r="190" spans="2:6" ht="17.25" customHeight="1" thickBot="1">
      <c r="B190" s="269" t="s">
        <v>14</v>
      </c>
      <c r="C190" s="1581" t="s">
        <v>2137</v>
      </c>
      <c r="D190" s="1582"/>
      <c r="E190" s="1582"/>
      <c r="F190" s="1583"/>
    </row>
    <row r="191" spans="2:6" ht="15.75" thickBot="1">
      <c r="B191" s="269" t="s">
        <v>15</v>
      </c>
      <c r="C191" s="1584" t="s">
        <v>2138</v>
      </c>
      <c r="D191" s="1585"/>
      <c r="E191" s="1585"/>
      <c r="F191" s="1586"/>
    </row>
    <row r="192" spans="2:6" ht="12.75" customHeight="1">
      <c r="B192" s="1576"/>
      <c r="C192" s="274">
        <v>2021</v>
      </c>
      <c r="D192" s="274">
        <v>2022</v>
      </c>
      <c r="E192" s="274">
        <v>2023</v>
      </c>
      <c r="F192" s="274">
        <v>2024</v>
      </c>
    </row>
    <row r="193" spans="2:12" ht="9" customHeight="1" thickBot="1">
      <c r="B193" s="1577"/>
      <c r="C193" s="275" t="s">
        <v>7</v>
      </c>
      <c r="D193" s="275" t="s">
        <v>8</v>
      </c>
      <c r="E193" s="275" t="s">
        <v>8</v>
      </c>
      <c r="F193" s="275" t="s">
        <v>8</v>
      </c>
    </row>
    <row r="194" spans="2:12" ht="15.75" thickBot="1">
      <c r="B194" s="269" t="s">
        <v>16</v>
      </c>
      <c r="C194" s="277">
        <v>1</v>
      </c>
      <c r="D194" s="171">
        <v>1</v>
      </c>
      <c r="E194" s="171">
        <v>1</v>
      </c>
      <c r="F194" s="171">
        <v>1</v>
      </c>
    </row>
    <row r="195" spans="2:12" ht="15.75" thickBot="1">
      <c r="B195" s="269" t="s">
        <v>17</v>
      </c>
      <c r="C195" s="276">
        <f>C213</f>
        <v>2000</v>
      </c>
      <c r="D195" s="276">
        <f>D213</f>
        <v>3000</v>
      </c>
      <c r="E195" s="276">
        <f>E213</f>
        <v>3000</v>
      </c>
      <c r="F195" s="276">
        <f>F213</f>
        <v>3000</v>
      </c>
    </row>
    <row r="196" spans="2:12" ht="15.75" thickBot="1">
      <c r="B196" s="269" t="s">
        <v>18</v>
      </c>
      <c r="C196" s="276">
        <f>C195/C194</f>
        <v>2000</v>
      </c>
      <c r="D196" s="276">
        <f>D195/D194</f>
        <v>3000</v>
      </c>
      <c r="E196" s="276">
        <f>E195/E194</f>
        <v>3000</v>
      </c>
      <c r="F196" s="276">
        <f>F195/F194</f>
        <v>3000</v>
      </c>
    </row>
    <row r="197" spans="2:12" ht="15.75" thickBot="1">
      <c r="B197" s="269" t="s">
        <v>19</v>
      </c>
      <c r="C197" s="277" t="s">
        <v>20</v>
      </c>
      <c r="D197" s="278">
        <f>D194/C194-1</f>
        <v>0</v>
      </c>
      <c r="E197" s="278">
        <f t="shared" ref="E197:F199" si="5">E194/D194-1</f>
        <v>0</v>
      </c>
      <c r="F197" s="278">
        <f t="shared" si="5"/>
        <v>0</v>
      </c>
      <c r="H197" s="98"/>
      <c r="I197" s="98"/>
      <c r="J197" s="98"/>
      <c r="K197" s="98"/>
      <c r="L197" s="98"/>
    </row>
    <row r="198" spans="2:12" ht="15.75" thickBot="1">
      <c r="B198" s="269" t="s">
        <v>21</v>
      </c>
      <c r="C198" s="277" t="s">
        <v>20</v>
      </c>
      <c r="D198" s="278">
        <f>D195/C195-1</f>
        <v>0.5</v>
      </c>
      <c r="E198" s="278">
        <f t="shared" si="5"/>
        <v>0</v>
      </c>
      <c r="F198" s="278">
        <f t="shared" si="5"/>
        <v>0</v>
      </c>
    </row>
    <row r="199" spans="2:12" ht="15.75" thickBot="1">
      <c r="B199" s="269" t="s">
        <v>22</v>
      </c>
      <c r="C199" s="277" t="s">
        <v>20</v>
      </c>
      <c r="D199" s="278">
        <f>D196/C196-1</f>
        <v>0.5</v>
      </c>
      <c r="E199" s="278">
        <f t="shared" si="5"/>
        <v>0</v>
      </c>
      <c r="F199" s="278">
        <f t="shared" si="5"/>
        <v>0</v>
      </c>
    </row>
    <row r="200" spans="2:12" ht="15.75" thickBot="1">
      <c r="B200" s="1573" t="s">
        <v>152</v>
      </c>
      <c r="C200" s="1574"/>
      <c r="D200" s="1574"/>
      <c r="E200" s="1574"/>
      <c r="F200" s="1575"/>
    </row>
    <row r="201" spans="2:12" ht="12.75" customHeight="1">
      <c r="B201" s="1576"/>
      <c r="C201" s="274">
        <v>2021</v>
      </c>
      <c r="D201" s="274">
        <v>2022</v>
      </c>
      <c r="E201" s="274">
        <v>2023</v>
      </c>
      <c r="F201" s="274">
        <v>2024</v>
      </c>
    </row>
    <row r="202" spans="2:12" ht="9" customHeight="1" thickBot="1">
      <c r="B202" s="1577"/>
      <c r="C202" s="275" t="s">
        <v>7</v>
      </c>
      <c r="D202" s="275" t="s">
        <v>8</v>
      </c>
      <c r="E202" s="275" t="s">
        <v>8</v>
      </c>
      <c r="F202" s="275" t="s">
        <v>8</v>
      </c>
    </row>
    <row r="203" spans="2:12" ht="15.75" thickBot="1">
      <c r="B203" s="279" t="s">
        <v>41</v>
      </c>
      <c r="C203" s="280">
        <f>C204+C205+C206+C207</f>
        <v>0</v>
      </c>
      <c r="D203" s="280">
        <f>D204+D205+D206+D207</f>
        <v>0</v>
      </c>
      <c r="E203" s="280">
        <f>E204+E205+E206+E207</f>
        <v>0</v>
      </c>
      <c r="F203" s="280">
        <f>F204+F205+F206+F207</f>
        <v>0</v>
      </c>
    </row>
    <row r="204" spans="2:12" ht="15.75" thickBot="1">
      <c r="B204" s="281" t="s">
        <v>136</v>
      </c>
      <c r="C204" s="280"/>
      <c r="D204" s="280"/>
      <c r="E204" s="280"/>
      <c r="F204" s="280"/>
    </row>
    <row r="205" spans="2:12" ht="15.75" thickBot="1">
      <c r="B205" s="281" t="s">
        <v>141</v>
      </c>
      <c r="C205" s="280"/>
      <c r="D205" s="280"/>
      <c r="E205" s="280"/>
      <c r="F205" s="280"/>
    </row>
    <row r="206" spans="2:12" ht="15.75" thickBot="1">
      <c r="B206" s="281" t="s">
        <v>142</v>
      </c>
      <c r="C206" s="280"/>
      <c r="D206" s="280"/>
      <c r="E206" s="280"/>
      <c r="F206" s="280"/>
    </row>
    <row r="207" spans="2:12" ht="15.75" thickBot="1">
      <c r="B207" s="281" t="s">
        <v>143</v>
      </c>
      <c r="C207" s="280"/>
      <c r="D207" s="280"/>
      <c r="E207" s="280"/>
      <c r="F207" s="280"/>
    </row>
    <row r="208" spans="2:12" ht="15.75" thickBot="1">
      <c r="B208" s="279" t="s">
        <v>42</v>
      </c>
      <c r="C208" s="282">
        <f>C209+C210+C211+C212</f>
        <v>2000</v>
      </c>
      <c r="D208" s="282">
        <f>D209+D210+D211+D212</f>
        <v>3000</v>
      </c>
      <c r="E208" s="282">
        <f>E209+E210+E211+E212</f>
        <v>3000</v>
      </c>
      <c r="F208" s="282">
        <f>F209+F210+F211+F212</f>
        <v>3000</v>
      </c>
    </row>
    <row r="209" spans="2:12" ht="15.75" thickBot="1">
      <c r="B209" s="281" t="s">
        <v>136</v>
      </c>
      <c r="C209" s="282">
        <v>2000</v>
      </c>
      <c r="D209" s="280">
        <v>3000</v>
      </c>
      <c r="E209" s="280">
        <v>3000</v>
      </c>
      <c r="F209" s="280">
        <v>3000</v>
      </c>
    </row>
    <row r="210" spans="2:12" ht="15.75" thickBot="1">
      <c r="B210" s="281" t="s">
        <v>141</v>
      </c>
      <c r="C210" s="282"/>
      <c r="D210" s="280"/>
      <c r="E210" s="280"/>
      <c r="F210" s="280"/>
    </row>
    <row r="211" spans="2:12" ht="15.75" thickBot="1">
      <c r="B211" s="281" t="s">
        <v>142</v>
      </c>
      <c r="C211" s="282"/>
      <c r="D211" s="280"/>
      <c r="E211" s="280"/>
      <c r="F211" s="280"/>
    </row>
    <row r="212" spans="2:12" ht="15.75" thickBot="1">
      <c r="B212" s="281" t="s">
        <v>143</v>
      </c>
      <c r="C212" s="282"/>
      <c r="D212" s="280"/>
      <c r="E212" s="280"/>
      <c r="F212" s="280"/>
    </row>
    <row r="213" spans="2:12" ht="15.75" thickBot="1">
      <c r="B213" s="287" t="s">
        <v>153</v>
      </c>
      <c r="C213" s="282">
        <f>C203+C208</f>
        <v>2000</v>
      </c>
      <c r="D213" s="282">
        <f>D203+D208</f>
        <v>3000</v>
      </c>
      <c r="E213" s="282">
        <f>E203+E208</f>
        <v>3000</v>
      </c>
      <c r="F213" s="282">
        <f>F203+F208</f>
        <v>3000</v>
      </c>
    </row>
    <row r="214" spans="2:12" ht="25.5" hidden="1" customHeight="1" thickBot="1">
      <c r="B214" s="298" t="s">
        <v>43</v>
      </c>
      <c r="C214" s="1578"/>
      <c r="D214" s="1579"/>
      <c r="E214" s="1579"/>
      <c r="F214" s="1580"/>
    </row>
    <row r="215" spans="2:12" ht="45.75" hidden="1" thickBot="1">
      <c r="B215" s="273" t="s">
        <v>103</v>
      </c>
      <c r="C215" s="299"/>
      <c r="D215" s="297" t="s">
        <v>138</v>
      </c>
      <c r="E215" s="300"/>
      <c r="F215" s="301"/>
    </row>
    <row r="216" spans="2:12" ht="17.25" hidden="1" customHeight="1" thickBot="1">
      <c r="B216" s="269" t="s">
        <v>14</v>
      </c>
      <c r="C216" s="1581"/>
      <c r="D216" s="1582"/>
      <c r="E216" s="1582"/>
      <c r="F216" s="1583"/>
    </row>
    <row r="217" spans="2:12" ht="15.75" hidden="1" thickBot="1">
      <c r="B217" s="269" t="s">
        <v>15</v>
      </c>
      <c r="C217" s="1597"/>
      <c r="D217" s="1585"/>
      <c r="E217" s="1585"/>
      <c r="F217" s="1586"/>
    </row>
    <row r="218" spans="2:12" ht="12.75" hidden="1" customHeight="1">
      <c r="B218" s="1576"/>
      <c r="C218" s="274">
        <v>2021</v>
      </c>
      <c r="D218" s="274">
        <v>2022</v>
      </c>
      <c r="E218" s="274">
        <v>2023</v>
      </c>
      <c r="F218" s="274">
        <v>2024</v>
      </c>
    </row>
    <row r="219" spans="2:12" ht="9" hidden="1" customHeight="1" thickBot="1">
      <c r="B219" s="1577"/>
      <c r="C219" s="275" t="s">
        <v>7</v>
      </c>
      <c r="D219" s="275" t="s">
        <v>8</v>
      </c>
      <c r="E219" s="275" t="s">
        <v>8</v>
      </c>
      <c r="F219" s="275" t="s">
        <v>8</v>
      </c>
    </row>
    <row r="220" spans="2:12" ht="15.75" hidden="1" thickBot="1">
      <c r="B220" s="269" t="s">
        <v>16</v>
      </c>
      <c r="C220" s="269">
        <v>0</v>
      </c>
      <c r="D220" s="277">
        <v>0</v>
      </c>
      <c r="E220" s="277">
        <v>0</v>
      </c>
      <c r="F220" s="269">
        <v>0</v>
      </c>
    </row>
    <row r="221" spans="2:12" ht="15.75" hidden="1" thickBot="1">
      <c r="B221" s="269" t="s">
        <v>17</v>
      </c>
      <c r="C221" s="276">
        <f>C239</f>
        <v>0</v>
      </c>
      <c r="D221" s="276">
        <f>D239</f>
        <v>0</v>
      </c>
      <c r="E221" s="276">
        <f>E239</f>
        <v>0</v>
      </c>
      <c r="F221" s="276">
        <f>F239</f>
        <v>0</v>
      </c>
    </row>
    <row r="222" spans="2:12" ht="15.75" hidden="1" thickBot="1">
      <c r="B222" s="269" t="s">
        <v>18</v>
      </c>
      <c r="C222" s="276" t="e">
        <f>C221/C220</f>
        <v>#DIV/0!</v>
      </c>
      <c r="D222" s="276" t="e">
        <f>D221/D220</f>
        <v>#DIV/0!</v>
      </c>
      <c r="E222" s="276" t="e">
        <f>E221/E220</f>
        <v>#DIV/0!</v>
      </c>
      <c r="F222" s="276" t="e">
        <f>F221/F220</f>
        <v>#DIV/0!</v>
      </c>
    </row>
    <row r="223" spans="2:12" ht="15.75" hidden="1" thickBot="1">
      <c r="B223" s="269" t="s">
        <v>19</v>
      </c>
      <c r="C223" s="277" t="s">
        <v>20</v>
      </c>
      <c r="D223" s="278" t="e">
        <f>D220/C220-1</f>
        <v>#DIV/0!</v>
      </c>
      <c r="E223" s="278" t="e">
        <f t="shared" ref="E223:F225" si="6">E220/D220-1</f>
        <v>#DIV/0!</v>
      </c>
      <c r="F223" s="278" t="e">
        <f t="shared" si="6"/>
        <v>#DIV/0!</v>
      </c>
      <c r="H223" s="98"/>
      <c r="I223" s="98"/>
      <c r="J223" s="98"/>
      <c r="K223" s="98"/>
      <c r="L223" s="98"/>
    </row>
    <row r="224" spans="2:12" ht="15.75" hidden="1" thickBot="1">
      <c r="B224" s="269" t="s">
        <v>21</v>
      </c>
      <c r="C224" s="277" t="s">
        <v>20</v>
      </c>
      <c r="D224" s="278" t="e">
        <f>D221/C221-1</f>
        <v>#DIV/0!</v>
      </c>
      <c r="E224" s="278" t="e">
        <f t="shared" si="6"/>
        <v>#DIV/0!</v>
      </c>
      <c r="F224" s="278" t="e">
        <f t="shared" si="6"/>
        <v>#DIV/0!</v>
      </c>
    </row>
    <row r="225" spans="2:6" ht="15.75" hidden="1" thickBot="1">
      <c r="B225" s="269" t="s">
        <v>22</v>
      </c>
      <c r="C225" s="277" t="s">
        <v>20</v>
      </c>
      <c r="D225" s="278" t="e">
        <f>D222/C222-1</f>
        <v>#DIV/0!</v>
      </c>
      <c r="E225" s="278" t="e">
        <f t="shared" si="6"/>
        <v>#DIV/0!</v>
      </c>
      <c r="F225" s="278" t="e">
        <f t="shared" si="6"/>
        <v>#DIV/0!</v>
      </c>
    </row>
    <row r="226" spans="2:6" ht="15.75" hidden="1" thickBot="1">
      <c r="B226" s="1573" t="s">
        <v>97</v>
      </c>
      <c r="C226" s="1574"/>
      <c r="D226" s="1574"/>
      <c r="E226" s="1574"/>
      <c r="F226" s="1575"/>
    </row>
    <row r="227" spans="2:6" ht="12.75" hidden="1" customHeight="1">
      <c r="B227" s="1576"/>
      <c r="C227" s="274">
        <v>2021</v>
      </c>
      <c r="D227" s="274">
        <v>2022</v>
      </c>
      <c r="E227" s="274">
        <v>2023</v>
      </c>
      <c r="F227" s="274">
        <v>2024</v>
      </c>
    </row>
    <row r="228" spans="2:6" ht="9" hidden="1" customHeight="1" thickBot="1">
      <c r="B228" s="1577"/>
      <c r="C228" s="275" t="s">
        <v>7</v>
      </c>
      <c r="D228" s="275" t="s">
        <v>8</v>
      </c>
      <c r="E228" s="275" t="s">
        <v>8</v>
      </c>
      <c r="F228" s="275" t="s">
        <v>8</v>
      </c>
    </row>
    <row r="229" spans="2:6" ht="15.75" hidden="1" thickBot="1">
      <c r="B229" s="279" t="s">
        <v>41</v>
      </c>
      <c r="C229" s="280">
        <f>C230+C231+C232+C233</f>
        <v>0</v>
      </c>
      <c r="D229" s="280">
        <f>D230+D231+D232+D233</f>
        <v>0</v>
      </c>
      <c r="E229" s="280">
        <f>E230+E231+E232+E233</f>
        <v>0</v>
      </c>
      <c r="F229" s="280">
        <f>F230+F231+F232+F233</f>
        <v>0</v>
      </c>
    </row>
    <row r="230" spans="2:6" ht="15.75" hidden="1" thickBot="1">
      <c r="B230" s="281" t="s">
        <v>136</v>
      </c>
      <c r="C230" s="280"/>
      <c r="D230" s="280"/>
      <c r="E230" s="280"/>
      <c r="F230" s="280"/>
    </row>
    <row r="231" spans="2:6" ht="15.75" hidden="1" thickBot="1">
      <c r="B231" s="281" t="s">
        <v>141</v>
      </c>
      <c r="C231" s="280"/>
      <c r="D231" s="280"/>
      <c r="E231" s="280"/>
      <c r="F231" s="280"/>
    </row>
    <row r="232" spans="2:6" ht="15.75" hidden="1" thickBot="1">
      <c r="B232" s="281" t="s">
        <v>142</v>
      </c>
      <c r="C232" s="280"/>
      <c r="D232" s="280"/>
      <c r="E232" s="280"/>
      <c r="F232" s="280"/>
    </row>
    <row r="233" spans="2:6" ht="15.75" hidden="1" thickBot="1">
      <c r="B233" s="281" t="s">
        <v>143</v>
      </c>
      <c r="C233" s="280"/>
      <c r="D233" s="280"/>
      <c r="E233" s="280"/>
      <c r="F233" s="280"/>
    </row>
    <row r="234" spans="2:6" ht="15.75" hidden="1" thickBot="1">
      <c r="B234" s="279" t="s">
        <v>42</v>
      </c>
      <c r="C234" s="282">
        <f>C235+C236+C237+C238</f>
        <v>0</v>
      </c>
      <c r="D234" s="282">
        <f>D235+D236+D237+D238</f>
        <v>0</v>
      </c>
      <c r="E234" s="282">
        <f>E235+E236+E237+E238</f>
        <v>0</v>
      </c>
      <c r="F234" s="282">
        <f>F235+F236+F237+F238</f>
        <v>0</v>
      </c>
    </row>
    <row r="235" spans="2:6" ht="15.75" hidden="1" thickBot="1">
      <c r="B235" s="281" t="s">
        <v>136</v>
      </c>
      <c r="C235" s="282"/>
      <c r="D235" s="282">
        <v>0</v>
      </c>
      <c r="E235" s="282">
        <v>0</v>
      </c>
      <c r="F235" s="282"/>
    </row>
    <row r="236" spans="2:6" ht="15.75" hidden="1" thickBot="1">
      <c r="B236" s="281" t="s">
        <v>141</v>
      </c>
      <c r="C236" s="282"/>
      <c r="D236" s="282"/>
      <c r="E236" s="282"/>
      <c r="F236" s="282"/>
    </row>
    <row r="237" spans="2:6" ht="15.75" hidden="1" thickBot="1">
      <c r="B237" s="281" t="s">
        <v>142</v>
      </c>
      <c r="C237" s="282"/>
      <c r="D237" s="282"/>
      <c r="E237" s="282"/>
      <c r="F237" s="282"/>
    </row>
    <row r="238" spans="2:6" ht="15.75" hidden="1" thickBot="1">
      <c r="B238" s="281" t="s">
        <v>143</v>
      </c>
      <c r="C238" s="282"/>
      <c r="D238" s="282"/>
      <c r="E238" s="282"/>
      <c r="F238" s="282"/>
    </row>
    <row r="239" spans="2:6" ht="15.75" hidden="1" thickBot="1">
      <c r="B239" s="287" t="s">
        <v>47</v>
      </c>
      <c r="C239" s="282">
        <f>C229+C234</f>
        <v>0</v>
      </c>
      <c r="D239" s="282">
        <f>D229+D234</f>
        <v>0</v>
      </c>
      <c r="E239" s="282">
        <f>E229+E234</f>
        <v>0</v>
      </c>
      <c r="F239" s="282">
        <f>F229+F234</f>
        <v>0</v>
      </c>
    </row>
    <row r="240" spans="2:6" ht="15.75" hidden="1" thickBot="1">
      <c r="B240" s="1598" t="s">
        <v>44</v>
      </c>
      <c r="C240" s="1599"/>
      <c r="D240" s="1599"/>
      <c r="E240" s="1599"/>
      <c r="F240" s="1600"/>
    </row>
    <row r="241" spans="2:12" ht="15.75" hidden="1" thickBot="1">
      <c r="B241" s="1598" t="s">
        <v>45</v>
      </c>
      <c r="C241" s="1599"/>
      <c r="D241" s="1599"/>
      <c r="E241" s="1599"/>
      <c r="F241" s="1600"/>
    </row>
    <row r="242" spans="2:12" ht="15.75" hidden="1" thickBot="1">
      <c r="B242" s="273" t="s">
        <v>48</v>
      </c>
      <c r="C242" s="1601"/>
      <c r="D242" s="1602"/>
      <c r="E242" s="1602"/>
      <c r="F242" s="1603"/>
    </row>
    <row r="243" spans="2:12" ht="30.75" hidden="1" customHeight="1" thickBot="1">
      <c r="B243" s="273" t="s">
        <v>67</v>
      </c>
      <c r="C243" s="273"/>
      <c r="D243" s="293" t="s">
        <v>138</v>
      </c>
      <c r="E243" s="1579"/>
      <c r="F243" s="1580"/>
      <c r="H243" s="1587" t="s">
        <v>139</v>
      </c>
      <c r="I243" s="1588"/>
      <c r="J243" s="1588"/>
      <c r="K243" s="1588"/>
      <c r="L243" s="1589"/>
    </row>
    <row r="244" spans="2:12" ht="15.75" hidden="1" thickBot="1">
      <c r="B244" s="294"/>
      <c r="C244" s="1578"/>
      <c r="D244" s="1596"/>
      <c r="E244" s="1579"/>
      <c r="F244" s="1580"/>
      <c r="H244" s="1590"/>
      <c r="I244" s="1591"/>
      <c r="J244" s="1591"/>
      <c r="K244" s="1591"/>
      <c r="L244" s="1592"/>
    </row>
    <row r="245" spans="2:12" ht="17.25" hidden="1" customHeight="1" thickBot="1">
      <c r="B245" s="269" t="s">
        <v>14</v>
      </c>
      <c r="C245" s="1581"/>
      <c r="D245" s="1582"/>
      <c r="E245" s="1582"/>
      <c r="F245" s="1583"/>
      <c r="H245" s="1593"/>
      <c r="I245" s="1594"/>
      <c r="J245" s="1594"/>
      <c r="K245" s="1594"/>
      <c r="L245" s="1595"/>
    </row>
    <row r="246" spans="2:12" ht="15.75" hidden="1" thickBot="1">
      <c r="B246" s="269" t="s">
        <v>15</v>
      </c>
      <c r="C246" s="1584"/>
      <c r="D246" s="1585"/>
      <c r="E246" s="1585"/>
      <c r="F246" s="1586"/>
    </row>
    <row r="247" spans="2:12" ht="12.75" hidden="1" customHeight="1">
      <c r="B247" s="1576"/>
      <c r="C247" s="274">
        <v>2021</v>
      </c>
      <c r="D247" s="274">
        <v>2022</v>
      </c>
      <c r="E247" s="274">
        <v>2023</v>
      </c>
      <c r="F247" s="274">
        <v>2024</v>
      </c>
    </row>
    <row r="248" spans="2:12" ht="9" hidden="1" customHeight="1" thickBot="1">
      <c r="B248" s="1577"/>
      <c r="C248" s="275" t="s">
        <v>7</v>
      </c>
      <c r="D248" s="275" t="s">
        <v>8</v>
      </c>
      <c r="E248" s="275" t="s">
        <v>8</v>
      </c>
      <c r="F248" s="275" t="s">
        <v>8</v>
      </c>
    </row>
    <row r="249" spans="2:12" ht="15.75" hidden="1" thickBot="1">
      <c r="B249" s="269" t="s">
        <v>16</v>
      </c>
      <c r="C249" s="276"/>
      <c r="D249" s="276"/>
      <c r="E249" s="276"/>
      <c r="F249" s="276"/>
    </row>
    <row r="250" spans="2:12" ht="15.75" hidden="1" thickBot="1">
      <c r="B250" s="269" t="s">
        <v>17</v>
      </c>
      <c r="C250" s="276">
        <f>C313-C275</f>
        <v>0</v>
      </c>
      <c r="D250" s="276">
        <f>D313-D275</f>
        <v>0</v>
      </c>
      <c r="E250" s="276">
        <f>E313-E275</f>
        <v>0</v>
      </c>
      <c r="F250" s="276">
        <f>F268</f>
        <v>0</v>
      </c>
    </row>
    <row r="251" spans="2:12" ht="15.75" hidden="1" thickBot="1">
      <c r="B251" s="269" t="s">
        <v>18</v>
      </c>
      <c r="C251" s="276" t="e">
        <f>C250/C249</f>
        <v>#DIV/0!</v>
      </c>
      <c r="D251" s="276" t="e">
        <f>D250/D249</f>
        <v>#DIV/0!</v>
      </c>
      <c r="E251" s="276" t="e">
        <f>E250/E249</f>
        <v>#DIV/0!</v>
      </c>
      <c r="F251" s="276" t="e">
        <f>F250/F249</f>
        <v>#DIV/0!</v>
      </c>
    </row>
    <row r="252" spans="2:12" ht="15.75" hidden="1" thickBot="1">
      <c r="B252" s="269" t="s">
        <v>19</v>
      </c>
      <c r="C252" s="277" t="s">
        <v>20</v>
      </c>
      <c r="D252" s="278" t="e">
        <f>D249/C249-1</f>
        <v>#DIV/0!</v>
      </c>
      <c r="E252" s="278" t="e">
        <f t="shared" ref="E252:F254" si="7">E249/D249-1</f>
        <v>#DIV/0!</v>
      </c>
      <c r="F252" s="278" t="e">
        <f t="shared" si="7"/>
        <v>#DIV/0!</v>
      </c>
      <c r="H252" s="98"/>
      <c r="I252" s="98"/>
      <c r="J252" s="98"/>
      <c r="K252" s="98"/>
      <c r="L252" s="98"/>
    </row>
    <row r="253" spans="2:12" ht="15.75" hidden="1" thickBot="1">
      <c r="B253" s="269" t="s">
        <v>21</v>
      </c>
      <c r="C253" s="277" t="s">
        <v>20</v>
      </c>
      <c r="D253" s="278" t="e">
        <f>D250/C250-1</f>
        <v>#DIV/0!</v>
      </c>
      <c r="E253" s="278" t="e">
        <f t="shared" si="7"/>
        <v>#DIV/0!</v>
      </c>
      <c r="F253" s="278" t="e">
        <f t="shared" si="7"/>
        <v>#DIV/0!</v>
      </c>
    </row>
    <row r="254" spans="2:12" ht="15.75" hidden="1" thickBot="1">
      <c r="B254" s="269" t="s">
        <v>22</v>
      </c>
      <c r="C254" s="277" t="s">
        <v>20</v>
      </c>
      <c r="D254" s="278" t="e">
        <f>D251/C251-1</f>
        <v>#DIV/0!</v>
      </c>
      <c r="E254" s="278" t="e">
        <f t="shared" si="7"/>
        <v>#DIV/0!</v>
      </c>
      <c r="F254" s="278" t="e">
        <f t="shared" si="7"/>
        <v>#DIV/0!</v>
      </c>
    </row>
    <row r="255" spans="2:12" ht="15.75" hidden="1" thickBot="1">
      <c r="B255" s="1573" t="s">
        <v>98</v>
      </c>
      <c r="C255" s="1574"/>
      <c r="D255" s="1574"/>
      <c r="E255" s="1574"/>
      <c r="F255" s="1575"/>
    </row>
    <row r="256" spans="2:12" ht="12.75" hidden="1" customHeight="1">
      <c r="B256" s="1576"/>
      <c r="C256" s="274">
        <v>2021</v>
      </c>
      <c r="D256" s="274">
        <v>2022</v>
      </c>
      <c r="E256" s="274">
        <v>2023</v>
      </c>
      <c r="F256" s="274">
        <v>2024</v>
      </c>
    </row>
    <row r="257" spans="2:6" ht="9" hidden="1" customHeight="1" thickBot="1">
      <c r="B257" s="1577"/>
      <c r="C257" s="275" t="s">
        <v>7</v>
      </c>
      <c r="D257" s="275" t="s">
        <v>8</v>
      </c>
      <c r="E257" s="275" t="s">
        <v>8</v>
      </c>
      <c r="F257" s="275" t="s">
        <v>8</v>
      </c>
    </row>
    <row r="258" spans="2:6" ht="15.75" hidden="1" thickBot="1">
      <c r="B258" s="279" t="s">
        <v>41</v>
      </c>
      <c r="C258" s="280">
        <f>C259+C260+C261+C262</f>
        <v>0</v>
      </c>
      <c r="D258" s="280">
        <f>D259+D260+D261+D262</f>
        <v>0</v>
      </c>
      <c r="E258" s="280">
        <f>E259+E260+E261+E262</f>
        <v>0</v>
      </c>
      <c r="F258" s="280">
        <f>F259+F260+F261+F262</f>
        <v>0</v>
      </c>
    </row>
    <row r="259" spans="2:6" ht="15.75" hidden="1" thickBot="1">
      <c r="B259" s="281" t="s">
        <v>136</v>
      </c>
      <c r="C259" s="280"/>
      <c r="D259" s="280"/>
      <c r="E259" s="280"/>
      <c r="F259" s="280"/>
    </row>
    <row r="260" spans="2:6" ht="15.75" hidden="1" thickBot="1">
      <c r="B260" s="281" t="s">
        <v>141</v>
      </c>
      <c r="C260" s="280"/>
      <c r="D260" s="280"/>
      <c r="E260" s="280"/>
      <c r="F260" s="280"/>
    </row>
    <row r="261" spans="2:6" ht="15.75" hidden="1" thickBot="1">
      <c r="B261" s="281" t="s">
        <v>142</v>
      </c>
      <c r="C261" s="280"/>
      <c r="D261" s="280"/>
      <c r="E261" s="280"/>
      <c r="F261" s="280"/>
    </row>
    <row r="262" spans="2:6" ht="15.75" hidden="1" thickBot="1">
      <c r="B262" s="281" t="s">
        <v>143</v>
      </c>
      <c r="C262" s="280"/>
      <c r="D262" s="280"/>
      <c r="E262" s="280"/>
      <c r="F262" s="280"/>
    </row>
    <row r="263" spans="2:6" ht="15.75" hidden="1" thickBot="1">
      <c r="B263" s="279" t="s">
        <v>42</v>
      </c>
      <c r="C263" s="282">
        <f>C264+C265+C266+C267</f>
        <v>0</v>
      </c>
      <c r="D263" s="282">
        <f>D264+D265+D266+D267</f>
        <v>0</v>
      </c>
      <c r="E263" s="282">
        <f>E264+E265+E266+E267</f>
        <v>0</v>
      </c>
      <c r="F263" s="282">
        <f>F264+F265+F266+F267</f>
        <v>0</v>
      </c>
    </row>
    <row r="264" spans="2:6" ht="15.75" hidden="1" thickBot="1">
      <c r="B264" s="281" t="s">
        <v>136</v>
      </c>
      <c r="C264" s="282"/>
      <c r="D264" s="280"/>
      <c r="E264" s="280"/>
      <c r="F264" s="280">
        <v>0</v>
      </c>
    </row>
    <row r="265" spans="2:6" ht="15.75" hidden="1" thickBot="1">
      <c r="B265" s="281" t="s">
        <v>141</v>
      </c>
      <c r="C265" s="282"/>
      <c r="D265" s="280"/>
      <c r="E265" s="280"/>
      <c r="F265" s="280"/>
    </row>
    <row r="266" spans="2:6" ht="15.75" hidden="1" thickBot="1">
      <c r="B266" s="281" t="s">
        <v>142</v>
      </c>
      <c r="C266" s="282"/>
      <c r="D266" s="280"/>
      <c r="E266" s="280"/>
      <c r="F266" s="280"/>
    </row>
    <row r="267" spans="2:6" ht="15.75" hidden="1" thickBot="1">
      <c r="B267" s="281" t="s">
        <v>143</v>
      </c>
      <c r="C267" s="282"/>
      <c r="D267" s="280"/>
      <c r="E267" s="280"/>
      <c r="F267" s="280"/>
    </row>
    <row r="268" spans="2:6" ht="15.75" hidden="1" thickBot="1">
      <c r="B268" s="295" t="s">
        <v>30</v>
      </c>
      <c r="C268" s="282">
        <f>C258+C263</f>
        <v>0</v>
      </c>
      <c r="D268" s="282">
        <f>D258+D263</f>
        <v>0</v>
      </c>
      <c r="E268" s="282">
        <f>E258+E263</f>
        <v>0</v>
      </c>
      <c r="F268" s="282">
        <f>F258+F263</f>
        <v>0</v>
      </c>
    </row>
    <row r="269" spans="2:6" ht="45.75" hidden="1" thickBot="1">
      <c r="B269" s="273" t="s">
        <v>32</v>
      </c>
      <c r="C269" s="273"/>
      <c r="D269" s="293" t="s">
        <v>138</v>
      </c>
      <c r="E269" s="1579"/>
      <c r="F269" s="1580"/>
    </row>
    <row r="270" spans="2:6" ht="17.25" hidden="1" customHeight="1" thickBot="1">
      <c r="B270" s="269" t="s">
        <v>14</v>
      </c>
      <c r="C270" s="1581"/>
      <c r="D270" s="1582"/>
      <c r="E270" s="1582"/>
      <c r="F270" s="1583"/>
    </row>
    <row r="271" spans="2:6" ht="15.75" hidden="1" thickBot="1">
      <c r="B271" s="269" t="s">
        <v>15</v>
      </c>
      <c r="C271" s="1584"/>
      <c r="D271" s="1585"/>
      <c r="E271" s="1585"/>
      <c r="F271" s="1586"/>
    </row>
    <row r="272" spans="2:6" ht="12.75" hidden="1" customHeight="1">
      <c r="B272" s="1576"/>
      <c r="C272" s="274">
        <v>2021</v>
      </c>
      <c r="D272" s="274">
        <v>2022</v>
      </c>
      <c r="E272" s="274">
        <v>2023</v>
      </c>
      <c r="F272" s="274">
        <v>2024</v>
      </c>
    </row>
    <row r="273" spans="2:12" ht="9" hidden="1" customHeight="1" thickBot="1">
      <c r="B273" s="1577"/>
      <c r="C273" s="275" t="s">
        <v>7</v>
      </c>
      <c r="D273" s="275" t="s">
        <v>8</v>
      </c>
      <c r="E273" s="275" t="s">
        <v>8</v>
      </c>
      <c r="F273" s="275" t="s">
        <v>8</v>
      </c>
    </row>
    <row r="274" spans="2:12" ht="15.75" hidden="1" thickBot="1">
      <c r="B274" s="269" t="s">
        <v>16</v>
      </c>
      <c r="C274" s="269"/>
      <c r="D274" s="269"/>
      <c r="E274" s="269"/>
      <c r="F274" s="269"/>
    </row>
    <row r="275" spans="2:12" ht="15.75" hidden="1" thickBot="1">
      <c r="B275" s="269" t="s">
        <v>17</v>
      </c>
      <c r="C275" s="276"/>
      <c r="D275" s="276"/>
      <c r="E275" s="276"/>
      <c r="F275" s="276"/>
    </row>
    <row r="276" spans="2:12" ht="15.75" hidden="1" thickBot="1">
      <c r="B276" s="269" t="s">
        <v>18</v>
      </c>
      <c r="C276" s="276" t="e">
        <f>C275/C274</f>
        <v>#DIV/0!</v>
      </c>
      <c r="D276" s="276" t="e">
        <f>D275/D274</f>
        <v>#DIV/0!</v>
      </c>
      <c r="E276" s="276" t="e">
        <f>E275/E274</f>
        <v>#DIV/0!</v>
      </c>
      <c r="F276" s="276" t="e">
        <f>F275/F274</f>
        <v>#DIV/0!</v>
      </c>
    </row>
    <row r="277" spans="2:12" ht="15.75" hidden="1" thickBot="1">
      <c r="B277" s="269" t="s">
        <v>19</v>
      </c>
      <c r="C277" s="277" t="s">
        <v>20</v>
      </c>
      <c r="D277" s="278" t="e">
        <f>D274/C274-1</f>
        <v>#DIV/0!</v>
      </c>
      <c r="E277" s="278" t="e">
        <f t="shared" ref="E277:F279" si="8">E274/D274-1</f>
        <v>#DIV/0!</v>
      </c>
      <c r="F277" s="278" t="e">
        <f t="shared" si="8"/>
        <v>#DIV/0!</v>
      </c>
      <c r="H277" s="98"/>
      <c r="I277" s="98"/>
      <c r="J277" s="98"/>
      <c r="K277" s="98"/>
      <c r="L277" s="98"/>
    </row>
    <row r="278" spans="2:12" ht="15.75" hidden="1" thickBot="1">
      <c r="B278" s="269" t="s">
        <v>21</v>
      </c>
      <c r="C278" s="277" t="s">
        <v>20</v>
      </c>
      <c r="D278" s="278" t="e">
        <f>D275/C275-1</f>
        <v>#DIV/0!</v>
      </c>
      <c r="E278" s="278" t="e">
        <f t="shared" si="8"/>
        <v>#DIV/0!</v>
      </c>
      <c r="F278" s="278" t="e">
        <f t="shared" si="8"/>
        <v>#DIV/0!</v>
      </c>
    </row>
    <row r="279" spans="2:12" ht="15.75" hidden="1" thickBot="1">
      <c r="B279" s="269" t="s">
        <v>22</v>
      </c>
      <c r="C279" s="277" t="s">
        <v>20</v>
      </c>
      <c r="D279" s="278" t="e">
        <f>D276/C276-1</f>
        <v>#DIV/0!</v>
      </c>
      <c r="E279" s="278" t="e">
        <f t="shared" si="8"/>
        <v>#DIV/0!</v>
      </c>
      <c r="F279" s="278" t="e">
        <f t="shared" si="8"/>
        <v>#DIV/0!</v>
      </c>
    </row>
    <row r="280" spans="2:12" ht="15.75" hidden="1" thickBot="1">
      <c r="B280" s="1573" t="s">
        <v>117</v>
      </c>
      <c r="C280" s="1574"/>
      <c r="D280" s="1574"/>
      <c r="E280" s="1574"/>
      <c r="F280" s="1575"/>
    </row>
    <row r="281" spans="2:12" ht="12.75" hidden="1" customHeight="1">
      <c r="B281" s="1576"/>
      <c r="C281" s="274">
        <v>2021</v>
      </c>
      <c r="D281" s="274">
        <v>2022</v>
      </c>
      <c r="E281" s="274">
        <v>2023</v>
      </c>
      <c r="F281" s="274">
        <v>2024</v>
      </c>
    </row>
    <row r="282" spans="2:12" ht="9" hidden="1" customHeight="1" thickBot="1">
      <c r="B282" s="1577"/>
      <c r="C282" s="275" t="s">
        <v>7</v>
      </c>
      <c r="D282" s="275" t="s">
        <v>8</v>
      </c>
      <c r="E282" s="275" t="s">
        <v>8</v>
      </c>
      <c r="F282" s="275" t="s">
        <v>8</v>
      </c>
    </row>
    <row r="283" spans="2:12" ht="15.75" hidden="1" thickBot="1">
      <c r="B283" s="279" t="s">
        <v>41</v>
      </c>
      <c r="C283" s="280">
        <f>C284+C285+C286+C287</f>
        <v>0</v>
      </c>
      <c r="D283" s="280">
        <f>D284+D285+D286+D287</f>
        <v>0</v>
      </c>
      <c r="E283" s="280">
        <f>E284+E285+E286+E287</f>
        <v>0</v>
      </c>
      <c r="F283" s="280">
        <f>F284+F285+F286+F287</f>
        <v>0</v>
      </c>
    </row>
    <row r="284" spans="2:12" ht="15.75" hidden="1" thickBot="1">
      <c r="B284" s="281" t="s">
        <v>136</v>
      </c>
      <c r="C284" s="280"/>
      <c r="D284" s="280"/>
      <c r="E284" s="280"/>
      <c r="F284" s="280"/>
    </row>
    <row r="285" spans="2:12" ht="15.75" hidden="1" thickBot="1">
      <c r="B285" s="281" t="s">
        <v>141</v>
      </c>
      <c r="C285" s="280"/>
      <c r="D285" s="280"/>
      <c r="E285" s="280"/>
      <c r="F285" s="280"/>
    </row>
    <row r="286" spans="2:12" ht="15.75" hidden="1" thickBot="1">
      <c r="B286" s="281" t="s">
        <v>142</v>
      </c>
      <c r="C286" s="280"/>
      <c r="D286" s="280"/>
      <c r="E286" s="280"/>
      <c r="F286" s="280"/>
    </row>
    <row r="287" spans="2:12" ht="15.75" hidden="1" thickBot="1">
      <c r="B287" s="281" t="s">
        <v>143</v>
      </c>
      <c r="C287" s="280"/>
      <c r="D287" s="280"/>
      <c r="E287" s="280"/>
      <c r="F287" s="280"/>
    </row>
    <row r="288" spans="2:12" ht="15.75" hidden="1" thickBot="1">
      <c r="B288" s="279" t="s">
        <v>42</v>
      </c>
      <c r="C288" s="282">
        <f>C289+C290+C291+C292</f>
        <v>0</v>
      </c>
      <c r="D288" s="282">
        <f>D289+D290+D291+D292</f>
        <v>0</v>
      </c>
      <c r="E288" s="282">
        <f>E289+E290+E291+E292</f>
        <v>0</v>
      </c>
      <c r="F288" s="282">
        <f>F289+F290+F291+F292</f>
        <v>0</v>
      </c>
    </row>
    <row r="289" spans="2:12" ht="15.75" hidden="1" thickBot="1">
      <c r="B289" s="281" t="s">
        <v>136</v>
      </c>
      <c r="C289" s="282"/>
      <c r="D289" s="280"/>
      <c r="E289" s="280"/>
      <c r="F289" s="280"/>
    </row>
    <row r="290" spans="2:12" ht="15.75" hidden="1" thickBot="1">
      <c r="B290" s="281" t="s">
        <v>141</v>
      </c>
      <c r="C290" s="282"/>
      <c r="D290" s="280"/>
      <c r="E290" s="280"/>
      <c r="F290" s="280"/>
    </row>
    <row r="291" spans="2:12" ht="15.75" hidden="1" thickBot="1">
      <c r="B291" s="281" t="s">
        <v>142</v>
      </c>
      <c r="C291" s="282"/>
      <c r="D291" s="280"/>
      <c r="E291" s="280"/>
      <c r="F291" s="280"/>
    </row>
    <row r="292" spans="2:12" ht="15.75" hidden="1" thickBot="1">
      <c r="B292" s="281" t="s">
        <v>143</v>
      </c>
      <c r="C292" s="282"/>
      <c r="D292" s="280"/>
      <c r="E292" s="280"/>
      <c r="F292" s="280"/>
    </row>
    <row r="293" spans="2:12" ht="15.75" hidden="1" thickBot="1">
      <c r="B293" s="295" t="s">
        <v>144</v>
      </c>
      <c r="C293" s="282">
        <f>C283+C288</f>
        <v>0</v>
      </c>
      <c r="D293" s="282">
        <f>D283+D288</f>
        <v>0</v>
      </c>
      <c r="E293" s="282">
        <f>E283+E288</f>
        <v>0</v>
      </c>
      <c r="F293" s="282">
        <f>F283+F288</f>
        <v>0</v>
      </c>
    </row>
    <row r="294" spans="2:12" ht="45.75" hidden="1" thickBot="1">
      <c r="B294" s="273" t="s">
        <v>64</v>
      </c>
      <c r="C294" s="299"/>
      <c r="D294" s="297" t="s">
        <v>138</v>
      </c>
      <c r="E294" s="300"/>
      <c r="F294" s="301"/>
    </row>
    <row r="295" spans="2:12" ht="17.25" hidden="1" customHeight="1" thickBot="1">
      <c r="B295" s="269" t="s">
        <v>14</v>
      </c>
      <c r="C295" s="1581"/>
      <c r="D295" s="1582"/>
      <c r="E295" s="1582"/>
      <c r="F295" s="1583"/>
    </row>
    <row r="296" spans="2:12" ht="15.75" hidden="1" thickBot="1">
      <c r="B296" s="269" t="s">
        <v>15</v>
      </c>
      <c r="C296" s="1584"/>
      <c r="D296" s="1585"/>
      <c r="E296" s="1585"/>
      <c r="F296" s="1586"/>
    </row>
    <row r="297" spans="2:12" ht="12.75" hidden="1" customHeight="1">
      <c r="B297" s="1576"/>
      <c r="C297" s="274">
        <v>2021</v>
      </c>
      <c r="D297" s="274">
        <v>2022</v>
      </c>
      <c r="E297" s="274">
        <v>2023</v>
      </c>
      <c r="F297" s="274">
        <v>2024</v>
      </c>
    </row>
    <row r="298" spans="2:12" ht="9" hidden="1" customHeight="1" thickBot="1">
      <c r="B298" s="1577"/>
      <c r="C298" s="275" t="s">
        <v>7</v>
      </c>
      <c r="D298" s="275" t="s">
        <v>8</v>
      </c>
      <c r="E298" s="275" t="s">
        <v>8</v>
      </c>
      <c r="F298" s="275" t="s">
        <v>8</v>
      </c>
    </row>
    <row r="299" spans="2:12" ht="15.75" hidden="1" thickBot="1">
      <c r="B299" s="269" t="s">
        <v>16</v>
      </c>
      <c r="C299" s="269"/>
      <c r="D299" s="269"/>
      <c r="E299" s="269"/>
      <c r="F299" s="269"/>
    </row>
    <row r="300" spans="2:12" ht="15.75" hidden="1" thickBot="1">
      <c r="B300" s="269" t="s">
        <v>17</v>
      </c>
      <c r="C300" s="276">
        <f>C318</f>
        <v>0</v>
      </c>
      <c r="D300" s="276">
        <f>D318</f>
        <v>0</v>
      </c>
      <c r="E300" s="276">
        <f>E318</f>
        <v>0</v>
      </c>
      <c r="F300" s="276">
        <f>F318</f>
        <v>0</v>
      </c>
    </row>
    <row r="301" spans="2:12" ht="15.75" hidden="1" thickBot="1">
      <c r="B301" s="269" t="s">
        <v>18</v>
      </c>
      <c r="C301" s="276" t="e">
        <f>C300/C299</f>
        <v>#DIV/0!</v>
      </c>
      <c r="D301" s="276" t="e">
        <f>D300/D299</f>
        <v>#DIV/0!</v>
      </c>
      <c r="E301" s="276" t="e">
        <f>E300/E299</f>
        <v>#DIV/0!</v>
      </c>
      <c r="F301" s="276" t="e">
        <f>F300/F299</f>
        <v>#DIV/0!</v>
      </c>
    </row>
    <row r="302" spans="2:12" ht="15.75" hidden="1" thickBot="1">
      <c r="B302" s="269" t="s">
        <v>19</v>
      </c>
      <c r="C302" s="277" t="s">
        <v>20</v>
      </c>
      <c r="D302" s="278" t="e">
        <f>D299/C299-1</f>
        <v>#DIV/0!</v>
      </c>
      <c r="E302" s="278" t="e">
        <f t="shared" ref="E302:F304" si="9">E299/D299-1</f>
        <v>#DIV/0!</v>
      </c>
      <c r="F302" s="278" t="e">
        <f t="shared" si="9"/>
        <v>#DIV/0!</v>
      </c>
      <c r="H302" s="98"/>
      <c r="I302" s="98"/>
      <c r="J302" s="98"/>
      <c r="K302" s="98"/>
      <c r="L302" s="98"/>
    </row>
    <row r="303" spans="2:12" ht="15.75" hidden="1" thickBot="1">
      <c r="B303" s="269" t="s">
        <v>21</v>
      </c>
      <c r="C303" s="277" t="s">
        <v>20</v>
      </c>
      <c r="D303" s="278" t="e">
        <f>D300/C300-1</f>
        <v>#DIV/0!</v>
      </c>
      <c r="E303" s="278" t="e">
        <f t="shared" si="9"/>
        <v>#DIV/0!</v>
      </c>
      <c r="F303" s="278" t="e">
        <f t="shared" si="9"/>
        <v>#DIV/0!</v>
      </c>
    </row>
    <row r="304" spans="2:12" ht="15.75" hidden="1" thickBot="1">
      <c r="B304" s="269" t="s">
        <v>22</v>
      </c>
      <c r="C304" s="277" t="s">
        <v>20</v>
      </c>
      <c r="D304" s="278" t="e">
        <f>D301/C301-1</f>
        <v>#DIV/0!</v>
      </c>
      <c r="E304" s="278" t="e">
        <f t="shared" si="9"/>
        <v>#DIV/0!</v>
      </c>
      <c r="F304" s="278" t="e">
        <f t="shared" si="9"/>
        <v>#DIV/0!</v>
      </c>
    </row>
    <row r="305" spans="2:6" ht="15.75" hidden="1" thickBot="1">
      <c r="B305" s="1573" t="s">
        <v>185</v>
      </c>
      <c r="C305" s="1574"/>
      <c r="D305" s="1574"/>
      <c r="E305" s="1574"/>
      <c r="F305" s="1575"/>
    </row>
    <row r="306" spans="2:6" ht="12.75" hidden="1" customHeight="1">
      <c r="B306" s="1576"/>
      <c r="C306" s="274">
        <v>2021</v>
      </c>
      <c r="D306" s="274">
        <v>2022</v>
      </c>
      <c r="E306" s="274">
        <v>2023</v>
      </c>
      <c r="F306" s="274">
        <v>2024</v>
      </c>
    </row>
    <row r="307" spans="2:6" ht="9" hidden="1" customHeight="1" thickBot="1">
      <c r="B307" s="1577"/>
      <c r="C307" s="275" t="s">
        <v>7</v>
      </c>
      <c r="D307" s="275" t="s">
        <v>8</v>
      </c>
      <c r="E307" s="275" t="s">
        <v>8</v>
      </c>
      <c r="F307" s="275" t="s">
        <v>8</v>
      </c>
    </row>
    <row r="308" spans="2:6" ht="15.75" hidden="1" thickBot="1">
      <c r="B308" s="279" t="s">
        <v>41</v>
      </c>
      <c r="C308" s="280">
        <f>C309+C310+C311+C312</f>
        <v>0</v>
      </c>
      <c r="D308" s="280">
        <f>D309+D310+D311+D312</f>
        <v>0</v>
      </c>
      <c r="E308" s="280">
        <f>E309+E310+E311+E312</f>
        <v>0</v>
      </c>
      <c r="F308" s="280">
        <f>F309+F310+F311+F312</f>
        <v>0</v>
      </c>
    </row>
    <row r="309" spans="2:6" ht="15.75" hidden="1" thickBot="1">
      <c r="B309" s="281" t="s">
        <v>136</v>
      </c>
      <c r="C309" s="280"/>
      <c r="D309" s="280"/>
      <c r="E309" s="280"/>
      <c r="F309" s="280"/>
    </row>
    <row r="310" spans="2:6" ht="15.75" hidden="1" thickBot="1">
      <c r="B310" s="281" t="s">
        <v>141</v>
      </c>
      <c r="C310" s="280"/>
      <c r="D310" s="280"/>
      <c r="E310" s="280"/>
      <c r="F310" s="280"/>
    </row>
    <row r="311" spans="2:6" ht="15.75" hidden="1" thickBot="1">
      <c r="B311" s="281" t="s">
        <v>142</v>
      </c>
      <c r="C311" s="280"/>
      <c r="D311" s="280"/>
      <c r="E311" s="280"/>
      <c r="F311" s="280"/>
    </row>
    <row r="312" spans="2:6" ht="15.75" hidden="1" thickBot="1">
      <c r="B312" s="281" t="s">
        <v>143</v>
      </c>
      <c r="C312" s="280"/>
      <c r="D312" s="280"/>
      <c r="E312" s="280"/>
      <c r="F312" s="280"/>
    </row>
    <row r="313" spans="2:6" ht="15.75" hidden="1" thickBot="1">
      <c r="B313" s="279" t="s">
        <v>42</v>
      </c>
      <c r="C313" s="282">
        <f>C314+C315+C316+C317</f>
        <v>0</v>
      </c>
      <c r="D313" s="282">
        <f>D314+D315+D316+D317</f>
        <v>0</v>
      </c>
      <c r="E313" s="282">
        <f>E314+E315+E316+E317</f>
        <v>0</v>
      </c>
      <c r="F313" s="282">
        <f>F314+F315+F316+F317</f>
        <v>0</v>
      </c>
    </row>
    <row r="314" spans="2:6" ht="15.75" hidden="1" thickBot="1">
      <c r="B314" s="281" t="s">
        <v>136</v>
      </c>
      <c r="C314" s="282"/>
      <c r="D314" s="280"/>
      <c r="E314" s="280"/>
      <c r="F314" s="280"/>
    </row>
    <row r="315" spans="2:6" ht="15.75" hidden="1" thickBot="1">
      <c r="B315" s="281" t="s">
        <v>141</v>
      </c>
      <c r="C315" s="282"/>
      <c r="D315" s="280"/>
      <c r="E315" s="280"/>
      <c r="F315" s="280"/>
    </row>
    <row r="316" spans="2:6" ht="15.75" hidden="1" thickBot="1">
      <c r="B316" s="281" t="s">
        <v>142</v>
      </c>
      <c r="C316" s="282"/>
      <c r="D316" s="280"/>
      <c r="E316" s="280"/>
      <c r="F316" s="280"/>
    </row>
    <row r="317" spans="2:6" ht="15.75" hidden="1" thickBot="1">
      <c r="B317" s="281" t="s">
        <v>143</v>
      </c>
      <c r="C317" s="282"/>
      <c r="D317" s="280"/>
      <c r="E317" s="280"/>
      <c r="F317" s="280"/>
    </row>
    <row r="318" spans="2:6" ht="15.75" hidden="1" thickBot="1">
      <c r="B318" s="287" t="s">
        <v>147</v>
      </c>
      <c r="C318" s="282">
        <f>C308+C313</f>
        <v>0</v>
      </c>
      <c r="D318" s="282">
        <f>D308+D313</f>
        <v>0</v>
      </c>
      <c r="E318" s="282">
        <f>E308+E313</f>
        <v>0</v>
      </c>
      <c r="F318" s="282">
        <f>F308+F313</f>
        <v>0</v>
      </c>
    </row>
    <row r="319" spans="2:6" ht="25.5" hidden="1" customHeight="1" thickBot="1">
      <c r="B319" s="298" t="s">
        <v>43</v>
      </c>
      <c r="C319" s="1578"/>
      <c r="D319" s="1579"/>
      <c r="E319" s="1579"/>
      <c r="F319" s="1580"/>
    </row>
    <row r="320" spans="2:6" ht="45.75" hidden="1" thickBot="1">
      <c r="B320" s="273" t="s">
        <v>64</v>
      </c>
      <c r="C320" s="299"/>
      <c r="D320" s="297" t="s">
        <v>138</v>
      </c>
      <c r="E320" s="300"/>
      <c r="F320" s="301"/>
    </row>
    <row r="321" spans="2:12" ht="17.25" hidden="1" customHeight="1" thickBot="1">
      <c r="B321" s="269" t="s">
        <v>14</v>
      </c>
      <c r="C321" s="1581"/>
      <c r="D321" s="1582"/>
      <c r="E321" s="1582"/>
      <c r="F321" s="1583"/>
    </row>
    <row r="322" spans="2:12" ht="15.75" hidden="1" thickBot="1">
      <c r="B322" s="269" t="s">
        <v>15</v>
      </c>
      <c r="C322" s="1584"/>
      <c r="D322" s="1585"/>
      <c r="E322" s="1585"/>
      <c r="F322" s="1586"/>
    </row>
    <row r="323" spans="2:12" ht="12.75" hidden="1" customHeight="1">
      <c r="B323" s="1576"/>
      <c r="C323" s="274">
        <v>2021</v>
      </c>
      <c r="D323" s="274">
        <v>2022</v>
      </c>
      <c r="E323" s="274">
        <v>2023</v>
      </c>
      <c r="F323" s="274">
        <v>2024</v>
      </c>
    </row>
    <row r="324" spans="2:12" ht="9" hidden="1" customHeight="1" thickBot="1">
      <c r="B324" s="1577"/>
      <c r="C324" s="275" t="s">
        <v>7</v>
      </c>
      <c r="D324" s="275" t="s">
        <v>8</v>
      </c>
      <c r="E324" s="275" t="s">
        <v>8</v>
      </c>
      <c r="F324" s="275" t="s">
        <v>8</v>
      </c>
    </row>
    <row r="325" spans="2:12" ht="15.75" hidden="1" thickBot="1">
      <c r="B325" s="269" t="s">
        <v>16</v>
      </c>
      <c r="C325" s="269"/>
      <c r="D325" s="269"/>
      <c r="E325" s="269"/>
      <c r="F325" s="269"/>
    </row>
    <row r="326" spans="2:12" ht="15.75" hidden="1" thickBot="1">
      <c r="B326" s="269" t="s">
        <v>17</v>
      </c>
      <c r="C326" s="276">
        <f>C344</f>
        <v>0</v>
      </c>
      <c r="D326" s="276">
        <f>D344</f>
        <v>0</v>
      </c>
      <c r="E326" s="276">
        <f>E344</f>
        <v>0</v>
      </c>
      <c r="F326" s="276">
        <f>F344</f>
        <v>0</v>
      </c>
    </row>
    <row r="327" spans="2:12" ht="15.75" hidden="1" thickBot="1">
      <c r="B327" s="269" t="s">
        <v>18</v>
      </c>
      <c r="C327" s="276" t="e">
        <f>C326/C325</f>
        <v>#DIV/0!</v>
      </c>
      <c r="D327" s="276" t="e">
        <f>D326/D325</f>
        <v>#DIV/0!</v>
      </c>
      <c r="E327" s="276" t="e">
        <f>E326/E325</f>
        <v>#DIV/0!</v>
      </c>
      <c r="F327" s="276" t="e">
        <f>F326/F325</f>
        <v>#DIV/0!</v>
      </c>
    </row>
    <row r="328" spans="2:12" ht="15.75" hidden="1" thickBot="1">
      <c r="B328" s="269" t="s">
        <v>19</v>
      </c>
      <c r="C328" s="277" t="s">
        <v>20</v>
      </c>
      <c r="D328" s="278" t="e">
        <f>D325/C325-1</f>
        <v>#DIV/0!</v>
      </c>
      <c r="E328" s="278" t="e">
        <f t="shared" ref="E328:F330" si="10">E325/D325-1</f>
        <v>#DIV/0!</v>
      </c>
      <c r="F328" s="278" t="e">
        <f t="shared" si="10"/>
        <v>#DIV/0!</v>
      </c>
      <c r="H328" s="98"/>
      <c r="I328" s="98"/>
      <c r="J328" s="98"/>
      <c r="K328" s="98"/>
      <c r="L328" s="98"/>
    </row>
    <row r="329" spans="2:12" ht="15.75" hidden="1" thickBot="1">
      <c r="B329" s="269" t="s">
        <v>21</v>
      </c>
      <c r="C329" s="277" t="s">
        <v>20</v>
      </c>
      <c r="D329" s="278" t="e">
        <f>D326/C326-1</f>
        <v>#DIV/0!</v>
      </c>
      <c r="E329" s="278" t="e">
        <f t="shared" si="10"/>
        <v>#DIV/0!</v>
      </c>
      <c r="F329" s="278" t="e">
        <f t="shared" si="10"/>
        <v>#DIV/0!</v>
      </c>
    </row>
    <row r="330" spans="2:12" ht="15.75" hidden="1" thickBot="1">
      <c r="B330" s="269" t="s">
        <v>22</v>
      </c>
      <c r="C330" s="277" t="s">
        <v>20</v>
      </c>
      <c r="D330" s="278" t="e">
        <f>D327/C327-1</f>
        <v>#DIV/0!</v>
      </c>
      <c r="E330" s="278" t="e">
        <f t="shared" si="10"/>
        <v>#DIV/0!</v>
      </c>
      <c r="F330" s="278" t="e">
        <f t="shared" si="10"/>
        <v>#DIV/0!</v>
      </c>
    </row>
    <row r="331" spans="2:12" ht="15.75" hidden="1" thickBot="1">
      <c r="B331" s="1573" t="s">
        <v>97</v>
      </c>
      <c r="C331" s="1574"/>
      <c r="D331" s="1574"/>
      <c r="E331" s="1574"/>
      <c r="F331" s="1575"/>
    </row>
    <row r="332" spans="2:12" ht="12.75" hidden="1" customHeight="1">
      <c r="B332" s="1576"/>
      <c r="C332" s="274">
        <v>2019</v>
      </c>
      <c r="D332" s="274">
        <v>2020</v>
      </c>
      <c r="E332" s="274">
        <v>2021</v>
      </c>
      <c r="F332" s="274">
        <v>2022</v>
      </c>
    </row>
    <row r="333" spans="2:12" ht="9" hidden="1" customHeight="1" thickBot="1">
      <c r="B333" s="1577"/>
      <c r="C333" s="275" t="s">
        <v>7</v>
      </c>
      <c r="D333" s="275" t="s">
        <v>8</v>
      </c>
      <c r="E333" s="275" t="s">
        <v>8</v>
      </c>
      <c r="F333" s="275" t="s">
        <v>8</v>
      </c>
    </row>
    <row r="334" spans="2:12" ht="15.75" hidden="1" thickBot="1">
      <c r="B334" s="279" t="s">
        <v>41</v>
      </c>
      <c r="C334" s="280">
        <f>C335+C336+C337+C338</f>
        <v>0</v>
      </c>
      <c r="D334" s="280">
        <f>D335+D336+D337+D338</f>
        <v>0</v>
      </c>
      <c r="E334" s="280">
        <f>E335+E336+E337+E338</f>
        <v>0</v>
      </c>
      <c r="F334" s="280">
        <f>F335+F336+F337+F338</f>
        <v>0</v>
      </c>
    </row>
    <row r="335" spans="2:12" ht="15.75" hidden="1" thickBot="1">
      <c r="B335" s="281" t="s">
        <v>136</v>
      </c>
      <c r="C335" s="280"/>
      <c r="D335" s="280"/>
      <c r="E335" s="280"/>
      <c r="F335" s="280"/>
    </row>
    <row r="336" spans="2:12" ht="15.75" hidden="1" thickBot="1">
      <c r="B336" s="281" t="s">
        <v>141</v>
      </c>
      <c r="C336" s="280"/>
      <c r="D336" s="280"/>
      <c r="E336" s="280"/>
      <c r="F336" s="280"/>
    </row>
    <row r="337" spans="2:12" ht="15.75" hidden="1" thickBot="1">
      <c r="B337" s="281" t="s">
        <v>142</v>
      </c>
      <c r="C337" s="280"/>
      <c r="D337" s="280"/>
      <c r="E337" s="280"/>
      <c r="F337" s="280"/>
    </row>
    <row r="338" spans="2:12" ht="15.75" hidden="1" thickBot="1">
      <c r="B338" s="281" t="s">
        <v>143</v>
      </c>
      <c r="C338" s="280"/>
      <c r="D338" s="280"/>
      <c r="E338" s="280"/>
      <c r="F338" s="280"/>
    </row>
    <row r="339" spans="2:12" ht="15.75" hidden="1" thickBot="1">
      <c r="B339" s="279" t="s">
        <v>42</v>
      </c>
      <c r="C339" s="282">
        <f>C340+C341+C342+C343</f>
        <v>0</v>
      </c>
      <c r="D339" s="282">
        <f>D340+D341+D342+D343</f>
        <v>0</v>
      </c>
      <c r="E339" s="282">
        <f>E340+E341+E342+E343</f>
        <v>0</v>
      </c>
      <c r="F339" s="282">
        <f>F340+F341+F342+F343</f>
        <v>0</v>
      </c>
    </row>
    <row r="340" spans="2:12" ht="15.75" hidden="1" thickBot="1">
      <c r="B340" s="281" t="s">
        <v>136</v>
      </c>
      <c r="C340" s="282"/>
      <c r="D340" s="282"/>
      <c r="E340" s="282"/>
      <c r="F340" s="282"/>
    </row>
    <row r="341" spans="2:12" ht="15.75" hidden="1" thickBot="1">
      <c r="B341" s="281" t="s">
        <v>141</v>
      </c>
      <c r="C341" s="282"/>
      <c r="D341" s="282"/>
      <c r="E341" s="282"/>
      <c r="F341" s="282"/>
    </row>
    <row r="342" spans="2:12" ht="15.75" hidden="1" thickBot="1">
      <c r="B342" s="281" t="s">
        <v>142</v>
      </c>
      <c r="C342" s="282"/>
      <c r="D342" s="282"/>
      <c r="E342" s="282"/>
      <c r="F342" s="282"/>
    </row>
    <row r="343" spans="2:12" ht="15.75" hidden="1" thickBot="1">
      <c r="B343" s="281" t="s">
        <v>143</v>
      </c>
      <c r="C343" s="282"/>
      <c r="D343" s="282"/>
      <c r="E343" s="282"/>
      <c r="F343" s="282"/>
    </row>
    <row r="344" spans="2:12" ht="15.75" hidden="1" thickBot="1">
      <c r="B344" s="287" t="s">
        <v>47</v>
      </c>
      <c r="C344" s="282">
        <f>C334+C339</f>
        <v>0</v>
      </c>
      <c r="D344" s="282">
        <f>D334+D339</f>
        <v>0</v>
      </c>
      <c r="E344" s="282">
        <f>E334+E339</f>
        <v>0</v>
      </c>
      <c r="F344" s="282">
        <f>F334+F339</f>
        <v>0</v>
      </c>
    </row>
    <row r="345" spans="2:12" ht="15.75" thickBot="1">
      <c r="B345" s="302"/>
      <c r="C345" s="303"/>
      <c r="D345" s="303"/>
      <c r="E345" s="303"/>
      <c r="F345" s="303"/>
    </row>
    <row r="346" spans="2:12" ht="27" customHeight="1" thickBot="1">
      <c r="B346" s="268" t="s">
        <v>49</v>
      </c>
      <c r="C346" s="304">
        <f>+C221+C145+C67+C30+C170+C104+C326+C300+C275+C250+C195</f>
        <v>56603</v>
      </c>
      <c r="D346" s="304">
        <f>+D221+D145+D67+D30+D170+D104+D326+D300+D275+D250+D195</f>
        <v>60603</v>
      </c>
      <c r="E346" s="304">
        <f>+E221+E145+E67+E30+E170+E104+E326+E300+E275+E250+E195</f>
        <v>60603</v>
      </c>
      <c r="F346" s="304">
        <f>+F221+F145+F67+F30+F170+F104+F326+F300+F275+F250+F195</f>
        <v>60603</v>
      </c>
    </row>
    <row r="347" spans="2:12" ht="24.75" thickBot="1">
      <c r="B347" s="268" t="s">
        <v>50</v>
      </c>
      <c r="C347" s="304">
        <f>+C239+C213+C133+C96+C59+C344+C318+C293+C268+C188+C163</f>
        <v>56603</v>
      </c>
      <c r="D347" s="304">
        <f>+D239+D213+D133+D96+D59+D344+D318+D293+D268+D188+D163</f>
        <v>60603</v>
      </c>
      <c r="E347" s="304">
        <f>+E239+E213+E133+E96+E59+E344+E318+E293+E268+E188+E163</f>
        <v>60603</v>
      </c>
      <c r="F347" s="304">
        <f>+F239+F213+F133+F96+F59+F344+F318+F293+F268+F188+F163</f>
        <v>60603</v>
      </c>
      <c r="G347" s="305"/>
      <c r="H347" s="305"/>
      <c r="I347" s="305"/>
      <c r="J347" s="305"/>
      <c r="K347" s="305"/>
      <c r="L347" s="305"/>
    </row>
    <row r="348" spans="2:12" ht="15.75" thickBot="1">
      <c r="B348" s="279" t="s">
        <v>23</v>
      </c>
      <c r="C348" s="306">
        <f>C349+C350</f>
        <v>31664</v>
      </c>
      <c r="D348" s="306">
        <f>D349+D350</f>
        <v>31664</v>
      </c>
      <c r="E348" s="306">
        <f>E349+E350</f>
        <v>31664</v>
      </c>
      <c r="F348" s="306">
        <f>F349+F350</f>
        <v>31664</v>
      </c>
      <c r="G348" s="307"/>
      <c r="H348" s="307"/>
      <c r="I348" s="307"/>
      <c r="J348" s="307"/>
      <c r="K348" s="307"/>
      <c r="L348" s="307"/>
    </row>
    <row r="349" spans="2:12" ht="15.75" thickBot="1">
      <c r="B349" s="281" t="s">
        <v>136</v>
      </c>
      <c r="C349" s="282">
        <f>C39+C76+C113</f>
        <v>31664</v>
      </c>
      <c r="D349" s="282">
        <f>D39+D76+D113</f>
        <v>31664</v>
      </c>
      <c r="E349" s="282">
        <f t="shared" ref="C349:F350" si="11">E39+E76+E113</f>
        <v>31664</v>
      </c>
      <c r="F349" s="282">
        <f t="shared" si="11"/>
        <v>31664</v>
      </c>
      <c r="G349" s="308"/>
      <c r="H349" s="308"/>
      <c r="I349" s="308"/>
      <c r="J349" s="308"/>
      <c r="K349" s="308"/>
      <c r="L349" s="308"/>
    </row>
    <row r="350" spans="2:12" ht="15.75" thickBot="1">
      <c r="B350" s="281" t="s">
        <v>148</v>
      </c>
      <c r="C350" s="282">
        <f t="shared" si="11"/>
        <v>0</v>
      </c>
      <c r="D350" s="282">
        <f t="shared" si="11"/>
        <v>0</v>
      </c>
      <c r="E350" s="282">
        <f t="shared" si="11"/>
        <v>0</v>
      </c>
      <c r="F350" s="282">
        <f t="shared" si="11"/>
        <v>0</v>
      </c>
      <c r="G350" s="308"/>
      <c r="H350" s="308"/>
      <c r="I350" s="308"/>
      <c r="J350" s="308"/>
      <c r="K350" s="308"/>
      <c r="L350" s="308"/>
    </row>
    <row r="351" spans="2:12" ht="24.75" thickBot="1">
      <c r="B351" s="279" t="s">
        <v>24</v>
      </c>
      <c r="C351" s="306">
        <f>C352+C353</f>
        <v>3939</v>
      </c>
      <c r="D351" s="306">
        <f>D352+D353</f>
        <v>3939</v>
      </c>
      <c r="E351" s="306">
        <f>E352+E353</f>
        <v>3939</v>
      </c>
      <c r="F351" s="306">
        <f>F352+F353</f>
        <v>3939</v>
      </c>
    </row>
    <row r="352" spans="2:12" ht="15.75" thickBot="1">
      <c r="B352" s="281" t="s">
        <v>136</v>
      </c>
      <c r="C352" s="280">
        <f>C42+C79+C116</f>
        <v>3939</v>
      </c>
      <c r="D352" s="280">
        <f>D42+D79+D116</f>
        <v>3939</v>
      </c>
      <c r="E352" s="280">
        <f>E42+E79+E116</f>
        <v>3939</v>
      </c>
      <c r="F352" s="280">
        <f>F42+F79+F116</f>
        <v>3939</v>
      </c>
    </row>
    <row r="353" spans="2:6" ht="15.75" thickBot="1">
      <c r="B353" s="281" t="s">
        <v>148</v>
      </c>
      <c r="C353" s="282">
        <f>C43+C80+C114</f>
        <v>0</v>
      </c>
      <c r="D353" s="282">
        <f>D43+D80+D114</f>
        <v>0</v>
      </c>
      <c r="E353" s="282">
        <f>E43+E80+E114</f>
        <v>0</v>
      </c>
      <c r="F353" s="282">
        <f>F43+F80+F114</f>
        <v>0</v>
      </c>
    </row>
    <row r="354" spans="2:6" ht="15.75" thickBot="1">
      <c r="B354" s="279" t="s">
        <v>25</v>
      </c>
      <c r="C354" s="306">
        <f>C355+C356</f>
        <v>17000</v>
      </c>
      <c r="D354" s="306">
        <f>D355+D356</f>
        <v>21000</v>
      </c>
      <c r="E354" s="306">
        <f>E355+E356</f>
        <v>21000</v>
      </c>
      <c r="F354" s="306">
        <f>F355+F356</f>
        <v>21000</v>
      </c>
    </row>
    <row r="355" spans="2:6" ht="15.75" thickBot="1">
      <c r="B355" s="281" t="s">
        <v>136</v>
      </c>
      <c r="C355" s="282">
        <f t="shared" ref="C355:F356" si="12">C45+C82+C119</f>
        <v>17000</v>
      </c>
      <c r="D355" s="282">
        <f t="shared" si="12"/>
        <v>21000</v>
      </c>
      <c r="E355" s="282">
        <f t="shared" si="12"/>
        <v>21000</v>
      </c>
      <c r="F355" s="282">
        <f t="shared" si="12"/>
        <v>21000</v>
      </c>
    </row>
    <row r="356" spans="2:6" ht="15.75" thickBot="1">
      <c r="B356" s="281" t="s">
        <v>148</v>
      </c>
      <c r="C356" s="282">
        <f t="shared" si="12"/>
        <v>0</v>
      </c>
      <c r="D356" s="282">
        <f t="shared" si="12"/>
        <v>0</v>
      </c>
      <c r="E356" s="282">
        <f t="shared" si="12"/>
        <v>0</v>
      </c>
      <c r="F356" s="282">
        <f t="shared" si="12"/>
        <v>0</v>
      </c>
    </row>
    <row r="357" spans="2:6" ht="15.75" thickBot="1">
      <c r="B357" s="279" t="s">
        <v>26</v>
      </c>
      <c r="C357" s="306">
        <f>C358+C359</f>
        <v>0</v>
      </c>
      <c r="D357" s="306">
        <f>D358+D359</f>
        <v>0</v>
      </c>
      <c r="E357" s="306">
        <f>E358+E359</f>
        <v>0</v>
      </c>
      <c r="F357" s="306">
        <f>F358+F359</f>
        <v>0</v>
      </c>
    </row>
    <row r="358" spans="2:6" ht="15.75" thickBot="1">
      <c r="B358" s="281" t="s">
        <v>136</v>
      </c>
      <c r="C358" s="280">
        <f t="shared" ref="C358:F359" si="13">C48+C85+C122</f>
        <v>0</v>
      </c>
      <c r="D358" s="280">
        <f t="shared" si="13"/>
        <v>0</v>
      </c>
      <c r="E358" s="280">
        <f t="shared" si="13"/>
        <v>0</v>
      </c>
      <c r="F358" s="280">
        <f t="shared" si="13"/>
        <v>0</v>
      </c>
    </row>
    <row r="359" spans="2:6" ht="15.75" thickBot="1">
      <c r="B359" s="281" t="s">
        <v>148</v>
      </c>
      <c r="C359" s="282">
        <f t="shared" si="13"/>
        <v>0</v>
      </c>
      <c r="D359" s="282">
        <f t="shared" si="13"/>
        <v>0</v>
      </c>
      <c r="E359" s="282">
        <f t="shared" si="13"/>
        <v>0</v>
      </c>
      <c r="F359" s="282">
        <f t="shared" si="13"/>
        <v>0</v>
      </c>
    </row>
    <row r="360" spans="2:6" ht="15.75" thickBot="1">
      <c r="B360" s="279" t="s">
        <v>27</v>
      </c>
      <c r="C360" s="306">
        <f>C361+C362</f>
        <v>0</v>
      </c>
      <c r="D360" s="306">
        <f>D361+D362</f>
        <v>0</v>
      </c>
      <c r="E360" s="306">
        <f>E361+E362</f>
        <v>0</v>
      </c>
      <c r="F360" s="306">
        <f>F361+F362</f>
        <v>0</v>
      </c>
    </row>
    <row r="361" spans="2:6" ht="15.75" thickBot="1">
      <c r="B361" s="281" t="s">
        <v>136</v>
      </c>
      <c r="C361" s="280">
        <f t="shared" ref="C361:F362" si="14">C51+C88+C125</f>
        <v>0</v>
      </c>
      <c r="D361" s="280">
        <f t="shared" si="14"/>
        <v>0</v>
      </c>
      <c r="E361" s="280">
        <f t="shared" si="14"/>
        <v>0</v>
      </c>
      <c r="F361" s="280">
        <f t="shared" si="14"/>
        <v>0</v>
      </c>
    </row>
    <row r="362" spans="2:6" ht="15.75" thickBot="1">
      <c r="B362" s="281" t="s">
        <v>148</v>
      </c>
      <c r="C362" s="282">
        <f t="shared" si="14"/>
        <v>0</v>
      </c>
      <c r="D362" s="282">
        <f t="shared" si="14"/>
        <v>0</v>
      </c>
      <c r="E362" s="282">
        <f t="shared" si="14"/>
        <v>0</v>
      </c>
      <c r="F362" s="282">
        <f t="shared" si="14"/>
        <v>0</v>
      </c>
    </row>
    <row r="363" spans="2:6" ht="15.75" thickBot="1">
      <c r="B363" s="279" t="s">
        <v>28</v>
      </c>
      <c r="C363" s="306">
        <f>C364+C365</f>
        <v>0</v>
      </c>
      <c r="D363" s="306">
        <f>D364+D365</f>
        <v>0</v>
      </c>
      <c r="E363" s="306">
        <f>E364+E365</f>
        <v>0</v>
      </c>
      <c r="F363" s="306">
        <f>F364+F365</f>
        <v>0</v>
      </c>
    </row>
    <row r="364" spans="2:6" ht="15.75" thickBot="1">
      <c r="B364" s="281" t="s">
        <v>136</v>
      </c>
      <c r="C364" s="280">
        <f t="shared" ref="C364:F365" si="15">C54+C91+C128</f>
        <v>0</v>
      </c>
      <c r="D364" s="280">
        <f t="shared" si="15"/>
        <v>0</v>
      </c>
      <c r="E364" s="280">
        <f t="shared" si="15"/>
        <v>0</v>
      </c>
      <c r="F364" s="280">
        <f t="shared" si="15"/>
        <v>0</v>
      </c>
    </row>
    <row r="365" spans="2:6" ht="15.75" thickBot="1">
      <c r="B365" s="281" t="s">
        <v>148</v>
      </c>
      <c r="C365" s="282">
        <f t="shared" si="15"/>
        <v>0</v>
      </c>
      <c r="D365" s="282">
        <f t="shared" si="15"/>
        <v>0</v>
      </c>
      <c r="E365" s="282">
        <f t="shared" si="15"/>
        <v>0</v>
      </c>
      <c r="F365" s="282">
        <f t="shared" si="15"/>
        <v>0</v>
      </c>
    </row>
    <row r="366" spans="2:6" ht="24.75" thickBot="1">
      <c r="B366" s="279" t="s">
        <v>29</v>
      </c>
      <c r="C366" s="306">
        <f>C93+C56</f>
        <v>0</v>
      </c>
      <c r="D366" s="306">
        <f>D93+D56</f>
        <v>0</v>
      </c>
      <c r="E366" s="306">
        <f>E93+E56</f>
        <v>0</v>
      </c>
      <c r="F366" s="306">
        <f>F93+F56</f>
        <v>0</v>
      </c>
    </row>
    <row r="367" spans="2:6" ht="15.75" thickBot="1">
      <c r="B367" s="281" t="s">
        <v>136</v>
      </c>
      <c r="C367" s="280">
        <f t="shared" ref="C367:F368" si="16">C57+C94+C131</f>
        <v>0</v>
      </c>
      <c r="D367" s="280">
        <f t="shared" si="16"/>
        <v>0</v>
      </c>
      <c r="E367" s="280">
        <f t="shared" si="16"/>
        <v>0</v>
      </c>
      <c r="F367" s="280">
        <f t="shared" si="16"/>
        <v>0</v>
      </c>
    </row>
    <row r="368" spans="2:6" ht="15.75" thickBot="1">
      <c r="B368" s="281" t="s">
        <v>148</v>
      </c>
      <c r="C368" s="282">
        <f t="shared" si="16"/>
        <v>0</v>
      </c>
      <c r="D368" s="282">
        <f t="shared" si="16"/>
        <v>0</v>
      </c>
      <c r="E368" s="282">
        <f t="shared" si="16"/>
        <v>0</v>
      </c>
      <c r="F368" s="282">
        <f t="shared" si="16"/>
        <v>0</v>
      </c>
    </row>
    <row r="369" spans="2:6" ht="15.75" thickBot="1">
      <c r="B369" s="279" t="s">
        <v>51</v>
      </c>
      <c r="C369" s="306">
        <f>C370+C371+C372+C373</f>
        <v>0</v>
      </c>
      <c r="D369" s="306">
        <f>D370+D371+D372+D373</f>
        <v>0</v>
      </c>
      <c r="E369" s="306">
        <f>E370+E371+E372+E373</f>
        <v>0</v>
      </c>
      <c r="F369" s="306">
        <f>F370+F371+F372+F373</f>
        <v>0</v>
      </c>
    </row>
    <row r="370" spans="2:6" ht="15.75" thickBot="1">
      <c r="B370" s="281" t="s">
        <v>136</v>
      </c>
      <c r="C370" s="280">
        <f t="shared" ref="C370:F373" si="17">C154+C179+C204+C230+C259+C284+C309+C335</f>
        <v>0</v>
      </c>
      <c r="D370" s="280">
        <f t="shared" si="17"/>
        <v>0</v>
      </c>
      <c r="E370" s="280">
        <f t="shared" si="17"/>
        <v>0</v>
      </c>
      <c r="F370" s="280">
        <f t="shared" si="17"/>
        <v>0</v>
      </c>
    </row>
    <row r="371" spans="2:6" ht="15.75" thickBot="1">
      <c r="B371" s="281" t="s">
        <v>149</v>
      </c>
      <c r="C371" s="280">
        <f t="shared" si="17"/>
        <v>0</v>
      </c>
      <c r="D371" s="280">
        <f t="shared" si="17"/>
        <v>0</v>
      </c>
      <c r="E371" s="280">
        <f t="shared" si="17"/>
        <v>0</v>
      </c>
      <c r="F371" s="280">
        <f t="shared" si="17"/>
        <v>0</v>
      </c>
    </row>
    <row r="372" spans="2:6" ht="15.75" thickBot="1">
      <c r="B372" s="281" t="s">
        <v>142</v>
      </c>
      <c r="C372" s="280">
        <f t="shared" si="17"/>
        <v>0</v>
      </c>
      <c r="D372" s="280">
        <f t="shared" si="17"/>
        <v>0</v>
      </c>
      <c r="E372" s="280">
        <f t="shared" si="17"/>
        <v>0</v>
      </c>
      <c r="F372" s="280">
        <f t="shared" si="17"/>
        <v>0</v>
      </c>
    </row>
    <row r="373" spans="2:6" ht="15.75" thickBot="1">
      <c r="B373" s="281" t="s">
        <v>143</v>
      </c>
      <c r="C373" s="280">
        <f t="shared" si="17"/>
        <v>0</v>
      </c>
      <c r="D373" s="280">
        <f t="shared" si="17"/>
        <v>0</v>
      </c>
      <c r="E373" s="280">
        <f t="shared" si="17"/>
        <v>0</v>
      </c>
      <c r="F373" s="280">
        <f t="shared" si="17"/>
        <v>0</v>
      </c>
    </row>
    <row r="374" spans="2:6" ht="15.75" thickBot="1">
      <c r="B374" s="279" t="s">
        <v>52</v>
      </c>
      <c r="C374" s="306">
        <f>C375+C376+C377+C378</f>
        <v>4000</v>
      </c>
      <c r="D374" s="306">
        <f>D375+D376+D377+D378</f>
        <v>4000</v>
      </c>
      <c r="E374" s="306">
        <f>E375+E376+E377+E378</f>
        <v>4000</v>
      </c>
      <c r="F374" s="306">
        <f>F375+F376+F377+F378</f>
        <v>4000</v>
      </c>
    </row>
    <row r="375" spans="2:6" ht="15.75" thickBot="1">
      <c r="B375" s="281" t="s">
        <v>136</v>
      </c>
      <c r="C375" s="280">
        <f t="shared" ref="C375:F378" si="18">C159+C184+C209+C235+C264+C289+C314+C340</f>
        <v>4000</v>
      </c>
      <c r="D375" s="280">
        <f t="shared" si="18"/>
        <v>4000</v>
      </c>
      <c r="E375" s="280">
        <f t="shared" si="18"/>
        <v>4000</v>
      </c>
      <c r="F375" s="280">
        <f t="shared" si="18"/>
        <v>4000</v>
      </c>
    </row>
    <row r="376" spans="2:6" ht="15.75" thickBot="1">
      <c r="B376" s="281" t="s">
        <v>149</v>
      </c>
      <c r="C376" s="280">
        <f t="shared" si="18"/>
        <v>0</v>
      </c>
      <c r="D376" s="280">
        <f t="shared" si="18"/>
        <v>0</v>
      </c>
      <c r="E376" s="280">
        <f t="shared" si="18"/>
        <v>0</v>
      </c>
      <c r="F376" s="280">
        <f t="shared" si="18"/>
        <v>0</v>
      </c>
    </row>
    <row r="377" spans="2:6" ht="15.75" thickBot="1">
      <c r="B377" s="281" t="s">
        <v>142</v>
      </c>
      <c r="C377" s="280">
        <f t="shared" si="18"/>
        <v>0</v>
      </c>
      <c r="D377" s="280">
        <f t="shared" si="18"/>
        <v>0</v>
      </c>
      <c r="E377" s="280">
        <f t="shared" si="18"/>
        <v>0</v>
      </c>
      <c r="F377" s="280">
        <f t="shared" si="18"/>
        <v>0</v>
      </c>
    </row>
    <row r="378" spans="2:6" ht="15.75" thickBot="1">
      <c r="B378" s="281" t="s">
        <v>143</v>
      </c>
      <c r="C378" s="280">
        <f t="shared" si="18"/>
        <v>0</v>
      </c>
      <c r="D378" s="280">
        <f t="shared" si="18"/>
        <v>0</v>
      </c>
      <c r="E378" s="280">
        <f t="shared" si="18"/>
        <v>0</v>
      </c>
      <c r="F378" s="280">
        <f t="shared" si="18"/>
        <v>0</v>
      </c>
    </row>
    <row r="379" spans="2:6" ht="15.75" thickBot="1">
      <c r="B379" s="288" t="s">
        <v>31</v>
      </c>
      <c r="C379" s="289">
        <f>IF(C347-C346=0,0,"Error")</f>
        <v>0</v>
      </c>
      <c r="D379" s="289">
        <f>IF(D347-D346=0,0,"Error")</f>
        <v>0</v>
      </c>
      <c r="E379" s="289">
        <f>IF(E347-E346=0,0,"Error")</f>
        <v>0</v>
      </c>
      <c r="F379" s="289">
        <f>IF(F347-F346=0,0,"Error")</f>
        <v>0</v>
      </c>
    </row>
    <row r="380" spans="2:6">
      <c r="B380" s="127"/>
      <c r="C380" s="128"/>
      <c r="D380" s="128"/>
      <c r="E380" s="128"/>
      <c r="F380" s="128"/>
    </row>
  </sheetData>
  <mergeCells count="88">
    <mergeCell ref="B22:F22"/>
    <mergeCell ref="A2:G2"/>
    <mergeCell ref="B3:F3"/>
    <mergeCell ref="C5:F5"/>
    <mergeCell ref="C6:F6"/>
    <mergeCell ref="C7:F7"/>
    <mergeCell ref="B8:F8"/>
    <mergeCell ref="B9:F11"/>
    <mergeCell ref="C12:F12"/>
    <mergeCell ref="B13:B14"/>
    <mergeCell ref="C18:F18"/>
    <mergeCell ref="B19:F19"/>
    <mergeCell ref="B72:F72"/>
    <mergeCell ref="B23:F23"/>
    <mergeCell ref="C24:F24"/>
    <mergeCell ref="C25:F25"/>
    <mergeCell ref="C26:F26"/>
    <mergeCell ref="B27:B28"/>
    <mergeCell ref="B35:F35"/>
    <mergeCell ref="B36:B37"/>
    <mergeCell ref="C61:F61"/>
    <mergeCell ref="C62:F62"/>
    <mergeCell ref="C63:F63"/>
    <mergeCell ref="B64:B65"/>
    <mergeCell ref="H138:L140"/>
    <mergeCell ref="C139:F139"/>
    <mergeCell ref="C140:F140"/>
    <mergeCell ref="B73:B74"/>
    <mergeCell ref="C98:F98"/>
    <mergeCell ref="C99:F99"/>
    <mergeCell ref="C100:F100"/>
    <mergeCell ref="B101:B102"/>
    <mergeCell ref="B109:F109"/>
    <mergeCell ref="C165:F165"/>
    <mergeCell ref="B110:B111"/>
    <mergeCell ref="B135:F135"/>
    <mergeCell ref="B136:F136"/>
    <mergeCell ref="C137:F137"/>
    <mergeCell ref="E138:F138"/>
    <mergeCell ref="C141:F141"/>
    <mergeCell ref="B142:B143"/>
    <mergeCell ref="B150:F150"/>
    <mergeCell ref="B151:B152"/>
    <mergeCell ref="E164:F164"/>
    <mergeCell ref="B241:F241"/>
    <mergeCell ref="C242:F242"/>
    <mergeCell ref="E243:F243"/>
    <mergeCell ref="C216:F216"/>
    <mergeCell ref="C166:F166"/>
    <mergeCell ref="B167:B168"/>
    <mergeCell ref="B175:F175"/>
    <mergeCell ref="B176:B177"/>
    <mergeCell ref="E189:F189"/>
    <mergeCell ref="C190:F190"/>
    <mergeCell ref="C191:F191"/>
    <mergeCell ref="B192:B193"/>
    <mergeCell ref="B200:F200"/>
    <mergeCell ref="B201:B202"/>
    <mergeCell ref="C214:F214"/>
    <mergeCell ref="C217:F217"/>
    <mergeCell ref="B218:B219"/>
    <mergeCell ref="B226:F226"/>
    <mergeCell ref="B227:B228"/>
    <mergeCell ref="B240:F240"/>
    <mergeCell ref="H243:L245"/>
    <mergeCell ref="C244:F244"/>
    <mergeCell ref="C245:F245"/>
    <mergeCell ref="B297:B298"/>
    <mergeCell ref="B247:B248"/>
    <mergeCell ref="B255:F255"/>
    <mergeCell ref="B256:B257"/>
    <mergeCell ref="E269:F269"/>
    <mergeCell ref="C270:F270"/>
    <mergeCell ref="C271:F271"/>
    <mergeCell ref="B272:B273"/>
    <mergeCell ref="B280:F280"/>
    <mergeCell ref="B281:B282"/>
    <mergeCell ref="C295:F295"/>
    <mergeCell ref="C296:F296"/>
    <mergeCell ref="C246:F246"/>
    <mergeCell ref="B331:F331"/>
    <mergeCell ref="B332:B333"/>
    <mergeCell ref="B305:F305"/>
    <mergeCell ref="B306:B307"/>
    <mergeCell ref="C319:F319"/>
    <mergeCell ref="C321:F321"/>
    <mergeCell ref="C322:F322"/>
    <mergeCell ref="B323:B324"/>
  </mergeCells>
  <pageMargins left="0.7" right="0.7" top="0.75" bottom="0.75" header="0.3" footer="0.3"/>
  <pageSetup scale="55" orientation="portrait" r:id="rId1"/>
  <rowBreaks count="3" manualBreakCount="3">
    <brk id="60" max="5" man="1"/>
    <brk id="239" max="5" man="1"/>
    <brk id="318" max="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06"/>
  <sheetViews>
    <sheetView view="pageBreakPreview" topLeftCell="A480" zoomScale="60" zoomScaleNormal="148" workbookViewId="0">
      <selection activeCell="H336" sqref="H336"/>
    </sheetView>
  </sheetViews>
  <sheetFormatPr defaultRowHeight="15"/>
  <cols>
    <col min="1" max="1" width="9.140625" style="309"/>
    <col min="2" max="2" width="26.7109375" style="312" customWidth="1"/>
    <col min="3" max="3" width="11.7109375" style="312" customWidth="1"/>
    <col min="4" max="4" width="13.5703125" style="312" customWidth="1"/>
    <col min="5" max="5" width="10" style="312" customWidth="1"/>
    <col min="6" max="6" width="18.140625" style="312" customWidth="1"/>
    <col min="7" max="7" width="7.140625" style="312" hidden="1" customWidth="1"/>
    <col min="8" max="16384" width="9.140625" style="309"/>
  </cols>
  <sheetData>
    <row r="1" spans="2:7" ht="15" customHeight="1" thickBot="1">
      <c r="B1" s="1704" t="s">
        <v>499</v>
      </c>
      <c r="C1" s="1705"/>
      <c r="D1" s="1705"/>
      <c r="E1" s="1705"/>
      <c r="F1" s="1705"/>
      <c r="G1" s="1706"/>
    </row>
    <row r="2" spans="2:7" ht="15" customHeight="1" thickBot="1">
      <c r="B2" s="1707" t="s">
        <v>593</v>
      </c>
      <c r="C2" s="1708"/>
      <c r="D2" s="1708"/>
      <c r="E2" s="1708"/>
      <c r="F2" s="1709"/>
      <c r="G2" s="310"/>
    </row>
    <row r="3" spans="2:7" ht="15" customHeight="1" thickBot="1">
      <c r="B3" s="1710"/>
      <c r="C3" s="1710"/>
      <c r="D3" s="1710"/>
      <c r="E3" s="1710"/>
      <c r="F3" s="1710"/>
      <c r="G3" s="1710"/>
    </row>
    <row r="4" spans="2:7" ht="27.75" customHeight="1" thickBot="1">
      <c r="B4" s="311" t="s">
        <v>0</v>
      </c>
      <c r="C4" s="1711" t="s">
        <v>1488</v>
      </c>
      <c r="D4" s="1711"/>
      <c r="E4" s="1711"/>
      <c r="F4" s="1711"/>
    </row>
    <row r="5" spans="2:7" ht="15" customHeight="1" thickBot="1">
      <c r="B5" s="311" t="s">
        <v>1</v>
      </c>
      <c r="C5" s="1712" t="s">
        <v>106</v>
      </c>
      <c r="D5" s="1713"/>
      <c r="E5" s="1713"/>
      <c r="F5" s="1714"/>
    </row>
    <row r="6" spans="2:7" ht="28.5" customHeight="1" thickBot="1">
      <c r="B6" s="311" t="s">
        <v>3</v>
      </c>
      <c r="C6" s="1702" t="s">
        <v>544</v>
      </c>
      <c r="D6" s="1690"/>
      <c r="E6" s="1690"/>
      <c r="F6" s="1703"/>
    </row>
    <row r="7" spans="2:7" ht="15" customHeight="1" thickBot="1">
      <c r="B7" s="1684" t="s">
        <v>4</v>
      </c>
      <c r="C7" s="1685"/>
      <c r="D7" s="1685"/>
      <c r="E7" s="1685"/>
      <c r="F7" s="1686"/>
    </row>
    <row r="8" spans="2:7" ht="15" customHeight="1" thickBot="1">
      <c r="B8" s="1687" t="s">
        <v>592</v>
      </c>
      <c r="C8" s="1688"/>
      <c r="D8" s="1688"/>
      <c r="E8" s="1688"/>
      <c r="F8" s="1689"/>
    </row>
    <row r="9" spans="2:7" ht="15" customHeight="1" thickBot="1">
      <c r="B9" s="1687"/>
      <c r="C9" s="1688"/>
      <c r="D9" s="1688"/>
      <c r="E9" s="1688"/>
      <c r="F9" s="1689"/>
    </row>
    <row r="10" spans="2:7" ht="65.25" customHeight="1" thickBot="1">
      <c r="B10" s="1687"/>
      <c r="C10" s="1688"/>
      <c r="D10" s="1688"/>
      <c r="E10" s="1688"/>
      <c r="F10" s="1689"/>
    </row>
    <row r="11" spans="2:7" s="315" customFormat="1" ht="46.5" customHeight="1" thickBot="1">
      <c r="B11" s="313" t="s">
        <v>5</v>
      </c>
      <c r="C11" s="1690" t="s">
        <v>1489</v>
      </c>
      <c r="D11" s="1691"/>
      <c r="E11" s="1691"/>
      <c r="F11" s="1692"/>
      <c r="G11" s="314"/>
    </row>
    <row r="12" spans="2:7" ht="15" customHeight="1">
      <c r="B12" s="1641" t="s">
        <v>6</v>
      </c>
      <c r="C12" s="316">
        <v>2021</v>
      </c>
      <c r="D12" s="316">
        <v>2022</v>
      </c>
      <c r="E12" s="316">
        <v>2023</v>
      </c>
      <c r="F12" s="316">
        <v>2024</v>
      </c>
    </row>
    <row r="13" spans="2:7" ht="9.75" customHeight="1" thickBot="1">
      <c r="B13" s="1642"/>
      <c r="C13" s="317" t="s">
        <v>7</v>
      </c>
      <c r="D13" s="317" t="s">
        <v>8</v>
      </c>
      <c r="E13" s="317" t="s">
        <v>8</v>
      </c>
      <c r="F13" s="317" t="s">
        <v>8</v>
      </c>
    </row>
    <row r="14" spans="2:7" ht="37.5" customHeight="1" thickBot="1">
      <c r="B14" s="318" t="s">
        <v>1490</v>
      </c>
      <c r="C14" s="319">
        <v>234</v>
      </c>
      <c r="D14" s="319">
        <v>820</v>
      </c>
      <c r="E14" s="319">
        <v>830</v>
      </c>
      <c r="F14" s="319">
        <v>850</v>
      </c>
    </row>
    <row r="15" spans="2:7" ht="30" customHeight="1" thickBot="1">
      <c r="B15" s="318" t="s">
        <v>588</v>
      </c>
      <c r="C15" s="319">
        <v>156</v>
      </c>
      <c r="D15" s="319">
        <v>395</v>
      </c>
      <c r="E15" s="319">
        <v>397</v>
      </c>
      <c r="F15" s="319">
        <v>400</v>
      </c>
    </row>
    <row r="16" spans="2:7" ht="36" customHeight="1" thickBot="1">
      <c r="B16" s="318" t="s">
        <v>1491</v>
      </c>
      <c r="C16" s="319">
        <v>5</v>
      </c>
      <c r="D16" s="319">
        <v>5</v>
      </c>
      <c r="E16" s="319">
        <v>5</v>
      </c>
      <c r="F16" s="319">
        <v>5</v>
      </c>
    </row>
    <row r="17" spans="2:6" ht="21" customHeight="1" thickBot="1">
      <c r="B17" s="320" t="s">
        <v>582</v>
      </c>
      <c r="C17" s="319">
        <v>1</v>
      </c>
      <c r="D17" s="319">
        <v>1</v>
      </c>
      <c r="E17" s="319">
        <v>1</v>
      </c>
      <c r="F17" s="319">
        <v>1</v>
      </c>
    </row>
    <row r="18" spans="2:6" ht="19.5" customHeight="1" thickBot="1">
      <c r="B18" s="320" t="s">
        <v>577</v>
      </c>
      <c r="C18" s="319">
        <v>12</v>
      </c>
      <c r="D18" s="319">
        <v>12</v>
      </c>
      <c r="E18" s="319">
        <v>13</v>
      </c>
      <c r="F18" s="319">
        <v>13</v>
      </c>
    </row>
    <row r="19" spans="2:6" ht="19.5" customHeight="1" thickBot="1">
      <c r="B19" s="320" t="s">
        <v>573</v>
      </c>
      <c r="C19" s="319">
        <v>40</v>
      </c>
      <c r="D19" s="319">
        <v>122</v>
      </c>
      <c r="E19" s="319">
        <v>125</v>
      </c>
      <c r="F19" s="319">
        <v>125</v>
      </c>
    </row>
    <row r="20" spans="2:6" ht="27" customHeight="1" thickBot="1">
      <c r="B20" s="318" t="s">
        <v>570</v>
      </c>
      <c r="C20" s="319">
        <v>5</v>
      </c>
      <c r="D20" s="319">
        <v>5</v>
      </c>
      <c r="E20" s="319">
        <v>5</v>
      </c>
      <c r="F20" s="319">
        <v>5</v>
      </c>
    </row>
    <row r="21" spans="2:6" ht="20.25" customHeight="1" thickBot="1">
      <c r="B21" s="318" t="s">
        <v>566</v>
      </c>
      <c r="C21" s="319">
        <v>10</v>
      </c>
      <c r="D21" s="319">
        <v>22</v>
      </c>
      <c r="E21" s="319">
        <v>24</v>
      </c>
      <c r="F21" s="319">
        <v>26</v>
      </c>
    </row>
    <row r="22" spans="2:6" ht="20.25" customHeight="1" thickBot="1">
      <c r="B22" s="318" t="s">
        <v>562</v>
      </c>
      <c r="C22" s="319">
        <v>13</v>
      </c>
      <c r="D22" s="319">
        <v>24</v>
      </c>
      <c r="E22" s="319">
        <v>24</v>
      </c>
      <c r="F22" s="319">
        <v>24</v>
      </c>
    </row>
    <row r="23" spans="2:6" ht="15" customHeight="1" thickBot="1">
      <c r="B23" s="320"/>
      <c r="C23" s="319"/>
      <c r="D23" s="321"/>
      <c r="E23" s="321"/>
      <c r="F23" s="321"/>
    </row>
    <row r="24" spans="2:6" ht="78.75" customHeight="1" thickBot="1">
      <c r="B24" s="322" t="s">
        <v>9</v>
      </c>
      <c r="C24" s="1693" t="s">
        <v>1492</v>
      </c>
      <c r="D24" s="1694"/>
      <c r="E24" s="1694"/>
      <c r="F24" s="1695"/>
    </row>
    <row r="25" spans="2:6" ht="15" customHeight="1" thickBot="1">
      <c r="B25" s="1668" t="s">
        <v>10</v>
      </c>
      <c r="C25" s="1669"/>
      <c r="D25" s="1669"/>
      <c r="E25" s="1669"/>
      <c r="F25" s="1670"/>
    </row>
    <row r="26" spans="2:6" ht="19.5" customHeight="1" thickBot="1">
      <c r="B26" s="323" t="s">
        <v>71</v>
      </c>
      <c r="C26" s="324" t="s">
        <v>59</v>
      </c>
      <c r="D26" s="325" t="s">
        <v>60</v>
      </c>
      <c r="E26" s="325" t="s">
        <v>60</v>
      </c>
      <c r="F26" s="325" t="s">
        <v>60</v>
      </c>
    </row>
    <row r="27" spans="2:6" ht="37.5" customHeight="1" thickBot="1">
      <c r="B27" s="323" t="s">
        <v>1493</v>
      </c>
      <c r="C27" s="325">
        <v>0.75</v>
      </c>
      <c r="D27" s="325">
        <v>0.85</v>
      </c>
      <c r="E27" s="325">
        <v>0.85</v>
      </c>
      <c r="F27" s="325">
        <v>0.85</v>
      </c>
    </row>
    <row r="28" spans="2:6" ht="39.75" customHeight="1" thickBot="1">
      <c r="B28" s="1696" t="s">
        <v>11</v>
      </c>
      <c r="C28" s="1697"/>
      <c r="D28" s="1697"/>
      <c r="E28" s="1697"/>
      <c r="F28" s="1698"/>
    </row>
    <row r="29" spans="2:6" ht="15" customHeight="1" thickBot="1">
      <c r="B29" s="1699" t="s">
        <v>12</v>
      </c>
      <c r="C29" s="1700"/>
      <c r="D29" s="1700"/>
      <c r="E29" s="1700"/>
      <c r="F29" s="1701"/>
    </row>
    <row r="30" spans="2:6" ht="18.75" customHeight="1" thickBot="1">
      <c r="B30" s="326" t="s">
        <v>13</v>
      </c>
      <c r="C30" s="1668" t="s">
        <v>591</v>
      </c>
      <c r="D30" s="1678"/>
      <c r="E30" s="1678"/>
      <c r="F30" s="1679"/>
    </row>
    <row r="31" spans="2:6" ht="34.5" customHeight="1" thickBot="1">
      <c r="B31" s="327" t="s">
        <v>14</v>
      </c>
      <c r="C31" s="1680" t="s">
        <v>590</v>
      </c>
      <c r="D31" s="1681"/>
      <c r="E31" s="1681"/>
      <c r="F31" s="1682"/>
    </row>
    <row r="32" spans="2:6" ht="15" customHeight="1" thickBot="1">
      <c r="B32" s="327" t="s">
        <v>15</v>
      </c>
      <c r="C32" s="1649" t="s">
        <v>589</v>
      </c>
      <c r="D32" s="1650"/>
      <c r="E32" s="1650"/>
      <c r="F32" s="1651"/>
    </row>
    <row r="33" spans="2:6" ht="15" customHeight="1">
      <c r="B33" s="1641"/>
      <c r="C33" s="316">
        <v>2021</v>
      </c>
      <c r="D33" s="316">
        <v>2022</v>
      </c>
      <c r="E33" s="316">
        <v>2023</v>
      </c>
      <c r="F33" s="316">
        <v>2024</v>
      </c>
    </row>
    <row r="34" spans="2:6" ht="15" customHeight="1" thickBot="1">
      <c r="B34" s="1642"/>
      <c r="C34" s="317" t="s">
        <v>7</v>
      </c>
      <c r="D34" s="317" t="s">
        <v>8</v>
      </c>
      <c r="E34" s="317" t="s">
        <v>8</v>
      </c>
      <c r="F34" s="317" t="s">
        <v>8</v>
      </c>
    </row>
    <row r="35" spans="2:6" ht="15" customHeight="1" thickBot="1">
      <c r="B35" s="327" t="s">
        <v>16</v>
      </c>
      <c r="C35" s="328">
        <v>234</v>
      </c>
      <c r="D35" s="328">
        <v>820</v>
      </c>
      <c r="E35" s="328">
        <v>830</v>
      </c>
      <c r="F35" s="328">
        <v>850</v>
      </c>
    </row>
    <row r="36" spans="2:6" ht="15" customHeight="1" thickBot="1">
      <c r="B36" s="327" t="s">
        <v>17</v>
      </c>
      <c r="C36" s="328">
        <f>C65</f>
        <v>78258</v>
      </c>
      <c r="D36" s="328">
        <f>D65</f>
        <v>81158</v>
      </c>
      <c r="E36" s="328">
        <f>E65</f>
        <v>81158</v>
      </c>
      <c r="F36" s="328">
        <f>F65</f>
        <v>86158</v>
      </c>
    </row>
    <row r="37" spans="2:6" ht="15" customHeight="1" thickBot="1">
      <c r="B37" s="327" t="s">
        <v>18</v>
      </c>
      <c r="C37" s="328">
        <v>115</v>
      </c>
      <c r="D37" s="328">
        <f>D36/D35</f>
        <v>98.973170731707313</v>
      </c>
      <c r="E37" s="328">
        <f>E36/E35</f>
        <v>97.780722891566271</v>
      </c>
      <c r="F37" s="328">
        <f>F36/F35</f>
        <v>101.36235294117647</v>
      </c>
    </row>
    <row r="38" spans="2:6" ht="15" customHeight="1" thickBot="1">
      <c r="B38" s="327" t="s">
        <v>19</v>
      </c>
      <c r="C38" s="329" t="s">
        <v>20</v>
      </c>
      <c r="D38" s="330">
        <f>D35/C35-1</f>
        <v>2.5042735042735043</v>
      </c>
      <c r="E38" s="330">
        <f t="shared" ref="E38:F40" si="0">E35/D35-1</f>
        <v>1.2195121951219523E-2</v>
      </c>
      <c r="F38" s="330">
        <f t="shared" si="0"/>
        <v>2.4096385542168752E-2</v>
      </c>
    </row>
    <row r="39" spans="2:6" ht="15" customHeight="1" thickBot="1">
      <c r="B39" s="327" t="s">
        <v>21</v>
      </c>
      <c r="C39" s="329" t="s">
        <v>20</v>
      </c>
      <c r="D39" s="330">
        <f>D36/C36-1</f>
        <v>3.7056914309080202E-2</v>
      </c>
      <c r="E39" s="330">
        <f t="shared" si="0"/>
        <v>0</v>
      </c>
      <c r="F39" s="330">
        <f t="shared" si="0"/>
        <v>6.1608221001010266E-2</v>
      </c>
    </row>
    <row r="40" spans="2:6" ht="15" customHeight="1" thickBot="1">
      <c r="B40" s="327" t="s">
        <v>22</v>
      </c>
      <c r="C40" s="329" t="s">
        <v>20</v>
      </c>
      <c r="D40" s="330">
        <f>D37/C37-1</f>
        <v>-0.13936373276776248</v>
      </c>
      <c r="E40" s="330">
        <f t="shared" si="0"/>
        <v>-1.2048192771084265E-2</v>
      </c>
      <c r="F40" s="330">
        <f t="shared" si="0"/>
        <v>3.662920403628056E-2</v>
      </c>
    </row>
    <row r="41" spans="2:6" ht="15" customHeight="1" thickBot="1">
      <c r="B41" s="1643" t="s">
        <v>61</v>
      </c>
      <c r="C41" s="1644"/>
      <c r="D41" s="1644"/>
      <c r="E41" s="1644"/>
      <c r="F41" s="1645"/>
    </row>
    <row r="42" spans="2:6" ht="15" customHeight="1">
      <c r="B42" s="1641"/>
      <c r="C42" s="316">
        <v>2021</v>
      </c>
      <c r="D42" s="316">
        <v>2022</v>
      </c>
      <c r="E42" s="316">
        <v>2023</v>
      </c>
      <c r="F42" s="316">
        <v>2024</v>
      </c>
    </row>
    <row r="43" spans="2:6" ht="15" customHeight="1" thickBot="1">
      <c r="B43" s="1642"/>
      <c r="C43" s="317" t="s">
        <v>7</v>
      </c>
      <c r="D43" s="317" t="s">
        <v>8</v>
      </c>
      <c r="E43" s="317" t="s">
        <v>8</v>
      </c>
      <c r="F43" s="317" t="s">
        <v>8</v>
      </c>
    </row>
    <row r="44" spans="2:6" ht="15" customHeight="1" thickBot="1">
      <c r="B44" s="331" t="s">
        <v>23</v>
      </c>
      <c r="C44" s="332">
        <f>SUM(C45)</f>
        <v>62959</v>
      </c>
      <c r="D44" s="332">
        <f>SUM(D45)</f>
        <v>65959</v>
      </c>
      <c r="E44" s="332">
        <f>SUM(E45)</f>
        <v>65959</v>
      </c>
      <c r="F44" s="332">
        <f>SUM(F45)</f>
        <v>65959</v>
      </c>
    </row>
    <row r="45" spans="2:6" ht="15" customHeight="1" thickBot="1">
      <c r="B45" s="333" t="s">
        <v>136</v>
      </c>
      <c r="C45" s="334">
        <v>62959</v>
      </c>
      <c r="D45" s="332">
        <v>65959</v>
      </c>
      <c r="E45" s="332">
        <v>65959</v>
      </c>
      <c r="F45" s="332">
        <v>65959</v>
      </c>
    </row>
    <row r="46" spans="2:6" ht="15" customHeight="1" thickBot="1">
      <c r="B46" s="333" t="s">
        <v>137</v>
      </c>
      <c r="C46" s="334"/>
      <c r="D46" s="335"/>
      <c r="E46" s="335"/>
      <c r="F46" s="335"/>
    </row>
    <row r="47" spans="2:6" ht="22.5" customHeight="1" thickBot="1">
      <c r="B47" s="331" t="s">
        <v>24</v>
      </c>
      <c r="C47" s="332">
        <f>SUM(C48)</f>
        <v>9901</v>
      </c>
      <c r="D47" s="332">
        <f>SUM(D48)</f>
        <v>9901</v>
      </c>
      <c r="E47" s="332">
        <f>SUM(E48)</f>
        <v>9901</v>
      </c>
      <c r="F47" s="332">
        <f>SUM(F48)</f>
        <v>9901</v>
      </c>
    </row>
    <row r="48" spans="2:6" ht="15" customHeight="1" thickBot="1">
      <c r="B48" s="333" t="s">
        <v>136</v>
      </c>
      <c r="C48" s="332">
        <v>9901</v>
      </c>
      <c r="D48" s="332">
        <v>9901</v>
      </c>
      <c r="E48" s="332">
        <v>9901</v>
      </c>
      <c r="F48" s="332">
        <v>9901</v>
      </c>
    </row>
    <row r="49" spans="2:6" ht="15" customHeight="1" thickBot="1">
      <c r="B49" s="333" t="s">
        <v>137</v>
      </c>
      <c r="C49" s="334"/>
      <c r="D49" s="332"/>
      <c r="E49" s="332"/>
      <c r="F49" s="332"/>
    </row>
    <row r="50" spans="2:6" ht="15" customHeight="1" thickBot="1">
      <c r="B50" s="331" t="s">
        <v>25</v>
      </c>
      <c r="C50" s="334">
        <f>SUM(C51)</f>
        <v>5190</v>
      </c>
      <c r="D50" s="334">
        <f>SUM(D51)</f>
        <v>5298</v>
      </c>
      <c r="E50" s="334">
        <f>SUM(E51)</f>
        <v>5298</v>
      </c>
      <c r="F50" s="334">
        <f>SUM(F51)</f>
        <v>10298</v>
      </c>
    </row>
    <row r="51" spans="2:6" ht="15" customHeight="1" thickBot="1">
      <c r="B51" s="333" t="s">
        <v>136</v>
      </c>
      <c r="C51" s="334">
        <v>5190</v>
      </c>
      <c r="D51" s="332">
        <v>5298</v>
      </c>
      <c r="E51" s="332">
        <v>5298</v>
      </c>
      <c r="F51" s="332">
        <v>10298</v>
      </c>
    </row>
    <row r="52" spans="2:6" ht="15" customHeight="1" thickBot="1">
      <c r="B52" s="333" t="s">
        <v>137</v>
      </c>
      <c r="C52" s="334"/>
      <c r="D52" s="332"/>
      <c r="E52" s="332"/>
      <c r="F52" s="332"/>
    </row>
    <row r="53" spans="2:6" ht="15" customHeight="1" thickBot="1">
      <c r="B53" s="331" t="s">
        <v>26</v>
      </c>
      <c r="C53" s="334"/>
      <c r="D53" s="332"/>
      <c r="E53" s="332"/>
      <c r="F53" s="332"/>
    </row>
    <row r="54" spans="2:6" ht="15" customHeight="1" thickBot="1">
      <c r="B54" s="333" t="s">
        <v>136</v>
      </c>
      <c r="C54" s="334"/>
      <c r="D54" s="332"/>
      <c r="E54" s="332"/>
      <c r="F54" s="332"/>
    </row>
    <row r="55" spans="2:6" ht="15" customHeight="1" thickBot="1">
      <c r="B55" s="333" t="s">
        <v>137</v>
      </c>
      <c r="C55" s="334"/>
      <c r="D55" s="332"/>
      <c r="E55" s="332"/>
      <c r="F55" s="332"/>
    </row>
    <row r="56" spans="2:6" ht="15" customHeight="1" thickBot="1">
      <c r="B56" s="331" t="s">
        <v>27</v>
      </c>
      <c r="C56" s="334"/>
      <c r="D56" s="332"/>
      <c r="E56" s="332"/>
      <c r="F56" s="332"/>
    </row>
    <row r="57" spans="2:6" ht="15" customHeight="1" thickBot="1">
      <c r="B57" s="333" t="s">
        <v>136</v>
      </c>
      <c r="C57" s="334"/>
      <c r="D57" s="332"/>
      <c r="E57" s="332"/>
      <c r="F57" s="332"/>
    </row>
    <row r="58" spans="2:6" ht="15" customHeight="1" thickBot="1">
      <c r="B58" s="333" t="s">
        <v>137</v>
      </c>
      <c r="C58" s="334"/>
      <c r="D58" s="332"/>
      <c r="E58" s="332"/>
      <c r="F58" s="332"/>
    </row>
    <row r="59" spans="2:6" ht="15" customHeight="1" thickBot="1">
      <c r="B59" s="331" t="s">
        <v>28</v>
      </c>
      <c r="C59" s="334">
        <v>0</v>
      </c>
      <c r="D59" s="332">
        <v>0</v>
      </c>
      <c r="E59" s="332">
        <v>0</v>
      </c>
      <c r="F59" s="332">
        <v>0</v>
      </c>
    </row>
    <row r="60" spans="2:6" ht="15" customHeight="1" thickBot="1">
      <c r="B60" s="333" t="s">
        <v>136</v>
      </c>
      <c r="C60" s="334"/>
      <c r="D60" s="332"/>
      <c r="E60" s="332"/>
      <c r="F60" s="332"/>
    </row>
    <row r="61" spans="2:6" ht="15" customHeight="1" thickBot="1">
      <c r="B61" s="333" t="s">
        <v>137</v>
      </c>
      <c r="C61" s="334"/>
      <c r="D61" s="332"/>
      <c r="E61" s="332"/>
      <c r="F61" s="332"/>
    </row>
    <row r="62" spans="2:6" ht="24.75" customHeight="1" thickBot="1">
      <c r="B62" s="331" t="s">
        <v>29</v>
      </c>
      <c r="C62" s="334">
        <v>208</v>
      </c>
      <c r="D62" s="332">
        <v>0</v>
      </c>
      <c r="E62" s="332">
        <v>0</v>
      </c>
      <c r="F62" s="332">
        <v>0</v>
      </c>
    </row>
    <row r="63" spans="2:6" ht="15" customHeight="1" thickBot="1">
      <c r="B63" s="333" t="s">
        <v>136</v>
      </c>
      <c r="C63" s="334"/>
      <c r="D63" s="336"/>
      <c r="E63" s="336"/>
      <c r="F63" s="336"/>
    </row>
    <row r="64" spans="2:6" ht="15" customHeight="1" thickBot="1">
      <c r="B64" s="333" t="s">
        <v>137</v>
      </c>
      <c r="C64" s="334"/>
      <c r="D64" s="337"/>
      <c r="E64" s="336"/>
      <c r="F64" s="336"/>
    </row>
    <row r="65" spans="2:6" ht="15" customHeight="1" thickBot="1">
      <c r="B65" s="338" t="s">
        <v>30</v>
      </c>
      <c r="C65" s="334">
        <f>C62+C59+C56+C53+C50+C47+C44</f>
        <v>78258</v>
      </c>
      <c r="D65" s="334">
        <f>D62+D59+D56+D53+D50+D47+D44</f>
        <v>81158</v>
      </c>
      <c r="E65" s="334">
        <f>E62+E59+E56+E53+E50+E47+E44</f>
        <v>81158</v>
      </c>
      <c r="F65" s="334">
        <f>F62+F59+F56+F53+F50+F47+F44</f>
        <v>86158</v>
      </c>
    </row>
    <row r="66" spans="2:6" ht="15" customHeight="1" thickBot="1">
      <c r="B66" s="339" t="s">
        <v>31</v>
      </c>
      <c r="C66" s="340">
        <f>IF(C65-C36=0,0,"Error")</f>
        <v>0</v>
      </c>
      <c r="D66" s="340">
        <f>IF(D65-D36=0,0,"Error")</f>
        <v>0</v>
      </c>
      <c r="E66" s="340">
        <f>IF(E65-E36=0,0,"Error")</f>
        <v>0</v>
      </c>
      <c r="F66" s="340">
        <f>IF(F65-F36=0,0,"Error")</f>
        <v>0</v>
      </c>
    </row>
    <row r="67" spans="2:6" ht="23.25" customHeight="1" thickBot="1">
      <c r="B67" s="341" t="s">
        <v>63</v>
      </c>
      <c r="C67" s="1683" t="s">
        <v>588</v>
      </c>
      <c r="D67" s="1678"/>
      <c r="E67" s="1678"/>
      <c r="F67" s="1679"/>
    </row>
    <row r="68" spans="2:6" ht="30.75" customHeight="1" thickBot="1">
      <c r="B68" s="327" t="s">
        <v>14</v>
      </c>
      <c r="C68" s="1680" t="s">
        <v>587</v>
      </c>
      <c r="D68" s="1681"/>
      <c r="E68" s="1681"/>
      <c r="F68" s="1682"/>
    </row>
    <row r="69" spans="2:6" ht="15" customHeight="1" thickBot="1">
      <c r="B69" s="327" t="s">
        <v>15</v>
      </c>
      <c r="C69" s="1649" t="s">
        <v>586</v>
      </c>
      <c r="D69" s="1650"/>
      <c r="E69" s="1650"/>
      <c r="F69" s="1651"/>
    </row>
    <row r="70" spans="2:6" ht="15" customHeight="1">
      <c r="B70" s="1641"/>
      <c r="C70" s="316">
        <v>2021</v>
      </c>
      <c r="D70" s="316">
        <v>2022</v>
      </c>
      <c r="E70" s="316">
        <v>2023</v>
      </c>
      <c r="F70" s="316">
        <v>2024</v>
      </c>
    </row>
    <row r="71" spans="2:6" ht="15" customHeight="1" thickBot="1">
      <c r="B71" s="1642"/>
      <c r="C71" s="317" t="s">
        <v>7</v>
      </c>
      <c r="D71" s="317" t="s">
        <v>8</v>
      </c>
      <c r="E71" s="317" t="s">
        <v>8</v>
      </c>
      <c r="F71" s="317" t="s">
        <v>8</v>
      </c>
    </row>
    <row r="72" spans="2:6" ht="15" customHeight="1" thickBot="1">
      <c r="B72" s="327" t="s">
        <v>16</v>
      </c>
      <c r="C72" s="342">
        <v>156</v>
      </c>
      <c r="D72" s="342">
        <v>395</v>
      </c>
      <c r="E72" s="342">
        <v>397</v>
      </c>
      <c r="F72" s="342">
        <v>400</v>
      </c>
    </row>
    <row r="73" spans="2:6" ht="15" customHeight="1" thickBot="1">
      <c r="B73" s="327" t="s">
        <v>17</v>
      </c>
      <c r="C73" s="328">
        <f>C102</f>
        <v>5432</v>
      </c>
      <c r="D73" s="328">
        <f>D102</f>
        <v>5432</v>
      </c>
      <c r="E73" s="328">
        <f>E102</f>
        <v>5432</v>
      </c>
      <c r="F73" s="328">
        <f>F102</f>
        <v>5432</v>
      </c>
    </row>
    <row r="74" spans="2:6" ht="15" customHeight="1" thickBot="1">
      <c r="B74" s="327" t="s">
        <v>18</v>
      </c>
      <c r="C74" s="328">
        <f>C73/C72</f>
        <v>34.820512820512818</v>
      </c>
      <c r="D74" s="328">
        <v>10</v>
      </c>
      <c r="E74" s="328">
        <f>E73/E72</f>
        <v>13.682619647355164</v>
      </c>
      <c r="F74" s="328">
        <f>F73/F72</f>
        <v>13.58</v>
      </c>
    </row>
    <row r="75" spans="2:6" ht="15" customHeight="1" thickBot="1">
      <c r="B75" s="327" t="s">
        <v>19</v>
      </c>
      <c r="C75" s="329"/>
      <c r="D75" s="330">
        <f t="shared" ref="D75:F77" si="1">D72/C72-1</f>
        <v>1.5320512820512819</v>
      </c>
      <c r="E75" s="330">
        <f t="shared" si="1"/>
        <v>5.0632911392405333E-3</v>
      </c>
      <c r="F75" s="330">
        <f t="shared" si="1"/>
        <v>7.5566750629723067E-3</v>
      </c>
    </row>
    <row r="76" spans="2:6" ht="15" customHeight="1" thickBot="1">
      <c r="B76" s="327" t="s">
        <v>21</v>
      </c>
      <c r="C76" s="329"/>
      <c r="D76" s="330">
        <f t="shared" si="1"/>
        <v>0</v>
      </c>
      <c r="E76" s="330">
        <f t="shared" si="1"/>
        <v>0</v>
      </c>
      <c r="F76" s="330">
        <f t="shared" si="1"/>
        <v>0</v>
      </c>
    </row>
    <row r="77" spans="2:6" ht="15" customHeight="1" thickBot="1">
      <c r="B77" s="327" t="s">
        <v>22</v>
      </c>
      <c r="C77" s="329"/>
      <c r="D77" s="330">
        <f t="shared" si="1"/>
        <v>-0.71281296023564056</v>
      </c>
      <c r="E77" s="330">
        <f t="shared" si="1"/>
        <v>0.36826196473551631</v>
      </c>
      <c r="F77" s="330">
        <f t="shared" si="1"/>
        <v>-7.5000000000000622E-3</v>
      </c>
    </row>
    <row r="78" spans="2:6" ht="15" customHeight="1" thickBot="1">
      <c r="B78" s="1643" t="s">
        <v>89</v>
      </c>
      <c r="C78" s="1644"/>
      <c r="D78" s="1644"/>
      <c r="E78" s="1644"/>
      <c r="F78" s="1645"/>
    </row>
    <row r="79" spans="2:6" ht="15" customHeight="1">
      <c r="B79" s="1641"/>
      <c r="C79" s="316">
        <v>2021</v>
      </c>
      <c r="D79" s="316">
        <v>2022</v>
      </c>
      <c r="E79" s="316">
        <v>2023</v>
      </c>
      <c r="F79" s="316">
        <v>2024</v>
      </c>
    </row>
    <row r="80" spans="2:6" ht="15" customHeight="1" thickBot="1">
      <c r="B80" s="1642"/>
      <c r="C80" s="317" t="s">
        <v>7</v>
      </c>
      <c r="D80" s="317" t="s">
        <v>8</v>
      </c>
      <c r="E80" s="317" t="s">
        <v>8</v>
      </c>
      <c r="F80" s="317" t="s">
        <v>8</v>
      </c>
    </row>
    <row r="81" spans="2:6" ht="15" customHeight="1" thickBot="1">
      <c r="B81" s="331" t="s">
        <v>23</v>
      </c>
      <c r="C81" s="332">
        <v>0</v>
      </c>
      <c r="D81" s="332">
        <v>0</v>
      </c>
      <c r="E81" s="332">
        <v>0</v>
      </c>
      <c r="F81" s="332">
        <v>0</v>
      </c>
    </row>
    <row r="82" spans="2:6" ht="15" customHeight="1" thickBot="1">
      <c r="B82" s="333" t="s">
        <v>136</v>
      </c>
      <c r="C82" s="334"/>
      <c r="D82" s="335"/>
      <c r="E82" s="335"/>
      <c r="F82" s="335"/>
    </row>
    <row r="83" spans="2:6" ht="15" customHeight="1" thickBot="1">
      <c r="B83" s="333" t="s">
        <v>137</v>
      </c>
      <c r="C83" s="334"/>
      <c r="D83" s="335"/>
      <c r="E83" s="335"/>
      <c r="F83" s="335"/>
    </row>
    <row r="84" spans="2:6" ht="23.25" customHeight="1" thickBot="1">
      <c r="B84" s="331" t="s">
        <v>24</v>
      </c>
      <c r="C84" s="332">
        <v>0</v>
      </c>
      <c r="D84" s="332">
        <v>0</v>
      </c>
      <c r="E84" s="332">
        <v>0</v>
      </c>
      <c r="F84" s="332">
        <v>0</v>
      </c>
    </row>
    <row r="85" spans="2:6" ht="15" customHeight="1" thickBot="1">
      <c r="B85" s="333" t="s">
        <v>136</v>
      </c>
      <c r="C85" s="334"/>
      <c r="D85" s="332"/>
      <c r="E85" s="332"/>
      <c r="F85" s="332"/>
    </row>
    <row r="86" spans="2:6" ht="15" customHeight="1" thickBot="1">
      <c r="B86" s="333" t="s">
        <v>137</v>
      </c>
      <c r="C86" s="334"/>
      <c r="D86" s="332"/>
      <c r="E86" s="332"/>
      <c r="F86" s="332"/>
    </row>
    <row r="87" spans="2:6" ht="15" customHeight="1" thickBot="1">
      <c r="B87" s="331" t="s">
        <v>25</v>
      </c>
      <c r="C87" s="334">
        <f>C88</f>
        <v>5432</v>
      </c>
      <c r="D87" s="334">
        <f>D88</f>
        <v>5432</v>
      </c>
      <c r="E87" s="334">
        <f>E88</f>
        <v>5432</v>
      </c>
      <c r="F87" s="334">
        <f>F88</f>
        <v>5432</v>
      </c>
    </row>
    <row r="88" spans="2:6" ht="15" customHeight="1" thickBot="1">
      <c r="B88" s="333" t="s">
        <v>136</v>
      </c>
      <c r="C88" s="334">
        <v>5432</v>
      </c>
      <c r="D88" s="334">
        <v>5432</v>
      </c>
      <c r="E88" s="334">
        <v>5432</v>
      </c>
      <c r="F88" s="334">
        <v>5432</v>
      </c>
    </row>
    <row r="89" spans="2:6" ht="15" customHeight="1" thickBot="1">
      <c r="B89" s="333" t="s">
        <v>137</v>
      </c>
      <c r="C89" s="334"/>
      <c r="D89" s="332"/>
      <c r="E89" s="332"/>
      <c r="F89" s="332"/>
    </row>
    <row r="90" spans="2:6" ht="15" customHeight="1" thickBot="1">
      <c r="B90" s="331" t="s">
        <v>26</v>
      </c>
      <c r="C90" s="334"/>
      <c r="D90" s="332"/>
      <c r="E90" s="332"/>
      <c r="F90" s="332"/>
    </row>
    <row r="91" spans="2:6" ht="15" customHeight="1" thickBot="1">
      <c r="B91" s="333" t="s">
        <v>136</v>
      </c>
      <c r="C91" s="334"/>
      <c r="D91" s="332"/>
      <c r="E91" s="332"/>
      <c r="F91" s="332"/>
    </row>
    <row r="92" spans="2:6" ht="15" customHeight="1" thickBot="1">
      <c r="B92" s="333" t="s">
        <v>137</v>
      </c>
      <c r="C92" s="334"/>
      <c r="D92" s="332"/>
      <c r="E92" s="332"/>
      <c r="F92" s="332"/>
    </row>
    <row r="93" spans="2:6" ht="15" customHeight="1" thickBot="1">
      <c r="B93" s="331" t="s">
        <v>27</v>
      </c>
      <c r="C93" s="334"/>
      <c r="D93" s="332"/>
      <c r="E93" s="332"/>
      <c r="F93" s="332"/>
    </row>
    <row r="94" spans="2:6" ht="15" customHeight="1" thickBot="1">
      <c r="B94" s="333" t="s">
        <v>136</v>
      </c>
      <c r="C94" s="334"/>
      <c r="D94" s="332"/>
      <c r="E94" s="332"/>
      <c r="F94" s="332"/>
    </row>
    <row r="95" spans="2:6" ht="15" customHeight="1" thickBot="1">
      <c r="B95" s="333" t="s">
        <v>137</v>
      </c>
      <c r="C95" s="334"/>
      <c r="D95" s="332"/>
      <c r="E95" s="332"/>
      <c r="F95" s="332"/>
    </row>
    <row r="96" spans="2:6" ht="15" customHeight="1" thickBot="1">
      <c r="B96" s="331" t="s">
        <v>28</v>
      </c>
      <c r="C96" s="334">
        <v>0</v>
      </c>
      <c r="D96" s="332">
        <v>0</v>
      </c>
      <c r="E96" s="332">
        <v>0</v>
      </c>
      <c r="F96" s="332">
        <v>0</v>
      </c>
    </row>
    <row r="97" spans="2:6" ht="15" customHeight="1" thickBot="1">
      <c r="B97" s="333" t="s">
        <v>136</v>
      </c>
      <c r="C97" s="334"/>
      <c r="D97" s="332"/>
      <c r="E97" s="332"/>
      <c r="F97" s="332"/>
    </row>
    <row r="98" spans="2:6" ht="15" customHeight="1" thickBot="1">
      <c r="B98" s="333" t="s">
        <v>137</v>
      </c>
      <c r="C98" s="334"/>
      <c r="D98" s="332"/>
      <c r="E98" s="332"/>
      <c r="F98" s="332"/>
    </row>
    <row r="99" spans="2:6" ht="15" customHeight="1" thickBot="1">
      <c r="B99" s="331" t="s">
        <v>29</v>
      </c>
      <c r="C99" s="334"/>
      <c r="D99" s="332"/>
      <c r="E99" s="332"/>
      <c r="F99" s="332"/>
    </row>
    <row r="100" spans="2:6" ht="15" customHeight="1" thickBot="1">
      <c r="B100" s="333" t="s">
        <v>136</v>
      </c>
      <c r="C100" s="334"/>
      <c r="D100" s="332"/>
      <c r="E100" s="332"/>
      <c r="F100" s="332"/>
    </row>
    <row r="101" spans="2:6" ht="15" customHeight="1" thickBot="1">
      <c r="B101" s="333" t="s">
        <v>137</v>
      </c>
      <c r="C101" s="334"/>
      <c r="D101" s="332"/>
      <c r="E101" s="332"/>
      <c r="F101" s="332"/>
    </row>
    <row r="102" spans="2:6" ht="15" customHeight="1" thickBot="1">
      <c r="B102" s="343" t="s">
        <v>33</v>
      </c>
      <c r="C102" s="334">
        <f>C99+C96+C93+C90+C87+C84+C81</f>
        <v>5432</v>
      </c>
      <c r="D102" s="334">
        <f>D99+D96+D93+D90+D87+D84+D81</f>
        <v>5432</v>
      </c>
      <c r="E102" s="334">
        <f>E99+E96+E93+E90+E87+E84+E81</f>
        <v>5432</v>
      </c>
      <c r="F102" s="334">
        <f>F99+F96+F93+F90+F87+F84+F81</f>
        <v>5432</v>
      </c>
    </row>
    <row r="103" spans="2:6" ht="15" customHeight="1" thickBot="1">
      <c r="B103" s="344" t="s">
        <v>31</v>
      </c>
      <c r="C103" s="340">
        <f>IF(C102-C73=0,0,"Error")</f>
        <v>0</v>
      </c>
      <c r="D103" s="340">
        <f>IF(D102-D73=0,0,"Error")</f>
        <v>0</v>
      </c>
      <c r="E103" s="340">
        <f>IF(E102-E73=0,0,"Error")</f>
        <v>0</v>
      </c>
      <c r="F103" s="340">
        <f>IF(F102-F73=0,0,"Error")</f>
        <v>0</v>
      </c>
    </row>
    <row r="104" spans="2:6" ht="15" customHeight="1" thickBot="1">
      <c r="B104" s="326" t="s">
        <v>34</v>
      </c>
      <c r="C104" s="1668" t="s">
        <v>585</v>
      </c>
      <c r="D104" s="1678"/>
      <c r="E104" s="1678"/>
      <c r="F104" s="1679"/>
    </row>
    <row r="105" spans="2:6" ht="27" customHeight="1" thickBot="1">
      <c r="B105" s="327" t="s">
        <v>14</v>
      </c>
      <c r="C105" s="1680" t="s">
        <v>584</v>
      </c>
      <c r="D105" s="1681"/>
      <c r="E105" s="1681"/>
      <c r="F105" s="1682"/>
    </row>
    <row r="106" spans="2:6" ht="15" customHeight="1" thickBot="1">
      <c r="B106" s="327" t="s">
        <v>15</v>
      </c>
      <c r="C106" s="1649" t="s">
        <v>583</v>
      </c>
      <c r="D106" s="1650"/>
      <c r="E106" s="1650"/>
      <c r="F106" s="1651"/>
    </row>
    <row r="107" spans="2:6" ht="15" customHeight="1">
      <c r="B107" s="1641"/>
      <c r="C107" s="316">
        <v>2021</v>
      </c>
      <c r="D107" s="316">
        <v>2022</v>
      </c>
      <c r="E107" s="316">
        <v>2023</v>
      </c>
      <c r="F107" s="316">
        <v>2024</v>
      </c>
    </row>
    <row r="108" spans="2:6" ht="15" customHeight="1" thickBot="1">
      <c r="B108" s="1642"/>
      <c r="C108" s="317" t="s">
        <v>7</v>
      </c>
      <c r="D108" s="317" t="s">
        <v>8</v>
      </c>
      <c r="E108" s="317" t="s">
        <v>8</v>
      </c>
      <c r="F108" s="317" t="s">
        <v>8</v>
      </c>
    </row>
    <row r="109" spans="2:6" ht="15" customHeight="1" thickBot="1">
      <c r="B109" s="327" t="s">
        <v>16</v>
      </c>
      <c r="C109" s="328">
        <v>5</v>
      </c>
      <c r="D109" s="328">
        <v>5</v>
      </c>
      <c r="E109" s="328">
        <v>5</v>
      </c>
      <c r="F109" s="328">
        <v>5</v>
      </c>
    </row>
    <row r="110" spans="2:6" ht="15" customHeight="1" thickBot="1">
      <c r="B110" s="327" t="s">
        <v>17</v>
      </c>
      <c r="C110" s="328">
        <f>C139</f>
        <v>5298</v>
      </c>
      <c r="D110" s="328">
        <f>D139</f>
        <v>5298</v>
      </c>
      <c r="E110" s="328">
        <f>E139</f>
        <v>5298</v>
      </c>
      <c r="F110" s="328">
        <f>F139</f>
        <v>5298</v>
      </c>
    </row>
    <row r="111" spans="2:6" ht="15" customHeight="1" thickBot="1">
      <c r="B111" s="327" t="s">
        <v>18</v>
      </c>
      <c r="C111" s="328">
        <f>C110/C109</f>
        <v>1059.5999999999999</v>
      </c>
      <c r="D111" s="328">
        <f>D110/D109</f>
        <v>1059.5999999999999</v>
      </c>
      <c r="E111" s="328">
        <f>E110/E109</f>
        <v>1059.5999999999999</v>
      </c>
      <c r="F111" s="328">
        <f>F110/F109</f>
        <v>1059.5999999999999</v>
      </c>
    </row>
    <row r="112" spans="2:6" ht="15" customHeight="1" thickBot="1">
      <c r="B112" s="327" t="s">
        <v>19</v>
      </c>
      <c r="C112" s="329" t="s">
        <v>20</v>
      </c>
      <c r="D112" s="330">
        <f>D109/C109-1</f>
        <v>0</v>
      </c>
      <c r="E112" s="330">
        <f t="shared" ref="E112:F114" si="2">E109/D109-1</f>
        <v>0</v>
      </c>
      <c r="F112" s="330">
        <f t="shared" si="2"/>
        <v>0</v>
      </c>
    </row>
    <row r="113" spans="2:6" ht="15" customHeight="1" thickBot="1">
      <c r="B113" s="327" t="s">
        <v>21</v>
      </c>
      <c r="C113" s="329" t="s">
        <v>20</v>
      </c>
      <c r="D113" s="330">
        <f>D110/C110-1</f>
        <v>0</v>
      </c>
      <c r="E113" s="330">
        <f t="shared" si="2"/>
        <v>0</v>
      </c>
      <c r="F113" s="330">
        <f t="shared" si="2"/>
        <v>0</v>
      </c>
    </row>
    <row r="114" spans="2:6" ht="15" customHeight="1" thickBot="1">
      <c r="B114" s="327" t="s">
        <v>22</v>
      </c>
      <c r="C114" s="329" t="s">
        <v>20</v>
      </c>
      <c r="D114" s="330">
        <f>D111/C111-1</f>
        <v>0</v>
      </c>
      <c r="E114" s="330">
        <f t="shared" si="2"/>
        <v>0</v>
      </c>
      <c r="F114" s="330">
        <f t="shared" si="2"/>
        <v>0</v>
      </c>
    </row>
    <row r="115" spans="2:6" ht="15" customHeight="1" thickBot="1">
      <c r="B115" s="1643" t="s">
        <v>90</v>
      </c>
      <c r="C115" s="1644"/>
      <c r="D115" s="1644"/>
      <c r="E115" s="1644"/>
      <c r="F115" s="1645"/>
    </row>
    <row r="116" spans="2:6" ht="15" customHeight="1">
      <c r="B116" s="1641"/>
      <c r="C116" s="316">
        <v>2021</v>
      </c>
      <c r="D116" s="316">
        <v>2022</v>
      </c>
      <c r="E116" s="316">
        <v>2023</v>
      </c>
      <c r="F116" s="316">
        <v>2024</v>
      </c>
    </row>
    <row r="117" spans="2:6" ht="15" customHeight="1" thickBot="1">
      <c r="B117" s="1642"/>
      <c r="C117" s="317" t="s">
        <v>7</v>
      </c>
      <c r="D117" s="317" t="s">
        <v>8</v>
      </c>
      <c r="E117" s="317" t="s">
        <v>8</v>
      </c>
      <c r="F117" s="317" t="s">
        <v>8</v>
      </c>
    </row>
    <row r="118" spans="2:6" ht="15" customHeight="1" thickBot="1">
      <c r="B118" s="331" t="s">
        <v>23</v>
      </c>
      <c r="C118" s="332">
        <v>0</v>
      </c>
      <c r="D118" s="332">
        <v>0</v>
      </c>
      <c r="E118" s="332">
        <v>0</v>
      </c>
      <c r="F118" s="332">
        <v>0</v>
      </c>
    </row>
    <row r="119" spans="2:6" ht="15" customHeight="1" thickBot="1">
      <c r="B119" s="333" t="s">
        <v>136</v>
      </c>
      <c r="C119" s="334"/>
      <c r="D119" s="345"/>
      <c r="E119" s="345"/>
      <c r="F119" s="345"/>
    </row>
    <row r="120" spans="2:6" ht="15" customHeight="1" thickBot="1">
      <c r="B120" s="333" t="s">
        <v>137</v>
      </c>
      <c r="C120" s="334"/>
      <c r="D120" s="335"/>
      <c r="E120" s="335"/>
      <c r="F120" s="335"/>
    </row>
    <row r="121" spans="2:6" ht="15" customHeight="1" thickBot="1">
      <c r="B121" s="331" t="s">
        <v>24</v>
      </c>
      <c r="C121" s="332">
        <v>0</v>
      </c>
      <c r="D121" s="332">
        <v>0</v>
      </c>
      <c r="E121" s="332">
        <v>0</v>
      </c>
      <c r="F121" s="332">
        <v>0</v>
      </c>
    </row>
    <row r="122" spans="2:6" ht="15" customHeight="1" thickBot="1">
      <c r="B122" s="333" t="s">
        <v>136</v>
      </c>
      <c r="C122" s="334"/>
      <c r="D122" s="332"/>
      <c r="E122" s="332"/>
      <c r="F122" s="332"/>
    </row>
    <row r="123" spans="2:6" ht="15" customHeight="1" thickBot="1">
      <c r="B123" s="333" t="s">
        <v>137</v>
      </c>
      <c r="C123" s="334"/>
      <c r="D123" s="332"/>
      <c r="E123" s="332"/>
      <c r="F123" s="332"/>
    </row>
    <row r="124" spans="2:6" ht="15" customHeight="1" thickBot="1">
      <c r="B124" s="331" t="s">
        <v>25</v>
      </c>
      <c r="C124" s="334">
        <f>C125</f>
        <v>5298</v>
      </c>
      <c r="D124" s="334">
        <f>D125</f>
        <v>5298</v>
      </c>
      <c r="E124" s="334">
        <f>E125</f>
        <v>5298</v>
      </c>
      <c r="F124" s="334">
        <f>F125</f>
        <v>5298</v>
      </c>
    </row>
    <row r="125" spans="2:6" ht="15" customHeight="1" thickBot="1">
      <c r="B125" s="333" t="s">
        <v>136</v>
      </c>
      <c r="C125" s="334">
        <v>5298</v>
      </c>
      <c r="D125" s="334">
        <v>5298</v>
      </c>
      <c r="E125" s="334">
        <v>5298</v>
      </c>
      <c r="F125" s="334">
        <v>5298</v>
      </c>
    </row>
    <row r="126" spans="2:6" ht="15" customHeight="1" thickBot="1">
      <c r="B126" s="333" t="s">
        <v>137</v>
      </c>
      <c r="C126" s="334"/>
      <c r="D126" s="332"/>
      <c r="E126" s="332"/>
      <c r="F126" s="332"/>
    </row>
    <row r="127" spans="2:6" ht="15" customHeight="1" thickBot="1">
      <c r="B127" s="331" t="s">
        <v>26</v>
      </c>
      <c r="C127" s="334"/>
      <c r="D127" s="332"/>
      <c r="E127" s="332"/>
      <c r="F127" s="332"/>
    </row>
    <row r="128" spans="2:6" ht="15" customHeight="1" thickBot="1">
      <c r="B128" s="333" t="s">
        <v>136</v>
      </c>
      <c r="C128" s="334"/>
      <c r="D128" s="332"/>
      <c r="E128" s="332"/>
      <c r="F128" s="332"/>
    </row>
    <row r="129" spans="2:6" ht="15" customHeight="1" thickBot="1">
      <c r="B129" s="333" t="s">
        <v>137</v>
      </c>
      <c r="C129" s="334"/>
      <c r="D129" s="332"/>
      <c r="E129" s="332"/>
      <c r="F129" s="332"/>
    </row>
    <row r="130" spans="2:6" ht="15" customHeight="1" thickBot="1">
      <c r="B130" s="331" t="s">
        <v>27</v>
      </c>
      <c r="C130" s="334"/>
      <c r="D130" s="332"/>
      <c r="E130" s="332"/>
      <c r="F130" s="332"/>
    </row>
    <row r="131" spans="2:6" ht="15" customHeight="1" thickBot="1">
      <c r="B131" s="333" t="s">
        <v>136</v>
      </c>
      <c r="C131" s="334"/>
      <c r="D131" s="332"/>
      <c r="E131" s="332"/>
      <c r="F131" s="332"/>
    </row>
    <row r="132" spans="2:6" ht="15" customHeight="1" thickBot="1">
      <c r="B132" s="333" t="s">
        <v>137</v>
      </c>
      <c r="C132" s="334"/>
      <c r="D132" s="332"/>
      <c r="E132" s="332"/>
      <c r="F132" s="332"/>
    </row>
    <row r="133" spans="2:6" ht="15" customHeight="1" thickBot="1">
      <c r="B133" s="331" t="s">
        <v>28</v>
      </c>
      <c r="C133" s="334">
        <v>0</v>
      </c>
      <c r="D133" s="332">
        <v>0</v>
      </c>
      <c r="E133" s="332">
        <v>0</v>
      </c>
      <c r="F133" s="332">
        <v>0</v>
      </c>
    </row>
    <row r="134" spans="2:6" ht="15" customHeight="1" thickBot="1">
      <c r="B134" s="333" t="s">
        <v>136</v>
      </c>
      <c r="C134" s="334"/>
      <c r="D134" s="332"/>
      <c r="E134" s="332"/>
      <c r="F134" s="332"/>
    </row>
    <row r="135" spans="2:6" ht="15" customHeight="1" thickBot="1">
      <c r="B135" s="333" t="s">
        <v>137</v>
      </c>
      <c r="C135" s="334"/>
      <c r="D135" s="332"/>
      <c r="E135" s="332"/>
      <c r="F135" s="332"/>
    </row>
    <row r="136" spans="2:6" ht="15" customHeight="1" thickBot="1">
      <c r="B136" s="331" t="s">
        <v>29</v>
      </c>
      <c r="C136" s="334">
        <v>0</v>
      </c>
      <c r="D136" s="332">
        <v>0</v>
      </c>
      <c r="E136" s="332">
        <v>0</v>
      </c>
      <c r="F136" s="332">
        <v>0</v>
      </c>
    </row>
    <row r="137" spans="2:6" ht="15" customHeight="1" thickBot="1">
      <c r="B137" s="333" t="s">
        <v>136</v>
      </c>
      <c r="C137" s="334"/>
      <c r="D137" s="336"/>
      <c r="E137" s="336"/>
      <c r="F137" s="336"/>
    </row>
    <row r="138" spans="2:6" ht="15" customHeight="1" thickBot="1">
      <c r="B138" s="333" t="s">
        <v>137</v>
      </c>
      <c r="C138" s="334"/>
      <c r="D138" s="337"/>
      <c r="E138" s="336"/>
      <c r="F138" s="336"/>
    </row>
    <row r="139" spans="2:6" ht="15" customHeight="1" thickBot="1">
      <c r="B139" s="338" t="s">
        <v>35</v>
      </c>
      <c r="C139" s="334">
        <f>C136+C133+C130+C127+C124+C121+C118</f>
        <v>5298</v>
      </c>
      <c r="D139" s="334">
        <f>D136+D133+D130+D127+D124+D121+D118</f>
        <v>5298</v>
      </c>
      <c r="E139" s="334">
        <f>E136+E133+E130+E127+E124+E121+E118</f>
        <v>5298</v>
      </c>
      <c r="F139" s="334">
        <f>F136+F133+F130+F127+F124+F121+F118</f>
        <v>5298</v>
      </c>
    </row>
    <row r="140" spans="2:6" ht="15" customHeight="1" thickBot="1">
      <c r="B140" s="344" t="s">
        <v>31</v>
      </c>
      <c r="C140" s="340">
        <f>IF(C139-C110=0,0,"Error")</f>
        <v>0</v>
      </c>
      <c r="D140" s="340">
        <f>IF(D139-D110=0,0,"Error")</f>
        <v>0</v>
      </c>
      <c r="E140" s="340">
        <f>IF(E139-E110=0,0,"Error")</f>
        <v>0</v>
      </c>
      <c r="F140" s="340">
        <f>IF(F139-F110=0,0,"Error")</f>
        <v>0</v>
      </c>
    </row>
    <row r="141" spans="2:6" ht="15" customHeight="1" thickBot="1">
      <c r="B141" s="326" t="s">
        <v>36</v>
      </c>
      <c r="C141" s="1668" t="s">
        <v>582</v>
      </c>
      <c r="D141" s="1678"/>
      <c r="E141" s="1678"/>
      <c r="F141" s="1679"/>
    </row>
    <row r="142" spans="2:6" ht="26.25" customHeight="1" thickBot="1">
      <c r="B142" s="327" t="s">
        <v>14</v>
      </c>
      <c r="C142" s="1680" t="s">
        <v>581</v>
      </c>
      <c r="D142" s="1681"/>
      <c r="E142" s="1681"/>
      <c r="F142" s="1682"/>
    </row>
    <row r="143" spans="2:6" ht="15" customHeight="1" thickBot="1">
      <c r="B143" s="327" t="s">
        <v>15</v>
      </c>
      <c r="C143" s="1649" t="s">
        <v>580</v>
      </c>
      <c r="D143" s="1650"/>
      <c r="E143" s="1650"/>
      <c r="F143" s="1651"/>
    </row>
    <row r="144" spans="2:6" ht="15" customHeight="1">
      <c r="B144" s="1641"/>
      <c r="C144" s="316">
        <v>2021</v>
      </c>
      <c r="D144" s="316">
        <v>2022</v>
      </c>
      <c r="E144" s="316">
        <v>2023</v>
      </c>
      <c r="F144" s="316">
        <v>2024</v>
      </c>
    </row>
    <row r="145" spans="2:6" ht="15" customHeight="1" thickBot="1">
      <c r="B145" s="1642"/>
      <c r="C145" s="317" t="s">
        <v>7</v>
      </c>
      <c r="D145" s="317" t="s">
        <v>8</v>
      </c>
      <c r="E145" s="317" t="s">
        <v>8</v>
      </c>
      <c r="F145" s="317" t="s">
        <v>8</v>
      </c>
    </row>
    <row r="146" spans="2:6" ht="15" customHeight="1" thickBot="1">
      <c r="B146" s="327" t="s">
        <v>16</v>
      </c>
      <c r="C146" s="346">
        <v>1</v>
      </c>
      <c r="D146" s="346">
        <v>1</v>
      </c>
      <c r="E146" s="346">
        <v>1</v>
      </c>
      <c r="F146" s="346">
        <v>1</v>
      </c>
    </row>
    <row r="147" spans="2:6" ht="15" customHeight="1" thickBot="1">
      <c r="B147" s="327" t="s">
        <v>17</v>
      </c>
      <c r="C147" s="328">
        <f>C176</f>
        <v>27994</v>
      </c>
      <c r="D147" s="328">
        <f>D176</f>
        <v>27994</v>
      </c>
      <c r="E147" s="328">
        <f>E176</f>
        <v>27994</v>
      </c>
      <c r="F147" s="328">
        <f>F176</f>
        <v>27994</v>
      </c>
    </row>
    <row r="148" spans="2:6" ht="15" customHeight="1" thickBot="1">
      <c r="B148" s="327" t="s">
        <v>18</v>
      </c>
      <c r="C148" s="328">
        <f>C147/C146</f>
        <v>27994</v>
      </c>
      <c r="D148" s="328">
        <f>D147/D146</f>
        <v>27994</v>
      </c>
      <c r="E148" s="328">
        <f>E147/E146</f>
        <v>27994</v>
      </c>
      <c r="F148" s="328">
        <f>F147/F146</f>
        <v>27994</v>
      </c>
    </row>
    <row r="149" spans="2:6" ht="15" customHeight="1" thickBot="1">
      <c r="B149" s="327" t="s">
        <v>19</v>
      </c>
      <c r="C149" s="329" t="s">
        <v>20</v>
      </c>
      <c r="D149" s="330">
        <f>D146/C146-1</f>
        <v>0</v>
      </c>
      <c r="E149" s="330">
        <f t="shared" ref="E149:F151" si="3">E146/D146-1</f>
        <v>0</v>
      </c>
      <c r="F149" s="330">
        <f t="shared" si="3"/>
        <v>0</v>
      </c>
    </row>
    <row r="150" spans="2:6" ht="15" customHeight="1" thickBot="1">
      <c r="B150" s="327" t="s">
        <v>21</v>
      </c>
      <c r="C150" s="329" t="s">
        <v>20</v>
      </c>
      <c r="D150" s="330">
        <f>D147/C147-1</f>
        <v>0</v>
      </c>
      <c r="E150" s="330">
        <f t="shared" si="3"/>
        <v>0</v>
      </c>
      <c r="F150" s="330">
        <f t="shared" si="3"/>
        <v>0</v>
      </c>
    </row>
    <row r="151" spans="2:6" ht="15" customHeight="1" thickBot="1">
      <c r="B151" s="327" t="s">
        <v>22</v>
      </c>
      <c r="C151" s="329" t="s">
        <v>20</v>
      </c>
      <c r="D151" s="330">
        <f>D148/C148-1</f>
        <v>0</v>
      </c>
      <c r="E151" s="330">
        <f t="shared" si="3"/>
        <v>0</v>
      </c>
      <c r="F151" s="330">
        <f t="shared" si="3"/>
        <v>0</v>
      </c>
    </row>
    <row r="152" spans="2:6" ht="15" customHeight="1" thickBot="1">
      <c r="B152" s="1643" t="s">
        <v>579</v>
      </c>
      <c r="C152" s="1644"/>
      <c r="D152" s="1644"/>
      <c r="E152" s="1644"/>
      <c r="F152" s="1645"/>
    </row>
    <row r="153" spans="2:6" ht="15" customHeight="1">
      <c r="B153" s="1641"/>
      <c r="C153" s="316">
        <v>2021</v>
      </c>
      <c r="D153" s="316">
        <v>2022</v>
      </c>
      <c r="E153" s="316">
        <v>2023</v>
      </c>
      <c r="F153" s="316">
        <v>2024</v>
      </c>
    </row>
    <row r="154" spans="2:6" ht="15" customHeight="1" thickBot="1">
      <c r="B154" s="1642"/>
      <c r="C154" s="317" t="s">
        <v>7</v>
      </c>
      <c r="D154" s="317" t="s">
        <v>8</v>
      </c>
      <c r="E154" s="317" t="s">
        <v>8</v>
      </c>
      <c r="F154" s="317" t="s">
        <v>8</v>
      </c>
    </row>
    <row r="155" spans="2:6" ht="15" customHeight="1" thickBot="1">
      <c r="B155" s="331" t="s">
        <v>23</v>
      </c>
      <c r="C155" s="332">
        <v>0</v>
      </c>
      <c r="D155" s="332">
        <v>0</v>
      </c>
      <c r="E155" s="332">
        <v>0</v>
      </c>
      <c r="F155" s="332">
        <v>0</v>
      </c>
    </row>
    <row r="156" spans="2:6" ht="15" customHeight="1" thickBot="1">
      <c r="B156" s="333" t="s">
        <v>136</v>
      </c>
      <c r="C156" s="334"/>
      <c r="D156" s="345"/>
      <c r="E156" s="345"/>
      <c r="F156" s="345"/>
    </row>
    <row r="157" spans="2:6" ht="15" customHeight="1" thickBot="1">
      <c r="B157" s="333" t="s">
        <v>137</v>
      </c>
      <c r="C157" s="334"/>
      <c r="D157" s="335"/>
      <c r="E157" s="335"/>
      <c r="F157" s="335"/>
    </row>
    <row r="158" spans="2:6" ht="22.5" customHeight="1" thickBot="1">
      <c r="B158" s="331" t="s">
        <v>24</v>
      </c>
      <c r="C158" s="332">
        <v>0</v>
      </c>
      <c r="D158" s="332">
        <v>0</v>
      </c>
      <c r="E158" s="332">
        <v>0</v>
      </c>
      <c r="F158" s="332">
        <v>0</v>
      </c>
    </row>
    <row r="159" spans="2:6" ht="15" customHeight="1" thickBot="1">
      <c r="B159" s="333" t="s">
        <v>136</v>
      </c>
      <c r="C159" s="334"/>
      <c r="D159" s="332"/>
      <c r="E159" s="332"/>
      <c r="F159" s="332"/>
    </row>
    <row r="160" spans="2:6" ht="15" customHeight="1" thickBot="1">
      <c r="B160" s="333" t="s">
        <v>137</v>
      </c>
      <c r="C160" s="334"/>
      <c r="D160" s="332"/>
      <c r="E160" s="332"/>
      <c r="F160" s="332"/>
    </row>
    <row r="161" spans="2:6" ht="15" customHeight="1" thickBot="1">
      <c r="B161" s="331" t="s">
        <v>25</v>
      </c>
      <c r="C161" s="334">
        <f>SUM(C162)</f>
        <v>6094</v>
      </c>
      <c r="D161" s="334">
        <f>SUM(D162)</f>
        <v>6094</v>
      </c>
      <c r="E161" s="334">
        <f>SUM(E162)</f>
        <v>6094</v>
      </c>
      <c r="F161" s="334">
        <f>SUM(F162)</f>
        <v>6094</v>
      </c>
    </row>
    <row r="162" spans="2:6" ht="15" customHeight="1" thickBot="1">
      <c r="B162" s="333" t="s">
        <v>136</v>
      </c>
      <c r="C162" s="334">
        <v>6094</v>
      </c>
      <c r="D162" s="334">
        <v>6094</v>
      </c>
      <c r="E162" s="334">
        <v>6094</v>
      </c>
      <c r="F162" s="334">
        <v>6094</v>
      </c>
    </row>
    <row r="163" spans="2:6" ht="15" customHeight="1" thickBot="1">
      <c r="B163" s="333" t="s">
        <v>137</v>
      </c>
      <c r="C163" s="334"/>
      <c r="D163" s="332"/>
      <c r="E163" s="332"/>
      <c r="F163" s="332"/>
    </row>
    <row r="164" spans="2:6" ht="15" customHeight="1" thickBot="1">
      <c r="B164" s="331" t="s">
        <v>26</v>
      </c>
      <c r="C164" s="334"/>
      <c r="D164" s="332"/>
      <c r="E164" s="332"/>
      <c r="F164" s="332"/>
    </row>
    <row r="165" spans="2:6" ht="15" customHeight="1" thickBot="1">
      <c r="B165" s="333" t="s">
        <v>136</v>
      </c>
      <c r="C165" s="334"/>
      <c r="D165" s="332"/>
      <c r="E165" s="332"/>
      <c r="F165" s="332"/>
    </row>
    <row r="166" spans="2:6" ht="15" customHeight="1" thickBot="1">
      <c r="B166" s="333" t="s">
        <v>137</v>
      </c>
      <c r="C166" s="334"/>
      <c r="D166" s="332"/>
      <c r="E166" s="332"/>
      <c r="F166" s="332"/>
    </row>
    <row r="167" spans="2:6" ht="15" customHeight="1" thickBot="1">
      <c r="B167" s="331" t="s">
        <v>27</v>
      </c>
      <c r="C167" s="334"/>
      <c r="D167" s="332"/>
      <c r="E167" s="332"/>
      <c r="F167" s="332"/>
    </row>
    <row r="168" spans="2:6" ht="15" customHeight="1" thickBot="1">
      <c r="B168" s="333" t="s">
        <v>136</v>
      </c>
      <c r="C168" s="334"/>
      <c r="D168" s="332"/>
      <c r="E168" s="332"/>
      <c r="F168" s="332"/>
    </row>
    <row r="169" spans="2:6" ht="15" customHeight="1" thickBot="1">
      <c r="B169" s="333" t="s">
        <v>137</v>
      </c>
      <c r="C169" s="334"/>
      <c r="D169" s="332"/>
      <c r="E169" s="332"/>
      <c r="F169" s="332"/>
    </row>
    <row r="170" spans="2:6" ht="15" customHeight="1" thickBot="1">
      <c r="B170" s="331" t="s">
        <v>28</v>
      </c>
      <c r="C170" s="334">
        <f>SUM(C171)</f>
        <v>21900</v>
      </c>
      <c r="D170" s="334">
        <f>SUM(D171)</f>
        <v>21900</v>
      </c>
      <c r="E170" s="334">
        <f>SUM(E171)</f>
        <v>21900</v>
      </c>
      <c r="F170" s="334">
        <f>SUM(F171)</f>
        <v>21900</v>
      </c>
    </row>
    <row r="171" spans="2:6" ht="15" customHeight="1" thickBot="1">
      <c r="B171" s="333" t="s">
        <v>136</v>
      </c>
      <c r="C171" s="334">
        <v>21900</v>
      </c>
      <c r="D171" s="334">
        <v>21900</v>
      </c>
      <c r="E171" s="334">
        <v>21900</v>
      </c>
      <c r="F171" s="334">
        <v>21900</v>
      </c>
    </row>
    <row r="172" spans="2:6" ht="15" customHeight="1" thickBot="1">
      <c r="B172" s="333" t="s">
        <v>137</v>
      </c>
      <c r="C172" s="334"/>
      <c r="D172" s="332"/>
      <c r="E172" s="332"/>
      <c r="F172" s="332"/>
    </row>
    <row r="173" spans="2:6" ht="22.5" customHeight="1" thickBot="1">
      <c r="B173" s="331" t="s">
        <v>29</v>
      </c>
      <c r="C173" s="334">
        <v>0</v>
      </c>
      <c r="D173" s="332">
        <v>0</v>
      </c>
      <c r="E173" s="332">
        <v>0</v>
      </c>
      <c r="F173" s="332">
        <v>0</v>
      </c>
    </row>
    <row r="174" spans="2:6" ht="15" customHeight="1" thickBot="1">
      <c r="B174" s="333" t="s">
        <v>136</v>
      </c>
      <c r="C174" s="334"/>
      <c r="D174" s="336"/>
      <c r="E174" s="336"/>
      <c r="F174" s="336"/>
    </row>
    <row r="175" spans="2:6" ht="15" customHeight="1" thickBot="1">
      <c r="B175" s="333" t="s">
        <v>137</v>
      </c>
      <c r="C175" s="334"/>
      <c r="D175" s="337"/>
      <c r="E175" s="336"/>
      <c r="F175" s="336"/>
    </row>
    <row r="176" spans="2:6" ht="15" customHeight="1" thickBot="1">
      <c r="B176" s="338" t="s">
        <v>37</v>
      </c>
      <c r="C176" s="334">
        <f>C173+C170+C167+C164+C161+C158+C155</f>
        <v>27994</v>
      </c>
      <c r="D176" s="334">
        <f>D173+D170+D167+D164+D161+D158+D155</f>
        <v>27994</v>
      </c>
      <c r="E176" s="334">
        <f>E173+E170+E167+E164+E161+E158+E155</f>
        <v>27994</v>
      </c>
      <c r="F176" s="334">
        <f>F173+F170+F167+F164+F161+F158+F155</f>
        <v>27994</v>
      </c>
    </row>
    <row r="177" spans="2:7" ht="15" customHeight="1" thickBot="1">
      <c r="B177" s="344" t="s">
        <v>31</v>
      </c>
      <c r="C177" s="340">
        <f>IF(C176-C147=0,0,"Error")</f>
        <v>0</v>
      </c>
      <c r="D177" s="340">
        <f>IF(D176-D147=0,0,"Error")</f>
        <v>0</v>
      </c>
      <c r="E177" s="340">
        <f>IF(E176-E147=0,0,"Error")</f>
        <v>0</v>
      </c>
      <c r="F177" s="340">
        <f>IF(F176-F147=0,0,"Error")</f>
        <v>0</v>
      </c>
    </row>
    <row r="178" spans="2:7" ht="15" customHeight="1" thickBot="1">
      <c r="B178" s="347" t="s">
        <v>578</v>
      </c>
      <c r="C178" s="1668" t="s">
        <v>577</v>
      </c>
      <c r="D178" s="1669"/>
      <c r="E178" s="1669"/>
      <c r="F178" s="1670"/>
    </row>
    <row r="179" spans="2:7" ht="23.25" customHeight="1" thickBot="1">
      <c r="B179" s="327" t="s">
        <v>14</v>
      </c>
      <c r="C179" s="1680" t="s">
        <v>576</v>
      </c>
      <c r="D179" s="1681"/>
      <c r="E179" s="1681"/>
      <c r="F179" s="1682"/>
    </row>
    <row r="180" spans="2:7" ht="15" customHeight="1" thickBot="1">
      <c r="B180" s="327" t="s">
        <v>15</v>
      </c>
      <c r="C180" s="1649" t="s">
        <v>575</v>
      </c>
      <c r="D180" s="1650"/>
      <c r="E180" s="1650"/>
      <c r="F180" s="1651"/>
    </row>
    <row r="181" spans="2:7" ht="15" customHeight="1">
      <c r="B181" s="1641"/>
      <c r="C181" s="316">
        <v>2021</v>
      </c>
      <c r="D181" s="316">
        <v>2022</v>
      </c>
      <c r="E181" s="316">
        <v>2023</v>
      </c>
      <c r="F181" s="316">
        <v>2024</v>
      </c>
    </row>
    <row r="182" spans="2:7" ht="15" customHeight="1" thickBot="1">
      <c r="B182" s="1642"/>
      <c r="C182" s="348" t="s">
        <v>7</v>
      </c>
      <c r="D182" s="348" t="s">
        <v>8</v>
      </c>
      <c r="E182" s="348" t="s">
        <v>8</v>
      </c>
      <c r="F182" s="348" t="s">
        <v>8</v>
      </c>
    </row>
    <row r="183" spans="2:7" ht="15" customHeight="1" thickBot="1">
      <c r="B183" s="327" t="s">
        <v>16</v>
      </c>
      <c r="C183" s="346">
        <v>12</v>
      </c>
      <c r="D183" s="346">
        <v>12</v>
      </c>
      <c r="E183" s="346">
        <v>13</v>
      </c>
      <c r="F183" s="346">
        <v>13</v>
      </c>
    </row>
    <row r="184" spans="2:7" ht="15" customHeight="1" thickBot="1">
      <c r="B184" s="327" t="s">
        <v>17</v>
      </c>
      <c r="C184" s="328">
        <f>C213</f>
        <v>4035</v>
      </c>
      <c r="D184" s="328">
        <f>D213</f>
        <v>4035</v>
      </c>
      <c r="E184" s="328">
        <f>E213</f>
        <v>6285</v>
      </c>
      <c r="F184" s="328">
        <f>F213</f>
        <v>6285</v>
      </c>
      <c r="G184" s="328">
        <f>G213</f>
        <v>0</v>
      </c>
    </row>
    <row r="185" spans="2:7" ht="15" customHeight="1" thickBot="1">
      <c r="B185" s="327" t="s">
        <v>18</v>
      </c>
      <c r="C185" s="328">
        <f>C184/C183</f>
        <v>336.25</v>
      </c>
      <c r="D185" s="328">
        <f>D184/D183</f>
        <v>336.25</v>
      </c>
      <c r="E185" s="328">
        <f>E184/E183</f>
        <v>483.46153846153845</v>
      </c>
      <c r="F185" s="328">
        <f>F184/F183</f>
        <v>483.46153846153845</v>
      </c>
    </row>
    <row r="186" spans="2:7" ht="15" customHeight="1" thickBot="1">
      <c r="B186" s="327" t="s">
        <v>19</v>
      </c>
      <c r="C186" s="329"/>
      <c r="D186" s="330">
        <f t="shared" ref="D186:F188" si="4">D183/C183-1</f>
        <v>0</v>
      </c>
      <c r="E186" s="330">
        <f t="shared" si="4"/>
        <v>8.3333333333333259E-2</v>
      </c>
      <c r="F186" s="330">
        <f t="shared" si="4"/>
        <v>0</v>
      </c>
    </row>
    <row r="187" spans="2:7" ht="15" customHeight="1" thickBot="1">
      <c r="B187" s="327" t="s">
        <v>21</v>
      </c>
      <c r="C187" s="329"/>
      <c r="D187" s="330">
        <f t="shared" si="4"/>
        <v>0</v>
      </c>
      <c r="E187" s="330">
        <f t="shared" si="4"/>
        <v>0.55762081784386619</v>
      </c>
      <c r="F187" s="330">
        <f t="shared" si="4"/>
        <v>0</v>
      </c>
    </row>
    <row r="188" spans="2:7" ht="15" customHeight="1" thickBot="1">
      <c r="B188" s="327" t="s">
        <v>22</v>
      </c>
      <c r="C188" s="329"/>
      <c r="D188" s="330">
        <f t="shared" si="4"/>
        <v>0</v>
      </c>
      <c r="E188" s="330">
        <f t="shared" si="4"/>
        <v>0.43780383185587635</v>
      </c>
      <c r="F188" s="330">
        <f t="shared" si="4"/>
        <v>0</v>
      </c>
    </row>
    <row r="189" spans="2:7" ht="15" customHeight="1" thickBot="1">
      <c r="B189" s="1643" t="s">
        <v>574</v>
      </c>
      <c r="C189" s="1644"/>
      <c r="D189" s="1644"/>
      <c r="E189" s="1644"/>
      <c r="F189" s="1645"/>
    </row>
    <row r="190" spans="2:7" ht="15" customHeight="1">
      <c r="B190" s="1641"/>
      <c r="C190" s="316">
        <v>2021</v>
      </c>
      <c r="D190" s="316">
        <v>2022</v>
      </c>
      <c r="E190" s="316">
        <v>2023</v>
      </c>
      <c r="F190" s="316">
        <v>2024</v>
      </c>
    </row>
    <row r="191" spans="2:7" ht="15" customHeight="1" thickBot="1">
      <c r="B191" s="1642"/>
      <c r="C191" s="317" t="s">
        <v>7</v>
      </c>
      <c r="D191" s="317" t="s">
        <v>8</v>
      </c>
      <c r="E191" s="317" t="s">
        <v>8</v>
      </c>
      <c r="F191" s="317" t="s">
        <v>8</v>
      </c>
    </row>
    <row r="192" spans="2:7" ht="15" customHeight="1" thickBot="1">
      <c r="B192" s="331" t="s">
        <v>23</v>
      </c>
      <c r="C192" s="332">
        <v>0</v>
      </c>
      <c r="D192" s="332">
        <v>0</v>
      </c>
      <c r="E192" s="332">
        <v>0</v>
      </c>
      <c r="F192" s="332">
        <v>0</v>
      </c>
    </row>
    <row r="193" spans="2:6" ht="15" customHeight="1" thickBot="1">
      <c r="B193" s="333" t="s">
        <v>136</v>
      </c>
      <c r="C193" s="334">
        <v>0</v>
      </c>
      <c r="D193" s="332">
        <v>0</v>
      </c>
      <c r="E193" s="332">
        <v>0</v>
      </c>
      <c r="F193" s="332">
        <v>0</v>
      </c>
    </row>
    <row r="194" spans="2:6" ht="15" customHeight="1" thickBot="1">
      <c r="B194" s="333" t="s">
        <v>137</v>
      </c>
      <c r="C194" s="334"/>
      <c r="D194" s="335"/>
      <c r="E194" s="335"/>
      <c r="F194" s="335"/>
    </row>
    <row r="195" spans="2:6" ht="15" customHeight="1" thickBot="1">
      <c r="B195" s="331" t="s">
        <v>24</v>
      </c>
      <c r="C195" s="332">
        <v>0</v>
      </c>
      <c r="D195" s="332">
        <v>0</v>
      </c>
      <c r="E195" s="332">
        <v>0</v>
      </c>
      <c r="F195" s="332">
        <v>0</v>
      </c>
    </row>
    <row r="196" spans="2:6" ht="15" customHeight="1" thickBot="1">
      <c r="B196" s="333" t="s">
        <v>136</v>
      </c>
      <c r="C196" s="334"/>
      <c r="D196" s="332"/>
      <c r="E196" s="332"/>
      <c r="F196" s="332"/>
    </row>
    <row r="197" spans="2:6" ht="15" customHeight="1" thickBot="1">
      <c r="B197" s="333" t="s">
        <v>137</v>
      </c>
      <c r="C197" s="334"/>
      <c r="D197" s="332"/>
      <c r="E197" s="332"/>
      <c r="F197" s="332"/>
    </row>
    <row r="198" spans="2:6" ht="15" customHeight="1" thickBot="1">
      <c r="B198" s="331" t="s">
        <v>25</v>
      </c>
      <c r="C198" s="328">
        <f>C199</f>
        <v>4035</v>
      </c>
      <c r="D198" s="328">
        <f>D199</f>
        <v>4035</v>
      </c>
      <c r="E198" s="328">
        <f>E199</f>
        <v>6285</v>
      </c>
      <c r="F198" s="328">
        <f>F199</f>
        <v>6285</v>
      </c>
    </row>
    <row r="199" spans="2:6" ht="15" customHeight="1" thickBot="1">
      <c r="B199" s="333" t="s">
        <v>136</v>
      </c>
      <c r="C199" s="328">
        <v>4035</v>
      </c>
      <c r="D199" s="328">
        <v>4035</v>
      </c>
      <c r="E199" s="328">
        <v>6285</v>
      </c>
      <c r="F199" s="328">
        <v>6285</v>
      </c>
    </row>
    <row r="200" spans="2:6" ht="15" customHeight="1" thickBot="1">
      <c r="B200" s="333" t="s">
        <v>137</v>
      </c>
      <c r="C200" s="334"/>
      <c r="D200" s="332"/>
      <c r="E200" s="332"/>
      <c r="F200" s="332"/>
    </row>
    <row r="201" spans="2:6" ht="15" customHeight="1" thickBot="1">
      <c r="B201" s="331" t="s">
        <v>26</v>
      </c>
      <c r="C201" s="334"/>
      <c r="D201" s="332"/>
      <c r="E201" s="332"/>
      <c r="F201" s="332"/>
    </row>
    <row r="202" spans="2:6" ht="15" customHeight="1" thickBot="1">
      <c r="B202" s="333" t="s">
        <v>136</v>
      </c>
      <c r="C202" s="334"/>
      <c r="D202" s="332"/>
      <c r="E202" s="332"/>
      <c r="F202" s="332"/>
    </row>
    <row r="203" spans="2:6" ht="15" customHeight="1" thickBot="1">
      <c r="B203" s="333" t="s">
        <v>137</v>
      </c>
      <c r="C203" s="334"/>
      <c r="D203" s="332"/>
      <c r="E203" s="332"/>
      <c r="F203" s="332"/>
    </row>
    <row r="204" spans="2:6" ht="15" customHeight="1" thickBot="1">
      <c r="B204" s="331" t="s">
        <v>27</v>
      </c>
      <c r="C204" s="334"/>
      <c r="D204" s="332"/>
      <c r="E204" s="332"/>
      <c r="F204" s="332"/>
    </row>
    <row r="205" spans="2:6" ht="15" customHeight="1" thickBot="1">
      <c r="B205" s="333" t="s">
        <v>136</v>
      </c>
      <c r="C205" s="334"/>
      <c r="D205" s="332"/>
      <c r="E205" s="332"/>
      <c r="F205" s="332"/>
    </row>
    <row r="206" spans="2:6" ht="15" customHeight="1" thickBot="1">
      <c r="B206" s="333" t="s">
        <v>137</v>
      </c>
      <c r="C206" s="334"/>
      <c r="D206" s="332"/>
      <c r="E206" s="332"/>
      <c r="F206" s="332"/>
    </row>
    <row r="207" spans="2:6" ht="15" customHeight="1" thickBot="1">
      <c r="B207" s="331" t="s">
        <v>28</v>
      </c>
      <c r="C207" s="334">
        <v>0</v>
      </c>
      <c r="D207" s="332">
        <v>0</v>
      </c>
      <c r="E207" s="332">
        <v>0</v>
      </c>
      <c r="F207" s="332">
        <v>0</v>
      </c>
    </row>
    <row r="208" spans="2:6" ht="15" customHeight="1" thickBot="1">
      <c r="B208" s="333" t="s">
        <v>136</v>
      </c>
      <c r="C208" s="334"/>
      <c r="D208" s="332"/>
      <c r="E208" s="332"/>
      <c r="F208" s="332"/>
    </row>
    <row r="209" spans="2:6" ht="15" customHeight="1" thickBot="1">
      <c r="B209" s="333" t="s">
        <v>137</v>
      </c>
      <c r="C209" s="334"/>
      <c r="D209" s="332"/>
      <c r="E209" s="332"/>
      <c r="F209" s="332"/>
    </row>
    <row r="210" spans="2:6" ht="15" customHeight="1" thickBot="1">
      <c r="B210" s="331" t="s">
        <v>29</v>
      </c>
      <c r="C210" s="334"/>
      <c r="D210" s="332"/>
      <c r="E210" s="332"/>
      <c r="F210" s="332"/>
    </row>
    <row r="211" spans="2:6" ht="15" customHeight="1" thickBot="1">
      <c r="B211" s="333" t="s">
        <v>136</v>
      </c>
      <c r="C211" s="334"/>
      <c r="D211" s="332"/>
      <c r="E211" s="332"/>
      <c r="F211" s="332"/>
    </row>
    <row r="212" spans="2:6" ht="15" customHeight="1" thickBot="1">
      <c r="B212" s="333" t="s">
        <v>137</v>
      </c>
      <c r="C212" s="334"/>
      <c r="D212" s="332"/>
      <c r="E212" s="332"/>
      <c r="F212" s="332"/>
    </row>
    <row r="213" spans="2:6" ht="15" customHeight="1" thickBot="1">
      <c r="B213" s="343" t="s">
        <v>62</v>
      </c>
      <c r="C213" s="334">
        <f>C210+C207+C204+C201+C198+C195+C192</f>
        <v>4035</v>
      </c>
      <c r="D213" s="334">
        <f>D210+D207+D204+D201+D198+D195+D192</f>
        <v>4035</v>
      </c>
      <c r="E213" s="334">
        <f>E210+E207+E204+E201+E198+E195+E192</f>
        <v>6285</v>
      </c>
      <c r="F213" s="334">
        <f>F210+F207+F204+F201+F198+F195+F192</f>
        <v>6285</v>
      </c>
    </row>
    <row r="214" spans="2:6" ht="15" customHeight="1" thickBot="1">
      <c r="B214" s="344" t="s">
        <v>31</v>
      </c>
      <c r="C214" s="340">
        <f>IF(C213-C184=0,0,"Error")</f>
        <v>0</v>
      </c>
      <c r="D214" s="340">
        <f>IF(D213-D184=0,0,"Error")</f>
        <v>0</v>
      </c>
      <c r="E214" s="340">
        <f>IF(E213-E184=0,0,"Error")</f>
        <v>0</v>
      </c>
      <c r="F214" s="340">
        <f>IF(F213-F184=0,0,"Error")</f>
        <v>0</v>
      </c>
    </row>
    <row r="215" spans="2:6" ht="15" customHeight="1" thickBot="1">
      <c r="B215" s="326" t="s">
        <v>91</v>
      </c>
      <c r="C215" s="1668" t="s">
        <v>573</v>
      </c>
      <c r="D215" s="1678"/>
      <c r="E215" s="1678"/>
      <c r="F215" s="1679"/>
    </row>
    <row r="216" spans="2:6" ht="21.75" customHeight="1" thickBot="1">
      <c r="B216" s="327" t="s">
        <v>14</v>
      </c>
      <c r="C216" s="1680" t="s">
        <v>572</v>
      </c>
      <c r="D216" s="1681"/>
      <c r="E216" s="1681"/>
      <c r="F216" s="1682"/>
    </row>
    <row r="217" spans="2:6" ht="15" customHeight="1" thickBot="1">
      <c r="B217" s="327" t="s">
        <v>15</v>
      </c>
      <c r="C217" s="1649" t="s">
        <v>186</v>
      </c>
      <c r="D217" s="1650"/>
      <c r="E217" s="1650"/>
      <c r="F217" s="1651"/>
    </row>
    <row r="218" spans="2:6" ht="15" customHeight="1">
      <c r="B218" s="1641"/>
      <c r="C218" s="316">
        <v>2021</v>
      </c>
      <c r="D218" s="316">
        <v>2022</v>
      </c>
      <c r="E218" s="316">
        <v>2023</v>
      </c>
      <c r="F218" s="316">
        <v>2024</v>
      </c>
    </row>
    <row r="219" spans="2:6" ht="15" customHeight="1" thickBot="1">
      <c r="B219" s="1642"/>
      <c r="C219" s="317" t="s">
        <v>7</v>
      </c>
      <c r="D219" s="317" t="s">
        <v>8</v>
      </c>
      <c r="E219" s="317" t="s">
        <v>8</v>
      </c>
      <c r="F219" s="317" t="s">
        <v>8</v>
      </c>
    </row>
    <row r="220" spans="2:6" ht="15" customHeight="1" thickBot="1">
      <c r="B220" s="327" t="s">
        <v>16</v>
      </c>
      <c r="C220" s="328">
        <v>40</v>
      </c>
      <c r="D220" s="328">
        <v>122</v>
      </c>
      <c r="E220" s="328">
        <v>125</v>
      </c>
      <c r="F220" s="328">
        <v>125</v>
      </c>
    </row>
    <row r="221" spans="2:6" ht="15" customHeight="1" thickBot="1">
      <c r="B221" s="327" t="s">
        <v>17</v>
      </c>
      <c r="C221" s="328">
        <f>C250</f>
        <v>3399</v>
      </c>
      <c r="D221" s="328">
        <f>D250</f>
        <v>3899</v>
      </c>
      <c r="E221" s="328">
        <f>E250</f>
        <v>6149</v>
      </c>
      <c r="F221" s="328">
        <f>F250</f>
        <v>6149</v>
      </c>
    </row>
    <row r="222" spans="2:6" ht="15" customHeight="1" thickBot="1">
      <c r="B222" s="327" t="s">
        <v>18</v>
      </c>
      <c r="C222" s="328">
        <f>C221/C220</f>
        <v>84.974999999999994</v>
      </c>
      <c r="D222" s="328">
        <f>D221/D220</f>
        <v>31.959016393442624</v>
      </c>
      <c r="E222" s="328">
        <f>E221/E220</f>
        <v>49.192</v>
      </c>
      <c r="F222" s="328">
        <f>F221/F220</f>
        <v>49.192</v>
      </c>
    </row>
    <row r="223" spans="2:6" ht="15" customHeight="1" thickBot="1">
      <c r="B223" s="327" t="s">
        <v>19</v>
      </c>
      <c r="C223" s="329" t="s">
        <v>20</v>
      </c>
      <c r="D223" s="330">
        <f>D220/C220-1</f>
        <v>2.0499999999999998</v>
      </c>
      <c r="E223" s="330">
        <f t="shared" ref="E223:F225" si="5">E220/D220-1</f>
        <v>2.4590163934426146E-2</v>
      </c>
      <c r="F223" s="330">
        <f t="shared" si="5"/>
        <v>0</v>
      </c>
    </row>
    <row r="224" spans="2:6" ht="15" customHeight="1" thickBot="1">
      <c r="B224" s="327" t="s">
        <v>21</v>
      </c>
      <c r="C224" s="329" t="s">
        <v>20</v>
      </c>
      <c r="D224" s="330">
        <f>D221/C221-1</f>
        <v>0.14710208884966169</v>
      </c>
      <c r="E224" s="330">
        <f t="shared" si="5"/>
        <v>0.57707104385739938</v>
      </c>
      <c r="F224" s="330">
        <f t="shared" si="5"/>
        <v>0</v>
      </c>
    </row>
    <row r="225" spans="2:6" ht="15" customHeight="1" thickBot="1">
      <c r="B225" s="327" t="s">
        <v>22</v>
      </c>
      <c r="C225" s="329" t="s">
        <v>20</v>
      </c>
      <c r="D225" s="330">
        <f>D222/C222-1</f>
        <v>-0.62390095447552074</v>
      </c>
      <c r="E225" s="330">
        <f t="shared" si="5"/>
        <v>0.5392213388048217</v>
      </c>
      <c r="F225" s="330">
        <f t="shared" si="5"/>
        <v>0</v>
      </c>
    </row>
    <row r="226" spans="2:6" ht="15" customHeight="1" thickBot="1">
      <c r="B226" s="1643" t="s">
        <v>571</v>
      </c>
      <c r="C226" s="1644"/>
      <c r="D226" s="1644"/>
      <c r="E226" s="1644"/>
      <c r="F226" s="1645"/>
    </row>
    <row r="227" spans="2:6" ht="15" customHeight="1">
      <c r="B227" s="1641"/>
      <c r="C227" s="316">
        <v>2021</v>
      </c>
      <c r="D227" s="316">
        <v>2022</v>
      </c>
      <c r="E227" s="316">
        <v>2023</v>
      </c>
      <c r="F227" s="316">
        <v>2024</v>
      </c>
    </row>
    <row r="228" spans="2:6" ht="15" customHeight="1" thickBot="1">
      <c r="B228" s="1642"/>
      <c r="C228" s="317" t="s">
        <v>7</v>
      </c>
      <c r="D228" s="317" t="s">
        <v>8</v>
      </c>
      <c r="E228" s="317" t="s">
        <v>8</v>
      </c>
      <c r="F228" s="317" t="s">
        <v>8</v>
      </c>
    </row>
    <row r="229" spans="2:6" ht="15" customHeight="1" thickBot="1">
      <c r="B229" s="331" t="s">
        <v>23</v>
      </c>
      <c r="C229" s="332">
        <v>0</v>
      </c>
      <c r="D229" s="332">
        <v>0</v>
      </c>
      <c r="E229" s="332">
        <v>0</v>
      </c>
      <c r="F229" s="332">
        <v>0</v>
      </c>
    </row>
    <row r="230" spans="2:6" ht="15" customHeight="1" thickBot="1">
      <c r="B230" s="333" t="s">
        <v>136</v>
      </c>
      <c r="C230" s="334"/>
      <c r="D230" s="345"/>
      <c r="E230" s="345"/>
      <c r="F230" s="345"/>
    </row>
    <row r="231" spans="2:6" ht="15" customHeight="1" thickBot="1">
      <c r="B231" s="333" t="s">
        <v>137</v>
      </c>
      <c r="C231" s="334"/>
      <c r="D231" s="335"/>
      <c r="E231" s="335"/>
      <c r="F231" s="335"/>
    </row>
    <row r="232" spans="2:6" ht="23.25" customHeight="1" thickBot="1">
      <c r="B232" s="331" t="s">
        <v>24</v>
      </c>
      <c r="C232" s="332">
        <v>0</v>
      </c>
      <c r="D232" s="332">
        <v>0</v>
      </c>
      <c r="E232" s="332">
        <v>0</v>
      </c>
      <c r="F232" s="332">
        <v>0</v>
      </c>
    </row>
    <row r="233" spans="2:6" ht="15" customHeight="1" thickBot="1">
      <c r="B233" s="333" t="s">
        <v>136</v>
      </c>
      <c r="C233" s="334"/>
      <c r="D233" s="332"/>
      <c r="E233" s="332"/>
      <c r="F233" s="332"/>
    </row>
    <row r="234" spans="2:6" ht="15" customHeight="1" thickBot="1">
      <c r="B234" s="333" t="s">
        <v>137</v>
      </c>
      <c r="C234" s="334"/>
      <c r="D234" s="332"/>
      <c r="E234" s="332"/>
      <c r="F234" s="332"/>
    </row>
    <row r="235" spans="2:6" ht="15" customHeight="1" thickBot="1">
      <c r="B235" s="331" t="s">
        <v>25</v>
      </c>
      <c r="C235" s="334">
        <f>C236</f>
        <v>3399</v>
      </c>
      <c r="D235" s="334">
        <f>D236</f>
        <v>3899</v>
      </c>
      <c r="E235" s="334">
        <f>E236</f>
        <v>6149</v>
      </c>
      <c r="F235" s="334">
        <f>F236</f>
        <v>6149</v>
      </c>
    </row>
    <row r="236" spans="2:6" ht="15" customHeight="1" thickBot="1">
      <c r="B236" s="333" t="s">
        <v>136</v>
      </c>
      <c r="C236" s="334">
        <v>3399</v>
      </c>
      <c r="D236" s="334">
        <v>3899</v>
      </c>
      <c r="E236" s="334">
        <v>6149</v>
      </c>
      <c r="F236" s="334">
        <v>6149</v>
      </c>
    </row>
    <row r="237" spans="2:6" ht="15" customHeight="1" thickBot="1">
      <c r="B237" s="333" t="s">
        <v>137</v>
      </c>
      <c r="C237" s="334"/>
      <c r="D237" s="332"/>
      <c r="E237" s="332"/>
      <c r="F237" s="332"/>
    </row>
    <row r="238" spans="2:6" ht="15" customHeight="1" thickBot="1">
      <c r="B238" s="331" t="s">
        <v>26</v>
      </c>
      <c r="C238" s="334"/>
      <c r="D238" s="332"/>
      <c r="E238" s="332"/>
      <c r="F238" s="332"/>
    </row>
    <row r="239" spans="2:6" ht="15" customHeight="1" thickBot="1">
      <c r="B239" s="333" t="s">
        <v>136</v>
      </c>
      <c r="C239" s="334"/>
      <c r="D239" s="332"/>
      <c r="E239" s="332"/>
      <c r="F239" s="332"/>
    </row>
    <row r="240" spans="2:6" ht="15" customHeight="1" thickBot="1">
      <c r="B240" s="333" t="s">
        <v>137</v>
      </c>
      <c r="C240" s="334"/>
      <c r="D240" s="332"/>
      <c r="E240" s="332"/>
      <c r="F240" s="332"/>
    </row>
    <row r="241" spans="2:6" ht="15" customHeight="1" thickBot="1">
      <c r="B241" s="331" t="s">
        <v>27</v>
      </c>
      <c r="C241" s="334"/>
      <c r="D241" s="332"/>
      <c r="E241" s="332"/>
      <c r="F241" s="332"/>
    </row>
    <row r="242" spans="2:6" ht="15" customHeight="1" thickBot="1">
      <c r="B242" s="333" t="s">
        <v>136</v>
      </c>
      <c r="C242" s="334"/>
      <c r="D242" s="332"/>
      <c r="E242" s="332"/>
      <c r="F242" s="332"/>
    </row>
    <row r="243" spans="2:6" ht="15" customHeight="1" thickBot="1">
      <c r="B243" s="333" t="s">
        <v>137</v>
      </c>
      <c r="C243" s="334"/>
      <c r="D243" s="332"/>
      <c r="E243" s="332"/>
      <c r="F243" s="332"/>
    </row>
    <row r="244" spans="2:6" ht="15" customHeight="1" thickBot="1">
      <c r="B244" s="331" t="s">
        <v>28</v>
      </c>
      <c r="C244" s="334">
        <v>0</v>
      </c>
      <c r="D244" s="332">
        <v>0</v>
      </c>
      <c r="E244" s="332">
        <v>0</v>
      </c>
      <c r="F244" s="332">
        <v>0</v>
      </c>
    </row>
    <row r="245" spans="2:6" ht="15" customHeight="1" thickBot="1">
      <c r="B245" s="333" t="s">
        <v>136</v>
      </c>
      <c r="C245" s="334">
        <v>0</v>
      </c>
      <c r="D245" s="332">
        <v>0</v>
      </c>
      <c r="E245" s="332">
        <v>0</v>
      </c>
      <c r="F245" s="332">
        <v>0</v>
      </c>
    </row>
    <row r="246" spans="2:6" ht="15" customHeight="1" thickBot="1">
      <c r="B246" s="333" t="s">
        <v>137</v>
      </c>
      <c r="C246" s="334"/>
      <c r="D246" s="332"/>
      <c r="E246" s="332"/>
      <c r="F246" s="332"/>
    </row>
    <row r="247" spans="2:6" ht="15" customHeight="1" thickBot="1">
      <c r="B247" s="331" t="s">
        <v>29</v>
      </c>
      <c r="C247" s="334">
        <v>0</v>
      </c>
      <c r="D247" s="332">
        <v>0</v>
      </c>
      <c r="E247" s="332">
        <v>0</v>
      </c>
      <c r="F247" s="332">
        <v>0</v>
      </c>
    </row>
    <row r="248" spans="2:6" ht="15" customHeight="1" thickBot="1">
      <c r="B248" s="333" t="s">
        <v>136</v>
      </c>
      <c r="C248" s="334"/>
      <c r="D248" s="336"/>
      <c r="E248" s="336"/>
      <c r="F248" s="336"/>
    </row>
    <row r="249" spans="2:6" ht="15" customHeight="1" thickBot="1">
      <c r="B249" s="333" t="s">
        <v>137</v>
      </c>
      <c r="C249" s="334"/>
      <c r="D249" s="337"/>
      <c r="E249" s="336"/>
      <c r="F249" s="336"/>
    </row>
    <row r="250" spans="2:6" ht="15" customHeight="1" thickBot="1">
      <c r="B250" s="338" t="s">
        <v>92</v>
      </c>
      <c r="C250" s="334">
        <f>C247+C244+C241+C238+C235+C232+C229</f>
        <v>3399</v>
      </c>
      <c r="D250" s="334">
        <f>D247+D244+D241+D238+D235+D232+D229</f>
        <v>3899</v>
      </c>
      <c r="E250" s="334">
        <f>E247+E244+E241+E238+E235+E232+E229</f>
        <v>6149</v>
      </c>
      <c r="F250" s="334">
        <f>F247+F244+F241+F238+F235+F232+F229</f>
        <v>6149</v>
      </c>
    </row>
    <row r="251" spans="2:6" ht="15" customHeight="1" thickBot="1">
      <c r="B251" s="344" t="s">
        <v>31</v>
      </c>
      <c r="C251" s="340">
        <v>0</v>
      </c>
      <c r="D251" s="340">
        <f>IF(D250-D221=0,0,"Error")</f>
        <v>0</v>
      </c>
      <c r="E251" s="340">
        <f>IF(E250-E221=0,0,"Error")</f>
        <v>0</v>
      </c>
      <c r="F251" s="340">
        <f>IF(F250-F221=0,0,"Error")</f>
        <v>0</v>
      </c>
    </row>
    <row r="252" spans="2:6" ht="15" customHeight="1" thickBot="1">
      <c r="B252" s="326" t="s">
        <v>93</v>
      </c>
      <c r="C252" s="1668" t="s">
        <v>570</v>
      </c>
      <c r="D252" s="1678"/>
      <c r="E252" s="1678"/>
      <c r="F252" s="1679"/>
    </row>
    <row r="253" spans="2:6" ht="27" customHeight="1" thickBot="1">
      <c r="B253" s="327" t="s">
        <v>14</v>
      </c>
      <c r="C253" s="1680" t="s">
        <v>569</v>
      </c>
      <c r="D253" s="1681"/>
      <c r="E253" s="1681"/>
      <c r="F253" s="1682"/>
    </row>
    <row r="254" spans="2:6" ht="15" customHeight="1" thickBot="1">
      <c r="B254" s="327" t="s">
        <v>15</v>
      </c>
      <c r="C254" s="1649" t="s">
        <v>568</v>
      </c>
      <c r="D254" s="1650"/>
      <c r="E254" s="1650"/>
      <c r="F254" s="1651"/>
    </row>
    <row r="255" spans="2:6" ht="15" customHeight="1">
      <c r="B255" s="1641"/>
      <c r="C255" s="316">
        <v>2021</v>
      </c>
      <c r="D255" s="316">
        <v>2022</v>
      </c>
      <c r="E255" s="316">
        <v>2023</v>
      </c>
      <c r="F255" s="316">
        <v>2024</v>
      </c>
    </row>
    <row r="256" spans="2:6" ht="15" customHeight="1" thickBot="1">
      <c r="B256" s="1642"/>
      <c r="C256" s="317" t="s">
        <v>7</v>
      </c>
      <c r="D256" s="317" t="s">
        <v>8</v>
      </c>
      <c r="E256" s="317" t="s">
        <v>8</v>
      </c>
      <c r="F256" s="317" t="s">
        <v>8</v>
      </c>
    </row>
    <row r="257" spans="2:7" ht="15" customHeight="1" thickBot="1">
      <c r="B257" s="327" t="s">
        <v>16</v>
      </c>
      <c r="C257" s="328">
        <v>5</v>
      </c>
      <c r="D257" s="328">
        <v>5</v>
      </c>
      <c r="E257" s="328">
        <v>5</v>
      </c>
      <c r="F257" s="328">
        <v>5</v>
      </c>
    </row>
    <row r="258" spans="2:7" ht="15" customHeight="1" thickBot="1">
      <c r="B258" s="327" t="s">
        <v>17</v>
      </c>
      <c r="C258" s="328">
        <f>C287</f>
        <v>3319</v>
      </c>
      <c r="D258" s="328">
        <f>D287</f>
        <v>3319</v>
      </c>
      <c r="E258" s="328">
        <f>E287</f>
        <v>3319</v>
      </c>
      <c r="F258" s="328">
        <f>F287</f>
        <v>2319</v>
      </c>
      <c r="G258" s="328">
        <f>G287</f>
        <v>0</v>
      </c>
    </row>
    <row r="259" spans="2:7" ht="15" customHeight="1" thickBot="1">
      <c r="B259" s="327" t="s">
        <v>18</v>
      </c>
      <c r="C259" s="328">
        <f>C258/C257</f>
        <v>663.8</v>
      </c>
      <c r="D259" s="328">
        <f>D258/D257</f>
        <v>663.8</v>
      </c>
      <c r="E259" s="328">
        <f>E258/E257</f>
        <v>663.8</v>
      </c>
      <c r="F259" s="328">
        <f>F258/F257</f>
        <v>463.8</v>
      </c>
    </row>
    <row r="260" spans="2:7" ht="15" customHeight="1" thickBot="1">
      <c r="B260" s="327" t="s">
        <v>19</v>
      </c>
      <c r="C260" s="329" t="s">
        <v>20</v>
      </c>
      <c r="D260" s="330">
        <f>D257/C257-1</f>
        <v>0</v>
      </c>
      <c r="E260" s="330">
        <f t="shared" ref="E260:F262" si="6">E257/D257-1</f>
        <v>0</v>
      </c>
      <c r="F260" s="330">
        <f t="shared" si="6"/>
        <v>0</v>
      </c>
    </row>
    <row r="261" spans="2:7" ht="15" customHeight="1" thickBot="1">
      <c r="B261" s="327" t="s">
        <v>21</v>
      </c>
      <c r="C261" s="329" t="s">
        <v>20</v>
      </c>
      <c r="D261" s="330">
        <f>D258/C258-1</f>
        <v>0</v>
      </c>
      <c r="E261" s="330">
        <f t="shared" si="6"/>
        <v>0</v>
      </c>
      <c r="F261" s="330">
        <f t="shared" si="6"/>
        <v>-0.30129557095510695</v>
      </c>
    </row>
    <row r="262" spans="2:7" ht="15" customHeight="1" thickBot="1">
      <c r="B262" s="327" t="s">
        <v>22</v>
      </c>
      <c r="C262" s="329" t="s">
        <v>20</v>
      </c>
      <c r="D262" s="330">
        <f>D259/C259-1</f>
        <v>0</v>
      </c>
      <c r="E262" s="330">
        <f t="shared" si="6"/>
        <v>0</v>
      </c>
      <c r="F262" s="330">
        <f t="shared" si="6"/>
        <v>-0.30129557095510684</v>
      </c>
    </row>
    <row r="263" spans="2:7" ht="15" customHeight="1" thickBot="1">
      <c r="B263" s="1643" t="s">
        <v>567</v>
      </c>
      <c r="C263" s="1644"/>
      <c r="D263" s="1644"/>
      <c r="E263" s="1644"/>
      <c r="F263" s="1645"/>
    </row>
    <row r="264" spans="2:7" ht="15" customHeight="1">
      <c r="B264" s="1641"/>
      <c r="C264" s="316">
        <v>2021</v>
      </c>
      <c r="D264" s="316">
        <v>2022</v>
      </c>
      <c r="E264" s="316">
        <v>2023</v>
      </c>
      <c r="F264" s="316">
        <v>2024</v>
      </c>
    </row>
    <row r="265" spans="2:7" ht="15" customHeight="1" thickBot="1">
      <c r="B265" s="1642"/>
      <c r="C265" s="317" t="s">
        <v>7</v>
      </c>
      <c r="D265" s="317" t="s">
        <v>8</v>
      </c>
      <c r="E265" s="317" t="s">
        <v>8</v>
      </c>
      <c r="F265" s="317" t="s">
        <v>8</v>
      </c>
    </row>
    <row r="266" spans="2:7" ht="15" customHeight="1" thickBot="1">
      <c r="B266" s="331" t="s">
        <v>23</v>
      </c>
      <c r="C266" s="332">
        <v>0</v>
      </c>
      <c r="D266" s="332">
        <v>0</v>
      </c>
      <c r="E266" s="332">
        <v>0</v>
      </c>
      <c r="F266" s="332">
        <v>0</v>
      </c>
    </row>
    <row r="267" spans="2:7" ht="15" customHeight="1" thickBot="1">
      <c r="B267" s="333" t="s">
        <v>136</v>
      </c>
      <c r="C267" s="334"/>
      <c r="D267" s="345"/>
      <c r="E267" s="345"/>
      <c r="F267" s="345"/>
    </row>
    <row r="268" spans="2:7" ht="15" customHeight="1" thickBot="1">
      <c r="B268" s="333" t="s">
        <v>137</v>
      </c>
      <c r="C268" s="334"/>
      <c r="D268" s="335"/>
      <c r="E268" s="335"/>
      <c r="F268" s="335"/>
    </row>
    <row r="269" spans="2:7" ht="22.5" customHeight="1" thickBot="1">
      <c r="B269" s="331" t="s">
        <v>24</v>
      </c>
      <c r="C269" s="332">
        <v>0</v>
      </c>
      <c r="D269" s="332">
        <v>0</v>
      </c>
      <c r="E269" s="332">
        <v>0</v>
      </c>
      <c r="F269" s="332">
        <v>0</v>
      </c>
    </row>
    <row r="270" spans="2:7" ht="15" customHeight="1" thickBot="1">
      <c r="B270" s="333" t="s">
        <v>136</v>
      </c>
      <c r="C270" s="334"/>
      <c r="D270" s="332"/>
      <c r="E270" s="332"/>
      <c r="F270" s="332"/>
    </row>
    <row r="271" spans="2:7" ht="15" customHeight="1" thickBot="1">
      <c r="B271" s="333" t="s">
        <v>137</v>
      </c>
      <c r="C271" s="334"/>
      <c r="D271" s="332"/>
      <c r="E271" s="332"/>
      <c r="F271" s="332"/>
    </row>
    <row r="272" spans="2:7" ht="15" customHeight="1" thickBot="1">
      <c r="B272" s="331" t="s">
        <v>25</v>
      </c>
      <c r="C272" s="334">
        <f>C273</f>
        <v>3319</v>
      </c>
      <c r="D272" s="334">
        <f>D273</f>
        <v>3319</v>
      </c>
      <c r="E272" s="334">
        <f>E273</f>
        <v>3319</v>
      </c>
      <c r="F272" s="334">
        <f>F273</f>
        <v>2319</v>
      </c>
    </row>
    <row r="273" spans="2:6" ht="15" customHeight="1" thickBot="1">
      <c r="B273" s="333" t="s">
        <v>136</v>
      </c>
      <c r="C273" s="334">
        <v>3319</v>
      </c>
      <c r="D273" s="334">
        <v>3319</v>
      </c>
      <c r="E273" s="334">
        <v>3319</v>
      </c>
      <c r="F273" s="334">
        <v>2319</v>
      </c>
    </row>
    <row r="274" spans="2:6" ht="15" customHeight="1" thickBot="1">
      <c r="B274" s="333" t="s">
        <v>137</v>
      </c>
      <c r="C274" s="334"/>
      <c r="D274" s="332"/>
      <c r="E274" s="332"/>
      <c r="F274" s="332"/>
    </row>
    <row r="275" spans="2:6" ht="15" customHeight="1" thickBot="1">
      <c r="B275" s="331" t="s">
        <v>26</v>
      </c>
      <c r="C275" s="334"/>
      <c r="D275" s="332"/>
      <c r="E275" s="332"/>
      <c r="F275" s="332"/>
    </row>
    <row r="276" spans="2:6" ht="15" customHeight="1" thickBot="1">
      <c r="B276" s="333" t="s">
        <v>136</v>
      </c>
      <c r="C276" s="334"/>
      <c r="D276" s="332"/>
      <c r="E276" s="332"/>
      <c r="F276" s="332"/>
    </row>
    <row r="277" spans="2:6" ht="15" customHeight="1" thickBot="1">
      <c r="B277" s="333" t="s">
        <v>137</v>
      </c>
      <c r="C277" s="334"/>
      <c r="D277" s="332"/>
      <c r="E277" s="332"/>
      <c r="F277" s="332"/>
    </row>
    <row r="278" spans="2:6" ht="15" customHeight="1" thickBot="1">
      <c r="B278" s="331" t="s">
        <v>27</v>
      </c>
      <c r="C278" s="334"/>
      <c r="D278" s="332"/>
      <c r="E278" s="332"/>
      <c r="F278" s="332"/>
    </row>
    <row r="279" spans="2:6" ht="15" customHeight="1" thickBot="1">
      <c r="B279" s="333" t="s">
        <v>136</v>
      </c>
      <c r="C279" s="334"/>
      <c r="D279" s="332"/>
      <c r="E279" s="332"/>
      <c r="F279" s="332"/>
    </row>
    <row r="280" spans="2:6" ht="15" customHeight="1" thickBot="1">
      <c r="B280" s="333" t="s">
        <v>137</v>
      </c>
      <c r="C280" s="334"/>
      <c r="D280" s="332"/>
      <c r="E280" s="332"/>
      <c r="F280" s="332"/>
    </row>
    <row r="281" spans="2:6" ht="15" customHeight="1" thickBot="1">
      <c r="B281" s="331" t="s">
        <v>28</v>
      </c>
      <c r="C281" s="334">
        <v>0</v>
      </c>
      <c r="D281" s="332">
        <v>0</v>
      </c>
      <c r="E281" s="332">
        <v>0</v>
      </c>
      <c r="F281" s="332">
        <v>0</v>
      </c>
    </row>
    <row r="282" spans="2:6" ht="15" customHeight="1" thickBot="1">
      <c r="B282" s="333" t="s">
        <v>136</v>
      </c>
      <c r="C282" s="334"/>
      <c r="D282" s="332"/>
      <c r="E282" s="332"/>
      <c r="F282" s="332"/>
    </row>
    <row r="283" spans="2:6" ht="15" customHeight="1" thickBot="1">
      <c r="B283" s="333" t="s">
        <v>137</v>
      </c>
      <c r="C283" s="334"/>
      <c r="D283" s="332"/>
      <c r="E283" s="332"/>
      <c r="F283" s="332"/>
    </row>
    <row r="284" spans="2:6" ht="21.75" customHeight="1" thickBot="1">
      <c r="B284" s="331" t="s">
        <v>29</v>
      </c>
      <c r="C284" s="334">
        <v>0</v>
      </c>
      <c r="D284" s="332">
        <v>0</v>
      </c>
      <c r="E284" s="332">
        <v>0</v>
      </c>
      <c r="F284" s="332">
        <v>0</v>
      </c>
    </row>
    <row r="285" spans="2:6" ht="15" customHeight="1" thickBot="1">
      <c r="B285" s="333" t="s">
        <v>136</v>
      </c>
      <c r="C285" s="334"/>
      <c r="D285" s="336"/>
      <c r="E285" s="336"/>
      <c r="F285" s="336"/>
    </row>
    <row r="286" spans="2:6" ht="15" customHeight="1" thickBot="1">
      <c r="B286" s="333" t="s">
        <v>137</v>
      </c>
      <c r="C286" s="334"/>
      <c r="D286" s="337"/>
      <c r="E286" s="336"/>
      <c r="F286" s="336"/>
    </row>
    <row r="287" spans="2:6" ht="15" customHeight="1" thickBot="1">
      <c r="B287" s="338" t="s">
        <v>95</v>
      </c>
      <c r="C287" s="334">
        <f>C284+C281+C278+C275+C272+C269+C266</f>
        <v>3319</v>
      </c>
      <c r="D287" s="334">
        <f>D284+D281+D278+D275+D272+D269+D266</f>
        <v>3319</v>
      </c>
      <c r="E287" s="334">
        <f>E284+E281+E278+E275+E272+E269+E266</f>
        <v>3319</v>
      </c>
      <c r="F287" s="334">
        <f>F284+F281+F278+F275+F272+F269+F266</f>
        <v>2319</v>
      </c>
    </row>
    <row r="288" spans="2:6" ht="15" customHeight="1" thickBot="1">
      <c r="B288" s="344" t="s">
        <v>31</v>
      </c>
      <c r="C288" s="340">
        <f>IF(C287-C258=0,0,"Error")</f>
        <v>0</v>
      </c>
      <c r="D288" s="340">
        <f>IF(D287-D258=0,0,"Error")</f>
        <v>0</v>
      </c>
      <c r="E288" s="340">
        <f>IF(E287-E258=0,0,"Error")</f>
        <v>0</v>
      </c>
      <c r="F288" s="340">
        <f>IF(F287-F258=0,0,"Error")</f>
        <v>0</v>
      </c>
    </row>
    <row r="289" spans="2:6" ht="15" customHeight="1" thickBot="1">
      <c r="B289" s="326" t="s">
        <v>246</v>
      </c>
      <c r="C289" s="1668" t="s">
        <v>566</v>
      </c>
      <c r="D289" s="1678"/>
      <c r="E289" s="1678"/>
      <c r="F289" s="1679"/>
    </row>
    <row r="290" spans="2:6" ht="26.25" customHeight="1" thickBot="1">
      <c r="B290" s="327" t="s">
        <v>14</v>
      </c>
      <c r="C290" s="1680" t="s">
        <v>565</v>
      </c>
      <c r="D290" s="1681"/>
      <c r="E290" s="1681"/>
      <c r="F290" s="1682"/>
    </row>
    <row r="291" spans="2:6" ht="15" customHeight="1" thickBot="1">
      <c r="B291" s="327" t="s">
        <v>15</v>
      </c>
      <c r="C291" s="1649" t="s">
        <v>1494</v>
      </c>
      <c r="D291" s="1650"/>
      <c r="E291" s="1650"/>
      <c r="F291" s="1651"/>
    </row>
    <row r="292" spans="2:6" ht="15" customHeight="1">
      <c r="B292" s="1641"/>
      <c r="C292" s="316">
        <v>2021</v>
      </c>
      <c r="D292" s="316">
        <v>2022</v>
      </c>
      <c r="E292" s="316">
        <v>2023</v>
      </c>
      <c r="F292" s="316">
        <v>2024</v>
      </c>
    </row>
    <row r="293" spans="2:6" ht="15" customHeight="1" thickBot="1">
      <c r="B293" s="1642"/>
      <c r="C293" s="317" t="s">
        <v>7</v>
      </c>
      <c r="D293" s="317" t="s">
        <v>8</v>
      </c>
      <c r="E293" s="317" t="s">
        <v>8</v>
      </c>
      <c r="F293" s="317" t="s">
        <v>8</v>
      </c>
    </row>
    <row r="294" spans="2:6" ht="15" customHeight="1" thickBot="1">
      <c r="B294" s="327" t="s">
        <v>16</v>
      </c>
      <c r="C294" s="328">
        <v>10</v>
      </c>
      <c r="D294" s="328">
        <v>22</v>
      </c>
      <c r="E294" s="328">
        <v>24</v>
      </c>
      <c r="F294" s="328">
        <v>26</v>
      </c>
    </row>
    <row r="295" spans="2:6" ht="15" customHeight="1" thickBot="1">
      <c r="B295" s="327" t="s">
        <v>17</v>
      </c>
      <c r="C295" s="328">
        <f>C324</f>
        <v>2500</v>
      </c>
      <c r="D295" s="328">
        <f>D324</f>
        <v>2500</v>
      </c>
      <c r="E295" s="328">
        <f>E324</f>
        <v>2500</v>
      </c>
      <c r="F295" s="328">
        <f>F324</f>
        <v>1500</v>
      </c>
    </row>
    <row r="296" spans="2:6" ht="15" customHeight="1" thickBot="1">
      <c r="B296" s="327" t="s">
        <v>18</v>
      </c>
      <c r="C296" s="328">
        <f>C295/C294</f>
        <v>250</v>
      </c>
      <c r="D296" s="328">
        <f>D295/D294</f>
        <v>113.63636363636364</v>
      </c>
      <c r="E296" s="328">
        <f>E295/E294</f>
        <v>104.16666666666667</v>
      </c>
      <c r="F296" s="328">
        <f>F295/F294</f>
        <v>57.692307692307693</v>
      </c>
    </row>
    <row r="297" spans="2:6" ht="15" customHeight="1" thickBot="1">
      <c r="B297" s="327" t="s">
        <v>19</v>
      </c>
      <c r="C297" s="349"/>
      <c r="D297" s="330">
        <f>D294/C294-1</f>
        <v>1.2000000000000002</v>
      </c>
      <c r="E297" s="330">
        <f t="shared" ref="E297:F299" si="7">E294/D294-1</f>
        <v>9.0909090909090828E-2</v>
      </c>
      <c r="F297" s="330">
        <f t="shared" si="7"/>
        <v>8.3333333333333259E-2</v>
      </c>
    </row>
    <row r="298" spans="2:6" ht="15" customHeight="1" thickBot="1">
      <c r="B298" s="327" t="s">
        <v>21</v>
      </c>
      <c r="C298" s="329" t="s">
        <v>20</v>
      </c>
      <c r="D298" s="330">
        <f>D295/C295-1</f>
        <v>0</v>
      </c>
      <c r="E298" s="330">
        <f t="shared" si="7"/>
        <v>0</v>
      </c>
      <c r="F298" s="330">
        <f t="shared" si="7"/>
        <v>-0.4</v>
      </c>
    </row>
    <row r="299" spans="2:6" ht="15" customHeight="1" thickBot="1">
      <c r="B299" s="327" t="s">
        <v>22</v>
      </c>
      <c r="C299" s="329" t="s">
        <v>20</v>
      </c>
      <c r="D299" s="330">
        <f>D296/C296-1</f>
        <v>-0.54545454545454541</v>
      </c>
      <c r="E299" s="330">
        <f t="shared" si="7"/>
        <v>-8.333333333333337E-2</v>
      </c>
      <c r="F299" s="330">
        <f t="shared" si="7"/>
        <v>-0.44615384615384612</v>
      </c>
    </row>
    <row r="300" spans="2:6" ht="15" customHeight="1" thickBot="1">
      <c r="B300" s="1643" t="s">
        <v>564</v>
      </c>
      <c r="C300" s="1644"/>
      <c r="D300" s="1644"/>
      <c r="E300" s="1644"/>
      <c r="F300" s="1645"/>
    </row>
    <row r="301" spans="2:6" ht="15" customHeight="1">
      <c r="B301" s="1641"/>
      <c r="C301" s="316">
        <v>2021</v>
      </c>
      <c r="D301" s="316">
        <v>2022</v>
      </c>
      <c r="E301" s="316">
        <v>2023</v>
      </c>
      <c r="F301" s="316">
        <v>2024</v>
      </c>
    </row>
    <row r="302" spans="2:6" ht="15" customHeight="1" thickBot="1">
      <c r="B302" s="1642"/>
      <c r="C302" s="317" t="s">
        <v>7</v>
      </c>
      <c r="D302" s="317" t="s">
        <v>8</v>
      </c>
      <c r="E302" s="317" t="s">
        <v>8</v>
      </c>
      <c r="F302" s="317" t="s">
        <v>8</v>
      </c>
    </row>
    <row r="303" spans="2:6" ht="15" customHeight="1" thickBot="1">
      <c r="B303" s="331" t="s">
        <v>23</v>
      </c>
      <c r="C303" s="332">
        <v>0</v>
      </c>
      <c r="D303" s="332">
        <v>0</v>
      </c>
      <c r="E303" s="332">
        <v>0</v>
      </c>
      <c r="F303" s="332">
        <v>0</v>
      </c>
    </row>
    <row r="304" spans="2:6" ht="15" customHeight="1" thickBot="1">
      <c r="B304" s="333" t="s">
        <v>136</v>
      </c>
      <c r="C304" s="334"/>
      <c r="D304" s="345"/>
      <c r="E304" s="345"/>
      <c r="F304" s="345"/>
    </row>
    <row r="305" spans="2:6" ht="15" customHeight="1" thickBot="1">
      <c r="B305" s="333" t="s">
        <v>137</v>
      </c>
      <c r="C305" s="334"/>
      <c r="D305" s="335"/>
      <c r="E305" s="335"/>
      <c r="F305" s="335"/>
    </row>
    <row r="306" spans="2:6" ht="25.5" customHeight="1" thickBot="1">
      <c r="B306" s="331" t="s">
        <v>24</v>
      </c>
      <c r="C306" s="332">
        <v>0</v>
      </c>
      <c r="D306" s="332">
        <v>0</v>
      </c>
      <c r="E306" s="332">
        <v>0</v>
      </c>
      <c r="F306" s="332">
        <v>0</v>
      </c>
    </row>
    <row r="307" spans="2:6" ht="15" customHeight="1" thickBot="1">
      <c r="B307" s="333" t="s">
        <v>136</v>
      </c>
      <c r="C307" s="334"/>
      <c r="D307" s="332"/>
      <c r="E307" s="332"/>
      <c r="F307" s="332"/>
    </row>
    <row r="308" spans="2:6" ht="15" customHeight="1" thickBot="1">
      <c r="B308" s="333" t="s">
        <v>137</v>
      </c>
      <c r="C308" s="334"/>
      <c r="D308" s="332"/>
      <c r="E308" s="332"/>
      <c r="F308" s="332"/>
    </row>
    <row r="309" spans="2:6" ht="15" customHeight="1" thickBot="1">
      <c r="B309" s="331" t="s">
        <v>25</v>
      </c>
      <c r="C309" s="328">
        <f>C310</f>
        <v>2500</v>
      </c>
      <c r="D309" s="328">
        <f>D310</f>
        <v>2500</v>
      </c>
      <c r="E309" s="328">
        <f>E310</f>
        <v>2500</v>
      </c>
      <c r="F309" s="328">
        <f>F310</f>
        <v>1500</v>
      </c>
    </row>
    <row r="310" spans="2:6" ht="15" customHeight="1" thickBot="1">
      <c r="B310" s="333" t="s">
        <v>136</v>
      </c>
      <c r="C310" s="328">
        <v>2500</v>
      </c>
      <c r="D310" s="328">
        <v>2500</v>
      </c>
      <c r="E310" s="328">
        <v>2500</v>
      </c>
      <c r="F310" s="328">
        <v>1500</v>
      </c>
    </row>
    <row r="311" spans="2:6" ht="15" customHeight="1" thickBot="1">
      <c r="B311" s="333" t="s">
        <v>137</v>
      </c>
      <c r="C311" s="334"/>
      <c r="D311" s="332"/>
      <c r="E311" s="332"/>
      <c r="F311" s="332"/>
    </row>
    <row r="312" spans="2:6" ht="15" customHeight="1" thickBot="1">
      <c r="B312" s="331" t="s">
        <v>26</v>
      </c>
      <c r="C312" s="334"/>
      <c r="D312" s="332"/>
      <c r="E312" s="332"/>
      <c r="F312" s="332"/>
    </row>
    <row r="313" spans="2:6" ht="15" customHeight="1" thickBot="1">
      <c r="B313" s="333" t="s">
        <v>136</v>
      </c>
      <c r="C313" s="334"/>
      <c r="D313" s="332"/>
      <c r="E313" s="332"/>
      <c r="F313" s="332"/>
    </row>
    <row r="314" spans="2:6" ht="15" customHeight="1" thickBot="1">
      <c r="B314" s="333" t="s">
        <v>137</v>
      </c>
      <c r="C314" s="334"/>
      <c r="D314" s="332"/>
      <c r="E314" s="332"/>
      <c r="F314" s="332"/>
    </row>
    <row r="315" spans="2:6" ht="15" customHeight="1" thickBot="1">
      <c r="B315" s="331" t="s">
        <v>27</v>
      </c>
      <c r="C315" s="334"/>
      <c r="D315" s="332"/>
      <c r="E315" s="332"/>
      <c r="F315" s="332"/>
    </row>
    <row r="316" spans="2:6" ht="15" customHeight="1" thickBot="1">
      <c r="B316" s="333" t="s">
        <v>136</v>
      </c>
      <c r="C316" s="334"/>
      <c r="D316" s="332"/>
      <c r="E316" s="332"/>
      <c r="F316" s="332"/>
    </row>
    <row r="317" spans="2:6" ht="15" customHeight="1" thickBot="1">
      <c r="B317" s="333" t="s">
        <v>137</v>
      </c>
      <c r="C317" s="334"/>
      <c r="D317" s="332"/>
      <c r="E317" s="332"/>
      <c r="F317" s="332"/>
    </row>
    <row r="318" spans="2:6" ht="15" customHeight="1" thickBot="1">
      <c r="B318" s="331" t="s">
        <v>28</v>
      </c>
      <c r="C318" s="334">
        <v>0</v>
      </c>
      <c r="D318" s="332">
        <v>0</v>
      </c>
      <c r="E318" s="332">
        <v>0</v>
      </c>
      <c r="F318" s="332">
        <v>0</v>
      </c>
    </row>
    <row r="319" spans="2:6" ht="15" customHeight="1" thickBot="1">
      <c r="B319" s="333" t="s">
        <v>136</v>
      </c>
      <c r="C319" s="334"/>
      <c r="D319" s="332"/>
      <c r="E319" s="332"/>
      <c r="F319" s="332"/>
    </row>
    <row r="320" spans="2:6" ht="15" customHeight="1" thickBot="1">
      <c r="B320" s="333" t="s">
        <v>137</v>
      </c>
      <c r="C320" s="334"/>
      <c r="D320" s="332"/>
      <c r="E320" s="332"/>
      <c r="F320" s="332"/>
    </row>
    <row r="321" spans="2:7" ht="27" customHeight="1" thickBot="1">
      <c r="B321" s="331" t="s">
        <v>29</v>
      </c>
      <c r="C321" s="334">
        <v>0</v>
      </c>
      <c r="D321" s="332">
        <v>0</v>
      </c>
      <c r="E321" s="332">
        <v>0</v>
      </c>
      <c r="F321" s="332">
        <v>0</v>
      </c>
    </row>
    <row r="322" spans="2:7" ht="15" customHeight="1" thickBot="1">
      <c r="B322" s="333" t="s">
        <v>136</v>
      </c>
      <c r="C322" s="334"/>
      <c r="D322" s="336"/>
      <c r="E322" s="336"/>
      <c r="F322" s="336"/>
    </row>
    <row r="323" spans="2:7" ht="15" customHeight="1" thickBot="1">
      <c r="B323" s="333" t="s">
        <v>137</v>
      </c>
      <c r="C323" s="334"/>
      <c r="D323" s="337"/>
      <c r="E323" s="336"/>
      <c r="F323" s="336"/>
    </row>
    <row r="324" spans="2:7" ht="15" customHeight="1" thickBot="1">
      <c r="B324" s="338" t="s">
        <v>563</v>
      </c>
      <c r="C324" s="334">
        <f>C321+C318+C315+C312+C309+C306+C303</f>
        <v>2500</v>
      </c>
      <c r="D324" s="334">
        <f>D321+D318+D315+D312+D309+D306+D303</f>
        <v>2500</v>
      </c>
      <c r="E324" s="334">
        <f>E321+E318+E315+E312+E309+E306+E303</f>
        <v>2500</v>
      </c>
      <c r="F324" s="334">
        <f>F321+F318+F315+F312+F309+F306+F303</f>
        <v>1500</v>
      </c>
    </row>
    <row r="325" spans="2:7" ht="15" customHeight="1" thickBot="1">
      <c r="B325" s="344" t="s">
        <v>31</v>
      </c>
      <c r="C325" s="340">
        <f>IF(C324-C295=0,0,"Error")</f>
        <v>0</v>
      </c>
      <c r="D325" s="340">
        <f>IF(D324-D295=0,0,"Error")</f>
        <v>0</v>
      </c>
      <c r="E325" s="340">
        <f>IF(E324-E295=0,0,"Error")</f>
        <v>0</v>
      </c>
      <c r="F325" s="340">
        <f>IF(F324-F295=0,0,"Error")</f>
        <v>0</v>
      </c>
    </row>
    <row r="326" spans="2:7" ht="15" customHeight="1" thickBot="1">
      <c r="B326" s="326" t="s">
        <v>247</v>
      </c>
      <c r="C326" s="1668" t="s">
        <v>562</v>
      </c>
      <c r="D326" s="1678"/>
      <c r="E326" s="1678"/>
      <c r="F326" s="1679"/>
    </row>
    <row r="327" spans="2:7" ht="15" customHeight="1" thickBot="1">
      <c r="B327" s="327" t="s">
        <v>14</v>
      </c>
      <c r="C327" s="1680" t="s">
        <v>561</v>
      </c>
      <c r="D327" s="1681"/>
      <c r="E327" s="1681"/>
      <c r="F327" s="1682"/>
    </row>
    <row r="328" spans="2:7" ht="15" customHeight="1" thickBot="1">
      <c r="B328" s="327" t="s">
        <v>15</v>
      </c>
      <c r="C328" s="1649" t="s">
        <v>1495</v>
      </c>
      <c r="D328" s="1650"/>
      <c r="E328" s="1650"/>
      <c r="F328" s="1651"/>
    </row>
    <row r="329" spans="2:7" ht="15" customHeight="1">
      <c r="B329" s="1641"/>
      <c r="C329" s="316">
        <v>2021</v>
      </c>
      <c r="D329" s="316">
        <v>2022</v>
      </c>
      <c r="E329" s="316">
        <v>2023</v>
      </c>
      <c r="F329" s="316">
        <v>2024</v>
      </c>
    </row>
    <row r="330" spans="2:7" ht="15" customHeight="1" thickBot="1">
      <c r="B330" s="1642"/>
      <c r="C330" s="317" t="s">
        <v>7</v>
      </c>
      <c r="D330" s="317" t="s">
        <v>8</v>
      </c>
      <c r="E330" s="317" t="s">
        <v>8</v>
      </c>
      <c r="F330" s="317" t="s">
        <v>8</v>
      </c>
    </row>
    <row r="331" spans="2:7" ht="15" customHeight="1" thickBot="1">
      <c r="B331" s="327" t="s">
        <v>16</v>
      </c>
      <c r="C331" s="328">
        <v>13</v>
      </c>
      <c r="D331" s="328">
        <v>24</v>
      </c>
      <c r="E331" s="328">
        <v>24</v>
      </c>
      <c r="F331" s="328">
        <v>24</v>
      </c>
    </row>
    <row r="332" spans="2:7" ht="15" customHeight="1" thickBot="1">
      <c r="B332" s="327" t="s">
        <v>17</v>
      </c>
      <c r="C332" s="328">
        <f>C361</f>
        <v>3073</v>
      </c>
      <c r="D332" s="328">
        <f>D361</f>
        <v>4573</v>
      </c>
      <c r="E332" s="328">
        <f>E361</f>
        <v>1573</v>
      </c>
      <c r="F332" s="328">
        <f>F361</f>
        <v>1573</v>
      </c>
      <c r="G332" s="328">
        <f>G361</f>
        <v>0</v>
      </c>
    </row>
    <row r="333" spans="2:7" ht="15" customHeight="1" thickBot="1">
      <c r="B333" s="327" t="s">
        <v>18</v>
      </c>
      <c r="C333" s="328">
        <f>C332/C331</f>
        <v>236.38461538461539</v>
      </c>
      <c r="D333" s="328">
        <f>D332/D331</f>
        <v>190.54166666666666</v>
      </c>
      <c r="E333" s="328">
        <f>E332/E331</f>
        <v>65.541666666666671</v>
      </c>
      <c r="F333" s="328">
        <f>F332/F331</f>
        <v>65.541666666666671</v>
      </c>
    </row>
    <row r="334" spans="2:7" ht="15" customHeight="1" thickBot="1">
      <c r="B334" s="327" t="s">
        <v>19</v>
      </c>
      <c r="C334" s="329" t="s">
        <v>20</v>
      </c>
      <c r="D334" s="330">
        <f>D331/C331-1</f>
        <v>0.84615384615384626</v>
      </c>
      <c r="E334" s="330">
        <f t="shared" ref="E334:F336" si="8">E331/D331-1</f>
        <v>0</v>
      </c>
      <c r="F334" s="330">
        <f t="shared" si="8"/>
        <v>0</v>
      </c>
    </row>
    <row r="335" spans="2:7" ht="15" customHeight="1" thickBot="1">
      <c r="B335" s="327" t="s">
        <v>21</v>
      </c>
      <c r="C335" s="329" t="s">
        <v>20</v>
      </c>
      <c r="D335" s="330">
        <f>D332/C332-1</f>
        <v>0.48812235600390497</v>
      </c>
      <c r="E335" s="330">
        <f t="shared" si="8"/>
        <v>-0.65602449158101894</v>
      </c>
      <c r="F335" s="330">
        <f t="shared" si="8"/>
        <v>0</v>
      </c>
    </row>
    <row r="336" spans="2:7" ht="15" customHeight="1" thickBot="1">
      <c r="B336" s="327" t="s">
        <v>22</v>
      </c>
      <c r="C336" s="329" t="s">
        <v>20</v>
      </c>
      <c r="D336" s="330">
        <f>D333/C333-1</f>
        <v>-0.19393372383121821</v>
      </c>
      <c r="E336" s="330">
        <f t="shared" si="8"/>
        <v>-0.65602449158101894</v>
      </c>
      <c r="F336" s="330">
        <f t="shared" si="8"/>
        <v>0</v>
      </c>
    </row>
    <row r="337" spans="2:6" ht="15" customHeight="1" thickBot="1">
      <c r="B337" s="1643" t="s">
        <v>560</v>
      </c>
      <c r="C337" s="1644"/>
      <c r="D337" s="1644"/>
      <c r="E337" s="1644"/>
      <c r="F337" s="1645"/>
    </row>
    <row r="338" spans="2:6" ht="15" customHeight="1">
      <c r="B338" s="1641"/>
      <c r="C338" s="316">
        <v>2021</v>
      </c>
      <c r="D338" s="316">
        <v>2022</v>
      </c>
      <c r="E338" s="316">
        <v>2023</v>
      </c>
      <c r="F338" s="316">
        <v>2024</v>
      </c>
    </row>
    <row r="339" spans="2:6" ht="15" customHeight="1" thickBot="1">
      <c r="B339" s="1642"/>
      <c r="C339" s="317" t="s">
        <v>7</v>
      </c>
      <c r="D339" s="317" t="s">
        <v>8</v>
      </c>
      <c r="E339" s="317" t="s">
        <v>8</v>
      </c>
      <c r="F339" s="317" t="s">
        <v>8</v>
      </c>
    </row>
    <row r="340" spans="2:6" ht="15" customHeight="1" thickBot="1">
      <c r="B340" s="331" t="s">
        <v>23</v>
      </c>
      <c r="C340" s="332">
        <v>0</v>
      </c>
      <c r="D340" s="332">
        <v>0</v>
      </c>
      <c r="E340" s="332">
        <v>0</v>
      </c>
      <c r="F340" s="332">
        <v>0</v>
      </c>
    </row>
    <row r="341" spans="2:6" ht="15" customHeight="1" thickBot="1">
      <c r="B341" s="333" t="s">
        <v>136</v>
      </c>
      <c r="C341" s="334"/>
      <c r="D341" s="345"/>
      <c r="E341" s="345"/>
      <c r="F341" s="345"/>
    </row>
    <row r="342" spans="2:6" ht="15" customHeight="1" thickBot="1">
      <c r="B342" s="333" t="s">
        <v>137</v>
      </c>
      <c r="C342" s="334"/>
      <c r="D342" s="335"/>
      <c r="E342" s="335"/>
      <c r="F342" s="335"/>
    </row>
    <row r="343" spans="2:6" ht="24" customHeight="1" thickBot="1">
      <c r="B343" s="331" t="s">
        <v>24</v>
      </c>
      <c r="C343" s="332">
        <v>0</v>
      </c>
      <c r="D343" s="332">
        <v>0</v>
      </c>
      <c r="E343" s="332">
        <v>0</v>
      </c>
      <c r="F343" s="332">
        <v>0</v>
      </c>
    </row>
    <row r="344" spans="2:6" ht="15" customHeight="1" thickBot="1">
      <c r="B344" s="333" t="s">
        <v>136</v>
      </c>
      <c r="C344" s="334"/>
      <c r="D344" s="332"/>
      <c r="E344" s="332"/>
      <c r="F344" s="332"/>
    </row>
    <row r="345" spans="2:6" ht="15" customHeight="1" thickBot="1">
      <c r="B345" s="333" t="s">
        <v>137</v>
      </c>
      <c r="C345" s="334"/>
      <c r="D345" s="332"/>
      <c r="E345" s="332"/>
      <c r="F345" s="332"/>
    </row>
    <row r="346" spans="2:6" ht="15" customHeight="1" thickBot="1">
      <c r="B346" s="331" t="s">
        <v>25</v>
      </c>
      <c r="C346" s="334">
        <f>SUM(C347)</f>
        <v>3073</v>
      </c>
      <c r="D346" s="334">
        <f>SUM(D347)</f>
        <v>4573</v>
      </c>
      <c r="E346" s="334">
        <f>SUM(E347)</f>
        <v>1573</v>
      </c>
      <c r="F346" s="334">
        <f>SUM(F347)</f>
        <v>1573</v>
      </c>
    </row>
    <row r="347" spans="2:6" ht="15" customHeight="1" thickBot="1">
      <c r="B347" s="333" t="s">
        <v>136</v>
      </c>
      <c r="C347" s="334">
        <v>3073</v>
      </c>
      <c r="D347" s="334">
        <v>4573</v>
      </c>
      <c r="E347" s="334">
        <v>1573</v>
      </c>
      <c r="F347" s="334">
        <v>1573</v>
      </c>
    </row>
    <row r="348" spans="2:6" ht="15" customHeight="1" thickBot="1">
      <c r="B348" s="333" t="s">
        <v>137</v>
      </c>
      <c r="C348" s="334"/>
      <c r="D348" s="332"/>
      <c r="E348" s="332"/>
      <c r="F348" s="332"/>
    </row>
    <row r="349" spans="2:6" ht="15" customHeight="1" thickBot="1">
      <c r="B349" s="331" t="s">
        <v>26</v>
      </c>
      <c r="C349" s="334"/>
      <c r="D349" s="332"/>
      <c r="E349" s="332"/>
      <c r="F349" s="332"/>
    </row>
    <row r="350" spans="2:6" ht="15" customHeight="1" thickBot="1">
      <c r="B350" s="333" t="s">
        <v>136</v>
      </c>
      <c r="C350" s="334"/>
      <c r="D350" s="332"/>
      <c r="E350" s="332"/>
      <c r="F350" s="332"/>
    </row>
    <row r="351" spans="2:6" ht="15" customHeight="1" thickBot="1">
      <c r="B351" s="333" t="s">
        <v>137</v>
      </c>
      <c r="C351" s="334"/>
      <c r="D351" s="332"/>
      <c r="E351" s="332"/>
      <c r="F351" s="332"/>
    </row>
    <row r="352" spans="2:6" ht="15" customHeight="1" thickBot="1">
      <c r="B352" s="331" t="s">
        <v>27</v>
      </c>
      <c r="C352" s="334"/>
      <c r="D352" s="332"/>
      <c r="E352" s="332"/>
      <c r="F352" s="332"/>
    </row>
    <row r="353" spans="2:6" ht="15" customHeight="1" thickBot="1">
      <c r="B353" s="333" t="s">
        <v>136</v>
      </c>
      <c r="C353" s="334"/>
      <c r="D353" s="332"/>
      <c r="E353" s="332"/>
      <c r="F353" s="332"/>
    </row>
    <row r="354" spans="2:6" ht="15" customHeight="1" thickBot="1">
      <c r="B354" s="333" t="s">
        <v>137</v>
      </c>
      <c r="C354" s="334"/>
      <c r="D354" s="332"/>
      <c r="E354" s="332"/>
      <c r="F354" s="332"/>
    </row>
    <row r="355" spans="2:6" ht="15" customHeight="1" thickBot="1">
      <c r="B355" s="331" t="s">
        <v>28</v>
      </c>
      <c r="C355" s="334">
        <v>0</v>
      </c>
      <c r="D355" s="332">
        <v>0</v>
      </c>
      <c r="E355" s="332">
        <v>0</v>
      </c>
      <c r="F355" s="332">
        <v>0</v>
      </c>
    </row>
    <row r="356" spans="2:6" ht="15" customHeight="1" thickBot="1">
      <c r="B356" s="333" t="s">
        <v>136</v>
      </c>
      <c r="C356" s="334">
        <v>0</v>
      </c>
      <c r="D356" s="332">
        <v>0</v>
      </c>
      <c r="E356" s="332">
        <v>0</v>
      </c>
      <c r="F356" s="332">
        <v>0</v>
      </c>
    </row>
    <row r="357" spans="2:6" ht="15" customHeight="1" thickBot="1">
      <c r="B357" s="333" t="s">
        <v>137</v>
      </c>
      <c r="C357" s="334"/>
      <c r="D357" s="332"/>
      <c r="E357" s="332"/>
      <c r="F357" s="332"/>
    </row>
    <row r="358" spans="2:6" ht="22.5" customHeight="1" thickBot="1">
      <c r="B358" s="331" t="s">
        <v>29</v>
      </c>
      <c r="C358" s="334">
        <v>0</v>
      </c>
      <c r="D358" s="332">
        <v>0</v>
      </c>
      <c r="E358" s="332">
        <v>0</v>
      </c>
      <c r="F358" s="332">
        <v>0</v>
      </c>
    </row>
    <row r="359" spans="2:6" ht="15" customHeight="1" thickBot="1">
      <c r="B359" s="333" t="s">
        <v>136</v>
      </c>
      <c r="C359" s="334"/>
      <c r="D359" s="336"/>
      <c r="E359" s="336"/>
      <c r="F359" s="336"/>
    </row>
    <row r="360" spans="2:6" ht="20.25" customHeight="1" thickBot="1">
      <c r="B360" s="333" t="s">
        <v>137</v>
      </c>
      <c r="C360" s="334"/>
      <c r="D360" s="337"/>
      <c r="E360" s="336"/>
      <c r="F360" s="336"/>
    </row>
    <row r="361" spans="2:6" ht="21" customHeight="1" thickBot="1">
      <c r="B361" s="338" t="s">
        <v>119</v>
      </c>
      <c r="C361" s="334">
        <f>C358+C355+C352+C349+C346+C343+C340</f>
        <v>3073</v>
      </c>
      <c r="D361" s="334">
        <f>D358+D355+D352+D349+D346+D343+D340</f>
        <v>4573</v>
      </c>
      <c r="E361" s="334">
        <f>E358+E355+E352+E349+E346+E343+E340</f>
        <v>1573</v>
      </c>
      <c r="F361" s="334">
        <f>F358+F355+F352+F349+F346+F343+F340</f>
        <v>1573</v>
      </c>
    </row>
    <row r="362" spans="2:6" ht="15" customHeight="1" thickBot="1">
      <c r="B362" s="344" t="s">
        <v>31</v>
      </c>
      <c r="C362" s="340">
        <f>IF(C361-C332=0,0,"Error")</f>
        <v>0</v>
      </c>
      <c r="D362" s="340">
        <f>IF(D361-D332=0,0,"Error")</f>
        <v>0</v>
      </c>
      <c r="E362" s="340">
        <f>IF(E361-E332=0,0,"Error")</f>
        <v>0</v>
      </c>
      <c r="F362" s="340">
        <f>IF(F361-F332=0,0,"Error")</f>
        <v>0</v>
      </c>
    </row>
    <row r="363" spans="2:6" ht="15" customHeight="1" thickBot="1">
      <c r="B363" s="1652" t="s">
        <v>38</v>
      </c>
      <c r="C363" s="1653"/>
      <c r="D363" s="1653"/>
      <c r="E363" s="1653"/>
      <c r="F363" s="1654"/>
    </row>
    <row r="364" spans="2:6" ht="15" customHeight="1" thickBot="1">
      <c r="B364" s="1652" t="s">
        <v>39</v>
      </c>
      <c r="C364" s="1653"/>
      <c r="D364" s="1653"/>
      <c r="E364" s="1653"/>
      <c r="F364" s="1654"/>
    </row>
    <row r="365" spans="2:6" ht="27" customHeight="1" thickBot="1">
      <c r="B365" s="350" t="s">
        <v>299</v>
      </c>
      <c r="C365" s="1671" t="s">
        <v>559</v>
      </c>
      <c r="D365" s="1672"/>
      <c r="E365" s="1673"/>
      <c r="F365" s="1674"/>
    </row>
    <row r="366" spans="2:6" ht="36.75" customHeight="1" thickBot="1">
      <c r="B366" s="326" t="s">
        <v>67</v>
      </c>
      <c r="C366" s="326" t="s">
        <v>558</v>
      </c>
      <c r="D366" s="351" t="s">
        <v>138</v>
      </c>
      <c r="E366" s="1673" t="s">
        <v>557</v>
      </c>
      <c r="F366" s="1674"/>
    </row>
    <row r="367" spans="2:6" ht="15" hidden="1" customHeight="1" thickBot="1">
      <c r="B367" s="352"/>
      <c r="C367" s="1655"/>
      <c r="D367" s="1659"/>
      <c r="E367" s="1657"/>
      <c r="F367" s="1658"/>
    </row>
    <row r="368" spans="2:6" ht="28.5" customHeight="1" thickBot="1">
      <c r="B368" s="353" t="s">
        <v>14</v>
      </c>
      <c r="C368" s="1675" t="s">
        <v>1496</v>
      </c>
      <c r="D368" s="1676"/>
      <c r="E368" s="1676"/>
      <c r="F368" s="1677"/>
    </row>
    <row r="369" spans="2:6" ht="15" customHeight="1" thickBot="1">
      <c r="B369" s="353" t="s">
        <v>15</v>
      </c>
      <c r="C369" s="1660"/>
      <c r="D369" s="1661"/>
      <c r="E369" s="1661"/>
      <c r="F369" s="1662"/>
    </row>
    <row r="370" spans="2:6" ht="15" customHeight="1">
      <c r="B370" s="1663"/>
      <c r="C370" s="354">
        <v>2021</v>
      </c>
      <c r="D370" s="354">
        <v>2022</v>
      </c>
      <c r="E370" s="354">
        <v>2023</v>
      </c>
      <c r="F370" s="354">
        <v>2024</v>
      </c>
    </row>
    <row r="371" spans="2:6" ht="15" customHeight="1" thickBot="1">
      <c r="B371" s="1664"/>
      <c r="C371" s="348" t="s">
        <v>7</v>
      </c>
      <c r="D371" s="348" t="s">
        <v>8</v>
      </c>
      <c r="E371" s="348" t="s">
        <v>8</v>
      </c>
      <c r="F371" s="348" t="s">
        <v>8</v>
      </c>
    </row>
    <row r="372" spans="2:6" ht="15" customHeight="1" thickBot="1">
      <c r="B372" s="353" t="s">
        <v>16</v>
      </c>
      <c r="C372" s="346">
        <v>1</v>
      </c>
      <c r="D372" s="346">
        <v>1</v>
      </c>
      <c r="E372" s="346">
        <v>1</v>
      </c>
      <c r="F372" s="346">
        <v>1</v>
      </c>
    </row>
    <row r="373" spans="2:6" ht="15" customHeight="1" thickBot="1">
      <c r="B373" s="353" t="s">
        <v>17</v>
      </c>
      <c r="C373" s="346">
        <f>C390</f>
        <v>2000</v>
      </c>
      <c r="D373" s="346">
        <f>D390</f>
        <v>25000</v>
      </c>
      <c r="E373" s="346">
        <f>E390</f>
        <v>8000</v>
      </c>
      <c r="F373" s="346">
        <f>F390</f>
        <v>8000</v>
      </c>
    </row>
    <row r="374" spans="2:6" ht="15" customHeight="1" thickBot="1">
      <c r="B374" s="353" t="s">
        <v>18</v>
      </c>
      <c r="C374" s="346">
        <f>C373/C372</f>
        <v>2000</v>
      </c>
      <c r="D374" s="346">
        <f>D373/D372</f>
        <v>25000</v>
      </c>
      <c r="E374" s="346">
        <f>E373/E372</f>
        <v>8000</v>
      </c>
      <c r="F374" s="346">
        <f>F373/F372</f>
        <v>8000</v>
      </c>
    </row>
    <row r="375" spans="2:6" ht="15" customHeight="1" thickBot="1">
      <c r="B375" s="353" t="s">
        <v>19</v>
      </c>
      <c r="C375" s="318" t="s">
        <v>20</v>
      </c>
      <c r="D375" s="355">
        <f>D372/C372-1</f>
        <v>0</v>
      </c>
      <c r="E375" s="355">
        <f t="shared" ref="E375:F377" si="9">E372/D372-1</f>
        <v>0</v>
      </c>
      <c r="F375" s="355">
        <f t="shared" si="9"/>
        <v>0</v>
      </c>
    </row>
    <row r="376" spans="2:6" ht="15" customHeight="1" thickBot="1">
      <c r="B376" s="353" t="s">
        <v>21</v>
      </c>
      <c r="C376" s="318" t="s">
        <v>20</v>
      </c>
      <c r="D376" s="355">
        <f>D373/C373-1</f>
        <v>11.5</v>
      </c>
      <c r="E376" s="355">
        <f t="shared" si="9"/>
        <v>-0.67999999999999994</v>
      </c>
      <c r="F376" s="355">
        <f t="shared" si="9"/>
        <v>0</v>
      </c>
    </row>
    <row r="377" spans="2:6" ht="19.5" customHeight="1" thickBot="1">
      <c r="B377" s="353" t="s">
        <v>22</v>
      </c>
      <c r="C377" s="318" t="s">
        <v>20</v>
      </c>
      <c r="D377" s="355">
        <f>D374/C374-1</f>
        <v>11.5</v>
      </c>
      <c r="E377" s="355">
        <f t="shared" si="9"/>
        <v>-0.67999999999999994</v>
      </c>
      <c r="F377" s="355">
        <f t="shared" si="9"/>
        <v>0</v>
      </c>
    </row>
    <row r="378" spans="2:6" ht="15" customHeight="1">
      <c r="B378" s="1663"/>
      <c r="C378" s="354">
        <v>2021</v>
      </c>
      <c r="D378" s="354">
        <v>2022</v>
      </c>
      <c r="E378" s="354">
        <v>2023</v>
      </c>
      <c r="F378" s="354">
        <v>2024</v>
      </c>
    </row>
    <row r="379" spans="2:6" ht="12" customHeight="1" thickBot="1">
      <c r="B379" s="1664"/>
      <c r="C379" s="348" t="s">
        <v>7</v>
      </c>
      <c r="D379" s="348" t="s">
        <v>8</v>
      </c>
      <c r="E379" s="348" t="s">
        <v>8</v>
      </c>
      <c r="F379" s="348" t="s">
        <v>8</v>
      </c>
    </row>
    <row r="380" spans="2:6" ht="15" customHeight="1" thickBot="1">
      <c r="B380" s="356" t="s">
        <v>41</v>
      </c>
      <c r="C380" s="357"/>
      <c r="D380" s="357"/>
      <c r="E380" s="357"/>
      <c r="F380" s="357"/>
    </row>
    <row r="381" spans="2:6" ht="15" customHeight="1" thickBot="1">
      <c r="B381" s="358" t="s">
        <v>136</v>
      </c>
      <c r="C381" s="357"/>
      <c r="D381" s="357"/>
      <c r="E381" s="357"/>
      <c r="F381" s="357"/>
    </row>
    <row r="382" spans="2:6" ht="15" customHeight="1" thickBot="1">
      <c r="B382" s="358" t="s">
        <v>149</v>
      </c>
      <c r="C382" s="357"/>
      <c r="D382" s="357"/>
      <c r="E382" s="357"/>
      <c r="F382" s="357"/>
    </row>
    <row r="383" spans="2:6" ht="15" customHeight="1" thickBot="1">
      <c r="B383" s="358" t="s">
        <v>142</v>
      </c>
      <c r="C383" s="357"/>
      <c r="D383" s="357"/>
      <c r="E383" s="357"/>
      <c r="F383" s="357"/>
    </row>
    <row r="384" spans="2:6" ht="15" customHeight="1" thickBot="1">
      <c r="B384" s="358" t="s">
        <v>143</v>
      </c>
      <c r="C384" s="357"/>
      <c r="D384" s="357"/>
      <c r="E384" s="357"/>
      <c r="F384" s="357"/>
    </row>
    <row r="385" spans="2:7" ht="15" customHeight="1" thickBot="1">
      <c r="B385" s="356" t="s">
        <v>42</v>
      </c>
      <c r="C385" s="359">
        <f>SUM(C386)</f>
        <v>2000</v>
      </c>
      <c r="D385" s="359">
        <f>SUM(D386)</f>
        <v>25000</v>
      </c>
      <c r="E385" s="359">
        <f>SUM(E386)</f>
        <v>8000</v>
      </c>
      <c r="F385" s="359">
        <f>SUM(F386)</f>
        <v>8000</v>
      </c>
    </row>
    <row r="386" spans="2:7" ht="15" customHeight="1" thickBot="1">
      <c r="B386" s="358" t="s">
        <v>136</v>
      </c>
      <c r="C386" s="359">
        <v>2000</v>
      </c>
      <c r="D386" s="359">
        <v>25000</v>
      </c>
      <c r="E386" s="359">
        <v>8000</v>
      </c>
      <c r="F386" s="359">
        <v>8000</v>
      </c>
    </row>
    <row r="387" spans="2:7" ht="15" customHeight="1" thickBot="1">
      <c r="B387" s="358" t="s">
        <v>149</v>
      </c>
      <c r="C387" s="357"/>
      <c r="D387" s="357"/>
      <c r="E387" s="357"/>
      <c r="F387" s="357"/>
    </row>
    <row r="388" spans="2:7" ht="15" customHeight="1" thickBot="1">
      <c r="B388" s="358" t="s">
        <v>142</v>
      </c>
      <c r="C388" s="357"/>
      <c r="D388" s="357"/>
      <c r="E388" s="357"/>
      <c r="F388" s="357"/>
    </row>
    <row r="389" spans="2:7" ht="15" customHeight="1" thickBot="1">
      <c r="B389" s="358" t="s">
        <v>143</v>
      </c>
      <c r="C389" s="357"/>
      <c r="D389" s="357"/>
      <c r="E389" s="357"/>
      <c r="F389" s="357"/>
    </row>
    <row r="390" spans="2:7" ht="15" customHeight="1" thickBot="1">
      <c r="B390" s="360" t="s">
        <v>30</v>
      </c>
      <c r="C390" s="359">
        <f>C385+C380</f>
        <v>2000</v>
      </c>
      <c r="D390" s="359">
        <f>D385+D380</f>
        <v>25000</v>
      </c>
      <c r="E390" s="359">
        <f>E385+E380</f>
        <v>8000</v>
      </c>
      <c r="F390" s="359">
        <f>F385+F380</f>
        <v>8000</v>
      </c>
    </row>
    <row r="391" spans="2:7" s="362" customFormat="1" ht="15" customHeight="1" thickBot="1">
      <c r="B391" s="1652" t="s">
        <v>38</v>
      </c>
      <c r="C391" s="1653"/>
      <c r="D391" s="1653"/>
      <c r="E391" s="1653"/>
      <c r="F391" s="1654"/>
      <c r="G391" s="361"/>
    </row>
    <row r="392" spans="2:7" ht="15" customHeight="1" thickBot="1">
      <c r="B392" s="1652" t="s">
        <v>39</v>
      </c>
      <c r="C392" s="1653"/>
      <c r="D392" s="1653"/>
      <c r="E392" s="1653"/>
      <c r="F392" s="1654"/>
    </row>
    <row r="393" spans="2:7" ht="21.75" customHeight="1" thickBot="1">
      <c r="B393" s="363" t="s">
        <v>556</v>
      </c>
      <c r="C393" s="1655" t="s">
        <v>555</v>
      </c>
      <c r="D393" s="1656"/>
      <c r="E393" s="1657"/>
      <c r="F393" s="1658"/>
    </row>
    <row r="394" spans="2:7" ht="33.75" customHeight="1" thickBot="1">
      <c r="B394" s="364" t="s">
        <v>67</v>
      </c>
      <c r="C394" s="364" t="s">
        <v>555</v>
      </c>
      <c r="D394" s="365" t="s">
        <v>138</v>
      </c>
      <c r="E394" s="1657" t="s">
        <v>287</v>
      </c>
      <c r="F394" s="1658"/>
    </row>
    <row r="395" spans="2:7" ht="9.75" hidden="1" customHeight="1" thickBot="1">
      <c r="B395" s="352"/>
      <c r="C395" s="1655"/>
      <c r="D395" s="1659"/>
      <c r="E395" s="1657"/>
      <c r="F395" s="1658"/>
    </row>
    <row r="396" spans="2:7" ht="23.25" customHeight="1" thickBot="1">
      <c r="B396" s="353" t="s">
        <v>14</v>
      </c>
      <c r="C396" s="1655" t="s">
        <v>555</v>
      </c>
      <c r="D396" s="1656"/>
      <c r="E396" s="1657"/>
      <c r="F396" s="1658"/>
    </row>
    <row r="397" spans="2:7" ht="15" customHeight="1" thickBot="1">
      <c r="B397" s="353" t="s">
        <v>15</v>
      </c>
      <c r="C397" s="1660" t="s">
        <v>554</v>
      </c>
      <c r="D397" s="1661"/>
      <c r="E397" s="1661"/>
      <c r="F397" s="1662"/>
    </row>
    <row r="398" spans="2:7" ht="15" customHeight="1">
      <c r="B398" s="1663"/>
      <c r="C398" s="354">
        <v>2021</v>
      </c>
      <c r="D398" s="354">
        <v>2022</v>
      </c>
      <c r="E398" s="354">
        <v>2023</v>
      </c>
      <c r="F398" s="354">
        <v>2024</v>
      </c>
    </row>
    <row r="399" spans="2:7" ht="15" customHeight="1" thickBot="1">
      <c r="B399" s="1664"/>
      <c r="C399" s="348" t="s">
        <v>7</v>
      </c>
      <c r="D399" s="348" t="s">
        <v>8</v>
      </c>
      <c r="E399" s="348" t="s">
        <v>8</v>
      </c>
      <c r="F399" s="348" t="s">
        <v>8</v>
      </c>
    </row>
    <row r="400" spans="2:7" ht="15" customHeight="1" thickBot="1">
      <c r="B400" s="353" t="s">
        <v>16</v>
      </c>
      <c r="C400" s="346">
        <v>1</v>
      </c>
      <c r="D400" s="346">
        <v>0</v>
      </c>
      <c r="E400" s="346">
        <v>0</v>
      </c>
      <c r="F400" s="346">
        <v>0</v>
      </c>
    </row>
    <row r="401" spans="2:6" ht="15" customHeight="1" thickBot="1">
      <c r="B401" s="353" t="s">
        <v>17</v>
      </c>
      <c r="C401" s="346">
        <f>C413</f>
        <v>1000</v>
      </c>
      <c r="D401" s="346">
        <f>D413</f>
        <v>0</v>
      </c>
      <c r="E401" s="346">
        <f>E413</f>
        <v>0</v>
      </c>
      <c r="F401" s="346">
        <f>F413</f>
        <v>0</v>
      </c>
    </row>
    <row r="402" spans="2:6" ht="15" customHeight="1" thickBot="1">
      <c r="B402" s="353" t="s">
        <v>18</v>
      </c>
      <c r="C402" s="346">
        <f>C401/C400</f>
        <v>1000</v>
      </c>
      <c r="D402" s="346" t="e">
        <f>D401/D400</f>
        <v>#DIV/0!</v>
      </c>
      <c r="E402" s="346" t="e">
        <f>E401/E400</f>
        <v>#DIV/0!</v>
      </c>
      <c r="F402" s="346" t="e">
        <f>F401/F400</f>
        <v>#DIV/0!</v>
      </c>
    </row>
    <row r="403" spans="2:6" ht="15" customHeight="1" thickBot="1">
      <c r="B403" s="353" t="s">
        <v>19</v>
      </c>
      <c r="C403" s="318" t="s">
        <v>20</v>
      </c>
      <c r="D403" s="355">
        <f>D400/C400-1</f>
        <v>-1</v>
      </c>
      <c r="E403" s="355" t="e">
        <f t="shared" ref="E403:F405" si="10">E400/D400-1</f>
        <v>#DIV/0!</v>
      </c>
      <c r="F403" s="355" t="e">
        <f t="shared" si="10"/>
        <v>#DIV/0!</v>
      </c>
    </row>
    <row r="404" spans="2:6" ht="15" customHeight="1" thickBot="1">
      <c r="B404" s="353" t="s">
        <v>21</v>
      </c>
      <c r="C404" s="318" t="s">
        <v>20</v>
      </c>
      <c r="D404" s="355">
        <f>D401/C401-1</f>
        <v>-1</v>
      </c>
      <c r="E404" s="355" t="e">
        <f t="shared" si="10"/>
        <v>#DIV/0!</v>
      </c>
      <c r="F404" s="355" t="e">
        <f t="shared" si="10"/>
        <v>#DIV/0!</v>
      </c>
    </row>
    <row r="405" spans="2:6" ht="15" customHeight="1" thickBot="1">
      <c r="B405" s="353" t="s">
        <v>22</v>
      </c>
      <c r="C405" s="318" t="s">
        <v>20</v>
      </c>
      <c r="D405" s="355" t="e">
        <f>D402/C402-1</f>
        <v>#DIV/0!</v>
      </c>
      <c r="E405" s="355" t="e">
        <f t="shared" si="10"/>
        <v>#DIV/0!</v>
      </c>
      <c r="F405" s="355" t="e">
        <f t="shared" si="10"/>
        <v>#DIV/0!</v>
      </c>
    </row>
    <row r="406" spans="2:6" ht="15" customHeight="1">
      <c r="B406" s="1663"/>
      <c r="C406" s="354">
        <v>2021</v>
      </c>
      <c r="D406" s="354">
        <v>2022</v>
      </c>
      <c r="E406" s="354">
        <v>2023</v>
      </c>
      <c r="F406" s="354">
        <v>2024</v>
      </c>
    </row>
    <row r="407" spans="2:6" ht="15" customHeight="1" thickBot="1">
      <c r="B407" s="1664"/>
      <c r="C407" s="348" t="s">
        <v>7</v>
      </c>
      <c r="D407" s="348" t="s">
        <v>8</v>
      </c>
      <c r="E407" s="348" t="s">
        <v>8</v>
      </c>
      <c r="F407" s="348" t="s">
        <v>8</v>
      </c>
    </row>
    <row r="408" spans="2:6" ht="15" customHeight="1" thickBot="1">
      <c r="B408" s="356" t="s">
        <v>41</v>
      </c>
      <c r="C408" s="357"/>
      <c r="D408" s="357"/>
      <c r="E408" s="357"/>
      <c r="F408" s="357"/>
    </row>
    <row r="409" spans="2:6" ht="15" customHeight="1" thickBot="1">
      <c r="B409" s="358" t="s">
        <v>136</v>
      </c>
      <c r="C409" s="357"/>
      <c r="D409" s="357"/>
      <c r="E409" s="357"/>
      <c r="F409" s="357"/>
    </row>
    <row r="410" spans="2:6" ht="15" customHeight="1" thickBot="1">
      <c r="B410" s="358" t="s">
        <v>149</v>
      </c>
      <c r="C410" s="357"/>
      <c r="D410" s="357"/>
      <c r="E410" s="357"/>
      <c r="F410" s="357"/>
    </row>
    <row r="411" spans="2:6" ht="15" customHeight="1" thickBot="1">
      <c r="B411" s="358" t="s">
        <v>142</v>
      </c>
      <c r="C411" s="357"/>
      <c r="D411" s="357"/>
      <c r="E411" s="357"/>
      <c r="F411" s="357"/>
    </row>
    <row r="412" spans="2:6" ht="15" customHeight="1" thickBot="1">
      <c r="B412" s="358" t="s">
        <v>143</v>
      </c>
      <c r="C412" s="357"/>
      <c r="D412" s="357"/>
      <c r="E412" s="357"/>
      <c r="F412" s="357"/>
    </row>
    <row r="413" spans="2:6" ht="15" customHeight="1" thickBot="1">
      <c r="B413" s="356" t="s">
        <v>42</v>
      </c>
      <c r="C413" s="359">
        <f>SUM(C414)</f>
        <v>1000</v>
      </c>
      <c r="D413" s="359">
        <f>SUM(D414)</f>
        <v>0</v>
      </c>
      <c r="E413" s="359">
        <f>SUM(E414)</f>
        <v>0</v>
      </c>
      <c r="F413" s="359">
        <f>SUM(F414)</f>
        <v>0</v>
      </c>
    </row>
    <row r="414" spans="2:6" ht="15" customHeight="1" thickBot="1">
      <c r="B414" s="358" t="s">
        <v>136</v>
      </c>
      <c r="C414" s="357">
        <v>1000</v>
      </c>
      <c r="D414" s="357">
        <v>0</v>
      </c>
      <c r="E414" s="357">
        <v>0</v>
      </c>
      <c r="F414" s="357">
        <v>0</v>
      </c>
    </row>
    <row r="415" spans="2:6" ht="15" customHeight="1" thickBot="1">
      <c r="B415" s="358" t="s">
        <v>149</v>
      </c>
      <c r="C415" s="357"/>
      <c r="D415" s="357"/>
      <c r="E415" s="357"/>
      <c r="F415" s="357"/>
    </row>
    <row r="416" spans="2:6" ht="15" customHeight="1" thickBot="1">
      <c r="B416" s="358" t="s">
        <v>142</v>
      </c>
      <c r="C416" s="357"/>
      <c r="D416" s="357"/>
      <c r="E416" s="357"/>
      <c r="F416" s="357"/>
    </row>
    <row r="417" spans="2:6" ht="15" customHeight="1" thickBot="1">
      <c r="B417" s="358" t="s">
        <v>143</v>
      </c>
      <c r="C417" s="357"/>
      <c r="D417" s="357"/>
      <c r="E417" s="357"/>
      <c r="F417" s="357"/>
    </row>
    <row r="418" spans="2:6" ht="22.5" customHeight="1" thickBot="1">
      <c r="B418" s="360" t="s">
        <v>30</v>
      </c>
      <c r="C418" s="359">
        <f>C413+C408</f>
        <v>1000</v>
      </c>
      <c r="D418" s="359">
        <f>D413+D408</f>
        <v>0</v>
      </c>
      <c r="E418" s="359">
        <f>E413+E408</f>
        <v>0</v>
      </c>
      <c r="F418" s="359">
        <f>F413+F408</f>
        <v>0</v>
      </c>
    </row>
    <row r="419" spans="2:6" ht="15" customHeight="1" thickBot="1">
      <c r="B419" s="366" t="s">
        <v>1497</v>
      </c>
      <c r="C419" s="1665" t="s">
        <v>553</v>
      </c>
      <c r="D419" s="1666"/>
      <c r="E419" s="1666"/>
      <c r="F419" s="1667"/>
    </row>
    <row r="420" spans="2:6" ht="42.75" customHeight="1" thickBot="1">
      <c r="B420" s="326" t="s">
        <v>13</v>
      </c>
      <c r="C420" s="367" t="s">
        <v>552</v>
      </c>
      <c r="D420" s="368" t="s">
        <v>138</v>
      </c>
      <c r="E420" s="369"/>
      <c r="F420" s="370" t="s">
        <v>549</v>
      </c>
    </row>
    <row r="421" spans="2:6" ht="15" customHeight="1" thickBot="1">
      <c r="B421" s="327" t="s">
        <v>14</v>
      </c>
      <c r="C421" s="1668" t="s">
        <v>552</v>
      </c>
      <c r="D421" s="1669"/>
      <c r="E421" s="1669"/>
      <c r="F421" s="1670"/>
    </row>
    <row r="422" spans="2:6" ht="15" customHeight="1" thickBot="1">
      <c r="B422" s="327" t="s">
        <v>15</v>
      </c>
      <c r="C422" s="1649" t="s">
        <v>551</v>
      </c>
      <c r="D422" s="1650"/>
      <c r="E422" s="1650"/>
      <c r="F422" s="1651"/>
    </row>
    <row r="423" spans="2:6" ht="15" customHeight="1">
      <c r="B423" s="1641"/>
      <c r="C423" s="316">
        <v>2021</v>
      </c>
      <c r="D423" s="316">
        <v>2022</v>
      </c>
      <c r="E423" s="316">
        <v>2023</v>
      </c>
      <c r="F423" s="316">
        <v>2024</v>
      </c>
    </row>
    <row r="424" spans="2:6" ht="15" customHeight="1" thickBot="1">
      <c r="B424" s="1642"/>
      <c r="C424" s="317" t="s">
        <v>7</v>
      </c>
      <c r="D424" s="317" t="s">
        <v>8</v>
      </c>
      <c r="E424" s="317" t="s">
        <v>8</v>
      </c>
      <c r="F424" s="317" t="s">
        <v>8</v>
      </c>
    </row>
    <row r="425" spans="2:6" ht="15" customHeight="1" thickBot="1">
      <c r="B425" s="327" t="s">
        <v>16</v>
      </c>
      <c r="C425" s="328">
        <v>1</v>
      </c>
      <c r="D425" s="328">
        <v>1</v>
      </c>
      <c r="E425" s="328">
        <v>1</v>
      </c>
      <c r="F425" s="328">
        <v>1</v>
      </c>
    </row>
    <row r="426" spans="2:6" ht="15" customHeight="1" thickBot="1">
      <c r="B426" s="327" t="s">
        <v>17</v>
      </c>
      <c r="C426" s="328">
        <f>C444</f>
        <v>113776</v>
      </c>
      <c r="D426" s="328">
        <f>D444</f>
        <v>100000</v>
      </c>
      <c r="E426" s="328">
        <f>E444</f>
        <v>100000</v>
      </c>
      <c r="F426" s="328">
        <f>F444</f>
        <v>100000</v>
      </c>
    </row>
    <row r="427" spans="2:6" ht="15" customHeight="1" thickBot="1">
      <c r="B427" s="327" t="s">
        <v>18</v>
      </c>
      <c r="C427" s="328"/>
      <c r="D427" s="328">
        <f>D426/D425</f>
        <v>100000</v>
      </c>
      <c r="E427" s="328">
        <f>E426/E425</f>
        <v>100000</v>
      </c>
      <c r="F427" s="328">
        <f>F426/F425</f>
        <v>100000</v>
      </c>
    </row>
    <row r="428" spans="2:6" ht="15" customHeight="1" thickBot="1">
      <c r="B428" s="327" t="s">
        <v>19</v>
      </c>
      <c r="C428" s="329" t="s">
        <v>20</v>
      </c>
      <c r="D428" s="330">
        <f>D425/C425-1</f>
        <v>0</v>
      </c>
      <c r="E428" s="330">
        <f t="shared" ref="E428:F430" si="11">E425/D425-1</f>
        <v>0</v>
      </c>
      <c r="F428" s="330">
        <f t="shared" si="11"/>
        <v>0</v>
      </c>
    </row>
    <row r="429" spans="2:6" ht="15" customHeight="1" thickBot="1">
      <c r="B429" s="327" t="s">
        <v>21</v>
      </c>
      <c r="C429" s="329" t="s">
        <v>20</v>
      </c>
      <c r="D429" s="330">
        <f>D426/C426-1</f>
        <v>-0.12108001687526371</v>
      </c>
      <c r="E429" s="330">
        <f t="shared" si="11"/>
        <v>0</v>
      </c>
      <c r="F429" s="330">
        <f t="shared" si="11"/>
        <v>0</v>
      </c>
    </row>
    <row r="430" spans="2:6" ht="15" customHeight="1" thickBot="1">
      <c r="B430" s="327" t="s">
        <v>22</v>
      </c>
      <c r="C430" s="329" t="s">
        <v>20</v>
      </c>
      <c r="D430" s="330" t="e">
        <f>D427/C427-1</f>
        <v>#DIV/0!</v>
      </c>
      <c r="E430" s="330">
        <f t="shared" si="11"/>
        <v>0</v>
      </c>
      <c r="F430" s="330">
        <f t="shared" si="11"/>
        <v>0</v>
      </c>
    </row>
    <row r="431" spans="2:6" ht="15" customHeight="1" thickBot="1">
      <c r="B431" s="1643" t="s">
        <v>61</v>
      </c>
      <c r="C431" s="1644"/>
      <c r="D431" s="1644"/>
      <c r="E431" s="1644"/>
      <c r="F431" s="1645"/>
    </row>
    <row r="432" spans="2:6" ht="15" customHeight="1">
      <c r="B432" s="1641"/>
      <c r="C432" s="316">
        <v>2021</v>
      </c>
      <c r="D432" s="316">
        <v>2022</v>
      </c>
      <c r="E432" s="316">
        <v>2023</v>
      </c>
      <c r="F432" s="316">
        <v>2024</v>
      </c>
    </row>
    <row r="433" spans="2:7" ht="15" customHeight="1" thickBot="1">
      <c r="B433" s="1642"/>
      <c r="C433" s="317" t="s">
        <v>7</v>
      </c>
      <c r="D433" s="317" t="s">
        <v>8</v>
      </c>
      <c r="E433" s="317" t="s">
        <v>8</v>
      </c>
      <c r="F433" s="317" t="s">
        <v>8</v>
      </c>
    </row>
    <row r="434" spans="2:7" ht="15" customHeight="1" thickBot="1">
      <c r="B434" s="331" t="s">
        <v>41</v>
      </c>
      <c r="C434" s="334">
        <v>0</v>
      </c>
      <c r="D434" s="334">
        <v>0</v>
      </c>
      <c r="E434" s="334">
        <v>0</v>
      </c>
      <c r="F434" s="334">
        <v>0</v>
      </c>
    </row>
    <row r="435" spans="2:7" ht="15" customHeight="1" thickBot="1">
      <c r="B435" s="333" t="s">
        <v>136</v>
      </c>
      <c r="C435" s="332">
        <v>0</v>
      </c>
      <c r="D435" s="332">
        <v>0</v>
      </c>
      <c r="E435" s="332">
        <v>0</v>
      </c>
      <c r="F435" s="332">
        <v>0</v>
      </c>
    </row>
    <row r="436" spans="2:7" ht="15" customHeight="1" thickBot="1">
      <c r="B436" s="333" t="s">
        <v>149</v>
      </c>
      <c r="C436" s="332"/>
      <c r="D436" s="332"/>
      <c r="E436" s="332"/>
      <c r="F436" s="332"/>
    </row>
    <row r="437" spans="2:7" ht="15" customHeight="1" thickBot="1">
      <c r="B437" s="333" t="s">
        <v>142</v>
      </c>
      <c r="C437" s="332"/>
      <c r="D437" s="332"/>
      <c r="E437" s="332"/>
      <c r="F437" s="332"/>
    </row>
    <row r="438" spans="2:7" ht="15" customHeight="1" thickBot="1">
      <c r="B438" s="333" t="s">
        <v>143</v>
      </c>
      <c r="C438" s="332"/>
      <c r="D438" s="332"/>
      <c r="E438" s="332"/>
      <c r="F438" s="332"/>
    </row>
    <row r="439" spans="2:7" ht="15" customHeight="1" thickBot="1">
      <c r="B439" s="331" t="s">
        <v>42</v>
      </c>
      <c r="C439" s="334">
        <f>C440+C441+C442+C443</f>
        <v>113776</v>
      </c>
      <c r="D439" s="334">
        <f>D440+D441+D442+D443</f>
        <v>100000</v>
      </c>
      <c r="E439" s="334">
        <f>E440+E441+E442+E443</f>
        <v>100000</v>
      </c>
      <c r="F439" s="334">
        <f>F440+F441+F442+F443</f>
        <v>100000</v>
      </c>
    </row>
    <row r="440" spans="2:7" ht="15" customHeight="1" thickBot="1">
      <c r="B440" s="333" t="s">
        <v>136</v>
      </c>
      <c r="C440" s="332"/>
      <c r="D440" s="332"/>
      <c r="E440" s="332"/>
      <c r="F440" s="332"/>
    </row>
    <row r="441" spans="2:7" ht="15" customHeight="1" thickBot="1">
      <c r="B441" s="333" t="s">
        <v>149</v>
      </c>
      <c r="C441" s="334">
        <v>113776</v>
      </c>
      <c r="D441" s="334">
        <v>100000</v>
      </c>
      <c r="E441" s="334">
        <v>100000</v>
      </c>
      <c r="F441" s="334">
        <v>100000</v>
      </c>
    </row>
    <row r="442" spans="2:7" ht="15" customHeight="1" thickBot="1">
      <c r="B442" s="333" t="s">
        <v>142</v>
      </c>
      <c r="C442" s="332"/>
      <c r="D442" s="332"/>
      <c r="E442" s="332"/>
      <c r="F442" s="332"/>
    </row>
    <row r="443" spans="2:7" ht="26.25" customHeight="1" thickBot="1">
      <c r="B443" s="333" t="s">
        <v>143</v>
      </c>
      <c r="C443" s="332"/>
      <c r="D443" s="332">
        <v>0</v>
      </c>
      <c r="E443" s="332"/>
      <c r="F443" s="332"/>
    </row>
    <row r="444" spans="2:7" ht="30.75" customHeight="1" thickBot="1">
      <c r="B444" s="338" t="s">
        <v>30</v>
      </c>
      <c r="C444" s="334">
        <f>C439+C434</f>
        <v>113776</v>
      </c>
      <c r="D444" s="334">
        <f>D439+D434</f>
        <v>100000</v>
      </c>
      <c r="E444" s="334">
        <f>E439+E434</f>
        <v>100000</v>
      </c>
      <c r="F444" s="334">
        <f>F439+F434</f>
        <v>100000</v>
      </c>
      <c r="G444" s="371"/>
    </row>
    <row r="445" spans="2:7" ht="37.5" customHeight="1" thickBot="1">
      <c r="B445" s="326" t="s">
        <v>13</v>
      </c>
      <c r="C445" s="372" t="s">
        <v>550</v>
      </c>
      <c r="D445" s="368" t="s">
        <v>138</v>
      </c>
      <c r="E445" s="369"/>
      <c r="F445" s="370" t="s">
        <v>549</v>
      </c>
    </row>
    <row r="446" spans="2:7" ht="15" customHeight="1" thickBot="1">
      <c r="B446" s="327" t="s">
        <v>14</v>
      </c>
      <c r="C446" s="1646" t="s">
        <v>548</v>
      </c>
      <c r="D446" s="1647"/>
      <c r="E446" s="1647"/>
      <c r="F446" s="1648"/>
    </row>
    <row r="447" spans="2:7" ht="15" customHeight="1" thickBot="1">
      <c r="B447" s="327" t="s">
        <v>15</v>
      </c>
      <c r="C447" s="1649"/>
      <c r="D447" s="1650"/>
      <c r="E447" s="1650"/>
      <c r="F447" s="1651"/>
      <c r="G447" s="371"/>
    </row>
    <row r="448" spans="2:7" ht="26.25" customHeight="1">
      <c r="B448" s="1641"/>
      <c r="C448" s="316">
        <v>2021</v>
      </c>
      <c r="D448" s="316">
        <v>2022</v>
      </c>
      <c r="E448" s="316">
        <v>2023</v>
      </c>
      <c r="F448" s="316">
        <v>2024</v>
      </c>
    </row>
    <row r="449" spans="2:7" ht="15" customHeight="1" thickBot="1">
      <c r="B449" s="1642"/>
      <c r="C449" s="317" t="s">
        <v>7</v>
      </c>
      <c r="D449" s="317" t="s">
        <v>8</v>
      </c>
      <c r="E449" s="317" t="s">
        <v>8</v>
      </c>
      <c r="F449" s="317" t="s">
        <v>8</v>
      </c>
    </row>
    <row r="450" spans="2:7" ht="15" customHeight="1" thickBot="1">
      <c r="B450" s="327" t="s">
        <v>16</v>
      </c>
      <c r="C450" s="328">
        <v>1</v>
      </c>
      <c r="D450" s="328">
        <v>1</v>
      </c>
      <c r="E450" s="328">
        <v>1</v>
      </c>
      <c r="F450" s="328">
        <v>0</v>
      </c>
    </row>
    <row r="451" spans="2:7" ht="15" customHeight="1" thickBot="1">
      <c r="B451" s="327" t="s">
        <v>17</v>
      </c>
      <c r="C451" s="328">
        <f>C469</f>
        <v>22000</v>
      </c>
      <c r="D451" s="328">
        <f>D469</f>
        <v>0</v>
      </c>
      <c r="E451" s="328">
        <f>E469</f>
        <v>0</v>
      </c>
      <c r="F451" s="328">
        <f>F469</f>
        <v>0</v>
      </c>
      <c r="G451" s="371">
        <f>41618-E479</f>
        <v>-330</v>
      </c>
    </row>
    <row r="452" spans="2:7" ht="15" customHeight="1" thickBot="1">
      <c r="B452" s="327" t="s">
        <v>18</v>
      </c>
      <c r="C452" s="328">
        <v>0</v>
      </c>
      <c r="D452" s="328">
        <f>D451/D450</f>
        <v>0</v>
      </c>
      <c r="E452" s="328">
        <f>E451/E450</f>
        <v>0</v>
      </c>
      <c r="F452" s="328" t="e">
        <f>F451/F450</f>
        <v>#DIV/0!</v>
      </c>
    </row>
    <row r="453" spans="2:7" ht="15" customHeight="1" thickBot="1">
      <c r="B453" s="327" t="s">
        <v>19</v>
      </c>
      <c r="C453" s="329" t="s">
        <v>20</v>
      </c>
      <c r="D453" s="330">
        <f>D450/C450-1</f>
        <v>0</v>
      </c>
      <c r="E453" s="330">
        <f t="shared" ref="E453:F455" si="12">E450/D450-1</f>
        <v>0</v>
      </c>
      <c r="F453" s="330">
        <f t="shared" si="12"/>
        <v>-1</v>
      </c>
    </row>
    <row r="454" spans="2:7" ht="15" customHeight="1" thickBot="1">
      <c r="B454" s="327" t="s">
        <v>21</v>
      </c>
      <c r="C454" s="329" t="s">
        <v>20</v>
      </c>
      <c r="D454" s="330">
        <f>D451/C451-1</f>
        <v>-1</v>
      </c>
      <c r="E454" s="330" t="e">
        <f t="shared" si="12"/>
        <v>#DIV/0!</v>
      </c>
      <c r="F454" s="330" t="e">
        <f t="shared" si="12"/>
        <v>#DIV/0!</v>
      </c>
    </row>
    <row r="455" spans="2:7" ht="15" customHeight="1" thickBot="1">
      <c r="B455" s="327" t="s">
        <v>22</v>
      </c>
      <c r="C455" s="329" t="s">
        <v>20</v>
      </c>
      <c r="D455" s="330" t="e">
        <f>D452/C452-1</f>
        <v>#DIV/0!</v>
      </c>
      <c r="E455" s="330" t="e">
        <f t="shared" si="12"/>
        <v>#DIV/0!</v>
      </c>
      <c r="F455" s="330" t="e">
        <f t="shared" si="12"/>
        <v>#DIV/0!</v>
      </c>
    </row>
    <row r="456" spans="2:7" ht="15" customHeight="1" thickBot="1">
      <c r="B456" s="1643" t="s">
        <v>61</v>
      </c>
      <c r="C456" s="1644"/>
      <c r="D456" s="1644"/>
      <c r="E456" s="1644"/>
      <c r="F456" s="1645"/>
    </row>
    <row r="457" spans="2:7" ht="15" customHeight="1">
      <c r="B457" s="1641"/>
      <c r="C457" s="316">
        <v>2021</v>
      </c>
      <c r="D457" s="316">
        <v>2022</v>
      </c>
      <c r="E457" s="316">
        <v>2023</v>
      </c>
      <c r="F457" s="316">
        <v>2024</v>
      </c>
    </row>
    <row r="458" spans="2:7" ht="15" customHeight="1" thickBot="1">
      <c r="B458" s="1642"/>
      <c r="C458" s="317" t="s">
        <v>7</v>
      </c>
      <c r="D458" s="317" t="s">
        <v>8</v>
      </c>
      <c r="E458" s="317" t="s">
        <v>8</v>
      </c>
      <c r="F458" s="317" t="s">
        <v>8</v>
      </c>
    </row>
    <row r="459" spans="2:7" ht="15" customHeight="1" thickBot="1">
      <c r="B459" s="331" t="s">
        <v>41</v>
      </c>
      <c r="C459" s="332">
        <v>0</v>
      </c>
      <c r="D459" s="332">
        <v>0</v>
      </c>
      <c r="E459" s="332">
        <v>0</v>
      </c>
      <c r="F459" s="332">
        <v>0</v>
      </c>
    </row>
    <row r="460" spans="2:7" ht="15" customHeight="1" thickBot="1">
      <c r="B460" s="333" t="s">
        <v>136</v>
      </c>
      <c r="C460" s="332"/>
      <c r="D460" s="332"/>
      <c r="E460" s="332"/>
      <c r="F460" s="332"/>
    </row>
    <row r="461" spans="2:7" ht="15" customHeight="1" thickBot="1">
      <c r="B461" s="333" t="s">
        <v>149</v>
      </c>
      <c r="C461" s="332"/>
      <c r="D461" s="332"/>
      <c r="E461" s="332"/>
      <c r="F461" s="332"/>
    </row>
    <row r="462" spans="2:7" ht="15" customHeight="1" thickBot="1">
      <c r="B462" s="333" t="s">
        <v>142</v>
      </c>
      <c r="C462" s="332"/>
      <c r="D462" s="332"/>
      <c r="E462" s="332"/>
      <c r="F462" s="332"/>
    </row>
    <row r="463" spans="2:7" ht="27" customHeight="1" thickBot="1">
      <c r="B463" s="333" t="s">
        <v>143</v>
      </c>
      <c r="C463" s="332"/>
      <c r="D463" s="332"/>
      <c r="E463" s="332"/>
      <c r="F463" s="332"/>
    </row>
    <row r="464" spans="2:7" ht="15" customHeight="1" thickBot="1">
      <c r="B464" s="331" t="s">
        <v>42</v>
      </c>
      <c r="C464" s="334">
        <f>C465+C466+C467+C468</f>
        <v>22000</v>
      </c>
      <c r="D464" s="334">
        <f>D465+D466+D467+D468</f>
        <v>0</v>
      </c>
      <c r="E464" s="334">
        <f>E465+E466+E467+E468</f>
        <v>0</v>
      </c>
      <c r="F464" s="334">
        <f>F465+F466+F467+F468</f>
        <v>0</v>
      </c>
    </row>
    <row r="465" spans="2:7" ht="15" customHeight="1" thickBot="1">
      <c r="B465" s="333" t="s">
        <v>136</v>
      </c>
      <c r="C465" s="332"/>
      <c r="D465" s="332"/>
      <c r="E465" s="332"/>
      <c r="F465" s="332"/>
    </row>
    <row r="466" spans="2:7" ht="15" customHeight="1" thickBot="1">
      <c r="B466" s="333" t="s">
        <v>149</v>
      </c>
      <c r="C466" s="332"/>
      <c r="D466" s="332"/>
      <c r="E466" s="332"/>
      <c r="F466" s="332"/>
    </row>
    <row r="467" spans="2:7" ht="15" customHeight="1" thickBot="1">
      <c r="B467" s="333" t="s">
        <v>142</v>
      </c>
      <c r="C467" s="332"/>
      <c r="D467" s="332"/>
      <c r="E467" s="332"/>
      <c r="F467" s="332"/>
    </row>
    <row r="468" spans="2:7" ht="15" customHeight="1" thickBot="1">
      <c r="B468" s="333" t="s">
        <v>143</v>
      </c>
      <c r="C468" s="334">
        <v>22000</v>
      </c>
      <c r="D468" s="334">
        <v>0</v>
      </c>
      <c r="E468" s="334">
        <v>0</v>
      </c>
      <c r="F468" s="334">
        <v>0</v>
      </c>
    </row>
    <row r="469" spans="2:7" ht="15" customHeight="1" thickBot="1">
      <c r="B469" s="338" t="s">
        <v>30</v>
      </c>
      <c r="C469" s="334">
        <f>C464+C459</f>
        <v>22000</v>
      </c>
      <c r="D469" s="334">
        <v>0</v>
      </c>
      <c r="E469" s="334">
        <v>0</v>
      </c>
      <c r="F469" s="334">
        <v>0</v>
      </c>
    </row>
    <row r="470" spans="2:7" ht="15" customHeight="1" thickBot="1">
      <c r="B470" s="373"/>
      <c r="C470" s="374"/>
      <c r="D470" s="374"/>
      <c r="E470" s="374"/>
      <c r="F470" s="374"/>
    </row>
    <row r="471" spans="2:7" ht="36" customHeight="1" thickBot="1">
      <c r="B471" s="375" t="s">
        <v>49</v>
      </c>
      <c r="C471" s="376">
        <f>SUM(C469+C444+C418+C390+C361+C324+C287+C250+C213+C176+C139+C102+C65)</f>
        <v>272084</v>
      </c>
      <c r="D471" s="376">
        <f>SUM(D469+D444+D418+D390+D361+D324+D287+D250+D213+D176+D139+D102+D65)</f>
        <v>263208</v>
      </c>
      <c r="E471" s="376">
        <f>SUM(E469+E444+E418+E390+E361+E324+E287+E250+E213+E176+E139+E102+E65)</f>
        <v>247708</v>
      </c>
      <c r="F471" s="376">
        <f>SUM(F469+F444+F418+F390+F361+F324+F287+F250+F213+F176+F139+F102+F65)</f>
        <v>250708</v>
      </c>
    </row>
    <row r="472" spans="2:7" ht="25.5" customHeight="1" thickBot="1">
      <c r="B472" s="375" t="s">
        <v>50</v>
      </c>
      <c r="C472" s="376">
        <f>SUM(C451+C426+C401+C373+C332+C295+C258+C221+C184+C147+C110+C73+C36)</f>
        <v>272084</v>
      </c>
      <c r="D472" s="376">
        <f>SUM(D451+D426+D401+D373+D332+D295+D258+D221+D184+D147+D110+D73+D36)</f>
        <v>263208</v>
      </c>
      <c r="E472" s="377">
        <f>SUM(E451+E426+E401+E373+E332+E295+E258+E221+E184+E147+E110+E73+E36)</f>
        <v>247708</v>
      </c>
      <c r="F472" s="376">
        <f>SUM(F451+F426+F401+F373+F332+F295+F258+F221+F184+F147+F110+F73+F36)</f>
        <v>250708</v>
      </c>
      <c r="G472" s="376">
        <f>SUM(G451+G426+G401+G373+G332+G295+G258+G221+G184+G147+G110+G73+G36)</f>
        <v>-330</v>
      </c>
    </row>
    <row r="473" spans="2:7" ht="15" customHeight="1" thickBot="1">
      <c r="B473" s="331" t="s">
        <v>23</v>
      </c>
      <c r="C473" s="378">
        <f>C474+C475</f>
        <v>62959</v>
      </c>
      <c r="D473" s="378">
        <f>D474+D475</f>
        <v>65959</v>
      </c>
      <c r="E473" s="378">
        <f>E474+E475</f>
        <v>65959</v>
      </c>
      <c r="F473" s="378">
        <f>F474+F475</f>
        <v>65959</v>
      </c>
    </row>
    <row r="474" spans="2:7" ht="15" customHeight="1" thickBot="1">
      <c r="B474" s="333" t="s">
        <v>136</v>
      </c>
      <c r="C474" s="334">
        <f t="shared" ref="C474:F475" si="13">C45+C82+C193</f>
        <v>62959</v>
      </c>
      <c r="D474" s="334">
        <f t="shared" si="13"/>
        <v>65959</v>
      </c>
      <c r="E474" s="334">
        <f t="shared" si="13"/>
        <v>65959</v>
      </c>
      <c r="F474" s="334">
        <f t="shared" si="13"/>
        <v>65959</v>
      </c>
    </row>
    <row r="475" spans="2:7" ht="15" customHeight="1" thickBot="1">
      <c r="B475" s="333" t="s">
        <v>148</v>
      </c>
      <c r="C475" s="334">
        <f t="shared" si="13"/>
        <v>0</v>
      </c>
      <c r="D475" s="334">
        <f t="shared" si="13"/>
        <v>0</v>
      </c>
      <c r="E475" s="334">
        <f t="shared" si="13"/>
        <v>0</v>
      </c>
      <c r="F475" s="334">
        <f t="shared" si="13"/>
        <v>0</v>
      </c>
    </row>
    <row r="476" spans="2:7" ht="15" customHeight="1" thickBot="1">
      <c r="B476" s="331" t="s">
        <v>24</v>
      </c>
      <c r="C476" s="378">
        <f>C477+C478</f>
        <v>9901</v>
      </c>
      <c r="D476" s="378">
        <f>D477+D478</f>
        <v>9901</v>
      </c>
      <c r="E476" s="378">
        <f>E477+E478</f>
        <v>9901</v>
      </c>
      <c r="F476" s="378">
        <f>F477+F478</f>
        <v>9901</v>
      </c>
    </row>
    <row r="477" spans="2:7" ht="15" customHeight="1" thickBot="1">
      <c r="B477" s="333" t="s">
        <v>136</v>
      </c>
      <c r="C477" s="332">
        <f>C48+C85+C196</f>
        <v>9901</v>
      </c>
      <c r="D477" s="332">
        <f>D48+D85+D196</f>
        <v>9901</v>
      </c>
      <c r="E477" s="332">
        <f>E48+E85+E196</f>
        <v>9901</v>
      </c>
      <c r="F477" s="332">
        <f>F48+F85+F196</f>
        <v>9901</v>
      </c>
    </row>
    <row r="478" spans="2:7" ht="15" customHeight="1" thickBot="1">
      <c r="B478" s="333" t="s">
        <v>148</v>
      </c>
      <c r="C478" s="334">
        <f>C49+C86+C194</f>
        <v>0</v>
      </c>
      <c r="D478" s="334">
        <f>D49+D86+D194</f>
        <v>0</v>
      </c>
      <c r="E478" s="334">
        <f>E49+E86+E194</f>
        <v>0</v>
      </c>
      <c r="F478" s="334">
        <f>F49+F86+F194</f>
        <v>0</v>
      </c>
    </row>
    <row r="479" spans="2:7" ht="15" customHeight="1" thickBot="1">
      <c r="B479" s="331" t="s">
        <v>25</v>
      </c>
      <c r="C479" s="334">
        <f>SUM(C346+C309+C272+C235+C198+C161+C124+C87+C50)</f>
        <v>38340</v>
      </c>
      <c r="D479" s="334">
        <f t="shared" ref="C479:F480" si="14">SUM(D346+D309+D272+D235+D198+D161+D124+D87+D50)</f>
        <v>40448</v>
      </c>
      <c r="E479" s="334">
        <f t="shared" si="14"/>
        <v>41948</v>
      </c>
      <c r="F479" s="334">
        <f t="shared" si="14"/>
        <v>44948</v>
      </c>
    </row>
    <row r="480" spans="2:7" ht="15" customHeight="1" thickBot="1">
      <c r="B480" s="333" t="s">
        <v>136</v>
      </c>
      <c r="C480" s="334">
        <f t="shared" si="14"/>
        <v>38340</v>
      </c>
      <c r="D480" s="334">
        <f t="shared" si="14"/>
        <v>40448</v>
      </c>
      <c r="E480" s="334">
        <f t="shared" si="14"/>
        <v>41948</v>
      </c>
      <c r="F480" s="334">
        <f t="shared" si="14"/>
        <v>44948</v>
      </c>
    </row>
    <row r="481" spans="2:6" ht="15" customHeight="1" thickBot="1">
      <c r="B481" s="333" t="s">
        <v>148</v>
      </c>
      <c r="C481" s="334">
        <f>C52+C89+C200</f>
        <v>0</v>
      </c>
      <c r="D481" s="334">
        <f>D52+D89+D200</f>
        <v>0</v>
      </c>
      <c r="E481" s="334">
        <f>E52+E89+E200</f>
        <v>0</v>
      </c>
      <c r="F481" s="334">
        <f>F52+F89+F200</f>
        <v>0</v>
      </c>
    </row>
    <row r="482" spans="2:6" ht="20.25" customHeight="1" thickBot="1">
      <c r="B482" s="331" t="s">
        <v>26</v>
      </c>
      <c r="C482" s="378">
        <f>C483+C484</f>
        <v>0</v>
      </c>
      <c r="D482" s="378">
        <f>D483+D484</f>
        <v>0</v>
      </c>
      <c r="E482" s="378">
        <f>E483+E484</f>
        <v>0</v>
      </c>
      <c r="F482" s="378">
        <f>F483+F484</f>
        <v>0</v>
      </c>
    </row>
    <row r="483" spans="2:6" ht="15" customHeight="1" thickBot="1">
      <c r="B483" s="333" t="s">
        <v>136</v>
      </c>
      <c r="C483" s="332">
        <f t="shared" ref="C483:F484" si="15">C54+C91+C202</f>
        <v>0</v>
      </c>
      <c r="D483" s="332">
        <f t="shared" si="15"/>
        <v>0</v>
      </c>
      <c r="E483" s="332">
        <f t="shared" si="15"/>
        <v>0</v>
      </c>
      <c r="F483" s="332">
        <f t="shared" si="15"/>
        <v>0</v>
      </c>
    </row>
    <row r="484" spans="2:6" ht="15" customHeight="1" thickBot="1">
      <c r="B484" s="333" t="s">
        <v>148</v>
      </c>
      <c r="C484" s="334">
        <f t="shared" si="15"/>
        <v>0</v>
      </c>
      <c r="D484" s="334">
        <f t="shared" si="15"/>
        <v>0</v>
      </c>
      <c r="E484" s="334">
        <f t="shared" si="15"/>
        <v>0</v>
      </c>
      <c r="F484" s="334">
        <f t="shared" si="15"/>
        <v>0</v>
      </c>
    </row>
    <row r="485" spans="2:6" ht="15" customHeight="1" thickBot="1">
      <c r="B485" s="331" t="s">
        <v>27</v>
      </c>
      <c r="C485" s="378">
        <f>C486+C487</f>
        <v>0</v>
      </c>
      <c r="D485" s="378">
        <f>D486+D487</f>
        <v>0</v>
      </c>
      <c r="E485" s="378">
        <f>E486+E487</f>
        <v>0</v>
      </c>
      <c r="F485" s="378">
        <f>F486+F487</f>
        <v>0</v>
      </c>
    </row>
    <row r="486" spans="2:6" ht="15" customHeight="1" thickBot="1">
      <c r="B486" s="333" t="s">
        <v>136</v>
      </c>
      <c r="C486" s="332">
        <f t="shared" ref="C486:F487" si="16">C57+C94+C205</f>
        <v>0</v>
      </c>
      <c r="D486" s="332">
        <f t="shared" si="16"/>
        <v>0</v>
      </c>
      <c r="E486" s="332">
        <f t="shared" si="16"/>
        <v>0</v>
      </c>
      <c r="F486" s="332">
        <f t="shared" si="16"/>
        <v>0</v>
      </c>
    </row>
    <row r="487" spans="2:6" ht="15" customHeight="1" thickBot="1">
      <c r="B487" s="333" t="s">
        <v>148</v>
      </c>
      <c r="C487" s="334">
        <f t="shared" si="16"/>
        <v>0</v>
      </c>
      <c r="D487" s="334">
        <f t="shared" si="16"/>
        <v>0</v>
      </c>
      <c r="E487" s="334">
        <f t="shared" si="16"/>
        <v>0</v>
      </c>
      <c r="F487" s="334">
        <f t="shared" si="16"/>
        <v>0</v>
      </c>
    </row>
    <row r="488" spans="2:6" ht="15" customHeight="1" thickBot="1">
      <c r="B488" s="331" t="s">
        <v>28</v>
      </c>
      <c r="C488" s="378">
        <f>C489+C490</f>
        <v>21900</v>
      </c>
      <c r="D488" s="378">
        <f>D489+D490</f>
        <v>21900</v>
      </c>
      <c r="E488" s="378">
        <f>E489+E490</f>
        <v>21900</v>
      </c>
      <c r="F488" s="378">
        <f>F489+F490</f>
        <v>21900</v>
      </c>
    </row>
    <row r="489" spans="2:6" ht="15" customHeight="1" thickBot="1">
      <c r="B489" s="333" t="s">
        <v>136</v>
      </c>
      <c r="C489" s="332">
        <f>+C171</f>
        <v>21900</v>
      </c>
      <c r="D489" s="332">
        <f>+D171</f>
        <v>21900</v>
      </c>
      <c r="E489" s="332">
        <f>+E171</f>
        <v>21900</v>
      </c>
      <c r="F489" s="332">
        <f>+F171</f>
        <v>21900</v>
      </c>
    </row>
    <row r="490" spans="2:6" ht="15" customHeight="1" thickBot="1">
      <c r="B490" s="333" t="s">
        <v>148</v>
      </c>
      <c r="C490" s="334">
        <f>C61+C98+C209</f>
        <v>0</v>
      </c>
      <c r="D490" s="334">
        <f>D61+D98+D209</f>
        <v>0</v>
      </c>
      <c r="E490" s="334">
        <f>E61+E98+E209</f>
        <v>0</v>
      </c>
      <c r="F490" s="334">
        <f>F61+F98+F209</f>
        <v>0</v>
      </c>
    </row>
    <row r="491" spans="2:6" ht="28.5" customHeight="1" thickBot="1">
      <c r="B491" s="331" t="s">
        <v>29</v>
      </c>
      <c r="C491" s="378">
        <f>C99+C62</f>
        <v>208</v>
      </c>
      <c r="D491" s="378">
        <f>D99+D62</f>
        <v>0</v>
      </c>
      <c r="E491" s="378">
        <f>E99+E62</f>
        <v>0</v>
      </c>
      <c r="F491" s="378">
        <f>F99+F62</f>
        <v>0</v>
      </c>
    </row>
    <row r="492" spans="2:6" ht="15" customHeight="1" thickBot="1">
      <c r="B492" s="333" t="s">
        <v>136</v>
      </c>
      <c r="C492" s="332">
        <f t="shared" ref="C492:F493" si="17">C63+C100+C211</f>
        <v>0</v>
      </c>
      <c r="D492" s="332">
        <f t="shared" si="17"/>
        <v>0</v>
      </c>
      <c r="E492" s="332">
        <f t="shared" si="17"/>
        <v>0</v>
      </c>
      <c r="F492" s="332">
        <f t="shared" si="17"/>
        <v>0</v>
      </c>
    </row>
    <row r="493" spans="2:6" ht="15" customHeight="1" thickBot="1">
      <c r="B493" s="333" t="s">
        <v>148</v>
      </c>
      <c r="C493" s="334">
        <f t="shared" si="17"/>
        <v>0</v>
      </c>
      <c r="D493" s="334">
        <f t="shared" si="17"/>
        <v>0</v>
      </c>
      <c r="E493" s="334">
        <f t="shared" si="17"/>
        <v>0</v>
      </c>
      <c r="F493" s="334">
        <f t="shared" si="17"/>
        <v>0</v>
      </c>
    </row>
    <row r="494" spans="2:6" ht="15" customHeight="1" thickBot="1">
      <c r="B494" s="331" t="s">
        <v>51</v>
      </c>
      <c r="C494" s="332">
        <v>0</v>
      </c>
      <c r="D494" s="332">
        <v>0</v>
      </c>
      <c r="E494" s="332">
        <v>0</v>
      </c>
      <c r="F494" s="332">
        <v>0</v>
      </c>
    </row>
    <row r="495" spans="2:6" ht="15" customHeight="1" thickBot="1">
      <c r="B495" s="331"/>
      <c r="C495" s="332"/>
      <c r="D495" s="332"/>
      <c r="E495" s="332"/>
      <c r="F495" s="332"/>
    </row>
    <row r="496" spans="2:6" ht="15" customHeight="1" thickBot="1">
      <c r="B496" s="333" t="s">
        <v>136</v>
      </c>
      <c r="C496" s="332">
        <v>0</v>
      </c>
      <c r="D496" s="332">
        <v>0</v>
      </c>
      <c r="E496" s="332">
        <v>0</v>
      </c>
      <c r="F496" s="332">
        <v>0</v>
      </c>
    </row>
    <row r="497" spans="2:7" ht="15" customHeight="1" thickBot="1">
      <c r="B497" s="333" t="s">
        <v>149</v>
      </c>
      <c r="C497" s="332">
        <v>0</v>
      </c>
      <c r="D497" s="332">
        <v>0</v>
      </c>
      <c r="E497" s="332">
        <v>0</v>
      </c>
      <c r="F497" s="332">
        <v>0</v>
      </c>
    </row>
    <row r="498" spans="2:7" ht="15" customHeight="1" thickBot="1">
      <c r="B498" s="333" t="s">
        <v>142</v>
      </c>
      <c r="C498" s="332">
        <v>0</v>
      </c>
      <c r="D498" s="332">
        <v>0</v>
      </c>
      <c r="E498" s="332">
        <v>0</v>
      </c>
      <c r="F498" s="332">
        <v>0</v>
      </c>
    </row>
    <row r="499" spans="2:7" ht="15" customHeight="1" thickBot="1">
      <c r="B499" s="333" t="s">
        <v>143</v>
      </c>
      <c r="C499" s="332">
        <v>0</v>
      </c>
      <c r="D499" s="332">
        <v>0</v>
      </c>
      <c r="E499" s="332">
        <v>0</v>
      </c>
      <c r="F499" s="332">
        <v>0</v>
      </c>
    </row>
    <row r="500" spans="2:7" ht="15" customHeight="1" thickBot="1">
      <c r="B500" s="331" t="s">
        <v>52</v>
      </c>
      <c r="C500" s="332">
        <f>C501+C502+C503+C504</f>
        <v>138776</v>
      </c>
      <c r="D500" s="332">
        <f>D501+D502+D503+D504</f>
        <v>125000</v>
      </c>
      <c r="E500" s="332">
        <f>E501+E502+E503+E504</f>
        <v>108000</v>
      </c>
      <c r="F500" s="332">
        <f>F501+F502+F503+F504</f>
        <v>108000</v>
      </c>
      <c r="G500" s="332">
        <f>G501+G502+G503+G504</f>
        <v>0</v>
      </c>
    </row>
    <row r="501" spans="2:7" ht="15" customHeight="1" thickBot="1">
      <c r="B501" s="333" t="s">
        <v>136</v>
      </c>
      <c r="C501" s="332">
        <f>C465+C440+C414+C386</f>
        <v>3000</v>
      </c>
      <c r="D501" s="332">
        <f>D465+D440+D414+D386</f>
        <v>25000</v>
      </c>
      <c r="E501" s="332">
        <f>E465+E440+E414+E386</f>
        <v>8000</v>
      </c>
      <c r="F501" s="332">
        <f>F465+F440+F414+F386</f>
        <v>8000</v>
      </c>
    </row>
    <row r="502" spans="2:7" ht="15" customHeight="1" thickBot="1">
      <c r="B502" s="333" t="s">
        <v>149</v>
      </c>
      <c r="C502" s="332">
        <f t="shared" ref="C502:F504" si="18">C466+C441+C415+C387</f>
        <v>113776</v>
      </c>
      <c r="D502" s="332">
        <f t="shared" si="18"/>
        <v>100000</v>
      </c>
      <c r="E502" s="332">
        <f t="shared" si="18"/>
        <v>100000</v>
      </c>
      <c r="F502" s="332">
        <f t="shared" si="18"/>
        <v>100000</v>
      </c>
    </row>
    <row r="503" spans="2:7" ht="15" customHeight="1" thickBot="1">
      <c r="B503" s="333" t="s">
        <v>142</v>
      </c>
      <c r="C503" s="332">
        <f t="shared" si="18"/>
        <v>0</v>
      </c>
      <c r="D503" s="332">
        <f t="shared" si="18"/>
        <v>0</v>
      </c>
      <c r="E503" s="332">
        <f t="shared" si="18"/>
        <v>0</v>
      </c>
      <c r="F503" s="332">
        <f t="shared" si="18"/>
        <v>0</v>
      </c>
    </row>
    <row r="504" spans="2:7" ht="15" customHeight="1" thickBot="1">
      <c r="B504" s="333" t="s">
        <v>143</v>
      </c>
      <c r="C504" s="332">
        <f t="shared" si="18"/>
        <v>22000</v>
      </c>
      <c r="D504" s="332">
        <f t="shared" si="18"/>
        <v>0</v>
      </c>
      <c r="E504" s="332">
        <f t="shared" si="18"/>
        <v>0</v>
      </c>
      <c r="F504" s="332">
        <f t="shared" si="18"/>
        <v>0</v>
      </c>
    </row>
    <row r="505" spans="2:7" ht="15" customHeight="1" thickBot="1">
      <c r="B505" s="344" t="s">
        <v>31</v>
      </c>
      <c r="C505" s="340">
        <f>IF(C472-C471=0,0,"Error")</f>
        <v>0</v>
      </c>
      <c r="D505" s="340">
        <f>IF(D472-D471=0,0,"Error")</f>
        <v>0</v>
      </c>
      <c r="E505" s="340">
        <f>IF(E472-E471=0,0,"Error")</f>
        <v>0</v>
      </c>
      <c r="F505" s="340">
        <f>IF(F472-F471=0,0,"Error")</f>
        <v>0</v>
      </c>
    </row>
    <row r="506" spans="2:7" ht="15" customHeight="1">
      <c r="B506" s="379"/>
      <c r="C506" s="380"/>
      <c r="D506" s="380"/>
      <c r="E506" s="380"/>
      <c r="F506" s="380"/>
    </row>
  </sheetData>
  <mergeCells count="97">
    <mergeCell ref="C6:F6"/>
    <mergeCell ref="B1:G1"/>
    <mergeCell ref="B2:F2"/>
    <mergeCell ref="B3:G3"/>
    <mergeCell ref="C4:F4"/>
    <mergeCell ref="C5:F5"/>
    <mergeCell ref="B33:B34"/>
    <mergeCell ref="B7:F7"/>
    <mergeCell ref="B8:F10"/>
    <mergeCell ref="C11:F11"/>
    <mergeCell ref="B12:B13"/>
    <mergeCell ref="C24:F24"/>
    <mergeCell ref="B25:F25"/>
    <mergeCell ref="B28:F28"/>
    <mergeCell ref="B29:F29"/>
    <mergeCell ref="C30:F30"/>
    <mergeCell ref="C31:F31"/>
    <mergeCell ref="C32:F32"/>
    <mergeCell ref="B107:B108"/>
    <mergeCell ref="B41:F41"/>
    <mergeCell ref="B42:B43"/>
    <mergeCell ref="C67:F67"/>
    <mergeCell ref="C68:F68"/>
    <mergeCell ref="C69:F69"/>
    <mergeCell ref="B70:B71"/>
    <mergeCell ref="B78:F78"/>
    <mergeCell ref="B79:B80"/>
    <mergeCell ref="C104:F104"/>
    <mergeCell ref="C105:F105"/>
    <mergeCell ref="C106:F106"/>
    <mergeCell ref="B181:B182"/>
    <mergeCell ref="B115:F115"/>
    <mergeCell ref="B116:B117"/>
    <mergeCell ref="C141:F141"/>
    <mergeCell ref="C142:F142"/>
    <mergeCell ref="C143:F143"/>
    <mergeCell ref="B144:B145"/>
    <mergeCell ref="B152:F152"/>
    <mergeCell ref="B153:B154"/>
    <mergeCell ref="C178:F178"/>
    <mergeCell ref="C179:F179"/>
    <mergeCell ref="C180:F180"/>
    <mergeCell ref="B255:B256"/>
    <mergeCell ref="B189:F189"/>
    <mergeCell ref="B190:B191"/>
    <mergeCell ref="C215:F215"/>
    <mergeCell ref="C216:F216"/>
    <mergeCell ref="C217:F217"/>
    <mergeCell ref="B218:B219"/>
    <mergeCell ref="B226:F226"/>
    <mergeCell ref="B227:B228"/>
    <mergeCell ref="C252:F252"/>
    <mergeCell ref="C253:F253"/>
    <mergeCell ref="C254:F254"/>
    <mergeCell ref="B329:B330"/>
    <mergeCell ref="B263:F263"/>
    <mergeCell ref="B264:B265"/>
    <mergeCell ref="C289:F289"/>
    <mergeCell ref="C290:F290"/>
    <mergeCell ref="C291:F291"/>
    <mergeCell ref="B292:B293"/>
    <mergeCell ref="B300:F300"/>
    <mergeCell ref="B301:B302"/>
    <mergeCell ref="C326:F326"/>
    <mergeCell ref="C327:F327"/>
    <mergeCell ref="C328:F328"/>
    <mergeCell ref="B391:F391"/>
    <mergeCell ref="B337:F337"/>
    <mergeCell ref="B338:B339"/>
    <mergeCell ref="B363:F363"/>
    <mergeCell ref="B364:F364"/>
    <mergeCell ref="C365:F365"/>
    <mergeCell ref="E366:F366"/>
    <mergeCell ref="C367:F367"/>
    <mergeCell ref="C368:F368"/>
    <mergeCell ref="C369:F369"/>
    <mergeCell ref="B370:B371"/>
    <mergeCell ref="B378:B379"/>
    <mergeCell ref="B423:B424"/>
    <mergeCell ref="B392:F392"/>
    <mergeCell ref="C393:F393"/>
    <mergeCell ref="E394:F394"/>
    <mergeCell ref="C395:F395"/>
    <mergeCell ref="C396:F396"/>
    <mergeCell ref="C397:F397"/>
    <mergeCell ref="B398:B399"/>
    <mergeCell ref="B406:B407"/>
    <mergeCell ref="C419:F419"/>
    <mergeCell ref="C421:F421"/>
    <mergeCell ref="C422:F422"/>
    <mergeCell ref="B457:B458"/>
    <mergeCell ref="B431:F431"/>
    <mergeCell ref="B432:B433"/>
    <mergeCell ref="C446:F446"/>
    <mergeCell ref="C447:F447"/>
    <mergeCell ref="B448:B449"/>
    <mergeCell ref="B456:F456"/>
  </mergeCells>
  <printOptions horizontalCentered="1" verticalCentered="1"/>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30"/>
  <sheetViews>
    <sheetView workbookViewId="0">
      <selection activeCell="O1225" sqref="O1225"/>
    </sheetView>
  </sheetViews>
  <sheetFormatPr defaultRowHeight="15"/>
  <cols>
    <col min="1" max="1" width="13.28515625" style="50" customWidth="1"/>
    <col min="2" max="2" width="9.7109375" style="50" customWidth="1"/>
    <col min="3" max="3" width="28.28515625" style="50" customWidth="1"/>
    <col min="4" max="6" width="15.85546875" style="50" customWidth="1"/>
    <col min="7" max="7" width="16.140625" style="50" customWidth="1"/>
    <col min="8" max="8" width="6.7109375" style="50" customWidth="1"/>
    <col min="9" max="9" width="18.28515625" style="50" customWidth="1"/>
    <col min="10" max="10" width="11.140625" style="50" bestFit="1" customWidth="1"/>
    <col min="11" max="11" width="17.42578125" style="50" customWidth="1"/>
    <col min="12" max="16384" width="9.140625" style="50"/>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1566</v>
      </c>
      <c r="E3" s="1253"/>
      <c r="F3" s="1253"/>
      <c r="G3" s="1253"/>
      <c r="H3" s="49"/>
      <c r="I3" s="49"/>
      <c r="J3" s="49"/>
      <c r="K3" s="49"/>
    </row>
    <row r="4" spans="1:11" ht="14.1" customHeight="1">
      <c r="A4" s="49"/>
      <c r="B4" s="49"/>
      <c r="C4" s="51" t="s">
        <v>424</v>
      </c>
      <c r="D4" s="1252" t="s">
        <v>1567</v>
      </c>
      <c r="E4" s="1253"/>
      <c r="F4" s="1253"/>
      <c r="G4" s="1253"/>
      <c r="H4" s="49"/>
      <c r="I4" s="49"/>
      <c r="J4" s="49"/>
      <c r="K4" s="49"/>
    </row>
    <row r="5" spans="1:11" ht="14.1" customHeight="1">
      <c r="A5" s="49"/>
      <c r="B5" s="49"/>
      <c r="C5" s="51" t="s">
        <v>0</v>
      </c>
      <c r="D5" s="1252" t="s">
        <v>65</v>
      </c>
      <c r="E5" s="1253"/>
      <c r="F5" s="1253"/>
      <c r="G5" s="1253"/>
      <c r="H5" s="49"/>
      <c r="I5" s="49"/>
      <c r="J5" s="49"/>
      <c r="K5" s="49"/>
    </row>
    <row r="6" spans="1:11" ht="14.1" customHeight="1">
      <c r="A6" s="49"/>
      <c r="B6" s="49"/>
      <c r="C6" s="51" t="s">
        <v>1</v>
      </c>
      <c r="D6" s="1252" t="s">
        <v>2</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14.1" customHeight="1">
      <c r="A9" s="49"/>
      <c r="B9" s="49"/>
      <c r="C9" s="1242" t="s">
        <v>150</v>
      </c>
      <c r="D9" s="1243"/>
      <c r="E9" s="1243"/>
      <c r="F9" s="1243"/>
      <c r="G9" s="1243"/>
      <c r="H9" s="49"/>
      <c r="I9" s="49"/>
      <c r="J9" s="49"/>
      <c r="K9" s="49"/>
    </row>
    <row r="10" spans="1:11" ht="27" customHeight="1">
      <c r="A10" s="49"/>
      <c r="B10" s="49"/>
      <c r="C10" s="52" t="s">
        <v>5</v>
      </c>
      <c r="D10" s="1244" t="s">
        <v>1568</v>
      </c>
      <c r="E10" s="1245"/>
      <c r="F10" s="1245"/>
      <c r="G10" s="1245"/>
      <c r="H10" s="49"/>
      <c r="I10" s="49"/>
      <c r="J10" s="49"/>
      <c r="K10" s="49"/>
    </row>
    <row r="11" spans="1:11" ht="26.1" customHeight="1">
      <c r="A11" s="49"/>
      <c r="B11" s="49"/>
      <c r="C11" s="52" t="s">
        <v>235</v>
      </c>
      <c r="D11" s="1244" t="s">
        <v>1569</v>
      </c>
      <c r="E11" s="1245"/>
      <c r="F11" s="1245"/>
      <c r="G11" s="1245"/>
      <c r="H11" s="49"/>
      <c r="I11" s="49"/>
      <c r="J11" s="49"/>
      <c r="K11" s="49"/>
    </row>
    <row r="12" spans="1:11" ht="14.1" customHeight="1">
      <c r="A12" s="49"/>
      <c r="B12" s="49"/>
      <c r="C12" s="1246" t="s">
        <v>273</v>
      </c>
      <c r="D12" s="1247"/>
      <c r="E12" s="1247"/>
      <c r="F12" s="1247"/>
      <c r="G12" s="1247"/>
      <c r="H12" s="49"/>
      <c r="I12" s="49"/>
      <c r="J12" s="49"/>
      <c r="K12" s="49"/>
    </row>
    <row r="13" spans="1:11" ht="14.1" customHeight="1">
      <c r="A13" s="49"/>
      <c r="B13" s="49"/>
      <c r="C13" s="58" t="s">
        <v>1570</v>
      </c>
      <c r="D13" s="1246" t="s">
        <v>1571</v>
      </c>
      <c r="E13" s="1247"/>
      <c r="F13" s="1247"/>
      <c r="G13" s="1247"/>
      <c r="H13" s="49"/>
      <c r="I13" s="49"/>
      <c r="J13" s="49"/>
      <c r="K13" s="49"/>
    </row>
    <row r="14" spans="1:11" ht="18" customHeight="1">
      <c r="A14" s="49"/>
      <c r="B14" s="49"/>
      <c r="C14" s="59" t="s">
        <v>393</v>
      </c>
      <c r="D14" s="1258" t="s">
        <v>1572</v>
      </c>
      <c r="E14" s="1259"/>
      <c r="F14" s="1259"/>
      <c r="G14" s="1259"/>
      <c r="H14" s="49"/>
      <c r="I14" s="49"/>
      <c r="J14" s="49"/>
      <c r="K14" s="49"/>
    </row>
    <row r="15" spans="1:11" ht="18" customHeight="1">
      <c r="A15" s="49"/>
      <c r="B15" s="49"/>
      <c r="C15" s="60" t="s">
        <v>392</v>
      </c>
      <c r="D15" s="1254" t="s">
        <v>1573</v>
      </c>
      <c r="E15" s="1255"/>
      <c r="F15" s="1255"/>
      <c r="G15" s="1255"/>
      <c r="H15" s="49"/>
      <c r="I15" s="49"/>
      <c r="J15" s="49"/>
      <c r="K15" s="49"/>
    </row>
    <row r="16" spans="1:11">
      <c r="A16" s="49"/>
      <c r="B16" s="49"/>
      <c r="C16" s="60" t="s">
        <v>15</v>
      </c>
      <c r="D16" s="1254" t="s">
        <v>1574</v>
      </c>
      <c r="E16" s="1255"/>
      <c r="F16" s="1255"/>
      <c r="G16" s="1255"/>
      <c r="H16" s="49"/>
      <c r="I16" s="49"/>
      <c r="J16" s="49"/>
      <c r="K16" s="49"/>
    </row>
    <row r="17" spans="1:11" ht="15" customHeight="1">
      <c r="A17" s="49"/>
      <c r="B17" s="49"/>
      <c r="C17" s="61"/>
      <c r="D17" s="62">
        <v>2021</v>
      </c>
      <c r="E17" s="62">
        <v>2022</v>
      </c>
      <c r="F17" s="62">
        <v>2023</v>
      </c>
      <c r="G17" s="62">
        <v>2024</v>
      </c>
      <c r="H17" s="49"/>
      <c r="I17" s="49"/>
      <c r="J17" s="49"/>
      <c r="K17" s="49"/>
    </row>
    <row r="18" spans="1:11" ht="15" customHeight="1">
      <c r="A18" s="49"/>
      <c r="B18" s="49"/>
      <c r="C18" s="63"/>
      <c r="D18" s="64" t="s">
        <v>7</v>
      </c>
      <c r="E18" s="64" t="s">
        <v>8</v>
      </c>
      <c r="F18" s="64" t="s">
        <v>8</v>
      </c>
      <c r="G18" s="64" t="s">
        <v>8</v>
      </c>
      <c r="H18" s="49"/>
      <c r="I18" s="49"/>
      <c r="J18" s="49"/>
      <c r="K18" s="49"/>
    </row>
    <row r="19" spans="1:11" ht="14.1" customHeight="1">
      <c r="A19" s="49"/>
      <c r="B19" s="49"/>
      <c r="C19" s="53" t="s">
        <v>16</v>
      </c>
      <c r="D19" s="57" t="s">
        <v>1092</v>
      </c>
      <c r="E19" s="57" t="s">
        <v>1092</v>
      </c>
      <c r="F19" s="57" t="s">
        <v>1092</v>
      </c>
      <c r="G19" s="57" t="s">
        <v>1092</v>
      </c>
      <c r="H19" s="49"/>
      <c r="I19" s="49"/>
      <c r="J19" s="49"/>
      <c r="K19" s="49"/>
    </row>
    <row r="20" spans="1:11" ht="14.1" customHeight="1">
      <c r="A20" s="49"/>
      <c r="B20" s="49"/>
      <c r="C20" s="53" t="s">
        <v>506</v>
      </c>
      <c r="D20" s="57" t="s">
        <v>1704</v>
      </c>
      <c r="E20" s="57" t="s">
        <v>1705</v>
      </c>
      <c r="F20" s="57" t="s">
        <v>1706</v>
      </c>
      <c r="G20" s="57" t="s">
        <v>1706</v>
      </c>
      <c r="H20" s="49"/>
      <c r="I20" s="49"/>
      <c r="J20" s="49"/>
      <c r="K20" s="49"/>
    </row>
    <row r="21" spans="1:11" ht="14.1" customHeight="1">
      <c r="A21" s="49"/>
      <c r="B21" s="49"/>
      <c r="C21" s="53" t="s">
        <v>504</v>
      </c>
      <c r="D21" s="57" t="s">
        <v>1707</v>
      </c>
      <c r="E21" s="57" t="s">
        <v>1708</v>
      </c>
      <c r="F21" s="57" t="s">
        <v>1709</v>
      </c>
      <c r="G21" s="57" t="s">
        <v>1709</v>
      </c>
      <c r="H21" s="49"/>
      <c r="I21" s="49"/>
      <c r="J21" s="49"/>
      <c r="K21" s="49"/>
    </row>
    <row r="22" spans="1:11" ht="14.1" customHeight="1">
      <c r="A22" s="49"/>
      <c r="B22" s="49"/>
      <c r="C22" s="53" t="s">
        <v>388</v>
      </c>
      <c r="D22" s="57" t="s">
        <v>361</v>
      </c>
      <c r="E22" s="57" t="s">
        <v>385</v>
      </c>
      <c r="F22" s="57" t="s">
        <v>385</v>
      </c>
      <c r="G22" s="57" t="s">
        <v>385</v>
      </c>
      <c r="H22" s="49"/>
      <c r="I22" s="49"/>
      <c r="J22" s="49"/>
      <c r="K22" s="49"/>
    </row>
    <row r="23" spans="1:11" ht="14.1" customHeight="1">
      <c r="A23" s="49"/>
      <c r="B23" s="49"/>
      <c r="C23" s="53" t="s">
        <v>387</v>
      </c>
      <c r="D23" s="57" t="s">
        <v>361</v>
      </c>
      <c r="E23" s="57" t="s">
        <v>1710</v>
      </c>
      <c r="F23" s="57" t="s">
        <v>1711</v>
      </c>
      <c r="G23" s="57" t="s">
        <v>385</v>
      </c>
      <c r="H23" s="49"/>
      <c r="I23" s="49"/>
      <c r="J23" s="49"/>
      <c r="K23" s="49"/>
    </row>
    <row r="24" spans="1:11" ht="14.1" customHeight="1">
      <c r="A24" s="49"/>
      <c r="B24" s="49"/>
      <c r="C24" s="53" t="s">
        <v>22</v>
      </c>
      <c r="D24" s="57" t="s">
        <v>361</v>
      </c>
      <c r="E24" s="57" t="s">
        <v>1710</v>
      </c>
      <c r="F24" s="57" t="s">
        <v>1711</v>
      </c>
      <c r="G24" s="57" t="s">
        <v>385</v>
      </c>
      <c r="H24" s="49"/>
      <c r="I24" s="49"/>
      <c r="J24" s="49"/>
      <c r="K24" s="49"/>
    </row>
    <row r="25" spans="1:11" ht="14.1" customHeight="1">
      <c r="A25" s="49"/>
      <c r="B25" s="49"/>
      <c r="C25" s="1256" t="s">
        <v>384</v>
      </c>
      <c r="D25" s="1257"/>
      <c r="E25" s="1257"/>
      <c r="F25" s="1257"/>
      <c r="G25" s="1257"/>
      <c r="H25" s="49"/>
      <c r="I25" s="49"/>
      <c r="J25" s="49"/>
      <c r="K25" s="49"/>
    </row>
    <row r="26" spans="1:11" ht="14.1" customHeight="1">
      <c r="A26" s="49"/>
      <c r="B26" s="49"/>
      <c r="C26" s="61"/>
      <c r="D26" s="62">
        <v>2021</v>
      </c>
      <c r="E26" s="62">
        <v>2022</v>
      </c>
      <c r="F26" s="62">
        <v>2023</v>
      </c>
      <c r="G26" s="62">
        <v>2024</v>
      </c>
      <c r="H26" s="49"/>
      <c r="I26" s="49"/>
      <c r="J26" s="49"/>
      <c r="K26" s="49"/>
    </row>
    <row r="27" spans="1:11" ht="14.1" customHeight="1">
      <c r="A27" s="49"/>
      <c r="B27" s="49"/>
      <c r="C27" s="63"/>
      <c r="D27" s="64" t="s">
        <v>7</v>
      </c>
      <c r="E27" s="64" t="s">
        <v>8</v>
      </c>
      <c r="F27" s="64" t="s">
        <v>8</v>
      </c>
      <c r="G27" s="64" t="s">
        <v>8</v>
      </c>
      <c r="H27" s="49"/>
      <c r="I27" s="49"/>
      <c r="J27" s="49"/>
      <c r="K27" s="49"/>
    </row>
    <row r="28" spans="1:11" ht="14.1" customHeight="1">
      <c r="A28" s="49"/>
      <c r="B28" s="49"/>
      <c r="C28" s="65" t="s">
        <v>381</v>
      </c>
      <c r="D28" s="66">
        <v>212633243</v>
      </c>
      <c r="E28" s="66">
        <v>240000000</v>
      </c>
      <c r="F28" s="66">
        <v>240000000</v>
      </c>
      <c r="G28" s="66">
        <v>240000000</v>
      </c>
      <c r="H28" s="49"/>
      <c r="I28" s="49"/>
      <c r="J28" s="49"/>
      <c r="K28" s="49"/>
    </row>
    <row r="29" spans="1:11" ht="14.1" customHeight="1">
      <c r="A29" s="49"/>
      <c r="B29" s="49"/>
      <c r="C29" s="65" t="s">
        <v>370</v>
      </c>
      <c r="D29" s="66">
        <v>212633243</v>
      </c>
      <c r="E29" s="66">
        <v>240000000</v>
      </c>
      <c r="F29" s="66">
        <v>240000000</v>
      </c>
      <c r="G29" s="66">
        <v>240000000</v>
      </c>
      <c r="H29" s="49"/>
      <c r="I29" s="49"/>
      <c r="J29" s="49"/>
      <c r="K29" s="49"/>
    </row>
    <row r="30" spans="1:11" ht="14.1" customHeight="1">
      <c r="A30" s="49"/>
      <c r="B30" s="49"/>
      <c r="C30" s="65" t="s">
        <v>374</v>
      </c>
      <c r="D30" s="66">
        <v>0</v>
      </c>
      <c r="E30" s="66">
        <v>0</v>
      </c>
      <c r="F30" s="66">
        <v>0</v>
      </c>
      <c r="G30" s="66">
        <v>0</v>
      </c>
      <c r="H30" s="49"/>
      <c r="I30" s="49"/>
      <c r="J30" s="49"/>
      <c r="K30" s="49"/>
    </row>
    <row r="31" spans="1:11" ht="14.1" customHeight="1">
      <c r="A31" s="49"/>
      <c r="B31" s="49"/>
      <c r="C31" s="65" t="s">
        <v>380</v>
      </c>
      <c r="D31" s="66">
        <v>32437525</v>
      </c>
      <c r="E31" s="66">
        <v>38000000</v>
      </c>
      <c r="F31" s="66">
        <v>38000000</v>
      </c>
      <c r="G31" s="66">
        <v>38000000</v>
      </c>
      <c r="H31" s="49"/>
      <c r="I31" s="49"/>
      <c r="J31" s="49"/>
      <c r="K31" s="49"/>
    </row>
    <row r="32" spans="1:11" ht="14.1" customHeight="1">
      <c r="A32" s="49"/>
      <c r="B32" s="49"/>
      <c r="C32" s="65" t="s">
        <v>370</v>
      </c>
      <c r="D32" s="66">
        <v>32437525</v>
      </c>
      <c r="E32" s="66">
        <v>38000000</v>
      </c>
      <c r="F32" s="66">
        <v>38000000</v>
      </c>
      <c r="G32" s="66">
        <v>38000000</v>
      </c>
      <c r="H32" s="49"/>
      <c r="I32" s="49"/>
      <c r="J32" s="49"/>
      <c r="K32" s="49"/>
    </row>
    <row r="33" spans="1:11" ht="14.1" customHeight="1">
      <c r="A33" s="49"/>
      <c r="B33" s="49"/>
      <c r="C33" s="65" t="s">
        <v>374</v>
      </c>
      <c r="D33" s="66">
        <v>0</v>
      </c>
      <c r="E33" s="66">
        <v>0</v>
      </c>
      <c r="F33" s="66">
        <v>0</v>
      </c>
      <c r="G33" s="66">
        <v>0</v>
      </c>
      <c r="H33" s="49"/>
      <c r="I33" s="49"/>
      <c r="J33" s="49"/>
      <c r="K33" s="49"/>
    </row>
    <row r="34" spans="1:11" ht="14.1" customHeight="1">
      <c r="A34" s="49"/>
      <c r="B34" s="49"/>
      <c r="C34" s="65" t="s">
        <v>379</v>
      </c>
      <c r="D34" s="66">
        <v>36700000</v>
      </c>
      <c r="E34" s="66">
        <v>40600000</v>
      </c>
      <c r="F34" s="66">
        <v>60600000</v>
      </c>
      <c r="G34" s="66">
        <v>60600000</v>
      </c>
      <c r="H34" s="49"/>
      <c r="I34" s="49"/>
      <c r="J34" s="49"/>
      <c r="K34" s="49"/>
    </row>
    <row r="35" spans="1:11" ht="14.1" customHeight="1">
      <c r="A35" s="49"/>
      <c r="B35" s="49"/>
      <c r="C35" s="65" t="s">
        <v>370</v>
      </c>
      <c r="D35" s="66">
        <v>36700000</v>
      </c>
      <c r="E35" s="66">
        <v>40600000</v>
      </c>
      <c r="F35" s="66">
        <v>60600000</v>
      </c>
      <c r="G35" s="66">
        <v>60600000</v>
      </c>
      <c r="H35" s="49"/>
      <c r="I35" s="49"/>
      <c r="J35" s="49"/>
      <c r="K35" s="49"/>
    </row>
    <row r="36" spans="1:11" ht="14.1" customHeight="1">
      <c r="A36" s="49"/>
      <c r="B36" s="49"/>
      <c r="C36" s="65" t="s">
        <v>374</v>
      </c>
      <c r="D36" s="66">
        <v>0</v>
      </c>
      <c r="E36" s="66">
        <v>0</v>
      </c>
      <c r="F36" s="66">
        <v>0</v>
      </c>
      <c r="G36" s="66">
        <v>0</v>
      </c>
      <c r="H36" s="49"/>
      <c r="I36" s="49"/>
      <c r="J36" s="49"/>
      <c r="K36" s="49"/>
    </row>
    <row r="37" spans="1:11" ht="14.1" customHeight="1">
      <c r="A37" s="49"/>
      <c r="B37" s="49"/>
      <c r="C37" s="65" t="s">
        <v>378</v>
      </c>
      <c r="D37" s="66">
        <v>0</v>
      </c>
      <c r="E37" s="66">
        <v>0</v>
      </c>
      <c r="F37" s="66">
        <v>0</v>
      </c>
      <c r="G37" s="66">
        <v>0</v>
      </c>
      <c r="H37" s="49"/>
      <c r="I37" s="49"/>
      <c r="J37" s="49"/>
      <c r="K37" s="49"/>
    </row>
    <row r="38" spans="1:11" ht="14.1" customHeight="1">
      <c r="A38" s="49"/>
      <c r="B38" s="49"/>
      <c r="C38" s="65" t="s">
        <v>370</v>
      </c>
      <c r="D38" s="66">
        <v>0</v>
      </c>
      <c r="E38" s="66">
        <v>0</v>
      </c>
      <c r="F38" s="66">
        <v>0</v>
      </c>
      <c r="G38" s="66">
        <v>0</v>
      </c>
      <c r="H38" s="49"/>
      <c r="I38" s="49"/>
      <c r="J38" s="49"/>
      <c r="K38" s="49"/>
    </row>
    <row r="39" spans="1:11" ht="14.1" customHeight="1">
      <c r="A39" s="49"/>
      <c r="B39" s="49"/>
      <c r="C39" s="65" t="s">
        <v>374</v>
      </c>
      <c r="D39" s="66">
        <v>0</v>
      </c>
      <c r="E39" s="66">
        <v>0</v>
      </c>
      <c r="F39" s="66">
        <v>0</v>
      </c>
      <c r="G39" s="66">
        <v>0</v>
      </c>
      <c r="H39" s="49"/>
      <c r="I39" s="49"/>
      <c r="J39" s="49"/>
      <c r="K39" s="49"/>
    </row>
    <row r="40" spans="1:11" ht="14.1" customHeight="1">
      <c r="A40" s="49"/>
      <c r="B40" s="49"/>
      <c r="C40" s="65" t="s">
        <v>383</v>
      </c>
      <c r="D40" s="66">
        <v>652000000</v>
      </c>
      <c r="E40" s="66">
        <v>0</v>
      </c>
      <c r="F40" s="66">
        <v>0</v>
      </c>
      <c r="G40" s="66">
        <v>0</v>
      </c>
      <c r="H40" s="49"/>
      <c r="I40" s="49"/>
      <c r="J40" s="49"/>
      <c r="K40" s="49"/>
    </row>
    <row r="41" spans="1:11" ht="14.1" customHeight="1">
      <c r="A41" s="49"/>
      <c r="B41" s="49"/>
      <c r="C41" s="65" t="s">
        <v>370</v>
      </c>
      <c r="D41" s="66">
        <v>652000000</v>
      </c>
      <c r="E41" s="66">
        <v>0</v>
      </c>
      <c r="F41" s="66">
        <v>0</v>
      </c>
      <c r="G41" s="66">
        <v>0</v>
      </c>
      <c r="H41" s="49"/>
      <c r="I41" s="49"/>
      <c r="J41" s="49"/>
      <c r="K41" s="49"/>
    </row>
    <row r="42" spans="1:11" ht="14.1" customHeight="1">
      <c r="A42" s="49"/>
      <c r="B42" s="49"/>
      <c r="C42" s="65" t="s">
        <v>374</v>
      </c>
      <c r="D42" s="66">
        <v>0</v>
      </c>
      <c r="E42" s="66">
        <v>0</v>
      </c>
      <c r="F42" s="66">
        <v>0</v>
      </c>
      <c r="G42" s="66">
        <v>0</v>
      </c>
      <c r="H42" s="49"/>
      <c r="I42" s="49"/>
      <c r="J42" s="49"/>
      <c r="K42" s="49"/>
    </row>
    <row r="43" spans="1:11" ht="14.1" customHeight="1">
      <c r="A43" s="49"/>
      <c r="B43" s="49"/>
      <c r="C43" s="65" t="s">
        <v>376</v>
      </c>
      <c r="D43" s="66">
        <v>0</v>
      </c>
      <c r="E43" s="66">
        <v>0</v>
      </c>
      <c r="F43" s="66">
        <v>0</v>
      </c>
      <c r="G43" s="66">
        <v>0</v>
      </c>
      <c r="H43" s="49"/>
      <c r="I43" s="49"/>
      <c r="J43" s="49"/>
      <c r="K43" s="49"/>
    </row>
    <row r="44" spans="1:11" ht="14.1" customHeight="1">
      <c r="A44" s="49"/>
      <c r="B44" s="49"/>
      <c r="C44" s="65" t="s">
        <v>370</v>
      </c>
      <c r="D44" s="66">
        <v>0</v>
      </c>
      <c r="E44" s="66">
        <v>0</v>
      </c>
      <c r="F44" s="66">
        <v>0</v>
      </c>
      <c r="G44" s="66">
        <v>0</v>
      </c>
      <c r="H44" s="49"/>
      <c r="I44" s="49"/>
      <c r="J44" s="49"/>
      <c r="K44" s="49"/>
    </row>
    <row r="45" spans="1:11" ht="14.1" customHeight="1">
      <c r="A45" s="49"/>
      <c r="B45" s="49"/>
      <c r="C45" s="65" t="s">
        <v>374</v>
      </c>
      <c r="D45" s="66">
        <v>0</v>
      </c>
      <c r="E45" s="66">
        <v>0</v>
      </c>
      <c r="F45" s="66">
        <v>0</v>
      </c>
      <c r="G45" s="66">
        <v>0</v>
      </c>
      <c r="H45" s="49"/>
      <c r="I45" s="49"/>
      <c r="J45" s="49"/>
      <c r="K45" s="49"/>
    </row>
    <row r="46" spans="1:11" ht="14.1" customHeight="1">
      <c r="A46" s="49"/>
      <c r="B46" s="49"/>
      <c r="C46" s="65" t="s">
        <v>375</v>
      </c>
      <c r="D46" s="66">
        <v>1911572</v>
      </c>
      <c r="E46" s="66">
        <v>0</v>
      </c>
      <c r="F46" s="66">
        <v>0</v>
      </c>
      <c r="G46" s="66">
        <v>0</v>
      </c>
      <c r="H46" s="49"/>
      <c r="I46" s="49"/>
      <c r="J46" s="49"/>
      <c r="K46" s="49"/>
    </row>
    <row r="47" spans="1:11" ht="14.1" customHeight="1">
      <c r="A47" s="49"/>
      <c r="B47" s="49"/>
      <c r="C47" s="65" t="s">
        <v>370</v>
      </c>
      <c r="D47" s="66">
        <v>1911572</v>
      </c>
      <c r="E47" s="66">
        <v>0</v>
      </c>
      <c r="F47" s="66">
        <v>0</v>
      </c>
      <c r="G47" s="66">
        <v>0</v>
      </c>
      <c r="H47" s="49"/>
      <c r="I47" s="49"/>
      <c r="J47" s="49"/>
      <c r="K47" s="49"/>
    </row>
    <row r="48" spans="1:11" ht="14.1" customHeight="1">
      <c r="A48" s="49"/>
      <c r="B48" s="49"/>
      <c r="C48" s="65" t="s">
        <v>374</v>
      </c>
      <c r="D48" s="66">
        <v>0</v>
      </c>
      <c r="E48" s="66">
        <v>0</v>
      </c>
      <c r="F48" s="66">
        <v>0</v>
      </c>
      <c r="G48" s="66">
        <v>0</v>
      </c>
      <c r="H48" s="49"/>
      <c r="I48" s="49"/>
      <c r="J48" s="49"/>
      <c r="K48" s="49"/>
    </row>
    <row r="49" spans="1:11" ht="14.1" customHeight="1">
      <c r="A49" s="49"/>
      <c r="B49" s="49"/>
      <c r="C49" s="65" t="s">
        <v>373</v>
      </c>
      <c r="D49" s="66">
        <v>0</v>
      </c>
      <c r="E49" s="66">
        <v>0</v>
      </c>
      <c r="F49" s="66">
        <v>0</v>
      </c>
      <c r="G49" s="66">
        <v>0</v>
      </c>
      <c r="H49" s="49"/>
      <c r="I49" s="49"/>
      <c r="J49" s="49"/>
      <c r="K49" s="49"/>
    </row>
    <row r="50" spans="1:11" ht="14.1" customHeight="1">
      <c r="A50" s="49"/>
      <c r="B50" s="49"/>
      <c r="C50" s="65" t="s">
        <v>370</v>
      </c>
      <c r="D50" s="66">
        <v>0</v>
      </c>
      <c r="E50" s="66">
        <v>0</v>
      </c>
      <c r="F50" s="66">
        <v>0</v>
      </c>
      <c r="G50" s="66">
        <v>0</v>
      </c>
      <c r="H50" s="49"/>
      <c r="I50" s="49"/>
      <c r="J50" s="49"/>
      <c r="K50" s="49"/>
    </row>
    <row r="51" spans="1:11" ht="14.1" customHeight="1">
      <c r="A51" s="49"/>
      <c r="B51" s="49"/>
      <c r="C51" s="65" t="s">
        <v>369</v>
      </c>
      <c r="D51" s="66">
        <v>0</v>
      </c>
      <c r="E51" s="66">
        <v>0</v>
      </c>
      <c r="F51" s="66">
        <v>0</v>
      </c>
      <c r="G51" s="66">
        <v>0</v>
      </c>
      <c r="H51" s="49"/>
      <c r="I51" s="49"/>
      <c r="J51" s="49"/>
      <c r="K51" s="49"/>
    </row>
    <row r="52" spans="1:11" ht="14.1" customHeight="1">
      <c r="A52" s="49"/>
      <c r="B52" s="49"/>
      <c r="C52" s="65" t="s">
        <v>368</v>
      </c>
      <c r="D52" s="66">
        <v>0</v>
      </c>
      <c r="E52" s="66">
        <v>0</v>
      </c>
      <c r="F52" s="66">
        <v>0</v>
      </c>
      <c r="G52" s="66">
        <v>0</v>
      </c>
      <c r="H52" s="49"/>
      <c r="I52" s="49"/>
      <c r="J52" s="49"/>
      <c r="K52" s="49"/>
    </row>
    <row r="53" spans="1:11" ht="14.1" customHeight="1">
      <c r="A53" s="49"/>
      <c r="B53" s="49"/>
      <c r="C53" s="65" t="s">
        <v>367</v>
      </c>
      <c r="D53" s="66">
        <v>0</v>
      </c>
      <c r="E53" s="66">
        <v>0</v>
      </c>
      <c r="F53" s="66">
        <v>0</v>
      </c>
      <c r="G53" s="66">
        <v>0</v>
      </c>
      <c r="H53" s="49"/>
      <c r="I53" s="49"/>
      <c r="J53" s="49"/>
      <c r="K53" s="49"/>
    </row>
    <row r="54" spans="1:11" ht="14.1" customHeight="1">
      <c r="A54" s="49"/>
      <c r="B54" s="49"/>
      <c r="C54" s="65" t="s">
        <v>366</v>
      </c>
      <c r="D54" s="66">
        <v>0</v>
      </c>
      <c r="E54" s="66">
        <v>0</v>
      </c>
      <c r="F54" s="66">
        <v>0</v>
      </c>
      <c r="G54" s="66">
        <v>0</v>
      </c>
      <c r="H54" s="49"/>
      <c r="I54" s="49"/>
      <c r="J54" s="49"/>
      <c r="K54" s="49"/>
    </row>
    <row r="55" spans="1:11" ht="14.1" customHeight="1">
      <c r="A55" s="49"/>
      <c r="B55" s="49"/>
      <c r="C55" s="65" t="s">
        <v>372</v>
      </c>
      <c r="D55" s="66">
        <v>0</v>
      </c>
      <c r="E55" s="66">
        <v>0</v>
      </c>
      <c r="F55" s="66">
        <v>0</v>
      </c>
      <c r="G55" s="66">
        <v>0</v>
      </c>
      <c r="H55" s="49"/>
      <c r="I55" s="49"/>
      <c r="J55" s="49"/>
      <c r="K55" s="49"/>
    </row>
    <row r="56" spans="1:11" ht="14.1" customHeight="1">
      <c r="A56" s="49"/>
      <c r="B56" s="49"/>
      <c r="C56" s="65" t="s">
        <v>370</v>
      </c>
      <c r="D56" s="66">
        <v>0</v>
      </c>
      <c r="E56" s="66">
        <v>0</v>
      </c>
      <c r="F56" s="66">
        <v>0</v>
      </c>
      <c r="G56" s="66">
        <v>0</v>
      </c>
      <c r="H56" s="49"/>
      <c r="I56" s="49"/>
      <c r="J56" s="49"/>
      <c r="K56" s="49"/>
    </row>
    <row r="57" spans="1:11" ht="14.1" customHeight="1">
      <c r="A57" s="49"/>
      <c r="B57" s="49"/>
      <c r="C57" s="65" t="s">
        <v>369</v>
      </c>
      <c r="D57" s="66">
        <v>0</v>
      </c>
      <c r="E57" s="66">
        <v>0</v>
      </c>
      <c r="F57" s="66">
        <v>0</v>
      </c>
      <c r="G57" s="66">
        <v>0</v>
      </c>
      <c r="H57" s="49"/>
      <c r="I57" s="49"/>
      <c r="J57" s="49"/>
      <c r="K57" s="49"/>
    </row>
    <row r="58" spans="1:11" ht="14.1" customHeight="1">
      <c r="A58" s="49"/>
      <c r="B58" s="49"/>
      <c r="C58" s="65" t="s">
        <v>368</v>
      </c>
      <c r="D58" s="66">
        <v>0</v>
      </c>
      <c r="E58" s="66">
        <v>0</v>
      </c>
      <c r="F58" s="66">
        <v>0</v>
      </c>
      <c r="G58" s="66">
        <v>0</v>
      </c>
      <c r="H58" s="49"/>
      <c r="I58" s="49"/>
      <c r="J58" s="49"/>
      <c r="K58" s="49"/>
    </row>
    <row r="59" spans="1:11" ht="14.1" customHeight="1">
      <c r="A59" s="49"/>
      <c r="B59" s="49"/>
      <c r="C59" s="65" t="s">
        <v>367</v>
      </c>
      <c r="D59" s="66">
        <v>0</v>
      </c>
      <c r="E59" s="66">
        <v>0</v>
      </c>
      <c r="F59" s="66">
        <v>0</v>
      </c>
      <c r="G59" s="66">
        <v>0</v>
      </c>
      <c r="H59" s="49"/>
      <c r="I59" s="49"/>
      <c r="J59" s="49"/>
      <c r="K59" s="49"/>
    </row>
    <row r="60" spans="1:11" ht="14.1" customHeight="1">
      <c r="A60" s="49"/>
      <c r="B60" s="49"/>
      <c r="C60" s="65" t="s">
        <v>366</v>
      </c>
      <c r="D60" s="66">
        <v>0</v>
      </c>
      <c r="E60" s="66">
        <v>0</v>
      </c>
      <c r="F60" s="66">
        <v>0</v>
      </c>
      <c r="G60" s="66">
        <v>0</v>
      </c>
      <c r="H60" s="49"/>
      <c r="I60" s="49"/>
      <c r="J60" s="49"/>
      <c r="K60" s="49"/>
    </row>
    <row r="61" spans="1:11" ht="14.1" customHeight="1">
      <c r="A61" s="49"/>
      <c r="B61" s="49"/>
      <c r="C61" s="65" t="s">
        <v>371</v>
      </c>
      <c r="D61" s="66">
        <v>0</v>
      </c>
      <c r="E61" s="66">
        <v>0</v>
      </c>
      <c r="F61" s="66">
        <v>0</v>
      </c>
      <c r="G61" s="66">
        <v>0</v>
      </c>
      <c r="H61" s="49"/>
      <c r="I61" s="49"/>
      <c r="J61" s="49"/>
      <c r="K61" s="49"/>
    </row>
    <row r="62" spans="1:11" ht="14.1" customHeight="1">
      <c r="A62" s="49"/>
      <c r="B62" s="49"/>
      <c r="C62" s="65" t="s">
        <v>370</v>
      </c>
      <c r="D62" s="66">
        <v>0</v>
      </c>
      <c r="E62" s="66">
        <v>0</v>
      </c>
      <c r="F62" s="66">
        <v>0</v>
      </c>
      <c r="G62" s="66">
        <v>0</v>
      </c>
      <c r="H62" s="49"/>
      <c r="I62" s="49"/>
      <c r="J62" s="49"/>
      <c r="K62" s="49"/>
    </row>
    <row r="63" spans="1:11" ht="14.1" customHeight="1">
      <c r="A63" s="49"/>
      <c r="B63" s="49"/>
      <c r="C63" s="65" t="s">
        <v>369</v>
      </c>
      <c r="D63" s="66">
        <v>0</v>
      </c>
      <c r="E63" s="66">
        <v>0</v>
      </c>
      <c r="F63" s="66">
        <v>0</v>
      </c>
      <c r="G63" s="66">
        <v>0</v>
      </c>
      <c r="H63" s="49"/>
      <c r="I63" s="49"/>
      <c r="J63" s="49"/>
      <c r="K63" s="49"/>
    </row>
    <row r="64" spans="1:11" ht="14.1" customHeight="1">
      <c r="A64" s="49"/>
      <c r="B64" s="49"/>
      <c r="C64" s="65" t="s">
        <v>368</v>
      </c>
      <c r="D64" s="66">
        <v>0</v>
      </c>
      <c r="E64" s="66">
        <v>0</v>
      </c>
      <c r="F64" s="66">
        <v>0</v>
      </c>
      <c r="G64" s="66">
        <v>0</v>
      </c>
      <c r="H64" s="49"/>
      <c r="I64" s="49"/>
      <c r="J64" s="49"/>
      <c r="K64" s="49"/>
    </row>
    <row r="65" spans="1:11" ht="14.1" customHeight="1">
      <c r="A65" s="49"/>
      <c r="B65" s="49"/>
      <c r="C65" s="65" t="s">
        <v>367</v>
      </c>
      <c r="D65" s="66">
        <v>0</v>
      </c>
      <c r="E65" s="66">
        <v>0</v>
      </c>
      <c r="F65" s="66">
        <v>0</v>
      </c>
      <c r="G65" s="66">
        <v>0</v>
      </c>
      <c r="H65" s="49"/>
      <c r="I65" s="49"/>
      <c r="J65" s="49"/>
      <c r="K65" s="49"/>
    </row>
    <row r="66" spans="1:11" ht="14.1" customHeight="1">
      <c r="A66" s="49"/>
      <c r="B66" s="49"/>
      <c r="C66" s="65" t="s">
        <v>366</v>
      </c>
      <c r="D66" s="66">
        <v>0</v>
      </c>
      <c r="E66" s="66">
        <v>0</v>
      </c>
      <c r="F66" s="66">
        <v>0</v>
      </c>
      <c r="G66" s="66">
        <v>0</v>
      </c>
      <c r="H66" s="49"/>
      <c r="I66" s="49"/>
      <c r="J66" s="49"/>
      <c r="K66" s="49"/>
    </row>
    <row r="67" spans="1:11" ht="14.1" customHeight="1">
      <c r="A67" s="49"/>
      <c r="B67" s="49"/>
      <c r="C67" s="65" t="s">
        <v>365</v>
      </c>
      <c r="D67" s="66">
        <v>0</v>
      </c>
      <c r="E67" s="66">
        <v>0</v>
      </c>
      <c r="F67" s="66">
        <v>0</v>
      </c>
      <c r="G67" s="66">
        <v>0</v>
      </c>
      <c r="H67" s="49"/>
      <c r="I67" s="49"/>
      <c r="J67" s="49"/>
      <c r="K67" s="49"/>
    </row>
    <row r="68" spans="1:11" ht="14.1" customHeight="1">
      <c r="A68" s="49"/>
      <c r="B68" s="49"/>
      <c r="C68" s="65" t="s">
        <v>364</v>
      </c>
      <c r="D68" s="66">
        <v>0</v>
      </c>
      <c r="E68" s="66">
        <v>0</v>
      </c>
      <c r="F68" s="66">
        <v>0</v>
      </c>
      <c r="G68" s="66">
        <v>0</v>
      </c>
      <c r="H68" s="49"/>
      <c r="I68" s="49"/>
      <c r="J68" s="49"/>
      <c r="K68" s="49"/>
    </row>
    <row r="69" spans="1:11" ht="14.1" customHeight="1">
      <c r="A69" s="49"/>
      <c r="B69" s="49"/>
      <c r="C69" s="67" t="s">
        <v>147</v>
      </c>
      <c r="D69" s="66">
        <v>935682340</v>
      </c>
      <c r="E69" s="66">
        <v>318600000</v>
      </c>
      <c r="F69" s="66">
        <v>338600000</v>
      </c>
      <c r="G69" s="66">
        <v>338600000</v>
      </c>
      <c r="H69" s="49"/>
      <c r="I69" s="49"/>
      <c r="J69" s="49"/>
      <c r="K69" s="49"/>
    </row>
    <row r="70" spans="1:11" ht="18" customHeight="1">
      <c r="A70" s="49"/>
      <c r="B70" s="49"/>
      <c r="C70" s="59" t="s">
        <v>393</v>
      </c>
      <c r="D70" s="1258" t="s">
        <v>1575</v>
      </c>
      <c r="E70" s="1259"/>
      <c r="F70" s="1259"/>
      <c r="G70" s="1259"/>
      <c r="H70" s="49"/>
      <c r="I70" s="49"/>
      <c r="J70" s="49"/>
      <c r="K70" s="49"/>
    </row>
    <row r="71" spans="1:11" ht="18" customHeight="1">
      <c r="A71" s="49"/>
      <c r="B71" s="49"/>
      <c r="C71" s="60" t="s">
        <v>392</v>
      </c>
      <c r="D71" s="1254" t="s">
        <v>1576</v>
      </c>
      <c r="E71" s="1255"/>
      <c r="F71" s="1255"/>
      <c r="G71" s="1255"/>
      <c r="H71" s="49"/>
      <c r="I71" s="49"/>
      <c r="J71" s="49"/>
      <c r="K71" s="49"/>
    </row>
    <row r="72" spans="1:11" ht="18" customHeight="1">
      <c r="A72" s="49"/>
      <c r="B72" s="49"/>
      <c r="C72" s="60" t="s">
        <v>15</v>
      </c>
      <c r="D72" s="1254" t="s">
        <v>1577</v>
      </c>
      <c r="E72" s="1255"/>
      <c r="F72" s="1255"/>
      <c r="G72" s="1255"/>
      <c r="H72" s="49"/>
      <c r="I72" s="49"/>
      <c r="J72" s="49"/>
      <c r="K72" s="49"/>
    </row>
    <row r="73" spans="1:11" ht="15" customHeight="1">
      <c r="A73" s="49"/>
      <c r="B73" s="49"/>
      <c r="C73" s="61"/>
      <c r="D73" s="62">
        <v>2021</v>
      </c>
      <c r="E73" s="62">
        <v>2022</v>
      </c>
      <c r="F73" s="62">
        <v>2023</v>
      </c>
      <c r="G73" s="62">
        <v>2024</v>
      </c>
      <c r="H73" s="49"/>
      <c r="I73" s="49"/>
      <c r="J73" s="49"/>
      <c r="K73" s="49"/>
    </row>
    <row r="74" spans="1:11" ht="15" customHeight="1">
      <c r="A74" s="49"/>
      <c r="B74" s="49"/>
      <c r="C74" s="63"/>
      <c r="D74" s="64" t="s">
        <v>7</v>
      </c>
      <c r="E74" s="64" t="s">
        <v>8</v>
      </c>
      <c r="F74" s="64" t="s">
        <v>8</v>
      </c>
      <c r="G74" s="64" t="s">
        <v>8</v>
      </c>
      <c r="H74" s="49"/>
      <c r="I74" s="49"/>
      <c r="J74" s="49"/>
      <c r="K74" s="49"/>
    </row>
    <row r="75" spans="1:11" ht="14.1" customHeight="1">
      <c r="A75" s="49"/>
      <c r="B75" s="49"/>
      <c r="C75" s="53" t="s">
        <v>16</v>
      </c>
      <c r="D75" s="57" t="s">
        <v>1578</v>
      </c>
      <c r="E75" s="57" t="s">
        <v>1578</v>
      </c>
      <c r="F75" s="57" t="s">
        <v>1578</v>
      </c>
      <c r="G75" s="57" t="s">
        <v>1578</v>
      </c>
      <c r="H75" s="49"/>
      <c r="I75" s="49"/>
      <c r="J75" s="49"/>
      <c r="K75" s="49"/>
    </row>
    <row r="76" spans="1:11" ht="14.1" customHeight="1">
      <c r="A76" s="49"/>
      <c r="B76" s="49"/>
      <c r="C76" s="53" t="s">
        <v>506</v>
      </c>
      <c r="D76" s="57" t="s">
        <v>1712</v>
      </c>
      <c r="E76" s="57" t="s">
        <v>1713</v>
      </c>
      <c r="F76" s="57" t="s">
        <v>1714</v>
      </c>
      <c r="G76" s="57" t="s">
        <v>1715</v>
      </c>
      <c r="H76" s="49"/>
      <c r="I76" s="49"/>
      <c r="J76" s="49"/>
      <c r="K76" s="49"/>
    </row>
    <row r="77" spans="1:11" ht="14.1" customHeight="1">
      <c r="A77" s="49"/>
      <c r="B77" s="49"/>
      <c r="C77" s="53" t="s">
        <v>504</v>
      </c>
      <c r="D77" s="57" t="s">
        <v>1716</v>
      </c>
      <c r="E77" s="57" t="s">
        <v>1325</v>
      </c>
      <c r="F77" s="57" t="s">
        <v>1717</v>
      </c>
      <c r="G77" s="57" t="s">
        <v>1718</v>
      </c>
      <c r="H77" s="49"/>
      <c r="I77" s="49"/>
      <c r="J77" s="49"/>
      <c r="K77" s="49"/>
    </row>
    <row r="78" spans="1:11" ht="14.1" customHeight="1">
      <c r="A78" s="49"/>
      <c r="B78" s="49"/>
      <c r="C78" s="53" t="s">
        <v>388</v>
      </c>
      <c r="D78" s="57" t="s">
        <v>361</v>
      </c>
      <c r="E78" s="57" t="s">
        <v>385</v>
      </c>
      <c r="F78" s="57" t="s">
        <v>385</v>
      </c>
      <c r="G78" s="57" t="s">
        <v>385</v>
      </c>
      <c r="H78" s="49"/>
      <c r="I78" s="49"/>
      <c r="J78" s="49"/>
      <c r="K78" s="49"/>
    </row>
    <row r="79" spans="1:11" ht="14.1" customHeight="1">
      <c r="A79" s="49"/>
      <c r="B79" s="49"/>
      <c r="C79" s="53" t="s">
        <v>387</v>
      </c>
      <c r="D79" s="57" t="s">
        <v>361</v>
      </c>
      <c r="E79" s="57" t="s">
        <v>1719</v>
      </c>
      <c r="F79" s="57" t="s">
        <v>1720</v>
      </c>
      <c r="G79" s="57" t="s">
        <v>1721</v>
      </c>
      <c r="H79" s="49"/>
      <c r="I79" s="49"/>
      <c r="J79" s="49"/>
      <c r="K79" s="49"/>
    </row>
    <row r="80" spans="1:11" ht="14.1" customHeight="1">
      <c r="A80" s="49"/>
      <c r="B80" s="49"/>
      <c r="C80" s="53" t="s">
        <v>22</v>
      </c>
      <c r="D80" s="57" t="s">
        <v>361</v>
      </c>
      <c r="E80" s="57" t="s">
        <v>1719</v>
      </c>
      <c r="F80" s="57" t="s">
        <v>1720</v>
      </c>
      <c r="G80" s="57" t="s">
        <v>1721</v>
      </c>
      <c r="H80" s="49"/>
      <c r="I80" s="49"/>
      <c r="J80" s="49"/>
      <c r="K80" s="49"/>
    </row>
    <row r="81" spans="1:11" ht="14.1" customHeight="1">
      <c r="A81" s="49"/>
      <c r="B81" s="49"/>
      <c r="C81" s="1256" t="s">
        <v>384</v>
      </c>
      <c r="D81" s="1257"/>
      <c r="E81" s="1257"/>
      <c r="F81" s="1257"/>
      <c r="G81" s="1257"/>
      <c r="H81" s="49"/>
      <c r="I81" s="49"/>
      <c r="J81" s="49"/>
      <c r="K81" s="49"/>
    </row>
    <row r="82" spans="1:11" ht="14.1" customHeight="1">
      <c r="A82" s="49"/>
      <c r="B82" s="49"/>
      <c r="C82" s="61"/>
      <c r="D82" s="62">
        <v>2021</v>
      </c>
      <c r="E82" s="62">
        <v>2022</v>
      </c>
      <c r="F82" s="62">
        <v>2023</v>
      </c>
      <c r="G82" s="62">
        <v>2024</v>
      </c>
      <c r="H82" s="49"/>
      <c r="I82" s="49"/>
      <c r="J82" s="49"/>
      <c r="K82" s="49"/>
    </row>
    <row r="83" spans="1:11" ht="14.1" customHeight="1">
      <c r="A83" s="49"/>
      <c r="B83" s="49"/>
      <c r="C83" s="63"/>
      <c r="D83" s="64" t="s">
        <v>7</v>
      </c>
      <c r="E83" s="64" t="s">
        <v>8</v>
      </c>
      <c r="F83" s="64" t="s">
        <v>8</v>
      </c>
      <c r="G83" s="64" t="s">
        <v>8</v>
      </c>
      <c r="H83" s="49"/>
      <c r="I83" s="49"/>
      <c r="J83" s="49"/>
      <c r="K83" s="49"/>
    </row>
    <row r="84" spans="1:11" ht="14.1" customHeight="1">
      <c r="A84" s="49"/>
      <c r="B84" s="49"/>
      <c r="C84" s="65" t="s">
        <v>381</v>
      </c>
      <c r="D84" s="66">
        <v>0</v>
      </c>
      <c r="E84" s="66">
        <v>0</v>
      </c>
      <c r="F84" s="66">
        <v>0</v>
      </c>
      <c r="G84" s="66">
        <v>0</v>
      </c>
      <c r="H84" s="49"/>
      <c r="I84" s="49"/>
      <c r="J84" s="49"/>
      <c r="K84" s="49"/>
    </row>
    <row r="85" spans="1:11" ht="14.1" customHeight="1">
      <c r="A85" s="49"/>
      <c r="B85" s="49"/>
      <c r="C85" s="65" t="s">
        <v>370</v>
      </c>
      <c r="D85" s="66">
        <v>0</v>
      </c>
      <c r="E85" s="66">
        <v>0</v>
      </c>
      <c r="F85" s="66">
        <v>0</v>
      </c>
      <c r="G85" s="66">
        <v>0</v>
      </c>
      <c r="H85" s="49"/>
      <c r="I85" s="49"/>
      <c r="J85" s="49"/>
      <c r="K85" s="49"/>
    </row>
    <row r="86" spans="1:11" ht="14.1" customHeight="1">
      <c r="A86" s="49"/>
      <c r="B86" s="49"/>
      <c r="C86" s="65" t="s">
        <v>374</v>
      </c>
      <c r="D86" s="66">
        <v>0</v>
      </c>
      <c r="E86" s="66">
        <v>0</v>
      </c>
      <c r="F86" s="66">
        <v>0</v>
      </c>
      <c r="G86" s="66">
        <v>0</v>
      </c>
      <c r="H86" s="49"/>
      <c r="I86" s="49"/>
      <c r="J86" s="49"/>
      <c r="K86" s="49"/>
    </row>
    <row r="87" spans="1:11" ht="14.1" customHeight="1">
      <c r="A87" s="49"/>
      <c r="B87" s="49"/>
      <c r="C87" s="65" t="s">
        <v>380</v>
      </c>
      <c r="D87" s="66">
        <v>0</v>
      </c>
      <c r="E87" s="66">
        <v>0</v>
      </c>
      <c r="F87" s="66">
        <v>0</v>
      </c>
      <c r="G87" s="66">
        <v>0</v>
      </c>
      <c r="H87" s="49"/>
      <c r="I87" s="49"/>
      <c r="J87" s="49"/>
      <c r="K87" s="49"/>
    </row>
    <row r="88" spans="1:11" ht="14.1" customHeight="1">
      <c r="A88" s="49"/>
      <c r="B88" s="49"/>
      <c r="C88" s="65" t="s">
        <v>370</v>
      </c>
      <c r="D88" s="66">
        <v>0</v>
      </c>
      <c r="E88" s="66">
        <v>0</v>
      </c>
      <c r="F88" s="66">
        <v>0</v>
      </c>
      <c r="G88" s="66">
        <v>0</v>
      </c>
      <c r="H88" s="49"/>
      <c r="I88" s="49"/>
      <c r="J88" s="49"/>
      <c r="K88" s="49"/>
    </row>
    <row r="89" spans="1:11" ht="14.1" customHeight="1">
      <c r="A89" s="49"/>
      <c r="B89" s="49"/>
      <c r="C89" s="65" t="s">
        <v>374</v>
      </c>
      <c r="D89" s="66">
        <v>0</v>
      </c>
      <c r="E89" s="66">
        <v>0</v>
      </c>
      <c r="F89" s="66">
        <v>0</v>
      </c>
      <c r="G89" s="66">
        <v>0</v>
      </c>
      <c r="H89" s="49"/>
      <c r="I89" s="49"/>
      <c r="J89" s="49"/>
      <c r="K89" s="49"/>
    </row>
    <row r="90" spans="1:11" ht="14.1" customHeight="1">
      <c r="A90" s="49"/>
      <c r="B90" s="49"/>
      <c r="C90" s="65" t="s">
        <v>379</v>
      </c>
      <c r="D90" s="66">
        <v>76919150</v>
      </c>
      <c r="E90" s="66">
        <v>59400000</v>
      </c>
      <c r="F90" s="66">
        <v>86400000</v>
      </c>
      <c r="G90" s="66">
        <v>87400000</v>
      </c>
      <c r="H90" s="49"/>
      <c r="I90" s="49"/>
      <c r="J90" s="49"/>
      <c r="K90" s="49"/>
    </row>
    <row r="91" spans="1:11" ht="14.1" customHeight="1">
      <c r="A91" s="49"/>
      <c r="B91" s="49"/>
      <c r="C91" s="65" t="s">
        <v>370</v>
      </c>
      <c r="D91" s="66">
        <v>76919150</v>
      </c>
      <c r="E91" s="66">
        <v>59400000</v>
      </c>
      <c r="F91" s="66">
        <v>86400000</v>
      </c>
      <c r="G91" s="66">
        <v>87400000</v>
      </c>
      <c r="H91" s="49"/>
      <c r="I91" s="49"/>
      <c r="J91" s="49"/>
      <c r="K91" s="49"/>
    </row>
    <row r="92" spans="1:11" ht="14.1" customHeight="1">
      <c r="A92" s="49"/>
      <c r="B92" s="49"/>
      <c r="C92" s="65" t="s">
        <v>374</v>
      </c>
      <c r="D92" s="66">
        <v>0</v>
      </c>
      <c r="E92" s="66">
        <v>0</v>
      </c>
      <c r="F92" s="66">
        <v>0</v>
      </c>
      <c r="G92" s="66">
        <v>0</v>
      </c>
      <c r="H92" s="49"/>
      <c r="I92" s="49"/>
      <c r="J92" s="49"/>
      <c r="K92" s="49"/>
    </row>
    <row r="93" spans="1:11" ht="14.1" customHeight="1">
      <c r="A93" s="49"/>
      <c r="B93" s="49"/>
      <c r="C93" s="65" t="s">
        <v>378</v>
      </c>
      <c r="D93" s="66">
        <v>0</v>
      </c>
      <c r="E93" s="66">
        <v>0</v>
      </c>
      <c r="F93" s="66">
        <v>0</v>
      </c>
      <c r="G93" s="66">
        <v>0</v>
      </c>
      <c r="H93" s="49"/>
      <c r="I93" s="49"/>
      <c r="J93" s="49"/>
      <c r="K93" s="49"/>
    </row>
    <row r="94" spans="1:11" ht="14.1" customHeight="1">
      <c r="A94" s="49"/>
      <c r="B94" s="49"/>
      <c r="C94" s="65" t="s">
        <v>370</v>
      </c>
      <c r="D94" s="66">
        <v>0</v>
      </c>
      <c r="E94" s="66">
        <v>0</v>
      </c>
      <c r="F94" s="66">
        <v>0</v>
      </c>
      <c r="G94" s="66">
        <v>0</v>
      </c>
      <c r="H94" s="49"/>
      <c r="I94" s="49"/>
      <c r="J94" s="49"/>
      <c r="K94" s="49"/>
    </row>
    <row r="95" spans="1:11" ht="14.1" customHeight="1">
      <c r="A95" s="49"/>
      <c r="B95" s="49"/>
      <c r="C95" s="65" t="s">
        <v>374</v>
      </c>
      <c r="D95" s="66">
        <v>0</v>
      </c>
      <c r="E95" s="66">
        <v>0</v>
      </c>
      <c r="F95" s="66">
        <v>0</v>
      </c>
      <c r="G95" s="66">
        <v>0</v>
      </c>
      <c r="H95" s="49"/>
      <c r="I95" s="49"/>
      <c r="J95" s="49"/>
      <c r="K95" s="49"/>
    </row>
    <row r="96" spans="1:11" ht="14.1" customHeight="1">
      <c r="A96" s="49"/>
      <c r="B96" s="49"/>
      <c r="C96" s="65" t="s">
        <v>383</v>
      </c>
      <c r="D96" s="66">
        <v>0</v>
      </c>
      <c r="E96" s="66">
        <v>0</v>
      </c>
      <c r="F96" s="66">
        <v>0</v>
      </c>
      <c r="G96" s="66">
        <v>0</v>
      </c>
      <c r="H96" s="49"/>
      <c r="I96" s="49"/>
      <c r="J96" s="49"/>
      <c r="K96" s="49"/>
    </row>
    <row r="97" spans="1:11" ht="14.1" customHeight="1">
      <c r="A97" s="49"/>
      <c r="B97" s="49"/>
      <c r="C97" s="65" t="s">
        <v>370</v>
      </c>
      <c r="D97" s="66">
        <v>0</v>
      </c>
      <c r="E97" s="66">
        <v>0</v>
      </c>
      <c r="F97" s="66">
        <v>0</v>
      </c>
      <c r="G97" s="66">
        <v>0</v>
      </c>
      <c r="H97" s="49"/>
      <c r="I97" s="49"/>
      <c r="J97" s="49"/>
      <c r="K97" s="49"/>
    </row>
    <row r="98" spans="1:11" ht="14.1" customHeight="1">
      <c r="A98" s="49"/>
      <c r="B98" s="49"/>
      <c r="C98" s="65" t="s">
        <v>374</v>
      </c>
      <c r="D98" s="66">
        <v>0</v>
      </c>
      <c r="E98" s="66">
        <v>0</v>
      </c>
      <c r="F98" s="66">
        <v>0</v>
      </c>
      <c r="G98" s="66">
        <v>0</v>
      </c>
      <c r="H98" s="49"/>
      <c r="I98" s="49"/>
      <c r="J98" s="49"/>
      <c r="K98" s="49"/>
    </row>
    <row r="99" spans="1:11" ht="14.1" customHeight="1">
      <c r="A99" s="49"/>
      <c r="B99" s="49"/>
      <c r="C99" s="65" t="s">
        <v>376</v>
      </c>
      <c r="D99" s="66">
        <v>0</v>
      </c>
      <c r="E99" s="66">
        <v>0</v>
      </c>
      <c r="F99" s="66">
        <v>0</v>
      </c>
      <c r="G99" s="66">
        <v>0</v>
      </c>
      <c r="H99" s="49"/>
      <c r="I99" s="49"/>
      <c r="J99" s="49"/>
      <c r="K99" s="49"/>
    </row>
    <row r="100" spans="1:11" ht="14.1" customHeight="1">
      <c r="A100" s="49"/>
      <c r="B100" s="49"/>
      <c r="C100" s="65" t="s">
        <v>370</v>
      </c>
      <c r="D100" s="66">
        <v>0</v>
      </c>
      <c r="E100" s="66">
        <v>0</v>
      </c>
      <c r="F100" s="66">
        <v>0</v>
      </c>
      <c r="G100" s="66">
        <v>0</v>
      </c>
      <c r="H100" s="49"/>
      <c r="I100" s="49"/>
      <c r="J100" s="49"/>
      <c r="K100" s="49"/>
    </row>
    <row r="101" spans="1:11" ht="14.1" customHeight="1">
      <c r="A101" s="49"/>
      <c r="B101" s="49"/>
      <c r="C101" s="65" t="s">
        <v>374</v>
      </c>
      <c r="D101" s="66">
        <v>0</v>
      </c>
      <c r="E101" s="66">
        <v>0</v>
      </c>
      <c r="F101" s="66">
        <v>0</v>
      </c>
      <c r="G101" s="66">
        <v>0</v>
      </c>
      <c r="H101" s="49"/>
      <c r="I101" s="49"/>
      <c r="J101" s="49"/>
      <c r="K101" s="49"/>
    </row>
    <row r="102" spans="1:11" ht="14.1" customHeight="1">
      <c r="A102" s="49"/>
      <c r="B102" s="49"/>
      <c r="C102" s="65" t="s">
        <v>375</v>
      </c>
      <c r="D102" s="66">
        <v>0</v>
      </c>
      <c r="E102" s="66">
        <v>0</v>
      </c>
      <c r="F102" s="66">
        <v>0</v>
      </c>
      <c r="G102" s="66">
        <v>0</v>
      </c>
      <c r="H102" s="49"/>
      <c r="I102" s="49"/>
      <c r="J102" s="49"/>
      <c r="K102" s="49"/>
    </row>
    <row r="103" spans="1:11" ht="14.1" customHeight="1">
      <c r="A103" s="49"/>
      <c r="B103" s="49"/>
      <c r="C103" s="65" t="s">
        <v>370</v>
      </c>
      <c r="D103" s="66">
        <v>0</v>
      </c>
      <c r="E103" s="66">
        <v>0</v>
      </c>
      <c r="F103" s="66">
        <v>0</v>
      </c>
      <c r="G103" s="66">
        <v>0</v>
      </c>
      <c r="H103" s="49"/>
      <c r="I103" s="49"/>
      <c r="J103" s="49"/>
      <c r="K103" s="49"/>
    </row>
    <row r="104" spans="1:11" ht="14.1" customHeight="1">
      <c r="A104" s="49"/>
      <c r="B104" s="49"/>
      <c r="C104" s="65" t="s">
        <v>374</v>
      </c>
      <c r="D104" s="66">
        <v>0</v>
      </c>
      <c r="E104" s="66">
        <v>0</v>
      </c>
      <c r="F104" s="66">
        <v>0</v>
      </c>
      <c r="G104" s="66">
        <v>0</v>
      </c>
      <c r="H104" s="49"/>
      <c r="I104" s="49"/>
      <c r="J104" s="49"/>
      <c r="K104" s="49"/>
    </row>
    <row r="105" spans="1:11" ht="14.1" customHeight="1">
      <c r="A105" s="49"/>
      <c r="B105" s="49"/>
      <c r="C105" s="65" t="s">
        <v>373</v>
      </c>
      <c r="D105" s="66">
        <v>0</v>
      </c>
      <c r="E105" s="66">
        <v>0</v>
      </c>
      <c r="F105" s="66">
        <v>0</v>
      </c>
      <c r="G105" s="66">
        <v>0</v>
      </c>
      <c r="H105" s="49"/>
      <c r="I105" s="49"/>
      <c r="J105" s="49"/>
      <c r="K105" s="49"/>
    </row>
    <row r="106" spans="1:11" ht="14.1" customHeight="1">
      <c r="A106" s="49"/>
      <c r="B106" s="49"/>
      <c r="C106" s="65" t="s">
        <v>370</v>
      </c>
      <c r="D106" s="66">
        <v>0</v>
      </c>
      <c r="E106" s="66">
        <v>0</v>
      </c>
      <c r="F106" s="66">
        <v>0</v>
      </c>
      <c r="G106" s="66">
        <v>0</v>
      </c>
      <c r="H106" s="49"/>
      <c r="I106" s="49"/>
      <c r="J106" s="49"/>
      <c r="K106" s="49"/>
    </row>
    <row r="107" spans="1:11" ht="14.1" customHeight="1">
      <c r="A107" s="49"/>
      <c r="B107" s="49"/>
      <c r="C107" s="65" t="s">
        <v>369</v>
      </c>
      <c r="D107" s="66">
        <v>0</v>
      </c>
      <c r="E107" s="66">
        <v>0</v>
      </c>
      <c r="F107" s="66">
        <v>0</v>
      </c>
      <c r="G107" s="66">
        <v>0</v>
      </c>
      <c r="H107" s="49"/>
      <c r="I107" s="49"/>
      <c r="J107" s="49"/>
      <c r="K107" s="49"/>
    </row>
    <row r="108" spans="1:11" ht="14.1" customHeight="1">
      <c r="A108" s="49"/>
      <c r="B108" s="49"/>
      <c r="C108" s="65" t="s">
        <v>368</v>
      </c>
      <c r="D108" s="66">
        <v>0</v>
      </c>
      <c r="E108" s="66">
        <v>0</v>
      </c>
      <c r="F108" s="66">
        <v>0</v>
      </c>
      <c r="G108" s="66">
        <v>0</v>
      </c>
      <c r="H108" s="49"/>
      <c r="I108" s="49"/>
      <c r="J108" s="49"/>
      <c r="K108" s="49"/>
    </row>
    <row r="109" spans="1:11" ht="14.1" customHeight="1">
      <c r="A109" s="49"/>
      <c r="B109" s="49"/>
      <c r="C109" s="65" t="s">
        <v>367</v>
      </c>
      <c r="D109" s="66">
        <v>0</v>
      </c>
      <c r="E109" s="66">
        <v>0</v>
      </c>
      <c r="F109" s="66">
        <v>0</v>
      </c>
      <c r="G109" s="66">
        <v>0</v>
      </c>
      <c r="H109" s="49"/>
      <c r="I109" s="49"/>
      <c r="J109" s="49"/>
      <c r="K109" s="49"/>
    </row>
    <row r="110" spans="1:11" ht="14.1" customHeight="1">
      <c r="A110" s="49"/>
      <c r="B110" s="49"/>
      <c r="C110" s="65" t="s">
        <v>366</v>
      </c>
      <c r="D110" s="66">
        <v>0</v>
      </c>
      <c r="E110" s="66">
        <v>0</v>
      </c>
      <c r="F110" s="66">
        <v>0</v>
      </c>
      <c r="G110" s="66">
        <v>0</v>
      </c>
      <c r="H110" s="49"/>
      <c r="I110" s="49"/>
      <c r="J110" s="49"/>
      <c r="K110" s="49"/>
    </row>
    <row r="111" spans="1:11" ht="14.1" customHeight="1">
      <c r="A111" s="49"/>
      <c r="B111" s="49"/>
      <c r="C111" s="65" t="s">
        <v>372</v>
      </c>
      <c r="D111" s="66">
        <v>0</v>
      </c>
      <c r="E111" s="66">
        <v>0</v>
      </c>
      <c r="F111" s="66">
        <v>0</v>
      </c>
      <c r="G111" s="66">
        <v>0</v>
      </c>
      <c r="H111" s="49"/>
      <c r="I111" s="49"/>
      <c r="J111" s="49"/>
      <c r="K111" s="49"/>
    </row>
    <row r="112" spans="1:11" ht="14.1" customHeight="1">
      <c r="A112" s="49"/>
      <c r="B112" s="49"/>
      <c r="C112" s="65" t="s">
        <v>370</v>
      </c>
      <c r="D112" s="66">
        <v>0</v>
      </c>
      <c r="E112" s="66">
        <v>0</v>
      </c>
      <c r="F112" s="66">
        <v>0</v>
      </c>
      <c r="G112" s="66">
        <v>0</v>
      </c>
      <c r="H112" s="49"/>
      <c r="I112" s="49"/>
      <c r="J112" s="49"/>
      <c r="K112" s="49"/>
    </row>
    <row r="113" spans="1:11" ht="14.1" customHeight="1">
      <c r="A113" s="49"/>
      <c r="B113" s="49"/>
      <c r="C113" s="65" t="s">
        <v>369</v>
      </c>
      <c r="D113" s="66">
        <v>0</v>
      </c>
      <c r="E113" s="66">
        <v>0</v>
      </c>
      <c r="F113" s="66">
        <v>0</v>
      </c>
      <c r="G113" s="66">
        <v>0</v>
      </c>
      <c r="H113" s="49"/>
      <c r="I113" s="49"/>
      <c r="J113" s="49"/>
      <c r="K113" s="49"/>
    </row>
    <row r="114" spans="1:11" ht="14.1" customHeight="1">
      <c r="A114" s="49"/>
      <c r="B114" s="49"/>
      <c r="C114" s="65" t="s">
        <v>368</v>
      </c>
      <c r="D114" s="66">
        <v>0</v>
      </c>
      <c r="E114" s="66">
        <v>0</v>
      </c>
      <c r="F114" s="66">
        <v>0</v>
      </c>
      <c r="G114" s="66">
        <v>0</v>
      </c>
      <c r="H114" s="49"/>
      <c r="I114" s="49"/>
      <c r="J114" s="49"/>
      <c r="K114" s="49"/>
    </row>
    <row r="115" spans="1:11" ht="14.1" customHeight="1">
      <c r="A115" s="49"/>
      <c r="B115" s="49"/>
      <c r="C115" s="65" t="s">
        <v>367</v>
      </c>
      <c r="D115" s="66">
        <v>0</v>
      </c>
      <c r="E115" s="66">
        <v>0</v>
      </c>
      <c r="F115" s="66">
        <v>0</v>
      </c>
      <c r="G115" s="66">
        <v>0</v>
      </c>
      <c r="H115" s="49"/>
      <c r="I115" s="49"/>
      <c r="J115" s="49"/>
      <c r="K115" s="49"/>
    </row>
    <row r="116" spans="1:11" ht="14.1" customHeight="1">
      <c r="A116" s="49"/>
      <c r="B116" s="49"/>
      <c r="C116" s="65" t="s">
        <v>366</v>
      </c>
      <c r="D116" s="66">
        <v>0</v>
      </c>
      <c r="E116" s="66">
        <v>0</v>
      </c>
      <c r="F116" s="66">
        <v>0</v>
      </c>
      <c r="G116" s="66">
        <v>0</v>
      </c>
      <c r="H116" s="49"/>
      <c r="I116" s="49"/>
      <c r="J116" s="49"/>
      <c r="K116" s="49"/>
    </row>
    <row r="117" spans="1:11" ht="14.1" customHeight="1">
      <c r="A117" s="49"/>
      <c r="B117" s="49"/>
      <c r="C117" s="65" t="s">
        <v>371</v>
      </c>
      <c r="D117" s="66">
        <v>0</v>
      </c>
      <c r="E117" s="66">
        <v>0</v>
      </c>
      <c r="F117" s="66">
        <v>0</v>
      </c>
      <c r="G117" s="66">
        <v>0</v>
      </c>
      <c r="H117" s="49"/>
      <c r="I117" s="49"/>
      <c r="J117" s="49"/>
      <c r="K117" s="49"/>
    </row>
    <row r="118" spans="1:11" ht="14.1" customHeight="1">
      <c r="A118" s="49"/>
      <c r="B118" s="49"/>
      <c r="C118" s="65" t="s">
        <v>370</v>
      </c>
      <c r="D118" s="66">
        <v>0</v>
      </c>
      <c r="E118" s="66">
        <v>0</v>
      </c>
      <c r="F118" s="66">
        <v>0</v>
      </c>
      <c r="G118" s="66">
        <v>0</v>
      </c>
      <c r="H118" s="49"/>
      <c r="I118" s="49"/>
      <c r="J118" s="49"/>
      <c r="K118" s="49"/>
    </row>
    <row r="119" spans="1:11" ht="14.1" customHeight="1">
      <c r="A119" s="49"/>
      <c r="B119" s="49"/>
      <c r="C119" s="65" t="s">
        <v>369</v>
      </c>
      <c r="D119" s="66">
        <v>0</v>
      </c>
      <c r="E119" s="66">
        <v>0</v>
      </c>
      <c r="F119" s="66">
        <v>0</v>
      </c>
      <c r="G119" s="66">
        <v>0</v>
      </c>
      <c r="H119" s="49"/>
      <c r="I119" s="49"/>
      <c r="J119" s="49"/>
      <c r="K119" s="49"/>
    </row>
    <row r="120" spans="1:11" ht="14.1" customHeight="1">
      <c r="A120" s="49"/>
      <c r="B120" s="49"/>
      <c r="C120" s="65" t="s">
        <v>368</v>
      </c>
      <c r="D120" s="66">
        <v>0</v>
      </c>
      <c r="E120" s="66">
        <v>0</v>
      </c>
      <c r="F120" s="66">
        <v>0</v>
      </c>
      <c r="G120" s="66">
        <v>0</v>
      </c>
      <c r="H120" s="49"/>
      <c r="I120" s="49"/>
      <c r="J120" s="49"/>
      <c r="K120" s="49"/>
    </row>
    <row r="121" spans="1:11" ht="14.1" customHeight="1">
      <c r="A121" s="49"/>
      <c r="B121" s="49"/>
      <c r="C121" s="65" t="s">
        <v>367</v>
      </c>
      <c r="D121" s="66">
        <v>0</v>
      </c>
      <c r="E121" s="66">
        <v>0</v>
      </c>
      <c r="F121" s="66">
        <v>0</v>
      </c>
      <c r="G121" s="66">
        <v>0</v>
      </c>
      <c r="H121" s="49"/>
      <c r="I121" s="49"/>
      <c r="J121" s="49"/>
      <c r="K121" s="49"/>
    </row>
    <row r="122" spans="1:11" ht="14.1" customHeight="1">
      <c r="A122" s="49"/>
      <c r="B122" s="49"/>
      <c r="C122" s="65" t="s">
        <v>366</v>
      </c>
      <c r="D122" s="66">
        <v>0</v>
      </c>
      <c r="E122" s="66">
        <v>0</v>
      </c>
      <c r="F122" s="66">
        <v>0</v>
      </c>
      <c r="G122" s="66">
        <v>0</v>
      </c>
      <c r="H122" s="49"/>
      <c r="I122" s="49"/>
      <c r="J122" s="49"/>
      <c r="K122" s="49"/>
    </row>
    <row r="123" spans="1:11" ht="14.1" customHeight="1">
      <c r="A123" s="49"/>
      <c r="B123" s="49"/>
      <c r="C123" s="65" t="s">
        <v>365</v>
      </c>
      <c r="D123" s="66">
        <v>0</v>
      </c>
      <c r="E123" s="66">
        <v>0</v>
      </c>
      <c r="F123" s="66">
        <v>0</v>
      </c>
      <c r="G123" s="66">
        <v>0</v>
      </c>
      <c r="H123" s="49"/>
      <c r="I123" s="49"/>
      <c r="J123" s="49"/>
      <c r="K123" s="49"/>
    </row>
    <row r="124" spans="1:11" ht="14.1" customHeight="1">
      <c r="A124" s="49"/>
      <c r="B124" s="49"/>
      <c r="C124" s="65" t="s">
        <v>364</v>
      </c>
      <c r="D124" s="66">
        <v>0</v>
      </c>
      <c r="E124" s="66">
        <v>0</v>
      </c>
      <c r="F124" s="66">
        <v>0</v>
      </c>
      <c r="G124" s="66">
        <v>0</v>
      </c>
      <c r="H124" s="49"/>
      <c r="I124" s="49"/>
      <c r="J124" s="49"/>
      <c r="K124" s="49"/>
    </row>
    <row r="125" spans="1:11" ht="14.1" customHeight="1">
      <c r="A125" s="49"/>
      <c r="B125" s="49"/>
      <c r="C125" s="67" t="s">
        <v>147</v>
      </c>
      <c r="D125" s="66">
        <v>76919150</v>
      </c>
      <c r="E125" s="66">
        <v>59400000</v>
      </c>
      <c r="F125" s="66">
        <v>86400000</v>
      </c>
      <c r="G125" s="66">
        <v>87400000</v>
      </c>
      <c r="H125" s="49"/>
      <c r="I125" s="49"/>
      <c r="J125" s="49"/>
      <c r="K125" s="49"/>
    </row>
    <row r="126" spans="1:11" ht="14.1" customHeight="1">
      <c r="A126" s="49"/>
      <c r="B126" s="49"/>
      <c r="C126" s="1246" t="s">
        <v>44</v>
      </c>
      <c r="D126" s="1247"/>
      <c r="E126" s="1247"/>
      <c r="F126" s="1247"/>
      <c r="G126" s="1247"/>
      <c r="H126" s="49"/>
      <c r="I126" s="49"/>
      <c r="J126" s="49"/>
      <c r="K126" s="49"/>
    </row>
    <row r="127" spans="1:11" ht="14.1" customHeight="1">
      <c r="A127" s="49"/>
      <c r="B127" s="49"/>
      <c r="C127" s="58" t="s">
        <v>1579</v>
      </c>
      <c r="D127" s="1246" t="s">
        <v>113</v>
      </c>
      <c r="E127" s="1247"/>
      <c r="F127" s="1247"/>
      <c r="G127" s="1247"/>
      <c r="H127" s="49"/>
      <c r="I127" s="49"/>
      <c r="J127" s="49"/>
      <c r="K127" s="49"/>
    </row>
    <row r="128" spans="1:11" ht="14.1" customHeight="1">
      <c r="A128" s="49"/>
      <c r="B128" s="49"/>
      <c r="C128" s="59" t="s">
        <v>393</v>
      </c>
      <c r="D128" s="1258" t="s">
        <v>1580</v>
      </c>
      <c r="E128" s="1259"/>
      <c r="F128" s="1259"/>
      <c r="G128" s="1259"/>
      <c r="H128" s="49"/>
      <c r="I128" s="49"/>
      <c r="J128" s="49"/>
      <c r="K128" s="49"/>
    </row>
    <row r="129" spans="1:11" ht="14.1" customHeight="1">
      <c r="A129" s="49"/>
      <c r="B129" s="49"/>
      <c r="C129" s="60" t="s">
        <v>392</v>
      </c>
      <c r="D129" s="1254" t="s">
        <v>1342</v>
      </c>
      <c r="E129" s="1255"/>
      <c r="F129" s="1255"/>
      <c r="G129" s="1255"/>
      <c r="H129" s="49"/>
      <c r="I129" s="49"/>
      <c r="J129" s="49"/>
      <c r="K129" s="49"/>
    </row>
    <row r="130" spans="1:11" ht="14.1" customHeight="1">
      <c r="A130" s="49"/>
      <c r="B130" s="49"/>
      <c r="C130" s="60" t="s">
        <v>15</v>
      </c>
      <c r="D130" s="1254" t="s">
        <v>1581</v>
      </c>
      <c r="E130" s="1255"/>
      <c r="F130" s="1255"/>
      <c r="G130" s="1255"/>
      <c r="H130" s="49"/>
      <c r="I130" s="49"/>
      <c r="J130" s="49"/>
      <c r="K130" s="49"/>
    </row>
    <row r="131" spans="1:11" ht="15" customHeight="1">
      <c r="A131" s="49"/>
      <c r="B131" s="49"/>
      <c r="C131" s="61"/>
      <c r="D131" s="62">
        <v>2021</v>
      </c>
      <c r="E131" s="62">
        <v>2022</v>
      </c>
      <c r="F131" s="62">
        <v>2023</v>
      </c>
      <c r="G131" s="62">
        <v>2024</v>
      </c>
      <c r="H131" s="49"/>
      <c r="I131" s="49"/>
      <c r="J131" s="49"/>
      <c r="K131" s="49"/>
    </row>
    <row r="132" spans="1:11" ht="15" customHeight="1">
      <c r="A132" s="49"/>
      <c r="B132" s="49"/>
      <c r="C132" s="63"/>
      <c r="D132" s="64" t="s">
        <v>7</v>
      </c>
      <c r="E132" s="64" t="s">
        <v>8</v>
      </c>
      <c r="F132" s="64" t="s">
        <v>8</v>
      </c>
      <c r="G132" s="64" t="s">
        <v>8</v>
      </c>
      <c r="H132" s="49"/>
      <c r="I132" s="49"/>
      <c r="J132" s="49"/>
      <c r="K132" s="49"/>
    </row>
    <row r="133" spans="1:11" ht="14.1" customHeight="1">
      <c r="A133" s="49"/>
      <c r="B133" s="49"/>
      <c r="C133" s="53" t="s">
        <v>16</v>
      </c>
      <c r="D133" s="57" t="s">
        <v>1582</v>
      </c>
      <c r="E133" s="57" t="s">
        <v>1583</v>
      </c>
      <c r="F133" s="57" t="s">
        <v>1583</v>
      </c>
      <c r="G133" s="57" t="s">
        <v>1583</v>
      </c>
      <c r="H133" s="49"/>
      <c r="I133" s="49"/>
      <c r="J133" s="49"/>
      <c r="K133" s="49"/>
    </row>
    <row r="134" spans="1:11" ht="14.1" customHeight="1">
      <c r="A134" s="49"/>
      <c r="B134" s="49"/>
      <c r="C134" s="53" t="s">
        <v>506</v>
      </c>
      <c r="D134" s="57" t="s">
        <v>1722</v>
      </c>
      <c r="E134" s="57" t="s">
        <v>812</v>
      </c>
      <c r="F134" s="57" t="s">
        <v>812</v>
      </c>
      <c r="G134" s="57" t="s">
        <v>812</v>
      </c>
      <c r="H134" s="49"/>
      <c r="I134" s="49"/>
      <c r="J134" s="49"/>
      <c r="K134" s="49"/>
    </row>
    <row r="135" spans="1:11" ht="14.1" customHeight="1">
      <c r="A135" s="49"/>
      <c r="B135" s="49"/>
      <c r="C135" s="53" t="s">
        <v>504</v>
      </c>
      <c r="D135" s="57" t="s">
        <v>1723</v>
      </c>
      <c r="E135" s="57" t="s">
        <v>1584</v>
      </c>
      <c r="F135" s="57" t="s">
        <v>1584</v>
      </c>
      <c r="G135" s="57" t="s">
        <v>1584</v>
      </c>
      <c r="H135" s="49"/>
      <c r="I135" s="49"/>
      <c r="J135" s="49"/>
      <c r="K135" s="49"/>
    </row>
    <row r="136" spans="1:11" ht="14.1" customHeight="1">
      <c r="A136" s="49"/>
      <c r="B136" s="49"/>
      <c r="C136" s="53" t="s">
        <v>388</v>
      </c>
      <c r="D136" s="57" t="s">
        <v>361</v>
      </c>
      <c r="E136" s="57" t="s">
        <v>1585</v>
      </c>
      <c r="F136" s="57" t="s">
        <v>385</v>
      </c>
      <c r="G136" s="57" t="s">
        <v>385</v>
      </c>
      <c r="H136" s="49"/>
      <c r="I136" s="49"/>
      <c r="J136" s="49"/>
      <c r="K136" s="49"/>
    </row>
    <row r="137" spans="1:11" ht="14.1" customHeight="1">
      <c r="A137" s="49"/>
      <c r="B137" s="49"/>
      <c r="C137" s="53" t="s">
        <v>387</v>
      </c>
      <c r="D137" s="57" t="s">
        <v>361</v>
      </c>
      <c r="E137" s="57" t="s">
        <v>1724</v>
      </c>
      <c r="F137" s="57" t="s">
        <v>385</v>
      </c>
      <c r="G137" s="57" t="s">
        <v>385</v>
      </c>
      <c r="H137" s="49"/>
      <c r="I137" s="49"/>
      <c r="J137" s="49"/>
      <c r="K137" s="49"/>
    </row>
    <row r="138" spans="1:11" ht="14.1" customHeight="1">
      <c r="A138" s="49"/>
      <c r="B138" s="49"/>
      <c r="C138" s="53" t="s">
        <v>22</v>
      </c>
      <c r="D138" s="57" t="s">
        <v>361</v>
      </c>
      <c r="E138" s="57" t="s">
        <v>1725</v>
      </c>
      <c r="F138" s="57" t="s">
        <v>385</v>
      </c>
      <c r="G138" s="57" t="s">
        <v>385</v>
      </c>
      <c r="H138" s="49"/>
      <c r="I138" s="49"/>
      <c r="J138" s="49"/>
      <c r="K138" s="49"/>
    </row>
    <row r="139" spans="1:11" ht="14.1" customHeight="1">
      <c r="A139" s="49"/>
      <c r="B139" s="49"/>
      <c r="C139" s="1256" t="s">
        <v>384</v>
      </c>
      <c r="D139" s="1257"/>
      <c r="E139" s="1257"/>
      <c r="F139" s="1257"/>
      <c r="G139" s="1257"/>
      <c r="H139" s="49"/>
      <c r="I139" s="49"/>
      <c r="J139" s="49"/>
      <c r="K139" s="49"/>
    </row>
    <row r="140" spans="1:11" ht="14.1" customHeight="1">
      <c r="A140" s="49"/>
      <c r="B140" s="49"/>
      <c r="C140" s="61"/>
      <c r="D140" s="62">
        <v>2021</v>
      </c>
      <c r="E140" s="62">
        <v>2022</v>
      </c>
      <c r="F140" s="62">
        <v>2023</v>
      </c>
      <c r="G140" s="62">
        <v>2024</v>
      </c>
      <c r="H140" s="49"/>
      <c r="I140" s="49"/>
      <c r="J140" s="49"/>
      <c r="K140" s="49"/>
    </row>
    <row r="141" spans="1:11" ht="14.1" customHeight="1">
      <c r="A141" s="49"/>
      <c r="B141" s="49"/>
      <c r="C141" s="63"/>
      <c r="D141" s="64" t="s">
        <v>7</v>
      </c>
      <c r="E141" s="64" t="s">
        <v>8</v>
      </c>
      <c r="F141" s="64" t="s">
        <v>8</v>
      </c>
      <c r="G141" s="64" t="s">
        <v>8</v>
      </c>
      <c r="H141" s="49"/>
      <c r="I141" s="49"/>
      <c r="J141" s="49"/>
      <c r="K141" s="49"/>
    </row>
    <row r="142" spans="1:11" ht="14.1" customHeight="1">
      <c r="A142" s="49"/>
      <c r="B142" s="49"/>
      <c r="C142" s="65" t="s">
        <v>381</v>
      </c>
      <c r="D142" s="66">
        <v>0</v>
      </c>
      <c r="E142" s="66">
        <v>0</v>
      </c>
      <c r="F142" s="66">
        <v>0</v>
      </c>
      <c r="G142" s="66">
        <v>0</v>
      </c>
      <c r="H142" s="49"/>
      <c r="I142" s="49"/>
      <c r="J142" s="49"/>
      <c r="K142" s="49"/>
    </row>
    <row r="143" spans="1:11" ht="14.1" customHeight="1">
      <c r="A143" s="49"/>
      <c r="B143" s="49"/>
      <c r="C143" s="65" t="s">
        <v>370</v>
      </c>
      <c r="D143" s="66">
        <v>0</v>
      </c>
      <c r="E143" s="66">
        <v>0</v>
      </c>
      <c r="F143" s="66">
        <v>0</v>
      </c>
      <c r="G143" s="66">
        <v>0</v>
      </c>
      <c r="H143" s="49"/>
      <c r="I143" s="49"/>
      <c r="J143" s="49"/>
      <c r="K143" s="49"/>
    </row>
    <row r="144" spans="1:11" ht="14.1" customHeight="1">
      <c r="A144" s="49"/>
      <c r="B144" s="49"/>
      <c r="C144" s="65" t="s">
        <v>374</v>
      </c>
      <c r="D144" s="66">
        <v>0</v>
      </c>
      <c r="E144" s="66">
        <v>0</v>
      </c>
      <c r="F144" s="66">
        <v>0</v>
      </c>
      <c r="G144" s="66">
        <v>0</v>
      </c>
      <c r="H144" s="49"/>
      <c r="I144" s="49"/>
      <c r="J144" s="49"/>
      <c r="K144" s="49"/>
    </row>
    <row r="145" spans="1:11" ht="14.1" customHeight="1">
      <c r="A145" s="49"/>
      <c r="B145" s="49"/>
      <c r="C145" s="65" t="s">
        <v>380</v>
      </c>
      <c r="D145" s="66">
        <v>0</v>
      </c>
      <c r="E145" s="66">
        <v>0</v>
      </c>
      <c r="F145" s="66">
        <v>0</v>
      </c>
      <c r="G145" s="66">
        <v>0</v>
      </c>
      <c r="H145" s="49"/>
      <c r="I145" s="49"/>
      <c r="J145" s="49"/>
      <c r="K145" s="49"/>
    </row>
    <row r="146" spans="1:11" ht="14.1" customHeight="1">
      <c r="A146" s="49"/>
      <c r="B146" s="49"/>
      <c r="C146" s="65" t="s">
        <v>370</v>
      </c>
      <c r="D146" s="66">
        <v>0</v>
      </c>
      <c r="E146" s="66">
        <v>0</v>
      </c>
      <c r="F146" s="66">
        <v>0</v>
      </c>
      <c r="G146" s="66">
        <v>0</v>
      </c>
      <c r="H146" s="49"/>
      <c r="I146" s="49"/>
      <c r="J146" s="49"/>
      <c r="K146" s="49"/>
    </row>
    <row r="147" spans="1:11" ht="14.1" customHeight="1">
      <c r="A147" s="49"/>
      <c r="B147" s="49"/>
      <c r="C147" s="65" t="s">
        <v>374</v>
      </c>
      <c r="D147" s="66">
        <v>0</v>
      </c>
      <c r="E147" s="66">
        <v>0</v>
      </c>
      <c r="F147" s="66">
        <v>0</v>
      </c>
      <c r="G147" s="66">
        <v>0</v>
      </c>
      <c r="H147" s="49"/>
      <c r="I147" s="49"/>
      <c r="J147" s="49"/>
      <c r="K147" s="49"/>
    </row>
    <row r="148" spans="1:11" ht="14.1" customHeight="1">
      <c r="A148" s="49"/>
      <c r="B148" s="49"/>
      <c r="C148" s="65" t="s">
        <v>379</v>
      </c>
      <c r="D148" s="66">
        <v>0</v>
      </c>
      <c r="E148" s="66">
        <v>0</v>
      </c>
      <c r="F148" s="66">
        <v>0</v>
      </c>
      <c r="G148" s="66">
        <v>0</v>
      </c>
      <c r="H148" s="49"/>
      <c r="I148" s="49"/>
      <c r="J148" s="49"/>
      <c r="K148" s="49"/>
    </row>
    <row r="149" spans="1:11" ht="14.1" customHeight="1">
      <c r="A149" s="49"/>
      <c r="B149" s="49"/>
      <c r="C149" s="65" t="s">
        <v>370</v>
      </c>
      <c r="D149" s="66">
        <v>0</v>
      </c>
      <c r="E149" s="66">
        <v>0</v>
      </c>
      <c r="F149" s="66">
        <v>0</v>
      </c>
      <c r="G149" s="66">
        <v>0</v>
      </c>
      <c r="H149" s="49"/>
      <c r="I149" s="49"/>
      <c r="J149" s="49"/>
      <c r="K149" s="49"/>
    </row>
    <row r="150" spans="1:11" ht="14.1" customHeight="1">
      <c r="A150" s="49"/>
      <c r="B150" s="49"/>
      <c r="C150" s="65" t="s">
        <v>374</v>
      </c>
      <c r="D150" s="66">
        <v>0</v>
      </c>
      <c r="E150" s="66">
        <v>0</v>
      </c>
      <c r="F150" s="66">
        <v>0</v>
      </c>
      <c r="G150" s="66">
        <v>0</v>
      </c>
      <c r="H150" s="49"/>
      <c r="I150" s="49"/>
      <c r="J150" s="49"/>
      <c r="K150" s="49"/>
    </row>
    <row r="151" spans="1:11" ht="14.1" customHeight="1">
      <c r="A151" s="49"/>
      <c r="B151" s="49"/>
      <c r="C151" s="65" t="s">
        <v>378</v>
      </c>
      <c r="D151" s="66">
        <v>0</v>
      </c>
      <c r="E151" s="66">
        <v>0</v>
      </c>
      <c r="F151" s="66">
        <v>0</v>
      </c>
      <c r="G151" s="66">
        <v>0</v>
      </c>
      <c r="H151" s="49"/>
      <c r="I151" s="49"/>
      <c r="J151" s="49"/>
      <c r="K151" s="49"/>
    </row>
    <row r="152" spans="1:11" ht="14.1" customHeight="1">
      <c r="A152" s="49"/>
      <c r="B152" s="49"/>
      <c r="C152" s="65" t="s">
        <v>370</v>
      </c>
      <c r="D152" s="66">
        <v>0</v>
      </c>
      <c r="E152" s="66">
        <v>0</v>
      </c>
      <c r="F152" s="66">
        <v>0</v>
      </c>
      <c r="G152" s="66">
        <v>0</v>
      </c>
      <c r="H152" s="49"/>
      <c r="I152" s="49"/>
      <c r="J152" s="49"/>
      <c r="K152" s="49"/>
    </row>
    <row r="153" spans="1:11" ht="14.1" customHeight="1">
      <c r="A153" s="49"/>
      <c r="B153" s="49"/>
      <c r="C153" s="65" t="s">
        <v>374</v>
      </c>
      <c r="D153" s="66">
        <v>0</v>
      </c>
      <c r="E153" s="66">
        <v>0</v>
      </c>
      <c r="F153" s="66">
        <v>0</v>
      </c>
      <c r="G153" s="66">
        <v>0</v>
      </c>
      <c r="H153" s="49"/>
      <c r="I153" s="49"/>
      <c r="J153" s="49"/>
      <c r="K153" s="49"/>
    </row>
    <row r="154" spans="1:11" ht="14.1" customHeight="1">
      <c r="A154" s="49"/>
      <c r="B154" s="49"/>
      <c r="C154" s="65" t="s">
        <v>383</v>
      </c>
      <c r="D154" s="66">
        <v>0</v>
      </c>
      <c r="E154" s="66">
        <v>0</v>
      </c>
      <c r="F154" s="66">
        <v>0</v>
      </c>
      <c r="G154" s="66">
        <v>0</v>
      </c>
      <c r="H154" s="49"/>
      <c r="I154" s="49"/>
      <c r="J154" s="49"/>
      <c r="K154" s="49"/>
    </row>
    <row r="155" spans="1:11" ht="14.1" customHeight="1">
      <c r="A155" s="49"/>
      <c r="B155" s="49"/>
      <c r="C155" s="65" t="s">
        <v>370</v>
      </c>
      <c r="D155" s="66">
        <v>0</v>
      </c>
      <c r="E155" s="66">
        <v>0</v>
      </c>
      <c r="F155" s="66">
        <v>0</v>
      </c>
      <c r="G155" s="66">
        <v>0</v>
      </c>
      <c r="H155" s="49"/>
      <c r="I155" s="49"/>
      <c r="J155" s="49"/>
      <c r="K155" s="49"/>
    </row>
    <row r="156" spans="1:11" ht="14.1" customHeight="1">
      <c r="A156" s="49"/>
      <c r="B156" s="49"/>
      <c r="C156" s="65" t="s">
        <v>374</v>
      </c>
      <c r="D156" s="66">
        <v>0</v>
      </c>
      <c r="E156" s="66">
        <v>0</v>
      </c>
      <c r="F156" s="66">
        <v>0</v>
      </c>
      <c r="G156" s="66">
        <v>0</v>
      </c>
      <c r="H156" s="49"/>
      <c r="I156" s="49"/>
      <c r="J156" s="49"/>
      <c r="K156" s="49"/>
    </row>
    <row r="157" spans="1:11" ht="14.1" customHeight="1">
      <c r="A157" s="49"/>
      <c r="B157" s="49"/>
      <c r="C157" s="65" t="s">
        <v>376</v>
      </c>
      <c r="D157" s="66">
        <v>0</v>
      </c>
      <c r="E157" s="66">
        <v>0</v>
      </c>
      <c r="F157" s="66">
        <v>0</v>
      </c>
      <c r="G157" s="66">
        <v>0</v>
      </c>
      <c r="H157" s="49"/>
      <c r="I157" s="49"/>
      <c r="J157" s="49"/>
      <c r="K157" s="49"/>
    </row>
    <row r="158" spans="1:11" ht="14.1" customHeight="1">
      <c r="A158" s="49"/>
      <c r="B158" s="49"/>
      <c r="C158" s="65" t="s">
        <v>370</v>
      </c>
      <c r="D158" s="66">
        <v>0</v>
      </c>
      <c r="E158" s="66">
        <v>0</v>
      </c>
      <c r="F158" s="66">
        <v>0</v>
      </c>
      <c r="G158" s="66">
        <v>0</v>
      </c>
      <c r="H158" s="49"/>
      <c r="I158" s="49"/>
      <c r="J158" s="49"/>
      <c r="K158" s="49"/>
    </row>
    <row r="159" spans="1:11" ht="14.1" customHeight="1">
      <c r="A159" s="49"/>
      <c r="B159" s="49"/>
      <c r="C159" s="65" t="s">
        <v>374</v>
      </c>
      <c r="D159" s="66">
        <v>0</v>
      </c>
      <c r="E159" s="66">
        <v>0</v>
      </c>
      <c r="F159" s="66">
        <v>0</v>
      </c>
      <c r="G159" s="66">
        <v>0</v>
      </c>
      <c r="H159" s="49"/>
      <c r="I159" s="49"/>
      <c r="J159" s="49"/>
      <c r="K159" s="49"/>
    </row>
    <row r="160" spans="1:11" ht="14.1" customHeight="1">
      <c r="A160" s="49"/>
      <c r="B160" s="49"/>
      <c r="C160" s="65" t="s">
        <v>375</v>
      </c>
      <c r="D160" s="66">
        <v>0</v>
      </c>
      <c r="E160" s="66">
        <v>0</v>
      </c>
      <c r="F160" s="66">
        <v>0</v>
      </c>
      <c r="G160" s="66">
        <v>0</v>
      </c>
      <c r="H160" s="49"/>
      <c r="I160" s="49"/>
      <c r="J160" s="49"/>
      <c r="K160" s="49"/>
    </row>
    <row r="161" spans="1:11" ht="14.1" customHeight="1">
      <c r="A161" s="49"/>
      <c r="B161" s="49"/>
      <c r="C161" s="65" t="s">
        <v>370</v>
      </c>
      <c r="D161" s="66">
        <v>0</v>
      </c>
      <c r="E161" s="66">
        <v>0</v>
      </c>
      <c r="F161" s="66">
        <v>0</v>
      </c>
      <c r="G161" s="66">
        <v>0</v>
      </c>
      <c r="H161" s="49"/>
      <c r="I161" s="49"/>
      <c r="J161" s="49"/>
      <c r="K161" s="49"/>
    </row>
    <row r="162" spans="1:11" ht="14.1" customHeight="1">
      <c r="A162" s="49"/>
      <c r="B162" s="49"/>
      <c r="C162" s="65" t="s">
        <v>374</v>
      </c>
      <c r="D162" s="66">
        <v>0</v>
      </c>
      <c r="E162" s="66">
        <v>0</v>
      </c>
      <c r="F162" s="66">
        <v>0</v>
      </c>
      <c r="G162" s="66">
        <v>0</v>
      </c>
      <c r="H162" s="49"/>
      <c r="I162" s="49"/>
      <c r="J162" s="49"/>
      <c r="K162" s="49"/>
    </row>
    <row r="163" spans="1:11" ht="14.1" customHeight="1">
      <c r="A163" s="49"/>
      <c r="B163" s="49"/>
      <c r="C163" s="65" t="s">
        <v>373</v>
      </c>
      <c r="D163" s="66">
        <v>0</v>
      </c>
      <c r="E163" s="66">
        <v>0</v>
      </c>
      <c r="F163" s="66">
        <v>0</v>
      </c>
      <c r="G163" s="66">
        <v>0</v>
      </c>
      <c r="H163" s="49"/>
      <c r="I163" s="49"/>
      <c r="J163" s="49"/>
      <c r="K163" s="49"/>
    </row>
    <row r="164" spans="1:11" ht="14.1" customHeight="1">
      <c r="A164" s="49"/>
      <c r="B164" s="49"/>
      <c r="C164" s="65" t="s">
        <v>370</v>
      </c>
      <c r="D164" s="66">
        <v>0</v>
      </c>
      <c r="E164" s="66">
        <v>0</v>
      </c>
      <c r="F164" s="66">
        <v>0</v>
      </c>
      <c r="G164" s="66">
        <v>0</v>
      </c>
      <c r="H164" s="49"/>
      <c r="I164" s="49"/>
      <c r="J164" s="49"/>
      <c r="K164" s="49"/>
    </row>
    <row r="165" spans="1:11" ht="14.1" customHeight="1">
      <c r="A165" s="49"/>
      <c r="B165" s="49"/>
      <c r="C165" s="65" t="s">
        <v>369</v>
      </c>
      <c r="D165" s="66">
        <v>0</v>
      </c>
      <c r="E165" s="66">
        <v>0</v>
      </c>
      <c r="F165" s="66">
        <v>0</v>
      </c>
      <c r="G165" s="66">
        <v>0</v>
      </c>
      <c r="H165" s="49"/>
      <c r="I165" s="49"/>
      <c r="J165" s="49"/>
      <c r="K165" s="49"/>
    </row>
    <row r="166" spans="1:11" ht="14.1" customHeight="1">
      <c r="A166" s="49"/>
      <c r="B166" s="49"/>
      <c r="C166" s="65" t="s">
        <v>368</v>
      </c>
      <c r="D166" s="66">
        <v>0</v>
      </c>
      <c r="E166" s="66">
        <v>0</v>
      </c>
      <c r="F166" s="66">
        <v>0</v>
      </c>
      <c r="G166" s="66">
        <v>0</v>
      </c>
      <c r="H166" s="49"/>
      <c r="I166" s="49"/>
      <c r="J166" s="49"/>
      <c r="K166" s="49"/>
    </row>
    <row r="167" spans="1:11" ht="14.1" customHeight="1">
      <c r="A167" s="49"/>
      <c r="B167" s="49"/>
      <c r="C167" s="65" t="s">
        <v>367</v>
      </c>
      <c r="D167" s="66">
        <v>0</v>
      </c>
      <c r="E167" s="66">
        <v>0</v>
      </c>
      <c r="F167" s="66">
        <v>0</v>
      </c>
      <c r="G167" s="66">
        <v>0</v>
      </c>
      <c r="H167" s="49"/>
      <c r="I167" s="49"/>
      <c r="J167" s="49"/>
      <c r="K167" s="49"/>
    </row>
    <row r="168" spans="1:11" ht="14.1" customHeight="1">
      <c r="A168" s="49"/>
      <c r="B168" s="49"/>
      <c r="C168" s="65" t="s">
        <v>366</v>
      </c>
      <c r="D168" s="66">
        <v>0</v>
      </c>
      <c r="E168" s="66">
        <v>0</v>
      </c>
      <c r="F168" s="66">
        <v>0</v>
      </c>
      <c r="G168" s="66">
        <v>0</v>
      </c>
      <c r="H168" s="49"/>
      <c r="I168" s="49"/>
      <c r="J168" s="49"/>
      <c r="K168" s="49"/>
    </row>
    <row r="169" spans="1:11" ht="14.1" customHeight="1">
      <c r="A169" s="49"/>
      <c r="B169" s="49"/>
      <c r="C169" s="65" t="s">
        <v>372</v>
      </c>
      <c r="D169" s="66">
        <v>121000000</v>
      </c>
      <c r="E169" s="66">
        <v>50000000</v>
      </c>
      <c r="F169" s="66">
        <v>50000000</v>
      </c>
      <c r="G169" s="66">
        <v>50000000</v>
      </c>
      <c r="H169" s="49"/>
      <c r="I169" s="49"/>
      <c r="J169" s="49"/>
      <c r="K169" s="49"/>
    </row>
    <row r="170" spans="1:11" ht="14.1" customHeight="1">
      <c r="A170" s="49"/>
      <c r="B170" s="49"/>
      <c r="C170" s="65" t="s">
        <v>370</v>
      </c>
      <c r="D170" s="66">
        <v>121000000</v>
      </c>
      <c r="E170" s="66">
        <v>20000000</v>
      </c>
      <c r="F170" s="66">
        <v>50000000</v>
      </c>
      <c r="G170" s="66">
        <v>50000000</v>
      </c>
      <c r="H170" s="49"/>
      <c r="I170" s="49"/>
      <c r="J170" s="49"/>
      <c r="K170" s="49"/>
    </row>
    <row r="171" spans="1:11" ht="14.1" customHeight="1">
      <c r="A171" s="49"/>
      <c r="B171" s="49"/>
      <c r="C171" s="65" t="s">
        <v>369</v>
      </c>
      <c r="D171" s="66">
        <v>0</v>
      </c>
      <c r="E171" s="66">
        <v>0</v>
      </c>
      <c r="F171" s="66">
        <v>0</v>
      </c>
      <c r="G171" s="66">
        <v>0</v>
      </c>
      <c r="H171" s="49"/>
      <c r="I171" s="49"/>
      <c r="J171" s="49"/>
      <c r="K171" s="49"/>
    </row>
    <row r="172" spans="1:11" ht="14.1" customHeight="1">
      <c r="A172" s="49"/>
      <c r="B172" s="49"/>
      <c r="C172" s="65" t="s">
        <v>368</v>
      </c>
      <c r="D172" s="66">
        <v>0</v>
      </c>
      <c r="E172" s="66">
        <v>0</v>
      </c>
      <c r="F172" s="66">
        <v>0</v>
      </c>
      <c r="G172" s="66">
        <v>0</v>
      </c>
      <c r="H172" s="49"/>
      <c r="I172" s="49"/>
      <c r="J172" s="49"/>
      <c r="K172" s="49"/>
    </row>
    <row r="173" spans="1:11" ht="14.1" customHeight="1">
      <c r="A173" s="49"/>
      <c r="B173" s="49"/>
      <c r="C173" s="65" t="s">
        <v>367</v>
      </c>
      <c r="D173" s="66">
        <v>0</v>
      </c>
      <c r="E173" s="66">
        <v>0</v>
      </c>
      <c r="F173" s="66">
        <v>0</v>
      </c>
      <c r="G173" s="66">
        <v>0</v>
      </c>
      <c r="H173" s="49"/>
      <c r="I173" s="49"/>
      <c r="J173" s="49"/>
      <c r="K173" s="49"/>
    </row>
    <row r="174" spans="1:11" ht="14.1" customHeight="1">
      <c r="A174" s="49"/>
      <c r="B174" s="49"/>
      <c r="C174" s="65" t="s">
        <v>366</v>
      </c>
      <c r="D174" s="66">
        <v>0</v>
      </c>
      <c r="E174" s="66">
        <v>30000000</v>
      </c>
      <c r="F174" s="66">
        <v>0</v>
      </c>
      <c r="G174" s="66">
        <v>0</v>
      </c>
      <c r="H174" s="49"/>
      <c r="I174" s="49"/>
      <c r="J174" s="49"/>
      <c r="K174" s="49"/>
    </row>
    <row r="175" spans="1:11" ht="14.1" customHeight="1">
      <c r="A175" s="49"/>
      <c r="B175" s="49"/>
      <c r="C175" s="65" t="s">
        <v>371</v>
      </c>
      <c r="D175" s="66">
        <v>0</v>
      </c>
      <c r="E175" s="66">
        <v>0</v>
      </c>
      <c r="F175" s="66">
        <v>0</v>
      </c>
      <c r="G175" s="66">
        <v>0</v>
      </c>
      <c r="H175" s="49"/>
      <c r="I175" s="49"/>
      <c r="J175" s="49"/>
      <c r="K175" s="49"/>
    </row>
    <row r="176" spans="1:11" ht="14.1" customHeight="1">
      <c r="A176" s="49"/>
      <c r="B176" s="49"/>
      <c r="C176" s="65" t="s">
        <v>370</v>
      </c>
      <c r="D176" s="66">
        <v>0</v>
      </c>
      <c r="E176" s="66">
        <v>0</v>
      </c>
      <c r="F176" s="66">
        <v>0</v>
      </c>
      <c r="G176" s="66">
        <v>0</v>
      </c>
      <c r="H176" s="49"/>
      <c r="I176" s="49"/>
      <c r="J176" s="49"/>
      <c r="K176" s="49"/>
    </row>
    <row r="177" spans="1:11" ht="14.1" customHeight="1">
      <c r="A177" s="49"/>
      <c r="B177" s="49"/>
      <c r="C177" s="65" t="s">
        <v>369</v>
      </c>
      <c r="D177" s="66">
        <v>0</v>
      </c>
      <c r="E177" s="66">
        <v>0</v>
      </c>
      <c r="F177" s="66">
        <v>0</v>
      </c>
      <c r="G177" s="66">
        <v>0</v>
      </c>
      <c r="H177" s="49"/>
      <c r="I177" s="49"/>
      <c r="J177" s="49"/>
      <c r="K177" s="49"/>
    </row>
    <row r="178" spans="1:11" ht="14.1" customHeight="1">
      <c r="A178" s="49"/>
      <c r="B178" s="49"/>
      <c r="C178" s="65" t="s">
        <v>368</v>
      </c>
      <c r="D178" s="66">
        <v>0</v>
      </c>
      <c r="E178" s="66">
        <v>0</v>
      </c>
      <c r="F178" s="66">
        <v>0</v>
      </c>
      <c r="G178" s="66">
        <v>0</v>
      </c>
      <c r="H178" s="49"/>
      <c r="I178" s="49"/>
      <c r="J178" s="49"/>
      <c r="K178" s="49"/>
    </row>
    <row r="179" spans="1:11" ht="14.1" customHeight="1">
      <c r="A179" s="49"/>
      <c r="B179" s="49"/>
      <c r="C179" s="65" t="s">
        <v>367</v>
      </c>
      <c r="D179" s="66">
        <v>0</v>
      </c>
      <c r="E179" s="66">
        <v>0</v>
      </c>
      <c r="F179" s="66">
        <v>0</v>
      </c>
      <c r="G179" s="66">
        <v>0</v>
      </c>
      <c r="H179" s="49"/>
      <c r="I179" s="49"/>
      <c r="J179" s="49"/>
      <c r="K179" s="49"/>
    </row>
    <row r="180" spans="1:11" ht="14.1" customHeight="1">
      <c r="A180" s="49"/>
      <c r="B180" s="49"/>
      <c r="C180" s="65" t="s">
        <v>366</v>
      </c>
      <c r="D180" s="66">
        <v>0</v>
      </c>
      <c r="E180" s="66">
        <v>0</v>
      </c>
      <c r="F180" s="66">
        <v>0</v>
      </c>
      <c r="G180" s="66">
        <v>0</v>
      </c>
      <c r="H180" s="49"/>
      <c r="I180" s="49"/>
      <c r="J180" s="49"/>
      <c r="K180" s="49"/>
    </row>
    <row r="181" spans="1:11" ht="14.1" customHeight="1">
      <c r="A181" s="49"/>
      <c r="B181" s="49"/>
      <c r="C181" s="65" t="s">
        <v>365</v>
      </c>
      <c r="D181" s="66">
        <v>0</v>
      </c>
      <c r="E181" s="66">
        <v>0</v>
      </c>
      <c r="F181" s="66">
        <v>0</v>
      </c>
      <c r="G181" s="66">
        <v>0</v>
      </c>
      <c r="H181" s="49"/>
      <c r="I181" s="49"/>
      <c r="J181" s="49"/>
      <c r="K181" s="49"/>
    </row>
    <row r="182" spans="1:11" ht="14.1" customHeight="1">
      <c r="A182" s="49"/>
      <c r="B182" s="49"/>
      <c r="C182" s="65" t="s">
        <v>364</v>
      </c>
      <c r="D182" s="66">
        <v>0</v>
      </c>
      <c r="E182" s="66">
        <v>0</v>
      </c>
      <c r="F182" s="66">
        <v>0</v>
      </c>
      <c r="G182" s="66">
        <v>0</v>
      </c>
      <c r="H182" s="49"/>
      <c r="I182" s="49"/>
      <c r="J182" s="49"/>
      <c r="K182" s="49"/>
    </row>
    <row r="183" spans="1:11" ht="14.1" customHeight="1">
      <c r="A183" s="49"/>
      <c r="B183" s="49"/>
      <c r="C183" s="67" t="s">
        <v>147</v>
      </c>
      <c r="D183" s="66">
        <v>121000000</v>
      </c>
      <c r="E183" s="66">
        <v>50000000</v>
      </c>
      <c r="F183" s="66">
        <v>50000000</v>
      </c>
      <c r="G183" s="66">
        <v>50000000</v>
      </c>
      <c r="H183" s="49"/>
      <c r="I183" s="49"/>
      <c r="J183" s="49"/>
      <c r="K183" s="49"/>
    </row>
    <row r="184" spans="1:11" ht="15" customHeight="1">
      <c r="A184" s="49"/>
      <c r="B184" s="49"/>
      <c r="C184" s="68" t="s">
        <v>361</v>
      </c>
      <c r="D184" s="69" t="s">
        <v>361</v>
      </c>
      <c r="E184" s="69" t="s">
        <v>361</v>
      </c>
      <c r="F184" s="69" t="s">
        <v>361</v>
      </c>
      <c r="G184" s="69" t="s">
        <v>361</v>
      </c>
      <c r="H184" s="49"/>
      <c r="I184" s="49"/>
      <c r="J184" s="49"/>
      <c r="K184" s="49"/>
    </row>
    <row r="185" spans="1:11" ht="15" customHeight="1">
      <c r="A185" s="49"/>
      <c r="B185" s="49"/>
      <c r="C185" s="52" t="s">
        <v>382</v>
      </c>
      <c r="D185" s="70">
        <v>1135601490</v>
      </c>
      <c r="E185" s="70">
        <v>428000000</v>
      </c>
      <c r="F185" s="70">
        <v>475000000</v>
      </c>
      <c r="G185" s="70">
        <v>476000000</v>
      </c>
      <c r="H185" s="49"/>
      <c r="I185" s="49"/>
      <c r="J185" s="49"/>
      <c r="K185" s="49"/>
    </row>
    <row r="186" spans="1:11" ht="15" customHeight="1">
      <c r="A186" s="49"/>
      <c r="B186" s="49"/>
      <c r="C186" s="53" t="s">
        <v>381</v>
      </c>
      <c r="D186" s="71">
        <v>212633243</v>
      </c>
      <c r="E186" s="71">
        <v>240000000</v>
      </c>
      <c r="F186" s="71">
        <v>240000000</v>
      </c>
      <c r="G186" s="71">
        <v>240000000</v>
      </c>
      <c r="H186" s="49"/>
      <c r="I186" s="49"/>
      <c r="J186" s="49"/>
      <c r="K186" s="49"/>
    </row>
    <row r="187" spans="1:11" ht="15" customHeight="1">
      <c r="A187" s="49"/>
      <c r="B187" s="49"/>
      <c r="C187" s="53" t="s">
        <v>370</v>
      </c>
      <c r="D187" s="71">
        <v>212633243</v>
      </c>
      <c r="E187" s="71">
        <v>240000000</v>
      </c>
      <c r="F187" s="71">
        <v>240000000</v>
      </c>
      <c r="G187" s="71">
        <v>240000000</v>
      </c>
      <c r="H187" s="49"/>
      <c r="I187" s="72"/>
      <c r="J187" s="72"/>
      <c r="K187" s="49"/>
    </row>
    <row r="188" spans="1:11" ht="15" customHeight="1">
      <c r="A188" s="49"/>
      <c r="B188" s="49"/>
      <c r="C188" s="53" t="s">
        <v>374</v>
      </c>
      <c r="D188" s="71">
        <v>0</v>
      </c>
      <c r="E188" s="71">
        <v>0</v>
      </c>
      <c r="F188" s="71">
        <v>0</v>
      </c>
      <c r="G188" s="71">
        <v>0</v>
      </c>
      <c r="H188" s="49"/>
      <c r="I188" s="49"/>
      <c r="J188" s="49"/>
      <c r="K188" s="49"/>
    </row>
    <row r="189" spans="1:11" ht="15" customHeight="1">
      <c r="A189" s="49"/>
      <c r="B189" s="49"/>
      <c r="C189" s="53" t="s">
        <v>380</v>
      </c>
      <c r="D189" s="71">
        <v>32437525</v>
      </c>
      <c r="E189" s="71">
        <v>38000000</v>
      </c>
      <c r="F189" s="71">
        <v>38000000</v>
      </c>
      <c r="G189" s="71">
        <v>38000000</v>
      </c>
      <c r="H189" s="49"/>
      <c r="I189" s="49"/>
      <c r="J189" s="49"/>
      <c r="K189" s="49"/>
    </row>
    <row r="190" spans="1:11" ht="15" customHeight="1">
      <c r="A190" s="49"/>
      <c r="B190" s="49"/>
      <c r="C190" s="53" t="s">
        <v>370</v>
      </c>
      <c r="D190" s="71">
        <v>32437525</v>
      </c>
      <c r="E190" s="71">
        <v>38000000</v>
      </c>
      <c r="F190" s="71">
        <v>38000000</v>
      </c>
      <c r="G190" s="71">
        <v>38000000</v>
      </c>
      <c r="H190" s="49"/>
      <c r="I190" s="49"/>
      <c r="J190" s="49"/>
      <c r="K190" s="49"/>
    </row>
    <row r="191" spans="1:11" ht="15" customHeight="1">
      <c r="A191" s="49"/>
      <c r="B191" s="49"/>
      <c r="C191" s="53" t="s">
        <v>374</v>
      </c>
      <c r="D191" s="71">
        <v>0</v>
      </c>
      <c r="E191" s="71">
        <v>0</v>
      </c>
      <c r="F191" s="71">
        <v>0</v>
      </c>
      <c r="G191" s="71">
        <v>0</v>
      </c>
      <c r="H191" s="49"/>
      <c r="I191" s="49"/>
      <c r="J191" s="49"/>
      <c r="K191" s="49"/>
    </row>
    <row r="192" spans="1:11" ht="15" customHeight="1">
      <c r="A192" s="49"/>
      <c r="B192" s="49"/>
      <c r="C192" s="53" t="s">
        <v>379</v>
      </c>
      <c r="D192" s="71">
        <v>113619150</v>
      </c>
      <c r="E192" s="71">
        <v>100000000</v>
      </c>
      <c r="F192" s="71">
        <v>147000000</v>
      </c>
      <c r="G192" s="71">
        <v>148000000</v>
      </c>
      <c r="H192" s="49"/>
      <c r="I192" s="49"/>
      <c r="J192" s="49"/>
      <c r="K192" s="49"/>
    </row>
    <row r="193" spans="1:11" ht="15" customHeight="1">
      <c r="A193" s="49"/>
      <c r="B193" s="49"/>
      <c r="C193" s="53" t="s">
        <v>370</v>
      </c>
      <c r="D193" s="71">
        <v>113619150</v>
      </c>
      <c r="E193" s="71">
        <v>100000000</v>
      </c>
      <c r="F193" s="71">
        <v>147000000</v>
      </c>
      <c r="G193" s="71">
        <v>148000000</v>
      </c>
      <c r="H193" s="49"/>
      <c r="I193" s="49"/>
      <c r="J193" s="49"/>
      <c r="K193" s="49"/>
    </row>
    <row r="194" spans="1:11" ht="15" customHeight="1">
      <c r="A194" s="49"/>
      <c r="B194" s="49"/>
      <c r="C194" s="53" t="s">
        <v>374</v>
      </c>
      <c r="D194" s="71">
        <v>0</v>
      </c>
      <c r="E194" s="71">
        <v>0</v>
      </c>
      <c r="F194" s="71">
        <v>0</v>
      </c>
      <c r="G194" s="71">
        <v>0</v>
      </c>
      <c r="H194" s="49"/>
      <c r="I194" s="49"/>
      <c r="J194" s="49"/>
      <c r="K194" s="49"/>
    </row>
    <row r="195" spans="1:11" ht="15" customHeight="1">
      <c r="A195" s="49"/>
      <c r="B195" s="49"/>
      <c r="C195" s="53" t="s">
        <v>378</v>
      </c>
      <c r="D195" s="71">
        <v>0</v>
      </c>
      <c r="E195" s="71">
        <v>0</v>
      </c>
      <c r="F195" s="71">
        <v>0</v>
      </c>
      <c r="G195" s="71">
        <v>0</v>
      </c>
      <c r="H195" s="49"/>
      <c r="I195" s="49"/>
      <c r="J195" s="49"/>
      <c r="K195" s="49"/>
    </row>
    <row r="196" spans="1:11" ht="15" customHeight="1">
      <c r="A196" s="49"/>
      <c r="B196" s="49"/>
      <c r="C196" s="53" t="s">
        <v>370</v>
      </c>
      <c r="D196" s="71">
        <v>0</v>
      </c>
      <c r="E196" s="71">
        <v>0</v>
      </c>
      <c r="F196" s="71">
        <v>0</v>
      </c>
      <c r="G196" s="71">
        <v>0</v>
      </c>
      <c r="H196" s="49"/>
      <c r="I196" s="49"/>
      <c r="J196" s="49"/>
      <c r="K196" s="49"/>
    </row>
    <row r="197" spans="1:11" ht="15" customHeight="1">
      <c r="A197" s="49"/>
      <c r="B197" s="49"/>
      <c r="C197" s="53" t="s">
        <v>374</v>
      </c>
      <c r="D197" s="71">
        <v>0</v>
      </c>
      <c r="E197" s="71">
        <v>0</v>
      </c>
      <c r="F197" s="71">
        <v>0</v>
      </c>
      <c r="G197" s="71">
        <v>0</v>
      </c>
      <c r="H197" s="49"/>
      <c r="I197" s="49"/>
      <c r="J197" s="49"/>
      <c r="K197" s="49"/>
    </row>
    <row r="198" spans="1:11" ht="20.100000000000001" customHeight="1">
      <c r="A198" s="49"/>
      <c r="B198" s="49"/>
      <c r="C198" s="53" t="s">
        <v>377</v>
      </c>
      <c r="D198" s="73">
        <v>652000000</v>
      </c>
      <c r="E198" s="73">
        <v>0</v>
      </c>
      <c r="F198" s="73">
        <v>0</v>
      </c>
      <c r="G198" s="73">
        <v>0</v>
      </c>
      <c r="H198" s="49"/>
      <c r="I198" s="49"/>
      <c r="J198" s="49"/>
      <c r="K198" s="49"/>
    </row>
    <row r="199" spans="1:11" ht="15" customHeight="1">
      <c r="A199" s="49"/>
      <c r="B199" s="49"/>
      <c r="C199" s="53" t="s">
        <v>370</v>
      </c>
      <c r="D199" s="71">
        <v>652000000</v>
      </c>
      <c r="E199" s="71">
        <v>0</v>
      </c>
      <c r="F199" s="71">
        <v>0</v>
      </c>
      <c r="G199" s="71">
        <v>0</v>
      </c>
      <c r="H199" s="49"/>
      <c r="I199" s="49"/>
      <c r="J199" s="49"/>
      <c r="K199" s="49"/>
    </row>
    <row r="200" spans="1:11" ht="15" customHeight="1">
      <c r="A200" s="49"/>
      <c r="B200" s="49"/>
      <c r="C200" s="53" t="s">
        <v>374</v>
      </c>
      <c r="D200" s="71">
        <v>0</v>
      </c>
      <c r="E200" s="71">
        <v>0</v>
      </c>
      <c r="F200" s="71">
        <v>0</v>
      </c>
      <c r="G200" s="71">
        <v>0</v>
      </c>
      <c r="H200" s="49"/>
      <c r="I200" s="49"/>
      <c r="J200" s="49"/>
      <c r="K200" s="49"/>
    </row>
    <row r="201" spans="1:11" ht="15" customHeight="1">
      <c r="A201" s="49"/>
      <c r="B201" s="49"/>
      <c r="C201" s="53" t="s">
        <v>376</v>
      </c>
      <c r="D201" s="71">
        <v>0</v>
      </c>
      <c r="E201" s="71">
        <v>0</v>
      </c>
      <c r="F201" s="71">
        <v>0</v>
      </c>
      <c r="G201" s="71">
        <v>0</v>
      </c>
      <c r="H201" s="49"/>
      <c r="I201" s="49"/>
      <c r="J201" s="49"/>
      <c r="K201" s="49"/>
    </row>
    <row r="202" spans="1:11" ht="15" customHeight="1">
      <c r="A202" s="49"/>
      <c r="B202" s="49"/>
      <c r="C202" s="53" t="s">
        <v>370</v>
      </c>
      <c r="D202" s="71">
        <v>0</v>
      </c>
      <c r="E202" s="71">
        <v>0</v>
      </c>
      <c r="F202" s="71">
        <v>0</v>
      </c>
      <c r="G202" s="71">
        <v>0</v>
      </c>
      <c r="H202" s="49"/>
      <c r="I202" s="49"/>
      <c r="J202" s="49"/>
      <c r="K202" s="49"/>
    </row>
    <row r="203" spans="1:11" ht="15" customHeight="1">
      <c r="A203" s="49"/>
      <c r="B203" s="49"/>
      <c r="C203" s="53" t="s">
        <v>374</v>
      </c>
      <c r="D203" s="71">
        <v>0</v>
      </c>
      <c r="E203" s="71">
        <v>0</v>
      </c>
      <c r="F203" s="71">
        <v>0</v>
      </c>
      <c r="G203" s="71">
        <v>0</v>
      </c>
      <c r="H203" s="49"/>
      <c r="I203" s="49"/>
      <c r="J203" s="49"/>
      <c r="K203" s="49"/>
    </row>
    <row r="204" spans="1:11" ht="15" customHeight="1">
      <c r="A204" s="49"/>
      <c r="B204" s="49"/>
      <c r="C204" s="53" t="s">
        <v>375</v>
      </c>
      <c r="D204" s="71">
        <v>1911572</v>
      </c>
      <c r="E204" s="71">
        <v>0</v>
      </c>
      <c r="F204" s="71">
        <v>0</v>
      </c>
      <c r="G204" s="71">
        <v>0</v>
      </c>
      <c r="H204" s="49"/>
      <c r="I204" s="49"/>
      <c r="J204" s="49"/>
      <c r="K204" s="49"/>
    </row>
    <row r="205" spans="1:11" ht="15" customHeight="1">
      <c r="A205" s="49"/>
      <c r="B205" s="49"/>
      <c r="C205" s="53" t="s">
        <v>370</v>
      </c>
      <c r="D205" s="71">
        <v>1911572</v>
      </c>
      <c r="E205" s="71">
        <v>0</v>
      </c>
      <c r="F205" s="71">
        <v>0</v>
      </c>
      <c r="G205" s="71">
        <v>0</v>
      </c>
      <c r="H205" s="49"/>
      <c r="I205" s="49"/>
      <c r="J205" s="49"/>
      <c r="K205" s="49"/>
    </row>
    <row r="206" spans="1:11" ht="15" customHeight="1">
      <c r="A206" s="49"/>
      <c r="B206" s="49"/>
      <c r="C206" s="53" t="s">
        <v>374</v>
      </c>
      <c r="D206" s="71">
        <v>0</v>
      </c>
      <c r="E206" s="71">
        <v>0</v>
      </c>
      <c r="F206" s="71">
        <v>0</v>
      </c>
      <c r="G206" s="71">
        <v>0</v>
      </c>
      <c r="H206" s="49"/>
      <c r="I206" s="49"/>
      <c r="J206" s="49"/>
      <c r="K206" s="49"/>
    </row>
    <row r="207" spans="1:11" ht="15" customHeight="1">
      <c r="A207" s="49"/>
      <c r="B207" s="49"/>
      <c r="C207" s="53" t="s">
        <v>373</v>
      </c>
      <c r="D207" s="71">
        <v>0</v>
      </c>
      <c r="E207" s="71">
        <v>0</v>
      </c>
      <c r="F207" s="71">
        <v>0</v>
      </c>
      <c r="G207" s="71">
        <v>0</v>
      </c>
      <c r="H207" s="49"/>
      <c r="I207" s="49"/>
      <c r="J207" s="49"/>
      <c r="K207" s="49"/>
    </row>
    <row r="208" spans="1:11" ht="15" customHeight="1">
      <c r="A208" s="49"/>
      <c r="B208" s="49"/>
      <c r="C208" s="53" t="s">
        <v>370</v>
      </c>
      <c r="D208" s="71">
        <v>0</v>
      </c>
      <c r="E208" s="71">
        <v>0</v>
      </c>
      <c r="F208" s="71">
        <v>0</v>
      </c>
      <c r="G208" s="71">
        <v>0</v>
      </c>
      <c r="H208" s="49"/>
      <c r="I208" s="49"/>
      <c r="J208" s="49"/>
      <c r="K208" s="49"/>
    </row>
    <row r="209" spans="1:11" ht="15" customHeight="1">
      <c r="A209" s="49"/>
      <c r="B209" s="49"/>
      <c r="C209" s="53" t="s">
        <v>369</v>
      </c>
      <c r="D209" s="71">
        <v>0</v>
      </c>
      <c r="E209" s="71">
        <v>0</v>
      </c>
      <c r="F209" s="71">
        <v>0</v>
      </c>
      <c r="G209" s="71">
        <v>0</v>
      </c>
      <c r="H209" s="49"/>
      <c r="I209" s="49"/>
      <c r="J209" s="49"/>
      <c r="K209" s="49"/>
    </row>
    <row r="210" spans="1:11" ht="15" customHeight="1">
      <c r="A210" s="49"/>
      <c r="B210" s="49"/>
      <c r="C210" s="53" t="s">
        <v>368</v>
      </c>
      <c r="D210" s="71">
        <v>0</v>
      </c>
      <c r="E210" s="71">
        <v>0</v>
      </c>
      <c r="F210" s="71">
        <v>0</v>
      </c>
      <c r="G210" s="71">
        <v>0</v>
      </c>
      <c r="H210" s="49"/>
      <c r="I210" s="49"/>
      <c r="J210" s="49"/>
      <c r="K210" s="49"/>
    </row>
    <row r="211" spans="1:11" ht="15" customHeight="1">
      <c r="A211" s="49"/>
      <c r="B211" s="49"/>
      <c r="C211" s="53" t="s">
        <v>367</v>
      </c>
      <c r="D211" s="71">
        <v>0</v>
      </c>
      <c r="E211" s="71">
        <v>0</v>
      </c>
      <c r="F211" s="71">
        <v>0</v>
      </c>
      <c r="G211" s="71">
        <v>0</v>
      </c>
      <c r="H211" s="49"/>
      <c r="I211" s="49"/>
      <c r="J211" s="49"/>
      <c r="K211" s="49"/>
    </row>
    <row r="212" spans="1:11" ht="15" customHeight="1">
      <c r="A212" s="49"/>
      <c r="B212" s="49"/>
      <c r="C212" s="53" t="s">
        <v>366</v>
      </c>
      <c r="D212" s="71">
        <v>0</v>
      </c>
      <c r="E212" s="71">
        <v>0</v>
      </c>
      <c r="F212" s="71">
        <v>0</v>
      </c>
      <c r="G212" s="71">
        <v>0</v>
      </c>
      <c r="H212" s="49"/>
      <c r="I212" s="49"/>
      <c r="J212" s="49"/>
      <c r="K212" s="49"/>
    </row>
    <row r="213" spans="1:11" ht="15" customHeight="1">
      <c r="A213" s="49"/>
      <c r="B213" s="49"/>
      <c r="C213" s="53" t="s">
        <v>372</v>
      </c>
      <c r="D213" s="71">
        <v>123000000</v>
      </c>
      <c r="E213" s="71">
        <v>50000000</v>
      </c>
      <c r="F213" s="71">
        <v>50000000</v>
      </c>
      <c r="G213" s="71">
        <v>50000000</v>
      </c>
      <c r="H213" s="49"/>
      <c r="I213" s="49"/>
      <c r="J213" s="49"/>
      <c r="K213" s="49"/>
    </row>
    <row r="214" spans="1:11" ht="15" customHeight="1">
      <c r="A214" s="49"/>
      <c r="B214" s="49"/>
      <c r="C214" s="53" t="s">
        <v>370</v>
      </c>
      <c r="D214" s="71">
        <v>123000000</v>
      </c>
      <c r="E214" s="71">
        <v>20000000</v>
      </c>
      <c r="F214" s="71">
        <v>50000000</v>
      </c>
      <c r="G214" s="71">
        <v>50000000</v>
      </c>
      <c r="H214" s="49"/>
      <c r="I214" s="49"/>
      <c r="J214" s="49"/>
      <c r="K214" s="49"/>
    </row>
    <row r="215" spans="1:11" ht="15" customHeight="1">
      <c r="A215" s="49"/>
      <c r="B215" s="49"/>
      <c r="C215" s="53" t="s">
        <v>369</v>
      </c>
      <c r="D215" s="71">
        <v>0</v>
      </c>
      <c r="E215" s="71">
        <v>0</v>
      </c>
      <c r="F215" s="71">
        <v>0</v>
      </c>
      <c r="G215" s="71">
        <v>0</v>
      </c>
      <c r="H215" s="49"/>
      <c r="I215" s="49"/>
      <c r="J215" s="49"/>
      <c r="K215" s="49"/>
    </row>
    <row r="216" spans="1:11" ht="15" customHeight="1">
      <c r="A216" s="49"/>
      <c r="B216" s="49"/>
      <c r="C216" s="53" t="s">
        <v>368</v>
      </c>
      <c r="D216" s="71">
        <v>0</v>
      </c>
      <c r="E216" s="71">
        <v>0</v>
      </c>
      <c r="F216" s="71">
        <v>0</v>
      </c>
      <c r="G216" s="71">
        <v>0</v>
      </c>
      <c r="H216" s="49"/>
      <c r="I216" s="49"/>
      <c r="J216" s="49"/>
      <c r="K216" s="49"/>
    </row>
    <row r="217" spans="1:11" ht="15" customHeight="1">
      <c r="A217" s="49"/>
      <c r="B217" s="49"/>
      <c r="C217" s="53" t="s">
        <v>367</v>
      </c>
      <c r="D217" s="71">
        <v>0</v>
      </c>
      <c r="E217" s="71">
        <v>0</v>
      </c>
      <c r="F217" s="71">
        <v>0</v>
      </c>
      <c r="G217" s="71">
        <v>0</v>
      </c>
      <c r="H217" s="49"/>
      <c r="I217" s="49"/>
      <c r="J217" s="49"/>
      <c r="K217" s="49"/>
    </row>
    <row r="218" spans="1:11" ht="15" customHeight="1">
      <c r="A218" s="49"/>
      <c r="B218" s="49"/>
      <c r="C218" s="53" t="s">
        <v>366</v>
      </c>
      <c r="D218" s="71">
        <v>0</v>
      </c>
      <c r="E218" s="71">
        <v>30000000</v>
      </c>
      <c r="F218" s="71">
        <v>0</v>
      </c>
      <c r="G218" s="71">
        <v>0</v>
      </c>
      <c r="H218" s="49"/>
      <c r="I218" s="49"/>
      <c r="J218" s="49"/>
      <c r="K218" s="49"/>
    </row>
    <row r="219" spans="1:11" ht="15" customHeight="1">
      <c r="A219" s="49"/>
      <c r="B219" s="49"/>
      <c r="C219" s="53" t="s">
        <v>371</v>
      </c>
      <c r="D219" s="71">
        <v>0</v>
      </c>
      <c r="E219" s="71">
        <v>0</v>
      </c>
      <c r="F219" s="71">
        <v>0</v>
      </c>
      <c r="G219" s="71">
        <v>0</v>
      </c>
      <c r="H219" s="49"/>
      <c r="I219" s="49"/>
      <c r="J219" s="49"/>
      <c r="K219" s="49"/>
    </row>
    <row r="220" spans="1:11" ht="15" customHeight="1">
      <c r="A220" s="49"/>
      <c r="B220" s="49"/>
      <c r="C220" s="53" t="s">
        <v>370</v>
      </c>
      <c r="D220" s="71">
        <v>0</v>
      </c>
      <c r="E220" s="71">
        <v>0</v>
      </c>
      <c r="F220" s="71">
        <v>0</v>
      </c>
      <c r="G220" s="71">
        <v>0</v>
      </c>
      <c r="H220" s="49"/>
      <c r="I220" s="49"/>
      <c r="J220" s="49"/>
      <c r="K220" s="49"/>
    </row>
    <row r="221" spans="1:11" ht="15" customHeight="1">
      <c r="A221" s="49"/>
      <c r="B221" s="49"/>
      <c r="C221" s="53" t="s">
        <v>369</v>
      </c>
      <c r="D221" s="71">
        <v>0</v>
      </c>
      <c r="E221" s="71">
        <v>0</v>
      </c>
      <c r="F221" s="71">
        <v>0</v>
      </c>
      <c r="G221" s="71">
        <v>0</v>
      </c>
      <c r="H221" s="49"/>
      <c r="I221" s="49"/>
      <c r="J221" s="49"/>
      <c r="K221" s="49"/>
    </row>
    <row r="222" spans="1:11" ht="15" customHeight="1">
      <c r="A222" s="49"/>
      <c r="B222" s="49"/>
      <c r="C222" s="53" t="s">
        <v>368</v>
      </c>
      <c r="D222" s="71">
        <v>0</v>
      </c>
      <c r="E222" s="71">
        <v>0</v>
      </c>
      <c r="F222" s="71">
        <v>0</v>
      </c>
      <c r="G222" s="71">
        <v>0</v>
      </c>
      <c r="H222" s="49"/>
      <c r="I222" s="49"/>
      <c r="J222" s="49"/>
      <c r="K222" s="49"/>
    </row>
    <row r="223" spans="1:11" ht="15" customHeight="1">
      <c r="A223" s="49"/>
      <c r="B223" s="49"/>
      <c r="C223" s="53" t="s">
        <v>367</v>
      </c>
      <c r="D223" s="71">
        <v>0</v>
      </c>
      <c r="E223" s="71">
        <v>0</v>
      </c>
      <c r="F223" s="71">
        <v>0</v>
      </c>
      <c r="G223" s="71">
        <v>0</v>
      </c>
      <c r="H223" s="49"/>
      <c r="I223" s="49"/>
      <c r="J223" s="49"/>
      <c r="K223" s="49"/>
    </row>
    <row r="224" spans="1:11" ht="15" customHeight="1">
      <c r="A224" s="49"/>
      <c r="B224" s="49"/>
      <c r="C224" s="53" t="s">
        <v>366</v>
      </c>
      <c r="D224" s="71">
        <v>0</v>
      </c>
      <c r="E224" s="71">
        <v>0</v>
      </c>
      <c r="F224" s="71">
        <v>0</v>
      </c>
      <c r="G224" s="71">
        <v>0</v>
      </c>
      <c r="H224" s="49"/>
      <c r="I224" s="49"/>
      <c r="J224" s="49"/>
      <c r="K224" s="49"/>
    </row>
    <row r="225" spans="1:11" ht="15" customHeight="1">
      <c r="A225" s="49"/>
      <c r="B225" s="49"/>
      <c r="C225" s="53" t="s">
        <v>365</v>
      </c>
      <c r="D225" s="71">
        <v>0</v>
      </c>
      <c r="E225" s="71">
        <v>0</v>
      </c>
      <c r="F225" s="71">
        <v>0</v>
      </c>
      <c r="G225" s="71">
        <v>0</v>
      </c>
      <c r="H225" s="49"/>
      <c r="I225" s="49"/>
      <c r="J225" s="49"/>
      <c r="K225" s="49"/>
    </row>
    <row r="226" spans="1:11" ht="15" customHeight="1">
      <c r="A226" s="49"/>
      <c r="B226" s="49"/>
      <c r="C226" s="53" t="s">
        <v>364</v>
      </c>
      <c r="D226" s="71">
        <v>0</v>
      </c>
      <c r="E226" s="71">
        <v>0</v>
      </c>
      <c r="F226" s="71">
        <v>0</v>
      </c>
      <c r="G226" s="71">
        <v>0</v>
      </c>
      <c r="H226" s="49"/>
      <c r="I226" s="49"/>
      <c r="J226" s="49"/>
      <c r="K226" s="49"/>
    </row>
    <row r="227" spans="1:11" ht="20.100000000000001" customHeight="1">
      <c r="A227" s="49"/>
      <c r="B227" s="49"/>
      <c r="C227" s="74" t="s">
        <v>361</v>
      </c>
      <c r="D227" s="49"/>
      <c r="E227" s="49"/>
      <c r="F227" s="49"/>
      <c r="G227" s="49"/>
      <c r="H227" s="49"/>
      <c r="I227" s="49"/>
      <c r="J227" s="49"/>
      <c r="K227" s="49"/>
    </row>
    <row r="228" spans="1:11" ht="20.100000000000001" customHeight="1">
      <c r="A228" s="75" t="s">
        <v>429</v>
      </c>
      <c r="B228" s="60" t="s">
        <v>269</v>
      </c>
      <c r="C228" s="60" t="s">
        <v>361</v>
      </c>
      <c r="D228" s="49"/>
      <c r="E228" s="76" t="s">
        <v>361</v>
      </c>
      <c r="F228" s="60" t="s">
        <v>269</v>
      </c>
      <c r="G228" s="60" t="s">
        <v>361</v>
      </c>
      <c r="H228" s="77" t="s">
        <v>361</v>
      </c>
      <c r="I228" s="76" t="s">
        <v>361</v>
      </c>
      <c r="J228" s="60" t="s">
        <v>269</v>
      </c>
      <c r="K228" s="60" t="s">
        <v>361</v>
      </c>
    </row>
    <row r="229" spans="1:11" ht="20.100000000000001" customHeight="1">
      <c r="A229" s="78" t="s">
        <v>428</v>
      </c>
      <c r="B229" s="60" t="s">
        <v>362</v>
      </c>
      <c r="C229" s="60" t="s">
        <v>361</v>
      </c>
      <c r="D229" s="49"/>
      <c r="E229" s="78" t="s">
        <v>427</v>
      </c>
      <c r="F229" s="60" t="s">
        <v>362</v>
      </c>
      <c r="G229" s="60" t="s">
        <v>361</v>
      </c>
      <c r="H229" s="49"/>
      <c r="I229" s="78" t="s">
        <v>363</v>
      </c>
      <c r="J229" s="60" t="s">
        <v>362</v>
      </c>
      <c r="K229" s="60" t="s">
        <v>361</v>
      </c>
    </row>
    <row r="230" spans="1:11" ht="20.100000000000001" customHeight="1">
      <c r="A230" s="79" t="s">
        <v>361</v>
      </c>
      <c r="B230" s="60" t="s">
        <v>267</v>
      </c>
      <c r="C230" s="60" t="s">
        <v>361</v>
      </c>
      <c r="D230" s="49"/>
      <c r="E230" s="79" t="s">
        <v>361</v>
      </c>
      <c r="F230" s="60" t="s">
        <v>267</v>
      </c>
      <c r="G230" s="60" t="s">
        <v>361</v>
      </c>
      <c r="H230" s="49"/>
      <c r="I230" s="79" t="s">
        <v>361</v>
      </c>
      <c r="J230" s="60" t="s">
        <v>267</v>
      </c>
      <c r="K230" s="60" t="s">
        <v>361</v>
      </c>
    </row>
  </sheetData>
  <mergeCells count="27">
    <mergeCell ref="D129:G129"/>
    <mergeCell ref="D130:G130"/>
    <mergeCell ref="C139:G139"/>
    <mergeCell ref="D71:G71"/>
    <mergeCell ref="D72:G72"/>
    <mergeCell ref="C81:G81"/>
    <mergeCell ref="C126:G126"/>
    <mergeCell ref="D127:G127"/>
    <mergeCell ref="D128:G128"/>
    <mergeCell ref="D70:G70"/>
    <mergeCell ref="D7:G7"/>
    <mergeCell ref="C8:G8"/>
    <mergeCell ref="C9:G9"/>
    <mergeCell ref="D10:G10"/>
    <mergeCell ref="D11:G11"/>
    <mergeCell ref="C12:G12"/>
    <mergeCell ref="D13:G13"/>
    <mergeCell ref="D14:G14"/>
    <mergeCell ref="D15:G15"/>
    <mergeCell ref="D16:G16"/>
    <mergeCell ref="C25:G25"/>
    <mergeCell ref="D6:G6"/>
    <mergeCell ref="C1:G1"/>
    <mergeCell ref="C2:G2"/>
    <mergeCell ref="D3:G3"/>
    <mergeCell ref="D4:G4"/>
    <mergeCell ref="D5:G5"/>
  </mergeCell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0"/>
  <sheetViews>
    <sheetView view="pageBreakPreview" topLeftCell="A355" zoomScale="60" zoomScaleNormal="100" workbookViewId="0">
      <selection activeCell="H336" sqref="H336"/>
    </sheetView>
  </sheetViews>
  <sheetFormatPr defaultRowHeight="15"/>
  <cols>
    <col min="1" max="1" width="12" style="153" customWidth="1"/>
    <col min="2" max="2" width="28.5703125" style="153" customWidth="1"/>
    <col min="3" max="5" width="11.7109375" style="153" customWidth="1"/>
    <col min="6" max="6" width="15.42578125" style="153" customWidth="1"/>
    <col min="7" max="8" width="9.140625" style="153"/>
    <col min="9" max="9" width="11" style="153" customWidth="1"/>
    <col min="10" max="10" width="15.85546875" style="153" customWidth="1"/>
    <col min="11" max="11" width="9.140625" style="153"/>
    <col min="12" max="12" width="15.28515625" style="153" customWidth="1"/>
    <col min="13" max="256" width="9.140625" style="153"/>
    <col min="257" max="257" width="12" style="153" customWidth="1"/>
    <col min="258" max="258" width="28.5703125" style="153" customWidth="1"/>
    <col min="259" max="261" width="11.7109375" style="153" customWidth="1"/>
    <col min="262" max="262" width="15.42578125" style="153" customWidth="1"/>
    <col min="263" max="264" width="9.140625" style="153"/>
    <col min="265" max="265" width="11" style="153" customWidth="1"/>
    <col min="266" max="266" width="15.85546875" style="153" customWidth="1"/>
    <col min="267" max="267" width="9.140625" style="153"/>
    <col min="268" max="268" width="15.28515625" style="153" customWidth="1"/>
    <col min="269" max="512" width="9.140625" style="153"/>
    <col min="513" max="513" width="12" style="153" customWidth="1"/>
    <col min="514" max="514" width="28.5703125" style="153" customWidth="1"/>
    <col min="515" max="517" width="11.7109375" style="153" customWidth="1"/>
    <col min="518" max="518" width="15.42578125" style="153" customWidth="1"/>
    <col min="519" max="520" width="9.140625" style="153"/>
    <col min="521" max="521" width="11" style="153" customWidth="1"/>
    <col min="522" max="522" width="15.85546875" style="153" customWidth="1"/>
    <col min="523" max="523" width="9.140625" style="153"/>
    <col min="524" max="524" width="15.28515625" style="153" customWidth="1"/>
    <col min="525" max="768" width="9.140625" style="153"/>
    <col min="769" max="769" width="12" style="153" customWidth="1"/>
    <col min="770" max="770" width="28.5703125" style="153" customWidth="1"/>
    <col min="771" max="773" width="11.7109375" style="153" customWidth="1"/>
    <col min="774" max="774" width="15.42578125" style="153" customWidth="1"/>
    <col min="775" max="776" width="9.140625" style="153"/>
    <col min="777" max="777" width="11" style="153" customWidth="1"/>
    <col min="778" max="778" width="15.85546875" style="153" customWidth="1"/>
    <col min="779" max="779" width="9.140625" style="153"/>
    <col min="780" max="780" width="15.28515625" style="153" customWidth="1"/>
    <col min="781" max="1024" width="9.140625" style="153"/>
    <col min="1025" max="1025" width="12" style="153" customWidth="1"/>
    <col min="1026" max="1026" width="28.5703125" style="153" customWidth="1"/>
    <col min="1027" max="1029" width="11.7109375" style="153" customWidth="1"/>
    <col min="1030" max="1030" width="15.42578125" style="153" customWidth="1"/>
    <col min="1031" max="1032" width="9.140625" style="153"/>
    <col min="1033" max="1033" width="11" style="153" customWidth="1"/>
    <col min="1034" max="1034" width="15.85546875" style="153" customWidth="1"/>
    <col min="1035" max="1035" width="9.140625" style="153"/>
    <col min="1036" max="1036" width="15.28515625" style="153" customWidth="1"/>
    <col min="1037" max="1280" width="9.140625" style="153"/>
    <col min="1281" max="1281" width="12" style="153" customWidth="1"/>
    <col min="1282" max="1282" width="28.5703125" style="153" customWidth="1"/>
    <col min="1283" max="1285" width="11.7109375" style="153" customWidth="1"/>
    <col min="1286" max="1286" width="15.42578125" style="153" customWidth="1"/>
    <col min="1287" max="1288" width="9.140625" style="153"/>
    <col min="1289" max="1289" width="11" style="153" customWidth="1"/>
    <col min="1290" max="1290" width="15.85546875" style="153" customWidth="1"/>
    <col min="1291" max="1291" width="9.140625" style="153"/>
    <col min="1292" max="1292" width="15.28515625" style="153" customWidth="1"/>
    <col min="1293" max="1536" width="9.140625" style="153"/>
    <col min="1537" max="1537" width="12" style="153" customWidth="1"/>
    <col min="1538" max="1538" width="28.5703125" style="153" customWidth="1"/>
    <col min="1539" max="1541" width="11.7109375" style="153" customWidth="1"/>
    <col min="1542" max="1542" width="15.42578125" style="153" customWidth="1"/>
    <col min="1543" max="1544" width="9.140625" style="153"/>
    <col min="1545" max="1545" width="11" style="153" customWidth="1"/>
    <col min="1546" max="1546" width="15.85546875" style="153" customWidth="1"/>
    <col min="1547" max="1547" width="9.140625" style="153"/>
    <col min="1548" max="1548" width="15.28515625" style="153" customWidth="1"/>
    <col min="1549" max="1792" width="9.140625" style="153"/>
    <col min="1793" max="1793" width="12" style="153" customWidth="1"/>
    <col min="1794" max="1794" width="28.5703125" style="153" customWidth="1"/>
    <col min="1795" max="1797" width="11.7109375" style="153" customWidth="1"/>
    <col min="1798" max="1798" width="15.42578125" style="153" customWidth="1"/>
    <col min="1799" max="1800" width="9.140625" style="153"/>
    <col min="1801" max="1801" width="11" style="153" customWidth="1"/>
    <col min="1802" max="1802" width="15.85546875" style="153" customWidth="1"/>
    <col min="1803" max="1803" width="9.140625" style="153"/>
    <col min="1804" max="1804" width="15.28515625" style="153" customWidth="1"/>
    <col min="1805" max="2048" width="9.140625" style="153"/>
    <col min="2049" max="2049" width="12" style="153" customWidth="1"/>
    <col min="2050" max="2050" width="28.5703125" style="153" customWidth="1"/>
    <col min="2051" max="2053" width="11.7109375" style="153" customWidth="1"/>
    <col min="2054" max="2054" width="15.42578125" style="153" customWidth="1"/>
    <col min="2055" max="2056" width="9.140625" style="153"/>
    <col min="2057" max="2057" width="11" style="153" customWidth="1"/>
    <col min="2058" max="2058" width="15.85546875" style="153" customWidth="1"/>
    <col min="2059" max="2059" width="9.140625" style="153"/>
    <col min="2060" max="2060" width="15.28515625" style="153" customWidth="1"/>
    <col min="2061" max="2304" width="9.140625" style="153"/>
    <col min="2305" max="2305" width="12" style="153" customWidth="1"/>
    <col min="2306" max="2306" width="28.5703125" style="153" customWidth="1"/>
    <col min="2307" max="2309" width="11.7109375" style="153" customWidth="1"/>
    <col min="2310" max="2310" width="15.42578125" style="153" customWidth="1"/>
    <col min="2311" max="2312" width="9.140625" style="153"/>
    <col min="2313" max="2313" width="11" style="153" customWidth="1"/>
    <col min="2314" max="2314" width="15.85546875" style="153" customWidth="1"/>
    <col min="2315" max="2315" width="9.140625" style="153"/>
    <col min="2316" max="2316" width="15.28515625" style="153" customWidth="1"/>
    <col min="2317" max="2560" width="9.140625" style="153"/>
    <col min="2561" max="2561" width="12" style="153" customWidth="1"/>
    <col min="2562" max="2562" width="28.5703125" style="153" customWidth="1"/>
    <col min="2563" max="2565" width="11.7109375" style="153" customWidth="1"/>
    <col min="2566" max="2566" width="15.42578125" style="153" customWidth="1"/>
    <col min="2567" max="2568" width="9.140625" style="153"/>
    <col min="2569" max="2569" width="11" style="153" customWidth="1"/>
    <col min="2570" max="2570" width="15.85546875" style="153" customWidth="1"/>
    <col min="2571" max="2571" width="9.140625" style="153"/>
    <col min="2572" max="2572" width="15.28515625" style="153" customWidth="1"/>
    <col min="2573" max="2816" width="9.140625" style="153"/>
    <col min="2817" max="2817" width="12" style="153" customWidth="1"/>
    <col min="2818" max="2818" width="28.5703125" style="153" customWidth="1"/>
    <col min="2819" max="2821" width="11.7109375" style="153" customWidth="1"/>
    <col min="2822" max="2822" width="15.42578125" style="153" customWidth="1"/>
    <col min="2823" max="2824" width="9.140625" style="153"/>
    <col min="2825" max="2825" width="11" style="153" customWidth="1"/>
    <col min="2826" max="2826" width="15.85546875" style="153" customWidth="1"/>
    <col min="2827" max="2827" width="9.140625" style="153"/>
    <col min="2828" max="2828" width="15.28515625" style="153" customWidth="1"/>
    <col min="2829" max="3072" width="9.140625" style="153"/>
    <col min="3073" max="3073" width="12" style="153" customWidth="1"/>
    <col min="3074" max="3074" width="28.5703125" style="153" customWidth="1"/>
    <col min="3075" max="3077" width="11.7109375" style="153" customWidth="1"/>
    <col min="3078" max="3078" width="15.42578125" style="153" customWidth="1"/>
    <col min="3079" max="3080" width="9.140625" style="153"/>
    <col min="3081" max="3081" width="11" style="153" customWidth="1"/>
    <col min="3082" max="3082" width="15.85546875" style="153" customWidth="1"/>
    <col min="3083" max="3083" width="9.140625" style="153"/>
    <col min="3084" max="3084" width="15.28515625" style="153" customWidth="1"/>
    <col min="3085" max="3328" width="9.140625" style="153"/>
    <col min="3329" max="3329" width="12" style="153" customWidth="1"/>
    <col min="3330" max="3330" width="28.5703125" style="153" customWidth="1"/>
    <col min="3331" max="3333" width="11.7109375" style="153" customWidth="1"/>
    <col min="3334" max="3334" width="15.42578125" style="153" customWidth="1"/>
    <col min="3335" max="3336" width="9.140625" style="153"/>
    <col min="3337" max="3337" width="11" style="153" customWidth="1"/>
    <col min="3338" max="3338" width="15.85546875" style="153" customWidth="1"/>
    <col min="3339" max="3339" width="9.140625" style="153"/>
    <col min="3340" max="3340" width="15.28515625" style="153" customWidth="1"/>
    <col min="3341" max="3584" width="9.140625" style="153"/>
    <col min="3585" max="3585" width="12" style="153" customWidth="1"/>
    <col min="3586" max="3586" width="28.5703125" style="153" customWidth="1"/>
    <col min="3587" max="3589" width="11.7109375" style="153" customWidth="1"/>
    <col min="3590" max="3590" width="15.42578125" style="153" customWidth="1"/>
    <col min="3591" max="3592" width="9.140625" style="153"/>
    <col min="3593" max="3593" width="11" style="153" customWidth="1"/>
    <col min="3594" max="3594" width="15.85546875" style="153" customWidth="1"/>
    <col min="3595" max="3595" width="9.140625" style="153"/>
    <col min="3596" max="3596" width="15.28515625" style="153" customWidth="1"/>
    <col min="3597" max="3840" width="9.140625" style="153"/>
    <col min="3841" max="3841" width="12" style="153" customWidth="1"/>
    <col min="3842" max="3842" width="28.5703125" style="153" customWidth="1"/>
    <col min="3843" max="3845" width="11.7109375" style="153" customWidth="1"/>
    <col min="3846" max="3846" width="15.42578125" style="153" customWidth="1"/>
    <col min="3847" max="3848" width="9.140625" style="153"/>
    <col min="3849" max="3849" width="11" style="153" customWidth="1"/>
    <col min="3850" max="3850" width="15.85546875" style="153" customWidth="1"/>
    <col min="3851" max="3851" width="9.140625" style="153"/>
    <col min="3852" max="3852" width="15.28515625" style="153" customWidth="1"/>
    <col min="3853" max="4096" width="9.140625" style="153"/>
    <col min="4097" max="4097" width="12" style="153" customWidth="1"/>
    <col min="4098" max="4098" width="28.5703125" style="153" customWidth="1"/>
    <col min="4099" max="4101" width="11.7109375" style="153" customWidth="1"/>
    <col min="4102" max="4102" width="15.42578125" style="153" customWidth="1"/>
    <col min="4103" max="4104" width="9.140625" style="153"/>
    <col min="4105" max="4105" width="11" style="153" customWidth="1"/>
    <col min="4106" max="4106" width="15.85546875" style="153" customWidth="1"/>
    <col min="4107" max="4107" width="9.140625" style="153"/>
    <col min="4108" max="4108" width="15.28515625" style="153" customWidth="1"/>
    <col min="4109" max="4352" width="9.140625" style="153"/>
    <col min="4353" max="4353" width="12" style="153" customWidth="1"/>
    <col min="4354" max="4354" width="28.5703125" style="153" customWidth="1"/>
    <col min="4355" max="4357" width="11.7109375" style="153" customWidth="1"/>
    <col min="4358" max="4358" width="15.42578125" style="153" customWidth="1"/>
    <col min="4359" max="4360" width="9.140625" style="153"/>
    <col min="4361" max="4361" width="11" style="153" customWidth="1"/>
    <col min="4362" max="4362" width="15.85546875" style="153" customWidth="1"/>
    <col min="4363" max="4363" width="9.140625" style="153"/>
    <col min="4364" max="4364" width="15.28515625" style="153" customWidth="1"/>
    <col min="4365" max="4608" width="9.140625" style="153"/>
    <col min="4609" max="4609" width="12" style="153" customWidth="1"/>
    <col min="4610" max="4610" width="28.5703125" style="153" customWidth="1"/>
    <col min="4611" max="4613" width="11.7109375" style="153" customWidth="1"/>
    <col min="4614" max="4614" width="15.42578125" style="153" customWidth="1"/>
    <col min="4615" max="4616" width="9.140625" style="153"/>
    <col min="4617" max="4617" width="11" style="153" customWidth="1"/>
    <col min="4618" max="4618" width="15.85546875" style="153" customWidth="1"/>
    <col min="4619" max="4619" width="9.140625" style="153"/>
    <col min="4620" max="4620" width="15.28515625" style="153" customWidth="1"/>
    <col min="4621" max="4864" width="9.140625" style="153"/>
    <col min="4865" max="4865" width="12" style="153" customWidth="1"/>
    <col min="4866" max="4866" width="28.5703125" style="153" customWidth="1"/>
    <col min="4867" max="4869" width="11.7109375" style="153" customWidth="1"/>
    <col min="4870" max="4870" width="15.42578125" style="153" customWidth="1"/>
    <col min="4871" max="4872" width="9.140625" style="153"/>
    <col min="4873" max="4873" width="11" style="153" customWidth="1"/>
    <col min="4874" max="4874" width="15.85546875" style="153" customWidth="1"/>
    <col min="4875" max="4875" width="9.140625" style="153"/>
    <col min="4876" max="4876" width="15.28515625" style="153" customWidth="1"/>
    <col min="4877" max="5120" width="9.140625" style="153"/>
    <col min="5121" max="5121" width="12" style="153" customWidth="1"/>
    <col min="5122" max="5122" width="28.5703125" style="153" customWidth="1"/>
    <col min="5123" max="5125" width="11.7109375" style="153" customWidth="1"/>
    <col min="5126" max="5126" width="15.42578125" style="153" customWidth="1"/>
    <col min="5127" max="5128" width="9.140625" style="153"/>
    <col min="5129" max="5129" width="11" style="153" customWidth="1"/>
    <col min="5130" max="5130" width="15.85546875" style="153" customWidth="1"/>
    <col min="5131" max="5131" width="9.140625" style="153"/>
    <col min="5132" max="5132" width="15.28515625" style="153" customWidth="1"/>
    <col min="5133" max="5376" width="9.140625" style="153"/>
    <col min="5377" max="5377" width="12" style="153" customWidth="1"/>
    <col min="5378" max="5378" width="28.5703125" style="153" customWidth="1"/>
    <col min="5379" max="5381" width="11.7109375" style="153" customWidth="1"/>
    <col min="5382" max="5382" width="15.42578125" style="153" customWidth="1"/>
    <col min="5383" max="5384" width="9.140625" style="153"/>
    <col min="5385" max="5385" width="11" style="153" customWidth="1"/>
    <col min="5386" max="5386" width="15.85546875" style="153" customWidth="1"/>
    <col min="5387" max="5387" width="9.140625" style="153"/>
    <col min="5388" max="5388" width="15.28515625" style="153" customWidth="1"/>
    <col min="5389" max="5632" width="9.140625" style="153"/>
    <col min="5633" max="5633" width="12" style="153" customWidth="1"/>
    <col min="5634" max="5634" width="28.5703125" style="153" customWidth="1"/>
    <col min="5635" max="5637" width="11.7109375" style="153" customWidth="1"/>
    <col min="5638" max="5638" width="15.42578125" style="153" customWidth="1"/>
    <col min="5639" max="5640" width="9.140625" style="153"/>
    <col min="5641" max="5641" width="11" style="153" customWidth="1"/>
    <col min="5642" max="5642" width="15.85546875" style="153" customWidth="1"/>
    <col min="5643" max="5643" width="9.140625" style="153"/>
    <col min="5644" max="5644" width="15.28515625" style="153" customWidth="1"/>
    <col min="5645" max="5888" width="9.140625" style="153"/>
    <col min="5889" max="5889" width="12" style="153" customWidth="1"/>
    <col min="5890" max="5890" width="28.5703125" style="153" customWidth="1"/>
    <col min="5891" max="5893" width="11.7109375" style="153" customWidth="1"/>
    <col min="5894" max="5894" width="15.42578125" style="153" customWidth="1"/>
    <col min="5895" max="5896" width="9.140625" style="153"/>
    <col min="5897" max="5897" width="11" style="153" customWidth="1"/>
    <col min="5898" max="5898" width="15.85546875" style="153" customWidth="1"/>
    <col min="5899" max="5899" width="9.140625" style="153"/>
    <col min="5900" max="5900" width="15.28515625" style="153" customWidth="1"/>
    <col min="5901" max="6144" width="9.140625" style="153"/>
    <col min="6145" max="6145" width="12" style="153" customWidth="1"/>
    <col min="6146" max="6146" width="28.5703125" style="153" customWidth="1"/>
    <col min="6147" max="6149" width="11.7109375" style="153" customWidth="1"/>
    <col min="6150" max="6150" width="15.42578125" style="153" customWidth="1"/>
    <col min="6151" max="6152" width="9.140625" style="153"/>
    <col min="6153" max="6153" width="11" style="153" customWidth="1"/>
    <col min="6154" max="6154" width="15.85546875" style="153" customWidth="1"/>
    <col min="6155" max="6155" width="9.140625" style="153"/>
    <col min="6156" max="6156" width="15.28515625" style="153" customWidth="1"/>
    <col min="6157" max="6400" width="9.140625" style="153"/>
    <col min="6401" max="6401" width="12" style="153" customWidth="1"/>
    <col min="6402" max="6402" width="28.5703125" style="153" customWidth="1"/>
    <col min="6403" max="6405" width="11.7109375" style="153" customWidth="1"/>
    <col min="6406" max="6406" width="15.42578125" style="153" customWidth="1"/>
    <col min="6407" max="6408" width="9.140625" style="153"/>
    <col min="6409" max="6409" width="11" style="153" customWidth="1"/>
    <col min="6410" max="6410" width="15.85546875" style="153" customWidth="1"/>
    <col min="6411" max="6411" width="9.140625" style="153"/>
    <col min="6412" max="6412" width="15.28515625" style="153" customWidth="1"/>
    <col min="6413" max="6656" width="9.140625" style="153"/>
    <col min="6657" max="6657" width="12" style="153" customWidth="1"/>
    <col min="6658" max="6658" width="28.5703125" style="153" customWidth="1"/>
    <col min="6659" max="6661" width="11.7109375" style="153" customWidth="1"/>
    <col min="6662" max="6662" width="15.42578125" style="153" customWidth="1"/>
    <col min="6663" max="6664" width="9.140625" style="153"/>
    <col min="6665" max="6665" width="11" style="153" customWidth="1"/>
    <col min="6666" max="6666" width="15.85546875" style="153" customWidth="1"/>
    <col min="6667" max="6667" width="9.140625" style="153"/>
    <col min="6668" max="6668" width="15.28515625" style="153" customWidth="1"/>
    <col min="6669" max="6912" width="9.140625" style="153"/>
    <col min="6913" max="6913" width="12" style="153" customWidth="1"/>
    <col min="6914" max="6914" width="28.5703125" style="153" customWidth="1"/>
    <col min="6915" max="6917" width="11.7109375" style="153" customWidth="1"/>
    <col min="6918" max="6918" width="15.42578125" style="153" customWidth="1"/>
    <col min="6919" max="6920" width="9.140625" style="153"/>
    <col min="6921" max="6921" width="11" style="153" customWidth="1"/>
    <col min="6922" max="6922" width="15.85546875" style="153" customWidth="1"/>
    <col min="6923" max="6923" width="9.140625" style="153"/>
    <col min="6924" max="6924" width="15.28515625" style="153" customWidth="1"/>
    <col min="6925" max="7168" width="9.140625" style="153"/>
    <col min="7169" max="7169" width="12" style="153" customWidth="1"/>
    <col min="7170" max="7170" width="28.5703125" style="153" customWidth="1"/>
    <col min="7171" max="7173" width="11.7109375" style="153" customWidth="1"/>
    <col min="7174" max="7174" width="15.42578125" style="153" customWidth="1"/>
    <col min="7175" max="7176" width="9.140625" style="153"/>
    <col min="7177" max="7177" width="11" style="153" customWidth="1"/>
    <col min="7178" max="7178" width="15.85546875" style="153" customWidth="1"/>
    <col min="7179" max="7179" width="9.140625" style="153"/>
    <col min="7180" max="7180" width="15.28515625" style="153" customWidth="1"/>
    <col min="7181" max="7424" width="9.140625" style="153"/>
    <col min="7425" max="7425" width="12" style="153" customWidth="1"/>
    <col min="7426" max="7426" width="28.5703125" style="153" customWidth="1"/>
    <col min="7427" max="7429" width="11.7109375" style="153" customWidth="1"/>
    <col min="7430" max="7430" width="15.42578125" style="153" customWidth="1"/>
    <col min="7431" max="7432" width="9.140625" style="153"/>
    <col min="7433" max="7433" width="11" style="153" customWidth="1"/>
    <col min="7434" max="7434" width="15.85546875" style="153" customWidth="1"/>
    <col min="7435" max="7435" width="9.140625" style="153"/>
    <col min="7436" max="7436" width="15.28515625" style="153" customWidth="1"/>
    <col min="7437" max="7680" width="9.140625" style="153"/>
    <col min="7681" max="7681" width="12" style="153" customWidth="1"/>
    <col min="7682" max="7682" width="28.5703125" style="153" customWidth="1"/>
    <col min="7683" max="7685" width="11.7109375" style="153" customWidth="1"/>
    <col min="7686" max="7686" width="15.42578125" style="153" customWidth="1"/>
    <col min="7687" max="7688" width="9.140625" style="153"/>
    <col min="7689" max="7689" width="11" style="153" customWidth="1"/>
    <col min="7690" max="7690" width="15.85546875" style="153" customWidth="1"/>
    <col min="7691" max="7691" width="9.140625" style="153"/>
    <col min="7692" max="7692" width="15.28515625" style="153" customWidth="1"/>
    <col min="7693" max="7936" width="9.140625" style="153"/>
    <col min="7937" max="7937" width="12" style="153" customWidth="1"/>
    <col min="7938" max="7938" width="28.5703125" style="153" customWidth="1"/>
    <col min="7939" max="7941" width="11.7109375" style="153" customWidth="1"/>
    <col min="7942" max="7942" width="15.42578125" style="153" customWidth="1"/>
    <col min="7943" max="7944" width="9.140625" style="153"/>
    <col min="7945" max="7945" width="11" style="153" customWidth="1"/>
    <col min="7946" max="7946" width="15.85546875" style="153" customWidth="1"/>
    <col min="7947" max="7947" width="9.140625" style="153"/>
    <col min="7948" max="7948" width="15.28515625" style="153" customWidth="1"/>
    <col min="7949" max="8192" width="9.140625" style="153"/>
    <col min="8193" max="8193" width="12" style="153" customWidth="1"/>
    <col min="8194" max="8194" width="28.5703125" style="153" customWidth="1"/>
    <col min="8195" max="8197" width="11.7109375" style="153" customWidth="1"/>
    <col min="8198" max="8198" width="15.42578125" style="153" customWidth="1"/>
    <col min="8199" max="8200" width="9.140625" style="153"/>
    <col min="8201" max="8201" width="11" style="153" customWidth="1"/>
    <col min="8202" max="8202" width="15.85546875" style="153" customWidth="1"/>
    <col min="8203" max="8203" width="9.140625" style="153"/>
    <col min="8204" max="8204" width="15.28515625" style="153" customWidth="1"/>
    <col min="8205" max="8448" width="9.140625" style="153"/>
    <col min="8449" max="8449" width="12" style="153" customWidth="1"/>
    <col min="8450" max="8450" width="28.5703125" style="153" customWidth="1"/>
    <col min="8451" max="8453" width="11.7109375" style="153" customWidth="1"/>
    <col min="8454" max="8454" width="15.42578125" style="153" customWidth="1"/>
    <col min="8455" max="8456" width="9.140625" style="153"/>
    <col min="8457" max="8457" width="11" style="153" customWidth="1"/>
    <col min="8458" max="8458" width="15.85546875" style="153" customWidth="1"/>
    <col min="8459" max="8459" width="9.140625" style="153"/>
    <col min="8460" max="8460" width="15.28515625" style="153" customWidth="1"/>
    <col min="8461" max="8704" width="9.140625" style="153"/>
    <col min="8705" max="8705" width="12" style="153" customWidth="1"/>
    <col min="8706" max="8706" width="28.5703125" style="153" customWidth="1"/>
    <col min="8707" max="8709" width="11.7109375" style="153" customWidth="1"/>
    <col min="8710" max="8710" width="15.42578125" style="153" customWidth="1"/>
    <col min="8711" max="8712" width="9.140625" style="153"/>
    <col min="8713" max="8713" width="11" style="153" customWidth="1"/>
    <col min="8714" max="8714" width="15.85546875" style="153" customWidth="1"/>
    <col min="8715" max="8715" width="9.140625" style="153"/>
    <col min="8716" max="8716" width="15.28515625" style="153" customWidth="1"/>
    <col min="8717" max="8960" width="9.140625" style="153"/>
    <col min="8961" max="8961" width="12" style="153" customWidth="1"/>
    <col min="8962" max="8962" width="28.5703125" style="153" customWidth="1"/>
    <col min="8963" max="8965" width="11.7109375" style="153" customWidth="1"/>
    <col min="8966" max="8966" width="15.42578125" style="153" customWidth="1"/>
    <col min="8967" max="8968" width="9.140625" style="153"/>
    <col min="8969" max="8969" width="11" style="153" customWidth="1"/>
    <col min="8970" max="8970" width="15.85546875" style="153" customWidth="1"/>
    <col min="8971" max="8971" width="9.140625" style="153"/>
    <col min="8972" max="8972" width="15.28515625" style="153" customWidth="1"/>
    <col min="8973" max="9216" width="9.140625" style="153"/>
    <col min="9217" max="9217" width="12" style="153" customWidth="1"/>
    <col min="9218" max="9218" width="28.5703125" style="153" customWidth="1"/>
    <col min="9219" max="9221" width="11.7109375" style="153" customWidth="1"/>
    <col min="9222" max="9222" width="15.42578125" style="153" customWidth="1"/>
    <col min="9223" max="9224" width="9.140625" style="153"/>
    <col min="9225" max="9225" width="11" style="153" customWidth="1"/>
    <col min="9226" max="9226" width="15.85546875" style="153" customWidth="1"/>
    <col min="9227" max="9227" width="9.140625" style="153"/>
    <col min="9228" max="9228" width="15.28515625" style="153" customWidth="1"/>
    <col min="9229" max="9472" width="9.140625" style="153"/>
    <col min="9473" max="9473" width="12" style="153" customWidth="1"/>
    <col min="9474" max="9474" width="28.5703125" style="153" customWidth="1"/>
    <col min="9475" max="9477" width="11.7109375" style="153" customWidth="1"/>
    <col min="9478" max="9478" width="15.42578125" style="153" customWidth="1"/>
    <col min="9479" max="9480" width="9.140625" style="153"/>
    <col min="9481" max="9481" width="11" style="153" customWidth="1"/>
    <col min="9482" max="9482" width="15.85546875" style="153" customWidth="1"/>
    <col min="9483" max="9483" width="9.140625" style="153"/>
    <col min="9484" max="9484" width="15.28515625" style="153" customWidth="1"/>
    <col min="9485" max="9728" width="9.140625" style="153"/>
    <col min="9729" max="9729" width="12" style="153" customWidth="1"/>
    <col min="9730" max="9730" width="28.5703125" style="153" customWidth="1"/>
    <col min="9731" max="9733" width="11.7109375" style="153" customWidth="1"/>
    <col min="9734" max="9734" width="15.42578125" style="153" customWidth="1"/>
    <col min="9735" max="9736" width="9.140625" style="153"/>
    <col min="9737" max="9737" width="11" style="153" customWidth="1"/>
    <col min="9738" max="9738" width="15.85546875" style="153" customWidth="1"/>
    <col min="9739" max="9739" width="9.140625" style="153"/>
    <col min="9740" max="9740" width="15.28515625" style="153" customWidth="1"/>
    <col min="9741" max="9984" width="9.140625" style="153"/>
    <col min="9985" max="9985" width="12" style="153" customWidth="1"/>
    <col min="9986" max="9986" width="28.5703125" style="153" customWidth="1"/>
    <col min="9987" max="9989" width="11.7109375" style="153" customWidth="1"/>
    <col min="9990" max="9990" width="15.42578125" style="153" customWidth="1"/>
    <col min="9991" max="9992" width="9.140625" style="153"/>
    <col min="9993" max="9993" width="11" style="153" customWidth="1"/>
    <col min="9994" max="9994" width="15.85546875" style="153" customWidth="1"/>
    <col min="9995" max="9995" width="9.140625" style="153"/>
    <col min="9996" max="9996" width="15.28515625" style="153" customWidth="1"/>
    <col min="9997" max="10240" width="9.140625" style="153"/>
    <col min="10241" max="10241" width="12" style="153" customWidth="1"/>
    <col min="10242" max="10242" width="28.5703125" style="153" customWidth="1"/>
    <col min="10243" max="10245" width="11.7109375" style="153" customWidth="1"/>
    <col min="10246" max="10246" width="15.42578125" style="153" customWidth="1"/>
    <col min="10247" max="10248" width="9.140625" style="153"/>
    <col min="10249" max="10249" width="11" style="153" customWidth="1"/>
    <col min="10250" max="10250" width="15.85546875" style="153" customWidth="1"/>
    <col min="10251" max="10251" width="9.140625" style="153"/>
    <col min="10252" max="10252" width="15.28515625" style="153" customWidth="1"/>
    <col min="10253" max="10496" width="9.140625" style="153"/>
    <col min="10497" max="10497" width="12" style="153" customWidth="1"/>
    <col min="10498" max="10498" width="28.5703125" style="153" customWidth="1"/>
    <col min="10499" max="10501" width="11.7109375" style="153" customWidth="1"/>
    <col min="10502" max="10502" width="15.42578125" style="153" customWidth="1"/>
    <col min="10503" max="10504" width="9.140625" style="153"/>
    <col min="10505" max="10505" width="11" style="153" customWidth="1"/>
    <col min="10506" max="10506" width="15.85546875" style="153" customWidth="1"/>
    <col min="10507" max="10507" width="9.140625" style="153"/>
    <col min="10508" max="10508" width="15.28515625" style="153" customWidth="1"/>
    <col min="10509" max="10752" width="9.140625" style="153"/>
    <col min="10753" max="10753" width="12" style="153" customWidth="1"/>
    <col min="10754" max="10754" width="28.5703125" style="153" customWidth="1"/>
    <col min="10755" max="10757" width="11.7109375" style="153" customWidth="1"/>
    <col min="10758" max="10758" width="15.42578125" style="153" customWidth="1"/>
    <col min="10759" max="10760" width="9.140625" style="153"/>
    <col min="10761" max="10761" width="11" style="153" customWidth="1"/>
    <col min="10762" max="10762" width="15.85546875" style="153" customWidth="1"/>
    <col min="10763" max="10763" width="9.140625" style="153"/>
    <col min="10764" max="10764" width="15.28515625" style="153" customWidth="1"/>
    <col min="10765" max="11008" width="9.140625" style="153"/>
    <col min="11009" max="11009" width="12" style="153" customWidth="1"/>
    <col min="11010" max="11010" width="28.5703125" style="153" customWidth="1"/>
    <col min="11011" max="11013" width="11.7109375" style="153" customWidth="1"/>
    <col min="11014" max="11014" width="15.42578125" style="153" customWidth="1"/>
    <col min="11015" max="11016" width="9.140625" style="153"/>
    <col min="11017" max="11017" width="11" style="153" customWidth="1"/>
    <col min="11018" max="11018" width="15.85546875" style="153" customWidth="1"/>
    <col min="11019" max="11019" width="9.140625" style="153"/>
    <col min="11020" max="11020" width="15.28515625" style="153" customWidth="1"/>
    <col min="11021" max="11264" width="9.140625" style="153"/>
    <col min="11265" max="11265" width="12" style="153" customWidth="1"/>
    <col min="11266" max="11266" width="28.5703125" style="153" customWidth="1"/>
    <col min="11267" max="11269" width="11.7109375" style="153" customWidth="1"/>
    <col min="11270" max="11270" width="15.42578125" style="153" customWidth="1"/>
    <col min="11271" max="11272" width="9.140625" style="153"/>
    <col min="11273" max="11273" width="11" style="153" customWidth="1"/>
    <col min="11274" max="11274" width="15.85546875" style="153" customWidth="1"/>
    <col min="11275" max="11275" width="9.140625" style="153"/>
    <col min="11276" max="11276" width="15.28515625" style="153" customWidth="1"/>
    <col min="11277" max="11520" width="9.140625" style="153"/>
    <col min="11521" max="11521" width="12" style="153" customWidth="1"/>
    <col min="11522" max="11522" width="28.5703125" style="153" customWidth="1"/>
    <col min="11523" max="11525" width="11.7109375" style="153" customWidth="1"/>
    <col min="11526" max="11526" width="15.42578125" style="153" customWidth="1"/>
    <col min="11527" max="11528" width="9.140625" style="153"/>
    <col min="11529" max="11529" width="11" style="153" customWidth="1"/>
    <col min="11530" max="11530" width="15.85546875" style="153" customWidth="1"/>
    <col min="11531" max="11531" width="9.140625" style="153"/>
    <col min="11532" max="11532" width="15.28515625" style="153" customWidth="1"/>
    <col min="11533" max="11776" width="9.140625" style="153"/>
    <col min="11777" max="11777" width="12" style="153" customWidth="1"/>
    <col min="11778" max="11778" width="28.5703125" style="153" customWidth="1"/>
    <col min="11779" max="11781" width="11.7109375" style="153" customWidth="1"/>
    <col min="11782" max="11782" width="15.42578125" style="153" customWidth="1"/>
    <col min="11783" max="11784" width="9.140625" style="153"/>
    <col min="11785" max="11785" width="11" style="153" customWidth="1"/>
    <col min="11786" max="11786" width="15.85546875" style="153" customWidth="1"/>
    <col min="11787" max="11787" width="9.140625" style="153"/>
    <col min="11788" max="11788" width="15.28515625" style="153" customWidth="1"/>
    <col min="11789" max="12032" width="9.140625" style="153"/>
    <col min="12033" max="12033" width="12" style="153" customWidth="1"/>
    <col min="12034" max="12034" width="28.5703125" style="153" customWidth="1"/>
    <col min="12035" max="12037" width="11.7109375" style="153" customWidth="1"/>
    <col min="12038" max="12038" width="15.42578125" style="153" customWidth="1"/>
    <col min="12039" max="12040" width="9.140625" style="153"/>
    <col min="12041" max="12041" width="11" style="153" customWidth="1"/>
    <col min="12042" max="12042" width="15.85546875" style="153" customWidth="1"/>
    <col min="12043" max="12043" width="9.140625" style="153"/>
    <col min="12044" max="12044" width="15.28515625" style="153" customWidth="1"/>
    <col min="12045" max="12288" width="9.140625" style="153"/>
    <col min="12289" max="12289" width="12" style="153" customWidth="1"/>
    <col min="12290" max="12290" width="28.5703125" style="153" customWidth="1"/>
    <col min="12291" max="12293" width="11.7109375" style="153" customWidth="1"/>
    <col min="12294" max="12294" width="15.42578125" style="153" customWidth="1"/>
    <col min="12295" max="12296" width="9.140625" style="153"/>
    <col min="12297" max="12297" width="11" style="153" customWidth="1"/>
    <col min="12298" max="12298" width="15.85546875" style="153" customWidth="1"/>
    <col min="12299" max="12299" width="9.140625" style="153"/>
    <col min="12300" max="12300" width="15.28515625" style="153" customWidth="1"/>
    <col min="12301" max="12544" width="9.140625" style="153"/>
    <col min="12545" max="12545" width="12" style="153" customWidth="1"/>
    <col min="12546" max="12546" width="28.5703125" style="153" customWidth="1"/>
    <col min="12547" max="12549" width="11.7109375" style="153" customWidth="1"/>
    <col min="12550" max="12550" width="15.42578125" style="153" customWidth="1"/>
    <col min="12551" max="12552" width="9.140625" style="153"/>
    <col min="12553" max="12553" width="11" style="153" customWidth="1"/>
    <col min="12554" max="12554" width="15.85546875" style="153" customWidth="1"/>
    <col min="12555" max="12555" width="9.140625" style="153"/>
    <col min="12556" max="12556" width="15.28515625" style="153" customWidth="1"/>
    <col min="12557" max="12800" width="9.140625" style="153"/>
    <col min="12801" max="12801" width="12" style="153" customWidth="1"/>
    <col min="12802" max="12802" width="28.5703125" style="153" customWidth="1"/>
    <col min="12803" max="12805" width="11.7109375" style="153" customWidth="1"/>
    <col min="12806" max="12806" width="15.42578125" style="153" customWidth="1"/>
    <col min="12807" max="12808" width="9.140625" style="153"/>
    <col min="12809" max="12809" width="11" style="153" customWidth="1"/>
    <col min="12810" max="12810" width="15.85546875" style="153" customWidth="1"/>
    <col min="12811" max="12811" width="9.140625" style="153"/>
    <col min="12812" max="12812" width="15.28515625" style="153" customWidth="1"/>
    <col min="12813" max="13056" width="9.140625" style="153"/>
    <col min="13057" max="13057" width="12" style="153" customWidth="1"/>
    <col min="13058" max="13058" width="28.5703125" style="153" customWidth="1"/>
    <col min="13059" max="13061" width="11.7109375" style="153" customWidth="1"/>
    <col min="13062" max="13062" width="15.42578125" style="153" customWidth="1"/>
    <col min="13063" max="13064" width="9.140625" style="153"/>
    <col min="13065" max="13065" width="11" style="153" customWidth="1"/>
    <col min="13066" max="13066" width="15.85546875" style="153" customWidth="1"/>
    <col min="13067" max="13067" width="9.140625" style="153"/>
    <col min="13068" max="13068" width="15.28515625" style="153" customWidth="1"/>
    <col min="13069" max="13312" width="9.140625" style="153"/>
    <col min="13313" max="13313" width="12" style="153" customWidth="1"/>
    <col min="13314" max="13314" width="28.5703125" style="153" customWidth="1"/>
    <col min="13315" max="13317" width="11.7109375" style="153" customWidth="1"/>
    <col min="13318" max="13318" width="15.42578125" style="153" customWidth="1"/>
    <col min="13319" max="13320" width="9.140625" style="153"/>
    <col min="13321" max="13321" width="11" style="153" customWidth="1"/>
    <col min="13322" max="13322" width="15.85546875" style="153" customWidth="1"/>
    <col min="13323" max="13323" width="9.140625" style="153"/>
    <col min="13324" max="13324" width="15.28515625" style="153" customWidth="1"/>
    <col min="13325" max="13568" width="9.140625" style="153"/>
    <col min="13569" max="13569" width="12" style="153" customWidth="1"/>
    <col min="13570" max="13570" width="28.5703125" style="153" customWidth="1"/>
    <col min="13571" max="13573" width="11.7109375" style="153" customWidth="1"/>
    <col min="13574" max="13574" width="15.42578125" style="153" customWidth="1"/>
    <col min="13575" max="13576" width="9.140625" style="153"/>
    <col min="13577" max="13577" width="11" style="153" customWidth="1"/>
    <col min="13578" max="13578" width="15.85546875" style="153" customWidth="1"/>
    <col min="13579" max="13579" width="9.140625" style="153"/>
    <col min="13580" max="13580" width="15.28515625" style="153" customWidth="1"/>
    <col min="13581" max="13824" width="9.140625" style="153"/>
    <col min="13825" max="13825" width="12" style="153" customWidth="1"/>
    <col min="13826" max="13826" width="28.5703125" style="153" customWidth="1"/>
    <col min="13827" max="13829" width="11.7109375" style="153" customWidth="1"/>
    <col min="13830" max="13830" width="15.42578125" style="153" customWidth="1"/>
    <col min="13831" max="13832" width="9.140625" style="153"/>
    <col min="13833" max="13833" width="11" style="153" customWidth="1"/>
    <col min="13834" max="13834" width="15.85546875" style="153" customWidth="1"/>
    <col min="13835" max="13835" width="9.140625" style="153"/>
    <col min="13836" max="13836" width="15.28515625" style="153" customWidth="1"/>
    <col min="13837" max="14080" width="9.140625" style="153"/>
    <col min="14081" max="14081" width="12" style="153" customWidth="1"/>
    <col min="14082" max="14082" width="28.5703125" style="153" customWidth="1"/>
    <col min="14083" max="14085" width="11.7109375" style="153" customWidth="1"/>
    <col min="14086" max="14086" width="15.42578125" style="153" customWidth="1"/>
    <col min="14087" max="14088" width="9.140625" style="153"/>
    <col min="14089" max="14089" width="11" style="153" customWidth="1"/>
    <col min="14090" max="14090" width="15.85546875" style="153" customWidth="1"/>
    <col min="14091" max="14091" width="9.140625" style="153"/>
    <col min="14092" max="14092" width="15.28515625" style="153" customWidth="1"/>
    <col min="14093" max="14336" width="9.140625" style="153"/>
    <col min="14337" max="14337" width="12" style="153" customWidth="1"/>
    <col min="14338" max="14338" width="28.5703125" style="153" customWidth="1"/>
    <col min="14339" max="14341" width="11.7109375" style="153" customWidth="1"/>
    <col min="14342" max="14342" width="15.42578125" style="153" customWidth="1"/>
    <col min="14343" max="14344" width="9.140625" style="153"/>
    <col min="14345" max="14345" width="11" style="153" customWidth="1"/>
    <col min="14346" max="14346" width="15.85546875" style="153" customWidth="1"/>
    <col min="14347" max="14347" width="9.140625" style="153"/>
    <col min="14348" max="14348" width="15.28515625" style="153" customWidth="1"/>
    <col min="14349" max="14592" width="9.140625" style="153"/>
    <col min="14593" max="14593" width="12" style="153" customWidth="1"/>
    <col min="14594" max="14594" width="28.5703125" style="153" customWidth="1"/>
    <col min="14595" max="14597" width="11.7109375" style="153" customWidth="1"/>
    <col min="14598" max="14598" width="15.42578125" style="153" customWidth="1"/>
    <col min="14599" max="14600" width="9.140625" style="153"/>
    <col min="14601" max="14601" width="11" style="153" customWidth="1"/>
    <col min="14602" max="14602" width="15.85546875" style="153" customWidth="1"/>
    <col min="14603" max="14603" width="9.140625" style="153"/>
    <col min="14604" max="14604" width="15.28515625" style="153" customWidth="1"/>
    <col min="14605" max="14848" width="9.140625" style="153"/>
    <col min="14849" max="14849" width="12" style="153" customWidth="1"/>
    <col min="14850" max="14850" width="28.5703125" style="153" customWidth="1"/>
    <col min="14851" max="14853" width="11.7109375" style="153" customWidth="1"/>
    <col min="14854" max="14854" width="15.42578125" style="153" customWidth="1"/>
    <col min="14855" max="14856" width="9.140625" style="153"/>
    <col min="14857" max="14857" width="11" style="153" customWidth="1"/>
    <col min="14858" max="14858" width="15.85546875" style="153" customWidth="1"/>
    <col min="14859" max="14859" width="9.140625" style="153"/>
    <col min="14860" max="14860" width="15.28515625" style="153" customWidth="1"/>
    <col min="14861" max="15104" width="9.140625" style="153"/>
    <col min="15105" max="15105" width="12" style="153" customWidth="1"/>
    <col min="15106" max="15106" width="28.5703125" style="153" customWidth="1"/>
    <col min="15107" max="15109" width="11.7109375" style="153" customWidth="1"/>
    <col min="15110" max="15110" width="15.42578125" style="153" customWidth="1"/>
    <col min="15111" max="15112" width="9.140625" style="153"/>
    <col min="15113" max="15113" width="11" style="153" customWidth="1"/>
    <col min="15114" max="15114" width="15.85546875" style="153" customWidth="1"/>
    <col min="15115" max="15115" width="9.140625" style="153"/>
    <col min="15116" max="15116" width="15.28515625" style="153" customWidth="1"/>
    <col min="15117" max="15360" width="9.140625" style="153"/>
    <col min="15361" max="15361" width="12" style="153" customWidth="1"/>
    <col min="15362" max="15362" width="28.5703125" style="153" customWidth="1"/>
    <col min="15363" max="15365" width="11.7109375" style="153" customWidth="1"/>
    <col min="15366" max="15366" width="15.42578125" style="153" customWidth="1"/>
    <col min="15367" max="15368" width="9.140625" style="153"/>
    <col min="15369" max="15369" width="11" style="153" customWidth="1"/>
    <col min="15370" max="15370" width="15.85546875" style="153" customWidth="1"/>
    <col min="15371" max="15371" width="9.140625" style="153"/>
    <col min="15372" max="15372" width="15.28515625" style="153" customWidth="1"/>
    <col min="15373" max="15616" width="9.140625" style="153"/>
    <col min="15617" max="15617" width="12" style="153" customWidth="1"/>
    <col min="15618" max="15618" width="28.5703125" style="153" customWidth="1"/>
    <col min="15619" max="15621" width="11.7109375" style="153" customWidth="1"/>
    <col min="15622" max="15622" width="15.42578125" style="153" customWidth="1"/>
    <col min="15623" max="15624" width="9.140625" style="153"/>
    <col min="15625" max="15625" width="11" style="153" customWidth="1"/>
    <col min="15626" max="15626" width="15.85546875" style="153" customWidth="1"/>
    <col min="15627" max="15627" width="9.140625" style="153"/>
    <col min="15628" max="15628" width="15.28515625" style="153" customWidth="1"/>
    <col min="15629" max="15872" width="9.140625" style="153"/>
    <col min="15873" max="15873" width="12" style="153" customWidth="1"/>
    <col min="15874" max="15874" width="28.5703125" style="153" customWidth="1"/>
    <col min="15875" max="15877" width="11.7109375" style="153" customWidth="1"/>
    <col min="15878" max="15878" width="15.42578125" style="153" customWidth="1"/>
    <col min="15879" max="15880" width="9.140625" style="153"/>
    <col min="15881" max="15881" width="11" style="153" customWidth="1"/>
    <col min="15882" max="15882" width="15.85546875" style="153" customWidth="1"/>
    <col min="15883" max="15883" width="9.140625" style="153"/>
    <col min="15884" max="15884" width="15.28515625" style="153" customWidth="1"/>
    <col min="15885" max="16128" width="9.140625" style="153"/>
    <col min="16129" max="16129" width="12" style="153" customWidth="1"/>
    <col min="16130" max="16130" width="28.5703125" style="153" customWidth="1"/>
    <col min="16131" max="16133" width="11.7109375" style="153" customWidth="1"/>
    <col min="16134" max="16134" width="15.42578125" style="153" customWidth="1"/>
    <col min="16135" max="16136" width="9.140625" style="153"/>
    <col min="16137" max="16137" width="11" style="153" customWidth="1"/>
    <col min="16138" max="16138" width="15.85546875" style="153" customWidth="1"/>
    <col min="16139" max="16139" width="9.140625" style="153"/>
    <col min="16140" max="16140" width="15.28515625" style="153" customWidth="1"/>
    <col min="16141" max="16384" width="9.140625" style="153"/>
  </cols>
  <sheetData>
    <row r="1" spans="1:7">
      <c r="A1" s="381"/>
    </row>
    <row r="2" spans="1:7" ht="18" customHeight="1">
      <c r="A2" s="1620" t="s">
        <v>499</v>
      </c>
      <c r="B2" s="1620"/>
      <c r="C2" s="1620"/>
      <c r="D2" s="1620"/>
      <c r="E2" s="1620"/>
      <c r="F2" s="1620"/>
      <c r="G2" s="1620"/>
    </row>
    <row r="3" spans="1:7" ht="18" customHeight="1">
      <c r="A3" s="151"/>
      <c r="B3" s="1621" t="s">
        <v>545</v>
      </c>
      <c r="C3" s="1621"/>
      <c r="D3" s="1621"/>
      <c r="E3" s="1621"/>
      <c r="F3" s="1621"/>
      <c r="G3" s="151"/>
    </row>
    <row r="4" spans="1:7" ht="15.75" thickBot="1"/>
    <row r="5" spans="1:7" ht="15.75" thickBot="1">
      <c r="B5" s="262" t="s">
        <v>0</v>
      </c>
      <c r="C5" s="1622" t="s">
        <v>609</v>
      </c>
      <c r="D5" s="1622"/>
      <c r="E5" s="1622"/>
      <c r="F5" s="1622"/>
    </row>
    <row r="6" spans="1:7" ht="15.75" thickBot="1">
      <c r="B6" s="262" t="s">
        <v>1</v>
      </c>
      <c r="C6" s="1623" t="s">
        <v>106</v>
      </c>
      <c r="D6" s="1624"/>
      <c r="E6" s="1624"/>
      <c r="F6" s="1625"/>
    </row>
    <row r="7" spans="1:7" ht="15.75" thickBot="1">
      <c r="B7" s="262" t="s">
        <v>3</v>
      </c>
      <c r="C7" s="1626" t="s">
        <v>544</v>
      </c>
      <c r="D7" s="1627"/>
      <c r="E7" s="1627"/>
      <c r="F7" s="1628"/>
    </row>
    <row r="8" spans="1:7" ht="15.75" thickBot="1">
      <c r="B8" s="1629" t="s">
        <v>4</v>
      </c>
      <c r="C8" s="1630"/>
      <c r="D8" s="1630"/>
      <c r="E8" s="1630"/>
      <c r="F8" s="1631"/>
    </row>
    <row r="9" spans="1:7" ht="15.75" thickBot="1">
      <c r="B9" s="1719" t="s">
        <v>1498</v>
      </c>
      <c r="C9" s="1720"/>
      <c r="D9" s="1720"/>
      <c r="E9" s="1720"/>
      <c r="F9" s="1721"/>
    </row>
    <row r="10" spans="1:7" ht="36.75" customHeight="1" thickBot="1">
      <c r="B10" s="1719"/>
      <c r="C10" s="1720"/>
      <c r="D10" s="1720"/>
      <c r="E10" s="1720"/>
      <c r="F10" s="1721"/>
    </row>
    <row r="11" spans="1:7" ht="15.75" thickBot="1">
      <c r="B11" s="1719"/>
      <c r="C11" s="1720"/>
      <c r="D11" s="1720"/>
      <c r="E11" s="1720"/>
      <c r="F11" s="1721"/>
    </row>
    <row r="12" spans="1:7" ht="38.25" customHeight="1" thickBot="1">
      <c r="B12" s="263" t="s">
        <v>5</v>
      </c>
      <c r="C12" s="1635" t="s">
        <v>1499</v>
      </c>
      <c r="D12" s="1636"/>
      <c r="E12" s="1636"/>
      <c r="F12" s="1637"/>
    </row>
    <row r="13" spans="1:7" ht="23.25" customHeight="1">
      <c r="B13" s="1576" t="s">
        <v>6</v>
      </c>
      <c r="C13" s="264">
        <v>2021</v>
      </c>
      <c r="D13" s="264">
        <v>2022</v>
      </c>
      <c r="E13" s="264">
        <v>2023</v>
      </c>
      <c r="F13" s="264">
        <v>2024</v>
      </c>
    </row>
    <row r="14" spans="1:7" ht="15.75" thickBot="1">
      <c r="B14" s="1577"/>
      <c r="C14" s="265" t="s">
        <v>7</v>
      </c>
      <c r="D14" s="265" t="s">
        <v>8</v>
      </c>
      <c r="E14" s="265" t="s">
        <v>8</v>
      </c>
      <c r="F14" s="265" t="s">
        <v>8</v>
      </c>
    </row>
    <row r="15" spans="1:7" ht="25.5" customHeight="1" thickBot="1">
      <c r="B15" s="382" t="s">
        <v>1500</v>
      </c>
      <c r="C15" s="383">
        <v>21000</v>
      </c>
      <c r="D15" s="383">
        <v>22000</v>
      </c>
      <c r="E15" s="383">
        <v>23000</v>
      </c>
      <c r="F15" s="383">
        <v>24000</v>
      </c>
    </row>
    <row r="16" spans="1:7" ht="25.5" customHeight="1" thickBot="1">
      <c r="B16" s="382" t="s">
        <v>1501</v>
      </c>
      <c r="C16" s="384">
        <v>4630</v>
      </c>
      <c r="D16" s="385">
        <v>4800</v>
      </c>
      <c r="E16" s="385">
        <v>4900</v>
      </c>
      <c r="F16" s="385">
        <v>5000</v>
      </c>
    </row>
    <row r="17" spans="2:11" ht="15.75" thickBot="1">
      <c r="B17" s="269"/>
      <c r="C17" s="386" t="s">
        <v>59</v>
      </c>
      <c r="D17" s="386" t="s">
        <v>60</v>
      </c>
      <c r="E17" s="386" t="s">
        <v>60</v>
      </c>
      <c r="F17" s="386" t="s">
        <v>60</v>
      </c>
    </row>
    <row r="18" spans="2:11" ht="23.25" thickBot="1">
      <c r="B18" s="269" t="s">
        <v>58</v>
      </c>
      <c r="C18" s="386" t="s">
        <v>59</v>
      </c>
      <c r="D18" s="386" t="s">
        <v>60</v>
      </c>
      <c r="E18" s="386" t="s">
        <v>60</v>
      </c>
      <c r="F18" s="386" t="s">
        <v>60</v>
      </c>
    </row>
    <row r="19" spans="2:11" ht="50.25" customHeight="1" thickBot="1">
      <c r="B19" s="268" t="s">
        <v>9</v>
      </c>
      <c r="C19" s="1638" t="s">
        <v>1502</v>
      </c>
      <c r="D19" s="1639"/>
      <c r="E19" s="1639"/>
      <c r="F19" s="1640"/>
    </row>
    <row r="20" spans="2:11" ht="23.25" customHeight="1" thickBot="1">
      <c r="B20" s="1581" t="s">
        <v>10</v>
      </c>
      <c r="C20" s="1582"/>
      <c r="D20" s="1582"/>
      <c r="E20" s="1582"/>
      <c r="F20" s="1583"/>
      <c r="I20" s="82"/>
      <c r="K20" s="82"/>
    </row>
    <row r="21" spans="2:11" ht="27" customHeight="1" thickBot="1">
      <c r="B21" s="382" t="s">
        <v>1503</v>
      </c>
      <c r="C21" s="387">
        <v>65780</v>
      </c>
      <c r="D21" s="388">
        <v>67380</v>
      </c>
      <c r="E21" s="388">
        <v>66380</v>
      </c>
      <c r="F21" s="388">
        <v>66380</v>
      </c>
      <c r="H21" s="86"/>
    </row>
    <row r="22" spans="2:11" ht="30.75" customHeight="1" thickBot="1">
      <c r="B22" s="269"/>
      <c r="C22" s="386" t="s">
        <v>59</v>
      </c>
      <c r="D22" s="386" t="s">
        <v>60</v>
      </c>
      <c r="E22" s="386" t="s">
        <v>60</v>
      </c>
      <c r="F22" s="386" t="s">
        <v>60</v>
      </c>
    </row>
    <row r="23" spans="2:11" ht="30.75" customHeight="1" thickBot="1">
      <c r="B23" s="269" t="s">
        <v>58</v>
      </c>
      <c r="C23" s="386" t="s">
        <v>59</v>
      </c>
      <c r="D23" s="386" t="s">
        <v>60</v>
      </c>
      <c r="E23" s="386" t="s">
        <v>60</v>
      </c>
      <c r="F23" s="386" t="s">
        <v>60</v>
      </c>
    </row>
    <row r="24" spans="2:11" ht="30.75" customHeight="1" thickBot="1">
      <c r="B24" s="268" t="s">
        <v>1247</v>
      </c>
      <c r="C24" s="1638" t="s">
        <v>1504</v>
      </c>
      <c r="D24" s="1639"/>
      <c r="E24" s="1639"/>
      <c r="F24" s="1640"/>
    </row>
    <row r="25" spans="2:11" ht="30.75" customHeight="1" thickBot="1">
      <c r="B25" s="1581" t="s">
        <v>1248</v>
      </c>
      <c r="C25" s="1582"/>
      <c r="D25" s="1582"/>
      <c r="E25" s="1582"/>
      <c r="F25" s="1583"/>
    </row>
    <row r="26" spans="2:11" ht="30.75" customHeight="1" thickBot="1">
      <c r="B26" s="382" t="s">
        <v>1505</v>
      </c>
      <c r="C26" s="270">
        <v>12229</v>
      </c>
      <c r="D26" s="270">
        <v>12329</v>
      </c>
      <c r="E26" s="270">
        <v>12429</v>
      </c>
      <c r="F26" s="270">
        <v>12529</v>
      </c>
    </row>
    <row r="27" spans="2:11" ht="30.75" customHeight="1" thickBot="1">
      <c r="B27" s="382" t="s">
        <v>1506</v>
      </c>
      <c r="C27" s="389">
        <v>2497</v>
      </c>
      <c r="D27" s="389">
        <v>2597</v>
      </c>
      <c r="E27" s="389">
        <v>2697</v>
      </c>
      <c r="F27" s="389">
        <v>2797</v>
      </c>
    </row>
    <row r="28" spans="2:11" ht="30.75" customHeight="1" thickBot="1">
      <c r="B28" s="382" t="s">
        <v>1507</v>
      </c>
      <c r="C28" s="389">
        <v>2497</v>
      </c>
      <c r="D28" s="389">
        <v>2597</v>
      </c>
      <c r="E28" s="389">
        <v>2697</v>
      </c>
      <c r="F28" s="389">
        <v>2797</v>
      </c>
    </row>
    <row r="29" spans="2:11" ht="30.75" customHeight="1" thickBot="1">
      <c r="B29" s="269"/>
      <c r="C29" s="390" t="s">
        <v>59</v>
      </c>
      <c r="D29" s="391" t="s">
        <v>60</v>
      </c>
      <c r="E29" s="391" t="s">
        <v>60</v>
      </c>
      <c r="F29" s="391" t="s">
        <v>60</v>
      </c>
    </row>
    <row r="30" spans="2:11" ht="30.75" customHeight="1" thickBot="1">
      <c r="B30" s="269" t="s">
        <v>58</v>
      </c>
      <c r="C30" s="386" t="s">
        <v>59</v>
      </c>
      <c r="D30" s="386" t="s">
        <v>60</v>
      </c>
      <c r="E30" s="386" t="s">
        <v>60</v>
      </c>
      <c r="F30" s="386" t="s">
        <v>60</v>
      </c>
    </row>
    <row r="31" spans="2:11" ht="30.75" hidden="1" customHeight="1" thickBot="1">
      <c r="B31" s="392"/>
      <c r="C31" s="393"/>
      <c r="D31" s="394"/>
      <c r="E31" s="394"/>
      <c r="F31" s="271"/>
    </row>
    <row r="32" spans="2:11" ht="24" customHeight="1" thickBot="1">
      <c r="B32" s="1617" t="s">
        <v>1508</v>
      </c>
      <c r="C32" s="1618"/>
      <c r="D32" s="1618"/>
      <c r="E32" s="1618"/>
      <c r="F32" s="1619"/>
    </row>
    <row r="33" spans="2:12" ht="15.75" thickBot="1">
      <c r="B33" s="1598" t="s">
        <v>12</v>
      </c>
      <c r="C33" s="1599"/>
      <c r="D33" s="1599"/>
      <c r="E33" s="1599"/>
      <c r="F33" s="1600"/>
    </row>
    <row r="34" spans="2:12" ht="18.75" customHeight="1" thickBot="1">
      <c r="B34" s="273" t="s">
        <v>13</v>
      </c>
      <c r="C34" s="1613" t="s">
        <v>608</v>
      </c>
      <c r="D34" s="1612"/>
      <c r="E34" s="1612"/>
      <c r="F34" s="1605"/>
    </row>
    <row r="35" spans="2:12" ht="31.5" customHeight="1" thickBot="1">
      <c r="B35" s="269" t="s">
        <v>14</v>
      </c>
      <c r="C35" s="1614" t="s">
        <v>1509</v>
      </c>
      <c r="D35" s="1615"/>
      <c r="E35" s="1615"/>
      <c r="F35" s="1616"/>
    </row>
    <row r="36" spans="2:12" ht="15.75" thickBot="1">
      <c r="B36" s="269" t="s">
        <v>15</v>
      </c>
      <c r="C36" s="1584" t="s">
        <v>1510</v>
      </c>
      <c r="D36" s="1585"/>
      <c r="E36" s="1585"/>
      <c r="F36" s="1586"/>
    </row>
    <row r="37" spans="2:12" ht="12.75" customHeight="1">
      <c r="B37" s="1576"/>
      <c r="C37" s="274">
        <v>2021</v>
      </c>
      <c r="D37" s="274">
        <v>2022</v>
      </c>
      <c r="E37" s="274">
        <v>2023</v>
      </c>
      <c r="F37" s="274">
        <v>2024</v>
      </c>
    </row>
    <row r="38" spans="2:12" ht="12" customHeight="1" thickBot="1">
      <c r="B38" s="1577"/>
      <c r="C38" s="275" t="s">
        <v>7</v>
      </c>
      <c r="D38" s="275" t="s">
        <v>8</v>
      </c>
      <c r="E38" s="275" t="s">
        <v>8</v>
      </c>
      <c r="F38" s="275" t="s">
        <v>8</v>
      </c>
    </row>
    <row r="39" spans="2:12" ht="15.75" thickBot="1">
      <c r="B39" s="269" t="s">
        <v>16</v>
      </c>
      <c r="C39" s="276">
        <v>21000</v>
      </c>
      <c r="D39" s="276">
        <v>22000</v>
      </c>
      <c r="E39" s="276">
        <v>23000</v>
      </c>
      <c r="F39" s="276">
        <v>24000</v>
      </c>
    </row>
    <row r="40" spans="2:12" ht="15.75" thickBot="1">
      <c r="B40" s="269" t="s">
        <v>17</v>
      </c>
      <c r="C40" s="276">
        <f>C69</f>
        <v>51680</v>
      </c>
      <c r="D40" s="276">
        <f>D69</f>
        <v>54380</v>
      </c>
      <c r="E40" s="276">
        <f>E69</f>
        <v>52380</v>
      </c>
      <c r="F40" s="276">
        <f>F69</f>
        <v>52380</v>
      </c>
    </row>
    <row r="41" spans="2:12" ht="15.75" thickBot="1">
      <c r="B41" s="269" t="s">
        <v>18</v>
      </c>
      <c r="C41" s="276">
        <f>C40/C39</f>
        <v>2.460952380952381</v>
      </c>
      <c r="D41" s="276">
        <f>D40/D39</f>
        <v>2.4718181818181817</v>
      </c>
      <c r="E41" s="276">
        <f>E40/E39</f>
        <v>2.2773913043478262</v>
      </c>
      <c r="F41" s="276">
        <f>F40/F39</f>
        <v>2.1825000000000001</v>
      </c>
    </row>
    <row r="42" spans="2:12" ht="15.75" thickBot="1">
      <c r="B42" s="269" t="s">
        <v>19</v>
      </c>
      <c r="C42" s="277" t="s">
        <v>20</v>
      </c>
      <c r="D42" s="278">
        <f>D39/C39-1</f>
        <v>4.7619047619047672E-2</v>
      </c>
      <c r="E42" s="278">
        <f t="shared" ref="E42:F44" si="0">E39/D39-1</f>
        <v>4.5454545454545414E-2</v>
      </c>
      <c r="F42" s="278">
        <f t="shared" si="0"/>
        <v>4.3478260869565188E-2</v>
      </c>
      <c r="H42" s="98"/>
      <c r="I42" s="98"/>
      <c r="J42" s="98"/>
      <c r="K42" s="98"/>
      <c r="L42" s="98"/>
    </row>
    <row r="43" spans="2:12" ht="15.75" thickBot="1">
      <c r="B43" s="269" t="s">
        <v>21</v>
      </c>
      <c r="C43" s="277" t="s">
        <v>20</v>
      </c>
      <c r="D43" s="278">
        <f>D40/C40-1</f>
        <v>5.2244582043343701E-2</v>
      </c>
      <c r="E43" s="278">
        <f t="shared" si="0"/>
        <v>-3.6778227289444687E-2</v>
      </c>
      <c r="F43" s="278">
        <f t="shared" si="0"/>
        <v>0</v>
      </c>
    </row>
    <row r="44" spans="2:12" ht="15.75" thickBot="1">
      <c r="B44" s="269" t="s">
        <v>22</v>
      </c>
      <c r="C44" s="277" t="s">
        <v>20</v>
      </c>
      <c r="D44" s="278">
        <f>D41/C41-1</f>
        <v>4.4152828595551696E-3</v>
      </c>
      <c r="E44" s="278">
        <f t="shared" si="0"/>
        <v>-7.8657434798599102E-2</v>
      </c>
      <c r="F44" s="278">
        <f t="shared" si="0"/>
        <v>-4.166666666666663E-2</v>
      </c>
    </row>
    <row r="45" spans="2:12" ht="15.75" thickBot="1">
      <c r="B45" s="1573" t="s">
        <v>56</v>
      </c>
      <c r="C45" s="1574"/>
      <c r="D45" s="1574"/>
      <c r="E45" s="1574"/>
      <c r="F45" s="1575"/>
    </row>
    <row r="46" spans="2:12" ht="12.75" customHeight="1">
      <c r="B46" s="1576"/>
      <c r="C46" s="274">
        <v>2021</v>
      </c>
      <c r="D46" s="274">
        <v>2022</v>
      </c>
      <c r="E46" s="274">
        <v>2023</v>
      </c>
      <c r="F46" s="274">
        <v>2024</v>
      </c>
    </row>
    <row r="47" spans="2:12" ht="11.25" customHeight="1" thickBot="1">
      <c r="B47" s="1577"/>
      <c r="C47" s="275" t="s">
        <v>7</v>
      </c>
      <c r="D47" s="275" t="s">
        <v>8</v>
      </c>
      <c r="E47" s="275" t="s">
        <v>8</v>
      </c>
      <c r="F47" s="275" t="s">
        <v>8</v>
      </c>
    </row>
    <row r="48" spans="2:12" ht="15.75" thickBot="1">
      <c r="B48" s="279" t="s">
        <v>23</v>
      </c>
      <c r="C48" s="280">
        <f>C49+C50</f>
        <v>22000</v>
      </c>
      <c r="D48" s="280">
        <f>D49+D50</f>
        <v>25000</v>
      </c>
      <c r="E48" s="280">
        <f>E49+E50</f>
        <v>25000</v>
      </c>
      <c r="F48" s="280">
        <f>F49+F50</f>
        <v>25000</v>
      </c>
    </row>
    <row r="49" spans="2:9" ht="15.75" thickBot="1">
      <c r="B49" s="281" t="s">
        <v>136</v>
      </c>
      <c r="C49" s="395">
        <v>22000</v>
      </c>
      <c r="D49" s="282">
        <v>25000</v>
      </c>
      <c r="E49" s="282">
        <v>25000</v>
      </c>
      <c r="F49" s="282">
        <v>25000</v>
      </c>
      <c r="H49" s="98"/>
    </row>
    <row r="50" spans="2:9" ht="15.75" thickBot="1">
      <c r="B50" s="281" t="s">
        <v>137</v>
      </c>
      <c r="C50" s="282"/>
      <c r="D50" s="282"/>
      <c r="E50" s="282"/>
      <c r="F50" s="282"/>
    </row>
    <row r="51" spans="2:9" ht="24.75" thickBot="1">
      <c r="B51" s="279" t="s">
        <v>24</v>
      </c>
      <c r="C51" s="280">
        <f>C52+C53</f>
        <v>4380</v>
      </c>
      <c r="D51" s="280">
        <f>D52+D53</f>
        <v>4380</v>
      </c>
      <c r="E51" s="280">
        <f>E52+E53</f>
        <v>4380</v>
      </c>
      <c r="F51" s="280">
        <f>F52+F53</f>
        <v>4380</v>
      </c>
    </row>
    <row r="52" spans="2:9" ht="15.75" thickBot="1">
      <c r="B52" s="281" t="s">
        <v>136</v>
      </c>
      <c r="C52" s="395">
        <v>4380</v>
      </c>
      <c r="D52" s="280">
        <v>4380</v>
      </c>
      <c r="E52" s="280">
        <v>4380</v>
      </c>
      <c r="F52" s="280">
        <v>4380</v>
      </c>
      <c r="I52" s="98"/>
    </row>
    <row r="53" spans="2:9" ht="15.75" thickBot="1">
      <c r="B53" s="281" t="s">
        <v>137</v>
      </c>
      <c r="C53" s="282"/>
      <c r="D53" s="280"/>
      <c r="E53" s="280"/>
      <c r="F53" s="280"/>
      <c r="I53" s="98"/>
    </row>
    <row r="54" spans="2:9" ht="15.75" thickBot="1">
      <c r="B54" s="279" t="s">
        <v>25</v>
      </c>
      <c r="C54" s="282">
        <f>C55+C56</f>
        <v>25300</v>
      </c>
      <c r="D54" s="282">
        <f>D55+D56</f>
        <v>25000</v>
      </c>
      <c r="E54" s="282">
        <f>E55+E56</f>
        <v>23000</v>
      </c>
      <c r="F54" s="282">
        <f>F55+F56</f>
        <v>23000</v>
      </c>
    </row>
    <row r="55" spans="2:9" ht="15.75" thickBot="1">
      <c r="B55" s="281" t="s">
        <v>136</v>
      </c>
      <c r="C55" s="395">
        <v>23300</v>
      </c>
      <c r="D55" s="280">
        <v>23000</v>
      </c>
      <c r="E55" s="280">
        <v>21000</v>
      </c>
      <c r="F55" s="280">
        <v>21000</v>
      </c>
    </row>
    <row r="56" spans="2:9" ht="15.75" thickBot="1">
      <c r="B56" s="281" t="s">
        <v>137</v>
      </c>
      <c r="C56" s="282">
        <v>2000</v>
      </c>
      <c r="D56" s="282">
        <v>2000</v>
      </c>
      <c r="E56" s="282">
        <v>2000</v>
      </c>
      <c r="F56" s="282">
        <v>2000</v>
      </c>
    </row>
    <row r="57" spans="2:9" ht="15.75" thickBot="1">
      <c r="B57" s="279" t="s">
        <v>26</v>
      </c>
      <c r="C57" s="282"/>
      <c r="D57" s="280"/>
      <c r="E57" s="280"/>
      <c r="F57" s="280"/>
    </row>
    <row r="58" spans="2:9" ht="15.75" thickBot="1">
      <c r="B58" s="281" t="s">
        <v>136</v>
      </c>
      <c r="C58" s="282"/>
      <c r="D58" s="280"/>
      <c r="E58" s="280"/>
      <c r="F58" s="280"/>
    </row>
    <row r="59" spans="2:9" ht="15.75" thickBot="1">
      <c r="B59" s="281" t="s">
        <v>137</v>
      </c>
      <c r="C59" s="282"/>
      <c r="D59" s="280"/>
      <c r="E59" s="280"/>
      <c r="F59" s="280"/>
    </row>
    <row r="60" spans="2:9" ht="15.75" thickBot="1">
      <c r="B60" s="279" t="s">
        <v>27</v>
      </c>
      <c r="C60" s="282"/>
      <c r="D60" s="280"/>
      <c r="E60" s="280"/>
      <c r="F60" s="280"/>
    </row>
    <row r="61" spans="2:9" ht="15.75" thickBot="1">
      <c r="B61" s="281" t="s">
        <v>136</v>
      </c>
      <c r="C61" s="282"/>
      <c r="D61" s="280"/>
      <c r="E61" s="280"/>
      <c r="F61" s="280"/>
    </row>
    <row r="62" spans="2:9" ht="15.75" thickBot="1">
      <c r="B62" s="281" t="s">
        <v>137</v>
      </c>
      <c r="C62" s="282"/>
      <c r="D62" s="280"/>
      <c r="E62" s="280"/>
      <c r="F62" s="280"/>
    </row>
    <row r="63" spans="2:9" ht="15.75" thickBot="1">
      <c r="B63" s="279" t="s">
        <v>28</v>
      </c>
      <c r="C63" s="282"/>
      <c r="D63" s="280"/>
      <c r="E63" s="280"/>
      <c r="F63" s="280"/>
    </row>
    <row r="64" spans="2:9" ht="15.75" thickBot="1">
      <c r="B64" s="281" t="s">
        <v>136</v>
      </c>
      <c r="C64" s="283"/>
      <c r="D64" s="280">
        <v>0</v>
      </c>
      <c r="E64" s="284">
        <v>0</v>
      </c>
      <c r="F64" s="284">
        <v>0</v>
      </c>
    </row>
    <row r="65" spans="2:13" ht="15.75" thickBot="1">
      <c r="B65" s="281" t="s">
        <v>137</v>
      </c>
      <c r="C65" s="282"/>
      <c r="D65" s="282"/>
      <c r="E65" s="282"/>
      <c r="F65" s="282"/>
    </row>
    <row r="66" spans="2:13" ht="24.75" thickBot="1">
      <c r="B66" s="279" t="s">
        <v>29</v>
      </c>
      <c r="C66" s="282">
        <v>0</v>
      </c>
      <c r="D66" s="280">
        <v>0</v>
      </c>
      <c r="E66" s="280">
        <f>D66*1.03*0.99</f>
        <v>0</v>
      </c>
      <c r="F66" s="280">
        <f>E66*1.03*0.99</f>
        <v>0</v>
      </c>
      <c r="I66" s="105"/>
    </row>
    <row r="67" spans="2:13" ht="15.75" thickBot="1">
      <c r="B67" s="281" t="s">
        <v>136</v>
      </c>
      <c r="C67" s="282">
        <v>100</v>
      </c>
      <c r="D67" s="282">
        <v>0</v>
      </c>
      <c r="E67" s="282">
        <v>0</v>
      </c>
      <c r="F67" s="282">
        <v>0</v>
      </c>
      <c r="K67" s="396"/>
      <c r="L67" s="396"/>
      <c r="M67" s="396"/>
    </row>
    <row r="68" spans="2:13" ht="15.75" thickBot="1">
      <c r="B68" s="281" t="s">
        <v>137</v>
      </c>
      <c r="C68" s="282"/>
      <c r="D68" s="286"/>
      <c r="E68" s="285"/>
      <c r="F68" s="285"/>
    </row>
    <row r="69" spans="2:13" ht="15.75" thickBot="1">
      <c r="B69" s="287" t="s">
        <v>30</v>
      </c>
      <c r="C69" s="282">
        <f>C66+C60+C57+C54+C51+C48</f>
        <v>51680</v>
      </c>
      <c r="D69" s="282">
        <f>D66+D60+D57+D54+D51+D48</f>
        <v>54380</v>
      </c>
      <c r="E69" s="282">
        <f>E66+E60+E57+E54+E51+E48</f>
        <v>52380</v>
      </c>
      <c r="F69" s="282">
        <f>F66+F60+F57+F54+F51+F48</f>
        <v>52380</v>
      </c>
    </row>
    <row r="70" spans="2:13" ht="15.75" thickBot="1">
      <c r="B70" s="288" t="s">
        <v>31</v>
      </c>
      <c r="C70" s="289">
        <f>IF(C69-C40=0,0,"Error")</f>
        <v>0</v>
      </c>
      <c r="D70" s="289">
        <f>IF(D69-D40=0,0,"Error")</f>
        <v>0</v>
      </c>
      <c r="E70" s="289">
        <f>IF(E69-E40=0,0,"Error")</f>
        <v>0</v>
      </c>
      <c r="F70" s="289">
        <f>IF(F69-F40=0,0,"Error")</f>
        <v>0</v>
      </c>
    </row>
    <row r="71" spans="2:13" ht="15.75" hidden="1" thickBot="1">
      <c r="B71" s="290" t="s">
        <v>281</v>
      </c>
      <c r="C71" s="1604"/>
      <c r="D71" s="1612"/>
      <c r="E71" s="1612"/>
      <c r="F71" s="1605"/>
    </row>
    <row r="72" spans="2:13" ht="26.25" hidden="1" customHeight="1">
      <c r="B72" s="269" t="s">
        <v>14</v>
      </c>
      <c r="C72" s="1581"/>
      <c r="D72" s="1582"/>
      <c r="E72" s="1582"/>
      <c r="F72" s="1583"/>
    </row>
    <row r="73" spans="2:13" ht="15.75" hidden="1" thickBot="1">
      <c r="B73" s="269" t="s">
        <v>15</v>
      </c>
      <c r="C73" s="1584"/>
      <c r="D73" s="1585"/>
      <c r="E73" s="1585"/>
      <c r="F73" s="1586"/>
    </row>
    <row r="74" spans="2:13" ht="12.75" hidden="1" customHeight="1">
      <c r="B74" s="1576"/>
      <c r="C74" s="274">
        <v>2018</v>
      </c>
      <c r="D74" s="274">
        <v>2019</v>
      </c>
      <c r="E74" s="274">
        <v>2020</v>
      </c>
      <c r="F74" s="274">
        <v>2021</v>
      </c>
    </row>
    <row r="75" spans="2:13" ht="9" hidden="1" customHeight="1">
      <c r="B75" s="1577"/>
      <c r="C75" s="275" t="s">
        <v>7</v>
      </c>
      <c r="D75" s="275" t="s">
        <v>8</v>
      </c>
      <c r="E75" s="275" t="s">
        <v>8</v>
      </c>
      <c r="F75" s="275" t="s">
        <v>8</v>
      </c>
    </row>
    <row r="76" spans="2:13" ht="15.75" hidden="1" thickBot="1">
      <c r="B76" s="269" t="s">
        <v>16</v>
      </c>
      <c r="C76" s="269"/>
      <c r="D76" s="269"/>
      <c r="E76" s="269"/>
      <c r="F76" s="269"/>
    </row>
    <row r="77" spans="2:13" ht="15.75" hidden="1" thickBot="1">
      <c r="B77" s="269" t="s">
        <v>17</v>
      </c>
      <c r="C77" s="276">
        <f>C106</f>
        <v>0</v>
      </c>
      <c r="D77" s="276">
        <f>D106</f>
        <v>0</v>
      </c>
      <c r="E77" s="276">
        <f>E106</f>
        <v>0</v>
      </c>
      <c r="F77" s="276">
        <f>F106</f>
        <v>0</v>
      </c>
    </row>
    <row r="78" spans="2:13" ht="15.75" hidden="1" thickBot="1">
      <c r="B78" s="269" t="s">
        <v>18</v>
      </c>
      <c r="C78" s="276" t="e">
        <f>C77/C76</f>
        <v>#DIV/0!</v>
      </c>
      <c r="D78" s="276" t="e">
        <f>D77/D76</f>
        <v>#DIV/0!</v>
      </c>
      <c r="E78" s="276" t="e">
        <f>E77/E76</f>
        <v>#DIV/0!</v>
      </c>
      <c r="F78" s="276" t="e">
        <f>F77/F76</f>
        <v>#DIV/0!</v>
      </c>
    </row>
    <row r="79" spans="2:13" ht="15.75" hidden="1" thickBot="1">
      <c r="B79" s="269" t="s">
        <v>19</v>
      </c>
      <c r="C79" s="277"/>
      <c r="D79" s="278" t="e">
        <f t="shared" ref="D79:F81" si="1">D76/C76-1</f>
        <v>#DIV/0!</v>
      </c>
      <c r="E79" s="278" t="e">
        <f t="shared" si="1"/>
        <v>#DIV/0!</v>
      </c>
      <c r="F79" s="278" t="e">
        <f t="shared" si="1"/>
        <v>#DIV/0!</v>
      </c>
    </row>
    <row r="80" spans="2:13" ht="15.75" hidden="1" thickBot="1">
      <c r="B80" s="269" t="s">
        <v>21</v>
      </c>
      <c r="C80" s="277"/>
      <c r="D80" s="278" t="e">
        <f t="shared" si="1"/>
        <v>#DIV/0!</v>
      </c>
      <c r="E80" s="278" t="e">
        <f t="shared" si="1"/>
        <v>#DIV/0!</v>
      </c>
      <c r="F80" s="278" t="e">
        <f t="shared" si="1"/>
        <v>#DIV/0!</v>
      </c>
    </row>
    <row r="81" spans="2:6" ht="15.75" hidden="1" thickBot="1">
      <c r="B81" s="269" t="s">
        <v>22</v>
      </c>
      <c r="C81" s="277"/>
      <c r="D81" s="278" t="e">
        <f t="shared" si="1"/>
        <v>#DIV/0!</v>
      </c>
      <c r="E81" s="278" t="e">
        <f t="shared" si="1"/>
        <v>#DIV/0!</v>
      </c>
      <c r="F81" s="278" t="e">
        <f t="shared" si="1"/>
        <v>#DIV/0!</v>
      </c>
    </row>
    <row r="82" spans="2:6" ht="24.75" hidden="1" customHeight="1">
      <c r="B82" s="1573" t="s">
        <v>282</v>
      </c>
      <c r="C82" s="1574"/>
      <c r="D82" s="1574"/>
      <c r="E82" s="1574"/>
      <c r="F82" s="1575"/>
    </row>
    <row r="83" spans="2:6" ht="12.75" hidden="1" customHeight="1">
      <c r="B83" s="1576"/>
      <c r="C83" s="274">
        <v>2018</v>
      </c>
      <c r="D83" s="274">
        <v>2019</v>
      </c>
      <c r="E83" s="274">
        <v>2020</v>
      </c>
      <c r="F83" s="274">
        <v>2021</v>
      </c>
    </row>
    <row r="84" spans="2:6" ht="9" hidden="1" customHeight="1">
      <c r="B84" s="1577"/>
      <c r="C84" s="275" t="s">
        <v>7</v>
      </c>
      <c r="D84" s="275" t="s">
        <v>8</v>
      </c>
      <c r="E84" s="275" t="s">
        <v>8</v>
      </c>
      <c r="F84" s="275" t="s">
        <v>8</v>
      </c>
    </row>
    <row r="85" spans="2:6" ht="24.75" hidden="1" customHeight="1">
      <c r="B85" s="279" t="s">
        <v>23</v>
      </c>
      <c r="C85" s="280"/>
      <c r="D85" s="280"/>
      <c r="E85" s="280"/>
      <c r="F85" s="280"/>
    </row>
    <row r="86" spans="2:6" ht="38.25" hidden="1" customHeight="1">
      <c r="B86" s="281" t="s">
        <v>136</v>
      </c>
      <c r="C86" s="282"/>
      <c r="D86" s="291"/>
      <c r="E86" s="291"/>
      <c r="F86" s="291"/>
    </row>
    <row r="87" spans="2:6" ht="24.75" hidden="1" customHeight="1">
      <c r="B87" s="281" t="s">
        <v>137</v>
      </c>
      <c r="C87" s="282"/>
      <c r="D87" s="291"/>
      <c r="E87" s="291"/>
      <c r="F87" s="291"/>
    </row>
    <row r="88" spans="2:6" ht="24.75" hidden="1" customHeight="1">
      <c r="B88" s="279" t="s">
        <v>24</v>
      </c>
      <c r="C88" s="280"/>
      <c r="D88" s="280"/>
      <c r="E88" s="280"/>
      <c r="F88" s="280"/>
    </row>
    <row r="89" spans="2:6" ht="15.75" hidden="1" thickBot="1">
      <c r="B89" s="281" t="s">
        <v>136</v>
      </c>
      <c r="C89" s="282"/>
      <c r="D89" s="280"/>
      <c r="E89" s="280"/>
      <c r="F89" s="280"/>
    </row>
    <row r="90" spans="2:6" ht="15.75" hidden="1" thickBot="1">
      <c r="B90" s="281" t="s">
        <v>137</v>
      </c>
      <c r="C90" s="282"/>
      <c r="D90" s="280"/>
      <c r="E90" s="280"/>
      <c r="F90" s="280"/>
    </row>
    <row r="91" spans="2:6" ht="24.75" hidden="1" customHeight="1">
      <c r="B91" s="279" t="s">
        <v>25</v>
      </c>
      <c r="C91" s="282">
        <v>0</v>
      </c>
      <c r="D91" s="280">
        <v>0</v>
      </c>
      <c r="E91" s="280">
        <v>0</v>
      </c>
      <c r="F91" s="280">
        <v>0</v>
      </c>
    </row>
    <row r="92" spans="2:6" ht="15.75" hidden="1" thickBot="1">
      <c r="B92" s="281" t="s">
        <v>136</v>
      </c>
      <c r="C92" s="282"/>
      <c r="D92" s="280"/>
      <c r="E92" s="280"/>
      <c r="F92" s="280"/>
    </row>
    <row r="93" spans="2:6" ht="15.75" hidden="1" thickBot="1">
      <c r="B93" s="281" t="s">
        <v>137</v>
      </c>
      <c r="C93" s="282"/>
      <c r="D93" s="280"/>
      <c r="E93" s="280"/>
      <c r="F93" s="280"/>
    </row>
    <row r="94" spans="2:6" ht="15.75" hidden="1" thickBot="1">
      <c r="B94" s="279" t="s">
        <v>26</v>
      </c>
      <c r="C94" s="282"/>
      <c r="D94" s="280"/>
      <c r="E94" s="280"/>
      <c r="F94" s="280"/>
    </row>
    <row r="95" spans="2:6" ht="15.75" hidden="1" thickBot="1">
      <c r="B95" s="281" t="s">
        <v>136</v>
      </c>
      <c r="C95" s="282"/>
      <c r="D95" s="280"/>
      <c r="E95" s="280"/>
      <c r="F95" s="280"/>
    </row>
    <row r="96" spans="2:6" ht="15.75" hidden="1" thickBot="1">
      <c r="B96" s="281" t="s">
        <v>137</v>
      </c>
      <c r="C96" s="282"/>
      <c r="D96" s="280"/>
      <c r="E96" s="280"/>
      <c r="F96" s="280"/>
    </row>
    <row r="97" spans="2:6" ht="15.75" hidden="1" thickBot="1">
      <c r="B97" s="279" t="s">
        <v>27</v>
      </c>
      <c r="C97" s="282"/>
      <c r="D97" s="280"/>
      <c r="E97" s="280"/>
      <c r="F97" s="280"/>
    </row>
    <row r="98" spans="2:6" ht="15.75" hidden="1" thickBot="1">
      <c r="B98" s="281" t="s">
        <v>136</v>
      </c>
      <c r="C98" s="282"/>
      <c r="D98" s="280"/>
      <c r="E98" s="280"/>
      <c r="F98" s="280"/>
    </row>
    <row r="99" spans="2:6" ht="15.75" hidden="1" thickBot="1">
      <c r="B99" s="281" t="s">
        <v>137</v>
      </c>
      <c r="C99" s="282"/>
      <c r="D99" s="280"/>
      <c r="E99" s="280"/>
      <c r="F99" s="280"/>
    </row>
    <row r="100" spans="2:6" ht="15.75" hidden="1" thickBot="1">
      <c r="B100" s="279" t="s">
        <v>28</v>
      </c>
      <c r="C100" s="282"/>
      <c r="D100" s="280"/>
      <c r="E100" s="280"/>
      <c r="F100" s="280"/>
    </row>
    <row r="101" spans="2:6" ht="15.75" hidden="1" thickBot="1">
      <c r="B101" s="281" t="s">
        <v>136</v>
      </c>
      <c r="C101" s="282"/>
      <c r="D101" s="280"/>
      <c r="E101" s="280"/>
      <c r="F101" s="280"/>
    </row>
    <row r="102" spans="2:6" ht="15.75" hidden="1" thickBot="1">
      <c r="B102" s="281" t="s">
        <v>137</v>
      </c>
      <c r="C102" s="282"/>
      <c r="D102" s="280"/>
      <c r="E102" s="280"/>
      <c r="F102" s="280"/>
    </row>
    <row r="103" spans="2:6" ht="24.75" hidden="1" thickBot="1">
      <c r="B103" s="279" t="s">
        <v>29</v>
      </c>
      <c r="C103" s="282"/>
      <c r="D103" s="280"/>
      <c r="E103" s="280"/>
      <c r="F103" s="280"/>
    </row>
    <row r="104" spans="2:6" ht="15.75" hidden="1" thickBot="1">
      <c r="B104" s="281" t="s">
        <v>136</v>
      </c>
      <c r="C104" s="282"/>
      <c r="D104" s="280"/>
      <c r="E104" s="280"/>
      <c r="F104" s="280"/>
    </row>
    <row r="105" spans="2:6" ht="15.75" hidden="1" thickBot="1">
      <c r="B105" s="281" t="s">
        <v>137</v>
      </c>
      <c r="C105" s="282"/>
      <c r="D105" s="280"/>
      <c r="E105" s="280"/>
      <c r="F105" s="280"/>
    </row>
    <row r="106" spans="2:6" ht="15.75" hidden="1" thickBot="1">
      <c r="B106" s="292" t="s">
        <v>47</v>
      </c>
      <c r="C106" s="282">
        <f>C103+C100+C97+C94+C91+C88+C85</f>
        <v>0</v>
      </c>
      <c r="D106" s="282">
        <f>D103+D100+D97+D94+D91+D88+D85</f>
        <v>0</v>
      </c>
      <c r="E106" s="282">
        <f>E103+E100+E97+E94+E91+E88+E85</f>
        <v>0</v>
      </c>
      <c r="F106" s="282">
        <f>F103+F100+F97+F94+F91+F88+F85</f>
        <v>0</v>
      </c>
    </row>
    <row r="107" spans="2:6" ht="17.25" hidden="1" customHeight="1">
      <c r="B107" s="288" t="s">
        <v>31</v>
      </c>
      <c r="C107" s="289">
        <f>IF(C106-C77=0,0,"Error")</f>
        <v>0</v>
      </c>
      <c r="D107" s="289">
        <f>IF(D106-D77=0,0,"Error")</f>
        <v>0</v>
      </c>
      <c r="E107" s="289">
        <f>IF(E106-E77=0,0,"Error")</f>
        <v>0</v>
      </c>
      <c r="F107" s="289">
        <f>IF(F106-F77=0,0,"Error")</f>
        <v>0</v>
      </c>
    </row>
    <row r="108" spans="2:6" ht="15.75" hidden="1" thickBot="1">
      <c r="B108" s="290" t="s">
        <v>343</v>
      </c>
      <c r="C108" s="1604"/>
      <c r="D108" s="1612"/>
      <c r="E108" s="1612"/>
      <c r="F108" s="1605"/>
    </row>
    <row r="109" spans="2:6" ht="26.25" hidden="1" customHeight="1">
      <c r="B109" s="269" t="s">
        <v>14</v>
      </c>
      <c r="C109" s="1581"/>
      <c r="D109" s="1582"/>
      <c r="E109" s="1582"/>
      <c r="F109" s="1583"/>
    </row>
    <row r="110" spans="2:6" ht="15.75" hidden="1" thickBot="1">
      <c r="B110" s="269" t="s">
        <v>15</v>
      </c>
      <c r="C110" s="1584"/>
      <c r="D110" s="1585"/>
      <c r="E110" s="1585"/>
      <c r="F110" s="1586"/>
    </row>
    <row r="111" spans="2:6" ht="12.75" hidden="1" customHeight="1">
      <c r="B111" s="1576"/>
      <c r="C111" s="274">
        <v>2018</v>
      </c>
      <c r="D111" s="274">
        <v>2019</v>
      </c>
      <c r="E111" s="274">
        <v>2020</v>
      </c>
      <c r="F111" s="274">
        <v>2021</v>
      </c>
    </row>
    <row r="112" spans="2:6" ht="9" hidden="1" customHeight="1">
      <c r="B112" s="1577"/>
      <c r="C112" s="275" t="s">
        <v>7</v>
      </c>
      <c r="D112" s="275" t="s">
        <v>8</v>
      </c>
      <c r="E112" s="275" t="s">
        <v>8</v>
      </c>
      <c r="F112" s="275" t="s">
        <v>8</v>
      </c>
    </row>
    <row r="113" spans="2:6" ht="15.75" hidden="1" thickBot="1">
      <c r="B113" s="269" t="s">
        <v>16</v>
      </c>
      <c r="C113" s="170"/>
      <c r="D113" s="170"/>
      <c r="E113" s="170"/>
      <c r="F113" s="170"/>
    </row>
    <row r="114" spans="2:6" ht="15.75" hidden="1" thickBot="1">
      <c r="B114" s="269" t="s">
        <v>17</v>
      </c>
      <c r="C114" s="276">
        <f>C143</f>
        <v>0</v>
      </c>
      <c r="D114" s="276">
        <f>D143</f>
        <v>0</v>
      </c>
      <c r="E114" s="276">
        <f>E143</f>
        <v>0</v>
      </c>
      <c r="F114" s="276">
        <f>F143</f>
        <v>0</v>
      </c>
    </row>
    <row r="115" spans="2:6" ht="15.75" hidden="1" thickBot="1">
      <c r="B115" s="269" t="s">
        <v>18</v>
      </c>
      <c r="C115" s="276" t="e">
        <f>C114/C113</f>
        <v>#DIV/0!</v>
      </c>
      <c r="D115" s="276" t="e">
        <f>D114/D113</f>
        <v>#DIV/0!</v>
      </c>
      <c r="E115" s="276" t="e">
        <f>E114/E113</f>
        <v>#DIV/0!</v>
      </c>
      <c r="F115" s="276" t="e">
        <f>F114/F113</f>
        <v>#DIV/0!</v>
      </c>
    </row>
    <row r="116" spans="2:6" ht="15.75" hidden="1" thickBot="1">
      <c r="B116" s="269" t="s">
        <v>19</v>
      </c>
      <c r="C116" s="277"/>
      <c r="D116" s="278" t="e">
        <f t="shared" ref="D116:F118" si="2">D113/C113-1</f>
        <v>#DIV/0!</v>
      </c>
      <c r="E116" s="278" t="e">
        <f t="shared" si="2"/>
        <v>#DIV/0!</v>
      </c>
      <c r="F116" s="278" t="e">
        <f t="shared" si="2"/>
        <v>#DIV/0!</v>
      </c>
    </row>
    <row r="117" spans="2:6" ht="15.75" hidden="1" thickBot="1">
      <c r="B117" s="269" t="s">
        <v>21</v>
      </c>
      <c r="C117" s="277"/>
      <c r="D117" s="278" t="e">
        <f t="shared" si="2"/>
        <v>#DIV/0!</v>
      </c>
      <c r="E117" s="278" t="e">
        <f t="shared" si="2"/>
        <v>#DIV/0!</v>
      </c>
      <c r="F117" s="278" t="e">
        <f t="shared" si="2"/>
        <v>#DIV/0!</v>
      </c>
    </row>
    <row r="118" spans="2:6" ht="15.75" hidden="1" thickBot="1">
      <c r="B118" s="269" t="s">
        <v>22</v>
      </c>
      <c r="C118" s="277"/>
      <c r="D118" s="278" t="e">
        <f t="shared" si="2"/>
        <v>#DIV/0!</v>
      </c>
      <c r="E118" s="278" t="e">
        <f t="shared" si="2"/>
        <v>#DIV/0!</v>
      </c>
      <c r="F118" s="278" t="e">
        <f t="shared" si="2"/>
        <v>#DIV/0!</v>
      </c>
    </row>
    <row r="119" spans="2:6" ht="24.75" hidden="1" customHeight="1">
      <c r="B119" s="1573" t="s">
        <v>282</v>
      </c>
      <c r="C119" s="1574"/>
      <c r="D119" s="1574"/>
      <c r="E119" s="1574"/>
      <c r="F119" s="1575"/>
    </row>
    <row r="120" spans="2:6" ht="12.75" hidden="1" customHeight="1">
      <c r="B120" s="1576"/>
      <c r="C120" s="274">
        <v>2018</v>
      </c>
      <c r="D120" s="274">
        <v>2019</v>
      </c>
      <c r="E120" s="274">
        <v>2020</v>
      </c>
      <c r="F120" s="274">
        <v>2021</v>
      </c>
    </row>
    <row r="121" spans="2:6" ht="9" hidden="1" customHeight="1">
      <c r="B121" s="1577"/>
      <c r="C121" s="275" t="s">
        <v>7</v>
      </c>
      <c r="D121" s="275" t="s">
        <v>8</v>
      </c>
      <c r="E121" s="275" t="s">
        <v>8</v>
      </c>
      <c r="F121" s="275" t="s">
        <v>8</v>
      </c>
    </row>
    <row r="122" spans="2:6" ht="24.75" hidden="1" customHeight="1">
      <c r="B122" s="279" t="s">
        <v>23</v>
      </c>
      <c r="C122" s="280"/>
      <c r="D122" s="280"/>
      <c r="E122" s="280"/>
      <c r="F122" s="280"/>
    </row>
    <row r="123" spans="2:6" ht="15.75" hidden="1" thickBot="1">
      <c r="B123" s="281" t="s">
        <v>136</v>
      </c>
      <c r="C123" s="282"/>
      <c r="D123" s="291"/>
      <c r="E123" s="291"/>
      <c r="F123" s="291"/>
    </row>
    <row r="124" spans="2:6" ht="15.75" hidden="1" thickBot="1">
      <c r="B124" s="281" t="s">
        <v>137</v>
      </c>
      <c r="C124" s="282"/>
      <c r="D124" s="291"/>
      <c r="E124" s="291"/>
      <c r="F124" s="291"/>
    </row>
    <row r="125" spans="2:6" ht="24.75" hidden="1" customHeight="1">
      <c r="B125" s="279" t="s">
        <v>24</v>
      </c>
      <c r="C125" s="280"/>
      <c r="D125" s="280"/>
      <c r="E125" s="280"/>
      <c r="F125" s="280"/>
    </row>
    <row r="126" spans="2:6" ht="15.75" hidden="1" thickBot="1">
      <c r="B126" s="281" t="s">
        <v>136</v>
      </c>
      <c r="C126" s="282"/>
      <c r="D126" s="280"/>
      <c r="E126" s="280"/>
      <c r="F126" s="280"/>
    </row>
    <row r="127" spans="2:6" ht="15.75" hidden="1" thickBot="1">
      <c r="B127" s="281" t="s">
        <v>137</v>
      </c>
      <c r="C127" s="282"/>
      <c r="D127" s="280"/>
      <c r="E127" s="280"/>
      <c r="F127" s="280"/>
    </row>
    <row r="128" spans="2:6" ht="24.75" hidden="1" customHeight="1">
      <c r="B128" s="279" t="s">
        <v>25</v>
      </c>
      <c r="C128" s="177">
        <v>0</v>
      </c>
      <c r="D128" s="175">
        <v>0</v>
      </c>
      <c r="E128" s="175">
        <v>0</v>
      </c>
      <c r="F128" s="175">
        <v>0</v>
      </c>
    </row>
    <row r="129" spans="2:6" ht="15.75" hidden="1" thickBot="1">
      <c r="B129" s="281" t="s">
        <v>136</v>
      </c>
      <c r="C129" s="282"/>
      <c r="D129" s="280"/>
      <c r="E129" s="280"/>
      <c r="F129" s="280"/>
    </row>
    <row r="130" spans="2:6" ht="15.75" hidden="1" thickBot="1">
      <c r="B130" s="281" t="s">
        <v>137</v>
      </c>
      <c r="C130" s="282"/>
      <c r="D130" s="280"/>
      <c r="E130" s="280"/>
      <c r="F130" s="280"/>
    </row>
    <row r="131" spans="2:6" ht="15.75" hidden="1" thickBot="1">
      <c r="B131" s="279" t="s">
        <v>26</v>
      </c>
      <c r="C131" s="282"/>
      <c r="D131" s="280"/>
      <c r="E131" s="280"/>
      <c r="F131" s="280"/>
    </row>
    <row r="132" spans="2:6" ht="15.75" hidden="1" thickBot="1">
      <c r="B132" s="281" t="s">
        <v>136</v>
      </c>
      <c r="C132" s="282"/>
      <c r="D132" s="280"/>
      <c r="E132" s="280"/>
      <c r="F132" s="280"/>
    </row>
    <row r="133" spans="2:6" ht="15.75" hidden="1" thickBot="1">
      <c r="B133" s="281" t="s">
        <v>137</v>
      </c>
      <c r="C133" s="282"/>
      <c r="D133" s="280"/>
      <c r="E133" s="280"/>
      <c r="F133" s="280"/>
    </row>
    <row r="134" spans="2:6" ht="15.75" hidden="1" thickBot="1">
      <c r="B134" s="279" t="s">
        <v>27</v>
      </c>
      <c r="C134" s="282"/>
      <c r="D134" s="280"/>
      <c r="E134" s="280"/>
      <c r="F134" s="280"/>
    </row>
    <row r="135" spans="2:6" ht="15.75" hidden="1" thickBot="1">
      <c r="B135" s="281" t="s">
        <v>136</v>
      </c>
      <c r="C135" s="282"/>
      <c r="D135" s="280"/>
      <c r="E135" s="280"/>
      <c r="F135" s="280"/>
    </row>
    <row r="136" spans="2:6" ht="15" hidden="1" customHeight="1">
      <c r="B136" s="281" t="s">
        <v>137</v>
      </c>
      <c r="C136" s="282"/>
      <c r="D136" s="280"/>
      <c r="E136" s="280"/>
      <c r="F136" s="280"/>
    </row>
    <row r="137" spans="2:6" ht="15.75" hidden="1" thickBot="1">
      <c r="B137" s="279" t="s">
        <v>28</v>
      </c>
      <c r="C137" s="282">
        <v>0</v>
      </c>
      <c r="D137" s="280">
        <v>0</v>
      </c>
      <c r="E137" s="280">
        <v>0</v>
      </c>
      <c r="F137" s="280">
        <v>0</v>
      </c>
    </row>
    <row r="138" spans="2:6" ht="15.75" hidden="1" thickBot="1">
      <c r="B138" s="281" t="s">
        <v>136</v>
      </c>
      <c r="C138" s="282"/>
      <c r="D138" s="280"/>
      <c r="E138" s="280"/>
      <c r="F138" s="280"/>
    </row>
    <row r="139" spans="2:6" ht="15.75" hidden="1" thickBot="1">
      <c r="B139" s="281" t="s">
        <v>137</v>
      </c>
      <c r="C139" s="282"/>
      <c r="D139" s="280"/>
      <c r="E139" s="280"/>
      <c r="F139" s="280"/>
    </row>
    <row r="140" spans="2:6" ht="24.75" hidden="1" thickBot="1">
      <c r="B140" s="279" t="s">
        <v>29</v>
      </c>
      <c r="C140" s="282"/>
      <c r="D140" s="280"/>
      <c r="E140" s="280"/>
      <c r="F140" s="280"/>
    </row>
    <row r="141" spans="2:6" ht="15.75" hidden="1" thickBot="1">
      <c r="B141" s="281" t="s">
        <v>136</v>
      </c>
      <c r="C141" s="282"/>
      <c r="D141" s="280"/>
      <c r="E141" s="280"/>
      <c r="F141" s="280"/>
    </row>
    <row r="142" spans="2:6" ht="15.75" hidden="1" thickBot="1">
      <c r="B142" s="281" t="s">
        <v>137</v>
      </c>
      <c r="C142" s="282"/>
      <c r="D142" s="280"/>
      <c r="E142" s="280"/>
      <c r="F142" s="280"/>
    </row>
    <row r="143" spans="2:6" ht="15.75" hidden="1" thickBot="1">
      <c r="B143" s="292" t="s">
        <v>47</v>
      </c>
      <c r="C143" s="282">
        <f>C140+C137+C134+C131+C128+C125+C122</f>
        <v>0</v>
      </c>
      <c r="D143" s="282">
        <f>D140+D137+D134+D131+D128+D125+D122</f>
        <v>0</v>
      </c>
      <c r="E143" s="282">
        <f>E140+E137+E134+E131+E128+E125+E122</f>
        <v>0</v>
      </c>
      <c r="F143" s="282">
        <f>F140+F137+F134+F131+F128+F125+F122</f>
        <v>0</v>
      </c>
    </row>
    <row r="144" spans="2:6" ht="17.25" hidden="1" customHeight="1">
      <c r="B144" s="288" t="s">
        <v>31</v>
      </c>
      <c r="C144" s="289">
        <f>IF(C143-C114=0,0,"Error")</f>
        <v>0</v>
      </c>
      <c r="D144" s="289">
        <f>IF(D143-D114=0,0,"Error")</f>
        <v>0</v>
      </c>
      <c r="E144" s="289">
        <f>IF(E143-E114=0,0,"Error")</f>
        <v>0</v>
      </c>
      <c r="F144" s="289">
        <f>IF(F143-F114=0,0,"Error")</f>
        <v>0</v>
      </c>
    </row>
    <row r="145" spans="2:12" ht="15.75" thickBot="1">
      <c r="B145" s="1598" t="s">
        <v>38</v>
      </c>
      <c r="C145" s="1599"/>
      <c r="D145" s="1599"/>
      <c r="E145" s="1599"/>
      <c r="F145" s="1600"/>
    </row>
    <row r="146" spans="2:12" ht="15.75" thickBot="1">
      <c r="B146" s="1598" t="s">
        <v>39</v>
      </c>
      <c r="C146" s="1599"/>
      <c r="D146" s="1599"/>
      <c r="E146" s="1599"/>
      <c r="F146" s="1600"/>
    </row>
    <row r="147" spans="2:12" ht="15.75" thickBot="1">
      <c r="B147" s="273" t="s">
        <v>299</v>
      </c>
      <c r="C147" s="1601" t="s">
        <v>607</v>
      </c>
      <c r="D147" s="1602"/>
      <c r="E147" s="1602"/>
      <c r="F147" s="1603"/>
    </row>
    <row r="148" spans="2:12" ht="38.25" customHeight="1" thickBot="1">
      <c r="B148" s="273" t="s">
        <v>67</v>
      </c>
      <c r="C148" s="273" t="s">
        <v>1387</v>
      </c>
      <c r="D148" s="293" t="s">
        <v>138</v>
      </c>
      <c r="E148" s="1715" t="s">
        <v>603</v>
      </c>
      <c r="F148" s="1716"/>
      <c r="H148" s="1587" t="s">
        <v>1511</v>
      </c>
      <c r="I148" s="1588"/>
      <c r="J148" s="1588"/>
      <c r="K148" s="1588"/>
      <c r="L148" s="1589"/>
    </row>
    <row r="149" spans="2:12" ht="15.75" thickBot="1">
      <c r="B149" s="294"/>
      <c r="C149" s="1604"/>
      <c r="D149" s="1612"/>
      <c r="E149" s="1612"/>
      <c r="F149" s="1605"/>
      <c r="H149" s="1590"/>
      <c r="I149" s="1591"/>
      <c r="J149" s="1591"/>
      <c r="K149" s="1591"/>
      <c r="L149" s="1592"/>
    </row>
    <row r="150" spans="2:12" ht="27.75" customHeight="1" thickBot="1">
      <c r="B150" s="269" t="s">
        <v>14</v>
      </c>
      <c r="C150" s="1613" t="s">
        <v>605</v>
      </c>
      <c r="D150" s="1717"/>
      <c r="E150" s="1717"/>
      <c r="F150" s="1718"/>
      <c r="H150" s="1593"/>
      <c r="I150" s="1594"/>
      <c r="J150" s="1594"/>
      <c r="K150" s="1594"/>
      <c r="L150" s="1595"/>
    </row>
    <row r="151" spans="2:12" ht="15.75" thickBot="1">
      <c r="B151" s="269" t="s">
        <v>15</v>
      </c>
      <c r="C151" s="1584"/>
      <c r="D151" s="1585"/>
      <c r="E151" s="1585"/>
      <c r="F151" s="1586"/>
    </row>
    <row r="152" spans="2:12" ht="12.75" customHeight="1">
      <c r="B152" s="1576"/>
      <c r="C152" s="274">
        <v>2021</v>
      </c>
      <c r="D152" s="274">
        <v>2022</v>
      </c>
      <c r="E152" s="274">
        <v>2023</v>
      </c>
      <c r="F152" s="274">
        <v>2024</v>
      </c>
    </row>
    <row r="153" spans="2:12" ht="15.75" customHeight="1" thickBot="1">
      <c r="B153" s="1577"/>
      <c r="C153" s="275" t="s">
        <v>7</v>
      </c>
      <c r="D153" s="275" t="s">
        <v>8</v>
      </c>
      <c r="E153" s="275" t="s">
        <v>8</v>
      </c>
      <c r="F153" s="275" t="s">
        <v>8</v>
      </c>
    </row>
    <row r="154" spans="2:12" ht="15.75" thickBot="1">
      <c r="B154" s="269" t="s">
        <v>16</v>
      </c>
      <c r="C154" s="397">
        <v>22</v>
      </c>
      <c r="D154" s="276">
        <v>138</v>
      </c>
      <c r="E154" s="276">
        <v>0</v>
      </c>
      <c r="F154" s="276"/>
    </row>
    <row r="155" spans="2:12" ht="15.75" thickBot="1">
      <c r="B155" s="269" t="s">
        <v>17</v>
      </c>
      <c r="C155" s="276">
        <f>C173</f>
        <v>2000</v>
      </c>
      <c r="D155" s="276">
        <f>D173</f>
        <v>4000</v>
      </c>
      <c r="E155" s="276">
        <f>E173</f>
        <v>0</v>
      </c>
      <c r="F155" s="276">
        <f>F173</f>
        <v>0</v>
      </c>
    </row>
    <row r="156" spans="2:12" ht="15.75" thickBot="1">
      <c r="B156" s="269" t="s">
        <v>18</v>
      </c>
      <c r="C156" s="276">
        <f>C155/C154</f>
        <v>90.909090909090907</v>
      </c>
      <c r="D156" s="276">
        <f>D155/D154</f>
        <v>28.985507246376812</v>
      </c>
      <c r="E156" s="276" t="e">
        <f>E155/E154</f>
        <v>#DIV/0!</v>
      </c>
      <c r="F156" s="276" t="e">
        <f>F155/F154</f>
        <v>#DIV/0!</v>
      </c>
    </row>
    <row r="157" spans="2:12" ht="15.75" thickBot="1">
      <c r="B157" s="269" t="s">
        <v>19</v>
      </c>
      <c r="C157" s="277" t="s">
        <v>20</v>
      </c>
      <c r="D157" s="278">
        <f>D154/C154-1</f>
        <v>5.2727272727272725</v>
      </c>
      <c r="E157" s="278">
        <f t="shared" ref="E157:F159" si="3">E154/D154-1</f>
        <v>-1</v>
      </c>
      <c r="F157" s="278" t="e">
        <f t="shared" si="3"/>
        <v>#DIV/0!</v>
      </c>
      <c r="H157" s="98"/>
      <c r="I157" s="98"/>
      <c r="J157" s="98"/>
      <c r="K157" s="98"/>
      <c r="L157" s="98"/>
    </row>
    <row r="158" spans="2:12" ht="15.75" thickBot="1">
      <c r="B158" s="269" t="s">
        <v>21</v>
      </c>
      <c r="C158" s="277" t="s">
        <v>20</v>
      </c>
      <c r="D158" s="278">
        <f>D155/C155-1</f>
        <v>1</v>
      </c>
      <c r="E158" s="278">
        <f t="shared" si="3"/>
        <v>-1</v>
      </c>
      <c r="F158" s="278" t="e">
        <f t="shared" si="3"/>
        <v>#DIV/0!</v>
      </c>
    </row>
    <row r="159" spans="2:12" ht="15.75" thickBot="1">
      <c r="B159" s="269" t="s">
        <v>22</v>
      </c>
      <c r="C159" s="277" t="s">
        <v>20</v>
      </c>
      <c r="D159" s="278">
        <f>D156/C156-1</f>
        <v>-0.68115942028985499</v>
      </c>
      <c r="E159" s="278" t="e">
        <f t="shared" si="3"/>
        <v>#DIV/0!</v>
      </c>
      <c r="F159" s="278" t="e">
        <f t="shared" si="3"/>
        <v>#DIV/0!</v>
      </c>
    </row>
    <row r="160" spans="2:12" ht="19.5" customHeight="1" thickBot="1">
      <c r="B160" s="1573" t="s">
        <v>122</v>
      </c>
      <c r="C160" s="1574"/>
      <c r="D160" s="1574"/>
      <c r="E160" s="1574"/>
      <c r="F160" s="1575"/>
    </row>
    <row r="161" spans="2:6" ht="12.75" customHeight="1">
      <c r="B161" s="1576"/>
      <c r="C161" s="274">
        <v>2021</v>
      </c>
      <c r="D161" s="274">
        <v>2022</v>
      </c>
      <c r="E161" s="274">
        <v>2023</v>
      </c>
      <c r="F161" s="274">
        <v>2024</v>
      </c>
    </row>
    <row r="162" spans="2:6" ht="18" customHeight="1" thickBot="1">
      <c r="B162" s="1577"/>
      <c r="C162" s="275" t="s">
        <v>7</v>
      </c>
      <c r="D162" s="275" t="s">
        <v>8</v>
      </c>
      <c r="E162" s="275" t="s">
        <v>8</v>
      </c>
      <c r="F162" s="275" t="s">
        <v>8</v>
      </c>
    </row>
    <row r="163" spans="2:6" ht="15.75" thickBot="1">
      <c r="B163" s="279" t="s">
        <v>41</v>
      </c>
      <c r="C163" s="280">
        <f>C164+C165+C166+C167</f>
        <v>0</v>
      </c>
      <c r="D163" s="280">
        <f>D164+D165+D166+D167</f>
        <v>0</v>
      </c>
      <c r="E163" s="280">
        <f>E164+E165+E166+E167</f>
        <v>0</v>
      </c>
      <c r="F163" s="280">
        <f>F164+F165+F166+F167</f>
        <v>0</v>
      </c>
    </row>
    <row r="164" spans="2:6" ht="15.75" thickBot="1">
      <c r="B164" s="281" t="s">
        <v>136</v>
      </c>
      <c r="C164" s="280"/>
      <c r="D164" s="280"/>
      <c r="E164" s="280"/>
      <c r="F164" s="280"/>
    </row>
    <row r="165" spans="2:6" ht="15.75" thickBot="1">
      <c r="B165" s="281" t="s">
        <v>141</v>
      </c>
      <c r="C165" s="280"/>
      <c r="D165" s="280"/>
      <c r="E165" s="280"/>
      <c r="F165" s="280"/>
    </row>
    <row r="166" spans="2:6" ht="15.75" thickBot="1">
      <c r="B166" s="281" t="s">
        <v>142</v>
      </c>
      <c r="C166" s="280"/>
      <c r="D166" s="280"/>
      <c r="E166" s="280"/>
      <c r="F166" s="280"/>
    </row>
    <row r="167" spans="2:6" ht="15.75" thickBot="1">
      <c r="B167" s="281" t="s">
        <v>143</v>
      </c>
      <c r="C167" s="280"/>
      <c r="D167" s="280"/>
      <c r="E167" s="280"/>
      <c r="F167" s="280"/>
    </row>
    <row r="168" spans="2:6" ht="15.75" thickBot="1">
      <c r="B168" s="279" t="s">
        <v>42</v>
      </c>
      <c r="C168" s="282">
        <f>C169+C170+C171+C172</f>
        <v>2000</v>
      </c>
      <c r="D168" s="282">
        <f>D169+D170+D171+D172</f>
        <v>4000</v>
      </c>
      <c r="E168" s="282">
        <f>E169+E170+E171+E172</f>
        <v>0</v>
      </c>
      <c r="F168" s="282">
        <f>F169+F170+F171+F172</f>
        <v>0</v>
      </c>
    </row>
    <row r="169" spans="2:6" ht="15.75" thickBot="1">
      <c r="B169" s="281" t="s">
        <v>136</v>
      </c>
      <c r="C169" s="398">
        <v>2000</v>
      </c>
      <c r="D169" s="398">
        <v>4000</v>
      </c>
      <c r="E169" s="398">
        <v>0</v>
      </c>
      <c r="F169" s="398">
        <v>0</v>
      </c>
    </row>
    <row r="170" spans="2:6" ht="15.75" thickBot="1">
      <c r="B170" s="281" t="s">
        <v>141</v>
      </c>
      <c r="C170" s="282"/>
      <c r="D170" s="280"/>
      <c r="E170" s="280"/>
      <c r="F170" s="280"/>
    </row>
    <row r="171" spans="2:6" ht="15.75" thickBot="1">
      <c r="B171" s="281" t="s">
        <v>142</v>
      </c>
      <c r="C171" s="282"/>
      <c r="D171" s="280"/>
      <c r="E171" s="280"/>
      <c r="F171" s="280"/>
    </row>
    <row r="172" spans="2:6" ht="15.75" thickBot="1">
      <c r="B172" s="281" t="s">
        <v>143</v>
      </c>
      <c r="C172" s="282"/>
      <c r="D172" s="280"/>
      <c r="E172" s="280"/>
      <c r="F172" s="280"/>
    </row>
    <row r="173" spans="2:6" ht="15.75" thickBot="1">
      <c r="B173" s="295" t="s">
        <v>30</v>
      </c>
      <c r="C173" s="282">
        <f>C163+C168</f>
        <v>2000</v>
      </c>
      <c r="D173" s="282">
        <f>D163+D168</f>
        <v>4000</v>
      </c>
      <c r="E173" s="282">
        <f>E163+E168</f>
        <v>0</v>
      </c>
      <c r="F173" s="282">
        <f>F163+F168</f>
        <v>0</v>
      </c>
    </row>
    <row r="174" spans="2:6" ht="34.5" thickBot="1">
      <c r="B174" s="273" t="s">
        <v>604</v>
      </c>
      <c r="C174" s="273" t="s">
        <v>54</v>
      </c>
      <c r="D174" s="293" t="s">
        <v>138</v>
      </c>
      <c r="E174" s="1579" t="s">
        <v>603</v>
      </c>
      <c r="F174" s="1580"/>
    </row>
    <row r="175" spans="2:6" ht="24.75" customHeight="1" thickBot="1">
      <c r="B175" s="269" t="s">
        <v>602</v>
      </c>
      <c r="C175" s="1613" t="s">
        <v>601</v>
      </c>
      <c r="D175" s="1717"/>
      <c r="E175" s="1717"/>
      <c r="F175" s="1718"/>
    </row>
    <row r="176" spans="2:6" ht="15.75" thickBot="1">
      <c r="B176" s="269" t="s">
        <v>15</v>
      </c>
      <c r="C176" s="1584" t="s">
        <v>46</v>
      </c>
      <c r="D176" s="1585"/>
      <c r="E176" s="1585"/>
      <c r="F176" s="1586"/>
    </row>
    <row r="177" spans="2:12" ht="12.75" customHeight="1">
      <c r="B177" s="1576"/>
      <c r="C177" s="274">
        <v>2021</v>
      </c>
      <c r="D177" s="274">
        <v>2022</v>
      </c>
      <c r="E177" s="274">
        <v>2023</v>
      </c>
      <c r="F177" s="274">
        <v>2024</v>
      </c>
    </row>
    <row r="178" spans="2:12" ht="9" customHeight="1" thickBot="1">
      <c r="B178" s="1577"/>
      <c r="C178" s="275" t="s">
        <v>7</v>
      </c>
      <c r="D178" s="275" t="s">
        <v>8</v>
      </c>
      <c r="E178" s="275" t="s">
        <v>8</v>
      </c>
      <c r="F178" s="275" t="s">
        <v>8</v>
      </c>
    </row>
    <row r="179" spans="2:12" ht="15.75" thickBot="1">
      <c r="B179" s="269" t="s">
        <v>16</v>
      </c>
      <c r="C179" s="399">
        <v>176</v>
      </c>
      <c r="D179" s="399">
        <v>176</v>
      </c>
      <c r="E179" s="277">
        <v>0</v>
      </c>
      <c r="F179" s="277">
        <v>70</v>
      </c>
    </row>
    <row r="180" spans="2:12" ht="15.75" thickBot="1">
      <c r="B180" s="269" t="s">
        <v>17</v>
      </c>
      <c r="C180" s="276">
        <f>C198</f>
        <v>2000</v>
      </c>
      <c r="D180" s="276">
        <f>D198</f>
        <v>0</v>
      </c>
      <c r="E180" s="276">
        <f>E198</f>
        <v>0</v>
      </c>
      <c r="F180" s="276">
        <f>F198</f>
        <v>0</v>
      </c>
    </row>
    <row r="181" spans="2:12" ht="15.75" thickBot="1">
      <c r="B181" s="269" t="s">
        <v>18</v>
      </c>
      <c r="C181" s="276">
        <f>C180/C179</f>
        <v>11.363636363636363</v>
      </c>
      <c r="D181" s="276">
        <f>D180/D179</f>
        <v>0</v>
      </c>
      <c r="E181" s="276" t="e">
        <f>E180/E179</f>
        <v>#DIV/0!</v>
      </c>
      <c r="F181" s="276">
        <f>F180/F179</f>
        <v>0</v>
      </c>
    </row>
    <row r="182" spans="2:12" ht="15.75" thickBot="1">
      <c r="B182" s="269" t="s">
        <v>19</v>
      </c>
      <c r="C182" s="277" t="s">
        <v>20</v>
      </c>
      <c r="D182" s="278">
        <f>D179/C179-1</f>
        <v>0</v>
      </c>
      <c r="E182" s="278">
        <f t="shared" ref="E182:F184" si="4">E179/D179-1</f>
        <v>-1</v>
      </c>
      <c r="F182" s="278" t="e">
        <f t="shared" si="4"/>
        <v>#DIV/0!</v>
      </c>
      <c r="H182" s="98"/>
      <c r="I182" s="98"/>
      <c r="J182" s="98"/>
      <c r="K182" s="98"/>
      <c r="L182" s="98"/>
    </row>
    <row r="183" spans="2:12" ht="15.75" thickBot="1">
      <c r="B183" s="269" t="s">
        <v>21</v>
      </c>
      <c r="C183" s="277" t="s">
        <v>20</v>
      </c>
      <c r="D183" s="278">
        <f>D180/C180-1</f>
        <v>-1</v>
      </c>
      <c r="E183" s="278" t="e">
        <f t="shared" si="4"/>
        <v>#DIV/0!</v>
      </c>
      <c r="F183" s="278" t="e">
        <f t="shared" si="4"/>
        <v>#DIV/0!</v>
      </c>
    </row>
    <row r="184" spans="2:12" ht="15.75" thickBot="1">
      <c r="B184" s="269" t="s">
        <v>22</v>
      </c>
      <c r="C184" s="277" t="s">
        <v>20</v>
      </c>
      <c r="D184" s="278">
        <f>D181/C181-1</f>
        <v>-1</v>
      </c>
      <c r="E184" s="278" t="e">
        <f t="shared" si="4"/>
        <v>#DIV/0!</v>
      </c>
      <c r="F184" s="278" t="e">
        <f t="shared" si="4"/>
        <v>#DIV/0!</v>
      </c>
    </row>
    <row r="185" spans="2:12" ht="15.75" thickBot="1">
      <c r="B185" s="1573" t="s">
        <v>283</v>
      </c>
      <c r="C185" s="1574"/>
      <c r="D185" s="1574"/>
      <c r="E185" s="1574"/>
      <c r="F185" s="1575"/>
    </row>
    <row r="186" spans="2:12" ht="12.75" customHeight="1">
      <c r="B186" s="1576"/>
      <c r="C186" s="274">
        <v>2021</v>
      </c>
      <c r="D186" s="274">
        <v>2022</v>
      </c>
      <c r="E186" s="274">
        <v>2023</v>
      </c>
      <c r="F186" s="274">
        <v>2024</v>
      </c>
    </row>
    <row r="187" spans="2:12" ht="9" customHeight="1" thickBot="1">
      <c r="B187" s="1577"/>
      <c r="C187" s="275" t="s">
        <v>7</v>
      </c>
      <c r="D187" s="275" t="s">
        <v>8</v>
      </c>
      <c r="E187" s="275" t="s">
        <v>8</v>
      </c>
      <c r="F187" s="275" t="s">
        <v>8</v>
      </c>
    </row>
    <row r="188" spans="2:12" ht="15.75" thickBot="1">
      <c r="B188" s="279" t="s">
        <v>41</v>
      </c>
      <c r="C188" s="280">
        <f>C189+C190+C191+C192</f>
        <v>0</v>
      </c>
      <c r="D188" s="280">
        <f>D189+D190+D191+D192</f>
        <v>0</v>
      </c>
      <c r="E188" s="280">
        <f>E189+E190+E191+E192</f>
        <v>0</v>
      </c>
      <c r="F188" s="280">
        <f>F189+F190+F191+F192</f>
        <v>0</v>
      </c>
    </row>
    <row r="189" spans="2:12" ht="15.75" thickBot="1">
      <c r="B189" s="281" t="s">
        <v>136</v>
      </c>
      <c r="C189" s="400"/>
      <c r="D189" s="280"/>
      <c r="E189" s="280"/>
      <c r="F189" s="280"/>
    </row>
    <row r="190" spans="2:12" ht="15.75" thickBot="1">
      <c r="B190" s="281" t="s">
        <v>141</v>
      </c>
      <c r="C190" s="280"/>
      <c r="D190" s="280"/>
      <c r="E190" s="280"/>
      <c r="F190" s="280"/>
    </row>
    <row r="191" spans="2:12" ht="15.75" thickBot="1">
      <c r="B191" s="281" t="s">
        <v>142</v>
      </c>
      <c r="C191" s="280"/>
      <c r="D191" s="280"/>
      <c r="E191" s="280"/>
      <c r="F191" s="280"/>
    </row>
    <row r="192" spans="2:12" ht="15.75" thickBot="1">
      <c r="B192" s="281" t="s">
        <v>143</v>
      </c>
      <c r="C192" s="280"/>
      <c r="D192" s="280"/>
      <c r="E192" s="280"/>
      <c r="F192" s="280"/>
    </row>
    <row r="193" spans="2:12" ht="15.75" thickBot="1">
      <c r="B193" s="279" t="s">
        <v>42</v>
      </c>
      <c r="C193" s="282">
        <f>C194+C195+C196+C197</f>
        <v>2000</v>
      </c>
      <c r="D193" s="282">
        <f>D194+D195+D196+D197</f>
        <v>0</v>
      </c>
      <c r="E193" s="282">
        <f>E194+E195+E196+E197</f>
        <v>0</v>
      </c>
      <c r="F193" s="282">
        <f>F194+F195+F196+F197</f>
        <v>0</v>
      </c>
    </row>
    <row r="194" spans="2:12" ht="15.75" thickBot="1">
      <c r="B194" s="281" t="s">
        <v>136</v>
      </c>
      <c r="C194" s="401">
        <v>2000</v>
      </c>
      <c r="D194" s="280">
        <v>0</v>
      </c>
      <c r="E194" s="280">
        <v>0</v>
      </c>
      <c r="F194" s="280">
        <v>0</v>
      </c>
    </row>
    <row r="195" spans="2:12" ht="15.75" thickBot="1">
      <c r="B195" s="281" t="s">
        <v>141</v>
      </c>
      <c r="C195" s="282"/>
      <c r="D195" s="280"/>
      <c r="E195" s="280"/>
      <c r="F195" s="280"/>
    </row>
    <row r="196" spans="2:12" ht="15.75" thickBot="1">
      <c r="B196" s="281" t="s">
        <v>142</v>
      </c>
      <c r="C196" s="282"/>
      <c r="D196" s="280"/>
      <c r="E196" s="280"/>
      <c r="F196" s="280"/>
    </row>
    <row r="197" spans="2:12" ht="15.75" thickBot="1">
      <c r="B197" s="281" t="s">
        <v>143</v>
      </c>
      <c r="C197" s="282"/>
      <c r="D197" s="280"/>
      <c r="E197" s="280"/>
      <c r="F197" s="280"/>
    </row>
    <row r="198" spans="2:12" ht="15.75" thickBot="1">
      <c r="B198" s="295" t="s">
        <v>144</v>
      </c>
      <c r="C198" s="282">
        <f>C188+C193</f>
        <v>2000</v>
      </c>
      <c r="D198" s="282">
        <f>D188+D193</f>
        <v>0</v>
      </c>
      <c r="E198" s="282">
        <f>E188+E193</f>
        <v>0</v>
      </c>
      <c r="F198" s="282">
        <f>F188+F193</f>
        <v>0</v>
      </c>
    </row>
    <row r="199" spans="2:12" ht="34.5" thickBot="1">
      <c r="B199" s="273" t="s">
        <v>600</v>
      </c>
      <c r="C199" s="296" t="s">
        <v>598</v>
      </c>
      <c r="D199" s="297" t="s">
        <v>138</v>
      </c>
      <c r="E199" s="1604" t="s">
        <v>599</v>
      </c>
      <c r="F199" s="1605"/>
    </row>
    <row r="200" spans="2:12" ht="17.25" customHeight="1" thickBot="1">
      <c r="B200" s="269" t="s">
        <v>14</v>
      </c>
      <c r="C200" s="1581" t="s">
        <v>598</v>
      </c>
      <c r="D200" s="1582"/>
      <c r="E200" s="1582"/>
      <c r="F200" s="1583"/>
    </row>
    <row r="201" spans="2:12" ht="15.75" thickBot="1">
      <c r="B201" s="269" t="s">
        <v>15</v>
      </c>
      <c r="C201" s="1584" t="s">
        <v>597</v>
      </c>
      <c r="D201" s="1585"/>
      <c r="E201" s="1585"/>
      <c r="F201" s="1586"/>
    </row>
    <row r="202" spans="2:12" ht="12.75" customHeight="1">
      <c r="B202" s="1576"/>
      <c r="C202" s="274">
        <v>2021</v>
      </c>
      <c r="D202" s="274">
        <v>2022</v>
      </c>
      <c r="E202" s="274">
        <v>2023</v>
      </c>
      <c r="F202" s="274">
        <v>2024</v>
      </c>
    </row>
    <row r="203" spans="2:12" ht="9" customHeight="1" thickBot="1">
      <c r="B203" s="1577"/>
      <c r="C203" s="275" t="s">
        <v>7</v>
      </c>
      <c r="D203" s="275" t="s">
        <v>8</v>
      </c>
      <c r="E203" s="275" t="s">
        <v>8</v>
      </c>
      <c r="F203" s="275" t="s">
        <v>8</v>
      </c>
    </row>
    <row r="204" spans="2:12" ht="15.75" thickBot="1">
      <c r="B204" s="269" t="s">
        <v>16</v>
      </c>
      <c r="C204" s="399">
        <v>359</v>
      </c>
      <c r="D204" s="277">
        <f>359*2</f>
        <v>718</v>
      </c>
      <c r="E204" s="277"/>
      <c r="F204" s="269"/>
    </row>
    <row r="205" spans="2:12" ht="15.75" thickBot="1">
      <c r="B205" s="269" t="s">
        <v>17</v>
      </c>
      <c r="C205" s="276">
        <f>C223</f>
        <v>10000</v>
      </c>
      <c r="D205" s="276">
        <f>D223</f>
        <v>10000</v>
      </c>
      <c r="E205" s="276">
        <f>E223</f>
        <v>5000</v>
      </c>
      <c r="F205" s="276">
        <f>F223</f>
        <v>5000</v>
      </c>
    </row>
    <row r="206" spans="2:12" ht="15.75" thickBot="1">
      <c r="B206" s="269" t="s">
        <v>18</v>
      </c>
      <c r="C206" s="276">
        <f>C205/C204</f>
        <v>27.855153203342617</v>
      </c>
      <c r="D206" s="276">
        <f>D205/D204</f>
        <v>13.927576601671309</v>
      </c>
      <c r="E206" s="276" t="e">
        <f>E205/E204</f>
        <v>#DIV/0!</v>
      </c>
      <c r="F206" s="276" t="e">
        <f>F205/F204</f>
        <v>#DIV/0!</v>
      </c>
    </row>
    <row r="207" spans="2:12" ht="15.75" thickBot="1">
      <c r="B207" s="269" t="s">
        <v>19</v>
      </c>
      <c r="C207" s="277" t="s">
        <v>20</v>
      </c>
      <c r="D207" s="278">
        <f>D204/C204-1</f>
        <v>1</v>
      </c>
      <c r="E207" s="278">
        <f t="shared" ref="E207:F209" si="5">E204/D204-1</f>
        <v>-1</v>
      </c>
      <c r="F207" s="278" t="e">
        <f t="shared" si="5"/>
        <v>#DIV/0!</v>
      </c>
      <c r="H207" s="98"/>
      <c r="I207" s="98"/>
      <c r="J207" s="98"/>
      <c r="K207" s="98"/>
      <c r="L207" s="98"/>
    </row>
    <row r="208" spans="2:12" ht="15.75" thickBot="1">
      <c r="B208" s="269" t="s">
        <v>21</v>
      </c>
      <c r="C208" s="277" t="s">
        <v>20</v>
      </c>
      <c r="D208" s="278">
        <f>D205/C205-1</f>
        <v>0</v>
      </c>
      <c r="E208" s="278">
        <f t="shared" si="5"/>
        <v>-0.5</v>
      </c>
      <c r="F208" s="278">
        <f t="shared" si="5"/>
        <v>0</v>
      </c>
    </row>
    <row r="209" spans="2:6" ht="15.75" thickBot="1">
      <c r="B209" s="269" t="s">
        <v>22</v>
      </c>
      <c r="C209" s="277" t="s">
        <v>20</v>
      </c>
      <c r="D209" s="278">
        <f>D206/C206-1</f>
        <v>-0.5</v>
      </c>
      <c r="E209" s="278" t="e">
        <f t="shared" si="5"/>
        <v>#DIV/0!</v>
      </c>
      <c r="F209" s="278" t="e">
        <f t="shared" si="5"/>
        <v>#DIV/0!</v>
      </c>
    </row>
    <row r="210" spans="2:6" ht="15.75" thickBot="1">
      <c r="B210" s="1573" t="s">
        <v>284</v>
      </c>
      <c r="C210" s="1574"/>
      <c r="D210" s="1574"/>
      <c r="E210" s="1574"/>
      <c r="F210" s="1575"/>
    </row>
    <row r="211" spans="2:6" ht="12.75" customHeight="1">
      <c r="B211" s="1576"/>
      <c r="C211" s="274">
        <v>2021</v>
      </c>
      <c r="D211" s="274">
        <v>2022</v>
      </c>
      <c r="E211" s="274">
        <v>2023</v>
      </c>
      <c r="F211" s="274">
        <v>2024</v>
      </c>
    </row>
    <row r="212" spans="2:6" ht="9" customHeight="1" thickBot="1">
      <c r="B212" s="1577"/>
      <c r="C212" s="275" t="s">
        <v>7</v>
      </c>
      <c r="D212" s="275" t="s">
        <v>8</v>
      </c>
      <c r="E212" s="275" t="s">
        <v>8</v>
      </c>
      <c r="F212" s="275" t="s">
        <v>8</v>
      </c>
    </row>
    <row r="213" spans="2:6" ht="15.75" thickBot="1">
      <c r="B213" s="279" t="s">
        <v>41</v>
      </c>
      <c r="C213" s="280">
        <f>C214+C215+C216+C217</f>
        <v>0</v>
      </c>
      <c r="D213" s="280">
        <f>D214+D215+D216+D217</f>
        <v>0</v>
      </c>
      <c r="E213" s="280">
        <f>E214+E215+E216+E217</f>
        <v>0</v>
      </c>
      <c r="F213" s="280">
        <f>F214+F215+F216+F217</f>
        <v>0</v>
      </c>
    </row>
    <row r="214" spans="2:6" ht="15.75" thickBot="1">
      <c r="B214" s="281" t="s">
        <v>136</v>
      </c>
      <c r="C214" s="280"/>
      <c r="D214" s="280"/>
      <c r="E214" s="280"/>
      <c r="F214" s="280"/>
    </row>
    <row r="215" spans="2:6" ht="15.75" thickBot="1">
      <c r="B215" s="281" t="s">
        <v>141</v>
      </c>
      <c r="C215" s="280"/>
      <c r="D215" s="280"/>
      <c r="E215" s="280"/>
      <c r="F215" s="280"/>
    </row>
    <row r="216" spans="2:6" ht="15.75" thickBot="1">
      <c r="B216" s="281" t="s">
        <v>142</v>
      </c>
      <c r="C216" s="280"/>
      <c r="D216" s="280"/>
      <c r="E216" s="280"/>
      <c r="F216" s="280"/>
    </row>
    <row r="217" spans="2:6" ht="15.75" thickBot="1">
      <c r="B217" s="281" t="s">
        <v>143</v>
      </c>
      <c r="C217" s="280"/>
      <c r="D217" s="280"/>
      <c r="E217" s="280"/>
      <c r="F217" s="280"/>
    </row>
    <row r="218" spans="2:6" ht="15.75" thickBot="1">
      <c r="B218" s="279" t="s">
        <v>42</v>
      </c>
      <c r="C218" s="282">
        <f>C219+C220+C221+C222</f>
        <v>10000</v>
      </c>
      <c r="D218" s="282">
        <f>D219+D220+D221+D222</f>
        <v>10000</v>
      </c>
      <c r="E218" s="282">
        <f>E219+E220+E221+E222</f>
        <v>5000</v>
      </c>
      <c r="F218" s="282">
        <f>F219+F220+F221+F222</f>
        <v>5000</v>
      </c>
    </row>
    <row r="219" spans="2:6" ht="15.75" thickBot="1">
      <c r="B219" s="281" t="s">
        <v>136</v>
      </c>
      <c r="C219" s="401">
        <v>10000</v>
      </c>
      <c r="D219" s="401">
        <v>10000</v>
      </c>
      <c r="E219" s="401">
        <v>5000</v>
      </c>
      <c r="F219" s="280">
        <v>5000</v>
      </c>
    </row>
    <row r="220" spans="2:6" ht="15.75" thickBot="1">
      <c r="B220" s="281" t="s">
        <v>141</v>
      </c>
      <c r="C220" s="282"/>
      <c r="D220" s="280"/>
      <c r="E220" s="280"/>
      <c r="F220" s="280"/>
    </row>
    <row r="221" spans="2:6" ht="15.75" thickBot="1">
      <c r="B221" s="281" t="s">
        <v>142</v>
      </c>
      <c r="C221" s="282"/>
      <c r="D221" s="280"/>
      <c r="E221" s="280"/>
      <c r="F221" s="280"/>
    </row>
    <row r="222" spans="2:6" ht="15.75" thickBot="1">
      <c r="B222" s="281" t="s">
        <v>143</v>
      </c>
      <c r="C222" s="282"/>
      <c r="D222" s="280"/>
      <c r="E222" s="280"/>
      <c r="F222" s="280"/>
    </row>
    <row r="223" spans="2:6" ht="15.75" thickBot="1">
      <c r="B223" s="287" t="s">
        <v>153</v>
      </c>
      <c r="C223" s="282">
        <f>C213+C218</f>
        <v>10000</v>
      </c>
      <c r="D223" s="282">
        <f>D213+D218</f>
        <v>10000</v>
      </c>
      <c r="E223" s="282">
        <f>E213+E218</f>
        <v>5000</v>
      </c>
      <c r="F223" s="282">
        <f>F213+F218</f>
        <v>5000</v>
      </c>
    </row>
    <row r="224" spans="2:6" ht="25.5" hidden="1" customHeight="1" thickBot="1">
      <c r="B224" s="298" t="s">
        <v>43</v>
      </c>
      <c r="C224" s="1578" t="s">
        <v>596</v>
      </c>
      <c r="D224" s="1579"/>
      <c r="E224" s="1579"/>
      <c r="F224" s="1580"/>
    </row>
    <row r="225" spans="2:12" ht="34.5" hidden="1" thickBot="1">
      <c r="B225" s="273" t="s">
        <v>103</v>
      </c>
      <c r="C225" s="299"/>
      <c r="D225" s="297" t="s">
        <v>138</v>
      </c>
      <c r="E225" s="300"/>
      <c r="F225" s="301"/>
    </row>
    <row r="226" spans="2:12" ht="17.25" hidden="1" customHeight="1" thickBot="1">
      <c r="B226" s="269" t="s">
        <v>14</v>
      </c>
      <c r="C226" s="1581" t="s">
        <v>595</v>
      </c>
      <c r="D226" s="1582"/>
      <c r="E226" s="1582"/>
      <c r="F226" s="1583"/>
    </row>
    <row r="227" spans="2:12" ht="15.75" hidden="1" thickBot="1">
      <c r="B227" s="269" t="s">
        <v>15</v>
      </c>
      <c r="C227" s="1597" t="s">
        <v>594</v>
      </c>
      <c r="D227" s="1585"/>
      <c r="E227" s="1585"/>
      <c r="F227" s="1586"/>
    </row>
    <row r="228" spans="2:12" ht="12.75" hidden="1" customHeight="1">
      <c r="B228" s="1576"/>
      <c r="C228" s="274">
        <v>2021</v>
      </c>
      <c r="D228" s="274">
        <v>2022</v>
      </c>
      <c r="E228" s="274">
        <v>2023</v>
      </c>
      <c r="F228" s="274">
        <v>2024</v>
      </c>
    </row>
    <row r="229" spans="2:12" ht="9" hidden="1" customHeight="1" thickBot="1">
      <c r="B229" s="1577"/>
      <c r="C229" s="275" t="s">
        <v>7</v>
      </c>
      <c r="D229" s="275" t="s">
        <v>8</v>
      </c>
      <c r="E229" s="275" t="s">
        <v>8</v>
      </c>
      <c r="F229" s="275" t="s">
        <v>8</v>
      </c>
    </row>
    <row r="230" spans="2:12" ht="15.75" hidden="1" thickBot="1">
      <c r="B230" s="269" t="s">
        <v>16</v>
      </c>
      <c r="C230" s="399">
        <v>0</v>
      </c>
      <c r="D230" s="277">
        <v>0</v>
      </c>
      <c r="E230" s="277">
        <v>0</v>
      </c>
      <c r="F230" s="277">
        <v>5</v>
      </c>
    </row>
    <row r="231" spans="2:12" ht="15.75" hidden="1" thickBot="1">
      <c r="B231" s="269" t="s">
        <v>17</v>
      </c>
      <c r="C231" s="276">
        <f>C249</f>
        <v>0</v>
      </c>
      <c r="D231" s="276">
        <f>D249</f>
        <v>0</v>
      </c>
      <c r="E231" s="276">
        <f>E249</f>
        <v>0</v>
      </c>
      <c r="F231" s="276">
        <f>F249</f>
        <v>0</v>
      </c>
    </row>
    <row r="232" spans="2:12" ht="15.75" hidden="1" thickBot="1">
      <c r="B232" s="269" t="s">
        <v>18</v>
      </c>
      <c r="C232" s="276" t="e">
        <f>C231/C230</f>
        <v>#DIV/0!</v>
      </c>
      <c r="D232" s="276" t="e">
        <f>D231/D230</f>
        <v>#DIV/0!</v>
      </c>
      <c r="E232" s="276" t="e">
        <f>E231/E230</f>
        <v>#DIV/0!</v>
      </c>
      <c r="F232" s="276">
        <f>F231/F230</f>
        <v>0</v>
      </c>
    </row>
    <row r="233" spans="2:12" ht="15.75" hidden="1" thickBot="1">
      <c r="B233" s="269" t="s">
        <v>19</v>
      </c>
      <c r="C233" s="277" t="s">
        <v>20</v>
      </c>
      <c r="D233" s="278" t="e">
        <f>D230/C230-1</f>
        <v>#DIV/0!</v>
      </c>
      <c r="E233" s="278" t="e">
        <f t="shared" ref="E233:F235" si="6">E230/D230-1</f>
        <v>#DIV/0!</v>
      </c>
      <c r="F233" s="278" t="e">
        <f t="shared" si="6"/>
        <v>#DIV/0!</v>
      </c>
      <c r="H233" s="98"/>
      <c r="I233" s="98"/>
      <c r="J233" s="98"/>
      <c r="K233" s="98"/>
      <c r="L233" s="98"/>
    </row>
    <row r="234" spans="2:12" ht="15.75" hidden="1" thickBot="1">
      <c r="B234" s="269" t="s">
        <v>21</v>
      </c>
      <c r="C234" s="277" t="s">
        <v>20</v>
      </c>
      <c r="D234" s="278" t="e">
        <f>D231/C231-1</f>
        <v>#DIV/0!</v>
      </c>
      <c r="E234" s="278" t="e">
        <f t="shared" si="6"/>
        <v>#DIV/0!</v>
      </c>
      <c r="F234" s="278" t="e">
        <f t="shared" si="6"/>
        <v>#DIV/0!</v>
      </c>
    </row>
    <row r="235" spans="2:12" ht="15.75" hidden="1" thickBot="1">
      <c r="B235" s="269" t="s">
        <v>22</v>
      </c>
      <c r="C235" s="277" t="s">
        <v>20</v>
      </c>
      <c r="D235" s="278" t="e">
        <f>D232/C232-1</f>
        <v>#DIV/0!</v>
      </c>
      <c r="E235" s="278" t="e">
        <f t="shared" si="6"/>
        <v>#DIV/0!</v>
      </c>
      <c r="F235" s="278" t="e">
        <f t="shared" si="6"/>
        <v>#DIV/0!</v>
      </c>
    </row>
    <row r="236" spans="2:12" ht="15.75" hidden="1" thickBot="1">
      <c r="B236" s="1573" t="s">
        <v>285</v>
      </c>
      <c r="C236" s="1574"/>
      <c r="D236" s="1574"/>
      <c r="E236" s="1574"/>
      <c r="F236" s="1575"/>
    </row>
    <row r="237" spans="2:12" ht="12.75" hidden="1" customHeight="1">
      <c r="B237" s="1576"/>
      <c r="C237" s="274">
        <v>2021</v>
      </c>
      <c r="D237" s="274">
        <v>2022</v>
      </c>
      <c r="E237" s="274">
        <v>2023</v>
      </c>
      <c r="F237" s="274">
        <v>2024</v>
      </c>
    </row>
    <row r="238" spans="2:12" ht="9" hidden="1" customHeight="1" thickBot="1">
      <c r="B238" s="1577"/>
      <c r="C238" s="275" t="s">
        <v>7</v>
      </c>
      <c r="D238" s="275" t="s">
        <v>8</v>
      </c>
      <c r="E238" s="275" t="s">
        <v>8</v>
      </c>
      <c r="F238" s="275" t="s">
        <v>8</v>
      </c>
    </row>
    <row r="239" spans="2:12" ht="15.75" hidden="1" thickBot="1">
      <c r="B239" s="279" t="s">
        <v>41</v>
      </c>
      <c r="C239" s="280">
        <f>C240+C241+C242+C243</f>
        <v>0</v>
      </c>
      <c r="D239" s="280">
        <f>D240+D241+D242+D243</f>
        <v>0</v>
      </c>
      <c r="E239" s="280">
        <f>E240+E241+E242+E243</f>
        <v>0</v>
      </c>
      <c r="F239" s="280">
        <f>F240+F241+F242+F243</f>
        <v>0</v>
      </c>
    </row>
    <row r="240" spans="2:12" ht="15.75" hidden="1" thickBot="1">
      <c r="B240" s="281" t="s">
        <v>136</v>
      </c>
      <c r="C240" s="280"/>
      <c r="D240" s="280"/>
      <c r="E240" s="280"/>
      <c r="F240" s="280"/>
    </row>
    <row r="241" spans="2:12" ht="15.75" hidden="1" thickBot="1">
      <c r="B241" s="281" t="s">
        <v>141</v>
      </c>
      <c r="C241" s="280"/>
      <c r="D241" s="280"/>
      <c r="E241" s="280"/>
      <c r="F241" s="280"/>
    </row>
    <row r="242" spans="2:12" ht="15.75" hidden="1" thickBot="1">
      <c r="B242" s="281" t="s">
        <v>142</v>
      </c>
      <c r="C242" s="280"/>
      <c r="D242" s="280"/>
      <c r="E242" s="280"/>
      <c r="F242" s="280"/>
    </row>
    <row r="243" spans="2:12" ht="15.75" hidden="1" thickBot="1">
      <c r="B243" s="281" t="s">
        <v>143</v>
      </c>
      <c r="C243" s="280"/>
      <c r="D243" s="280"/>
      <c r="E243" s="280"/>
      <c r="F243" s="280"/>
    </row>
    <row r="244" spans="2:12" ht="15.75" hidden="1" thickBot="1">
      <c r="B244" s="279" t="s">
        <v>42</v>
      </c>
      <c r="C244" s="282">
        <f>C245+C246+C247+C248</f>
        <v>0</v>
      </c>
      <c r="D244" s="282">
        <f>D245+D246+D247+D248</f>
        <v>0</v>
      </c>
      <c r="E244" s="282">
        <f>E245+E246+E247+E248</f>
        <v>0</v>
      </c>
      <c r="F244" s="282">
        <f>F245+F246+F247+F248</f>
        <v>0</v>
      </c>
    </row>
    <row r="245" spans="2:12" ht="15.75" hidden="1" thickBot="1">
      <c r="B245" s="281" t="s">
        <v>136</v>
      </c>
      <c r="C245" s="282"/>
      <c r="D245" s="282">
        <v>0</v>
      </c>
      <c r="E245" s="282">
        <v>0</v>
      </c>
      <c r="F245" s="282">
        <v>0</v>
      </c>
    </row>
    <row r="246" spans="2:12" ht="15.75" hidden="1" thickBot="1">
      <c r="B246" s="281" t="s">
        <v>141</v>
      </c>
      <c r="C246" s="282"/>
      <c r="D246" s="282"/>
      <c r="E246" s="282"/>
      <c r="F246" s="282"/>
    </row>
    <row r="247" spans="2:12" ht="15.75" hidden="1" thickBot="1">
      <c r="B247" s="281" t="s">
        <v>142</v>
      </c>
      <c r="C247" s="282"/>
      <c r="D247" s="282"/>
      <c r="E247" s="282"/>
      <c r="F247" s="282"/>
    </row>
    <row r="248" spans="2:12" ht="15.75" hidden="1" thickBot="1">
      <c r="B248" s="281" t="s">
        <v>143</v>
      </c>
      <c r="C248" s="282"/>
      <c r="D248" s="282"/>
      <c r="E248" s="282"/>
      <c r="F248" s="282"/>
    </row>
    <row r="249" spans="2:12" ht="15.75" hidden="1" thickBot="1">
      <c r="B249" s="287" t="s">
        <v>47</v>
      </c>
      <c r="C249" s="282">
        <f>C239+C244</f>
        <v>0</v>
      </c>
      <c r="D249" s="282">
        <f>D239+D244</f>
        <v>0</v>
      </c>
      <c r="E249" s="282">
        <f>E239+E244</f>
        <v>0</v>
      </c>
      <c r="F249" s="282">
        <f>F239+F244</f>
        <v>0</v>
      </c>
    </row>
    <row r="250" spans="2:12" ht="15.75" hidden="1" thickBot="1">
      <c r="B250" s="1598" t="s">
        <v>44</v>
      </c>
      <c r="C250" s="1599"/>
      <c r="D250" s="1599"/>
      <c r="E250" s="1599"/>
      <c r="F250" s="1600"/>
    </row>
    <row r="251" spans="2:12" ht="15.75" hidden="1" thickBot="1">
      <c r="B251" s="1598" t="s">
        <v>45</v>
      </c>
      <c r="C251" s="1599"/>
      <c r="D251" s="1599"/>
      <c r="E251" s="1599"/>
      <c r="F251" s="1600"/>
    </row>
    <row r="252" spans="2:12" ht="15.75" hidden="1" thickBot="1">
      <c r="B252" s="273" t="s">
        <v>48</v>
      </c>
      <c r="C252" s="1601"/>
      <c r="D252" s="1602"/>
      <c r="E252" s="1602"/>
      <c r="F252" s="1603"/>
    </row>
    <row r="253" spans="2:12" ht="30.75" hidden="1" customHeight="1" thickBot="1">
      <c r="B253" s="273" t="s">
        <v>67</v>
      </c>
      <c r="C253" s="273"/>
      <c r="D253" s="293" t="s">
        <v>138</v>
      </c>
      <c r="E253" s="1579"/>
      <c r="F253" s="1580"/>
      <c r="H253" s="1587" t="s">
        <v>606</v>
      </c>
      <c r="I253" s="1588"/>
      <c r="J253" s="1588"/>
      <c r="K253" s="1588"/>
      <c r="L253" s="1589"/>
    </row>
    <row r="254" spans="2:12" ht="15.75" hidden="1" thickBot="1">
      <c r="B254" s="294"/>
      <c r="C254" s="1578"/>
      <c r="D254" s="1596"/>
      <c r="E254" s="1579"/>
      <c r="F254" s="1580"/>
      <c r="H254" s="1590"/>
      <c r="I254" s="1591"/>
      <c r="J254" s="1591"/>
      <c r="K254" s="1591"/>
      <c r="L254" s="1592"/>
    </row>
    <row r="255" spans="2:12" ht="17.25" hidden="1" customHeight="1" thickBot="1">
      <c r="B255" s="269" t="s">
        <v>14</v>
      </c>
      <c r="C255" s="1604"/>
      <c r="D255" s="1612"/>
      <c r="E255" s="1612"/>
      <c r="F255" s="1605"/>
      <c r="H255" s="1593"/>
      <c r="I255" s="1594"/>
      <c r="J255" s="1594"/>
      <c r="K255" s="1594"/>
      <c r="L255" s="1595"/>
    </row>
    <row r="256" spans="2:12" ht="15.75" hidden="1" thickBot="1">
      <c r="B256" s="269" t="s">
        <v>15</v>
      </c>
      <c r="C256" s="1584"/>
      <c r="D256" s="1585"/>
      <c r="E256" s="1585"/>
      <c r="F256" s="1586"/>
    </row>
    <row r="257" spans="2:12" ht="12.75" hidden="1" customHeight="1">
      <c r="B257" s="1576"/>
      <c r="C257" s="274">
        <v>2021</v>
      </c>
      <c r="D257" s="274">
        <v>2022</v>
      </c>
      <c r="E257" s="274">
        <v>2023</v>
      </c>
      <c r="F257" s="274">
        <v>2024</v>
      </c>
    </row>
    <row r="258" spans="2:12" ht="9" hidden="1" customHeight="1" thickBot="1">
      <c r="B258" s="1577"/>
      <c r="C258" s="275" t="s">
        <v>7</v>
      </c>
      <c r="D258" s="275" t="s">
        <v>8</v>
      </c>
      <c r="E258" s="275" t="s">
        <v>8</v>
      </c>
      <c r="F258" s="275" t="s">
        <v>8</v>
      </c>
    </row>
    <row r="259" spans="2:12" ht="15.75" hidden="1" thickBot="1">
      <c r="B259" s="269" t="s">
        <v>16</v>
      </c>
      <c r="C259" s="276"/>
      <c r="D259" s="276" t="s">
        <v>271</v>
      </c>
      <c r="E259" s="276"/>
      <c r="F259" s="276"/>
    </row>
    <row r="260" spans="2:12" ht="15.75" hidden="1" thickBot="1">
      <c r="B260" s="269" t="s">
        <v>17</v>
      </c>
      <c r="C260" s="276">
        <f>C323-C285</f>
        <v>0</v>
      </c>
      <c r="D260" s="276">
        <f>D323-D285</f>
        <v>0</v>
      </c>
      <c r="E260" s="276">
        <f>E323-E285</f>
        <v>0</v>
      </c>
      <c r="F260" s="276">
        <f>F278</f>
        <v>0</v>
      </c>
    </row>
    <row r="261" spans="2:12" ht="15.75" hidden="1" thickBot="1">
      <c r="B261" s="269" t="s">
        <v>18</v>
      </c>
      <c r="C261" s="276" t="e">
        <f>C260/C259</f>
        <v>#DIV/0!</v>
      </c>
      <c r="D261" s="276" t="e">
        <f>D260/D259</f>
        <v>#VALUE!</v>
      </c>
      <c r="E261" s="276" t="e">
        <f>E260/E259</f>
        <v>#DIV/0!</v>
      </c>
      <c r="F261" s="276" t="e">
        <f>F260/F259</f>
        <v>#DIV/0!</v>
      </c>
    </row>
    <row r="262" spans="2:12" ht="15.75" hidden="1" thickBot="1">
      <c r="B262" s="269" t="s">
        <v>19</v>
      </c>
      <c r="C262" s="277" t="s">
        <v>20</v>
      </c>
      <c r="D262" s="278" t="e">
        <f>D259/C259-1</f>
        <v>#VALUE!</v>
      </c>
      <c r="E262" s="278" t="e">
        <f t="shared" ref="E262:F264" si="7">E259/D259-1</f>
        <v>#VALUE!</v>
      </c>
      <c r="F262" s="278" t="e">
        <f t="shared" si="7"/>
        <v>#DIV/0!</v>
      </c>
      <c r="H262" s="98"/>
      <c r="I262" s="98"/>
      <c r="J262" s="98"/>
      <c r="K262" s="98"/>
      <c r="L262" s="98"/>
    </row>
    <row r="263" spans="2:12" ht="15.75" hidden="1" thickBot="1">
      <c r="B263" s="269" t="s">
        <v>21</v>
      </c>
      <c r="C263" s="277" t="s">
        <v>20</v>
      </c>
      <c r="D263" s="278" t="e">
        <f>D260/C260-1</f>
        <v>#DIV/0!</v>
      </c>
      <c r="E263" s="278" t="e">
        <f t="shared" si="7"/>
        <v>#DIV/0!</v>
      </c>
      <c r="F263" s="278" t="e">
        <f t="shared" si="7"/>
        <v>#DIV/0!</v>
      </c>
    </row>
    <row r="264" spans="2:12" ht="15.75" hidden="1" thickBot="1">
      <c r="B264" s="269" t="s">
        <v>22</v>
      </c>
      <c r="C264" s="277" t="s">
        <v>20</v>
      </c>
      <c r="D264" s="278" t="e">
        <f>D261/C261-1</f>
        <v>#VALUE!</v>
      </c>
      <c r="E264" s="278" t="e">
        <f t="shared" si="7"/>
        <v>#DIV/0!</v>
      </c>
      <c r="F264" s="278" t="e">
        <f t="shared" si="7"/>
        <v>#DIV/0!</v>
      </c>
    </row>
    <row r="265" spans="2:12" ht="15.75" hidden="1" thickBot="1">
      <c r="B265" s="1573" t="s">
        <v>122</v>
      </c>
      <c r="C265" s="1574"/>
      <c r="D265" s="1574"/>
      <c r="E265" s="1574"/>
      <c r="F265" s="1575"/>
    </row>
    <row r="266" spans="2:12" ht="12.75" hidden="1" customHeight="1">
      <c r="B266" s="1576"/>
      <c r="C266" s="274">
        <v>2021</v>
      </c>
      <c r="D266" s="274">
        <v>2022</v>
      </c>
      <c r="E266" s="274">
        <v>2023</v>
      </c>
      <c r="F266" s="274">
        <v>2024</v>
      </c>
    </row>
    <row r="267" spans="2:12" ht="9" hidden="1" customHeight="1" thickBot="1">
      <c r="B267" s="1577"/>
      <c r="C267" s="275" t="s">
        <v>7</v>
      </c>
      <c r="D267" s="275" t="s">
        <v>8</v>
      </c>
      <c r="E267" s="275" t="s">
        <v>8</v>
      </c>
      <c r="F267" s="275" t="s">
        <v>8</v>
      </c>
    </row>
    <row r="268" spans="2:12" ht="15.75" hidden="1" thickBot="1">
      <c r="B268" s="279" t="s">
        <v>41</v>
      </c>
      <c r="C268" s="280">
        <f>C269+C270+C271+C272</f>
        <v>0</v>
      </c>
      <c r="D268" s="280">
        <f>D269+D270+D271+D272</f>
        <v>0</v>
      </c>
      <c r="E268" s="280">
        <f>E269+E270+E271+E272</f>
        <v>0</v>
      </c>
      <c r="F268" s="280">
        <f>F269+F270+F271+F272</f>
        <v>0</v>
      </c>
    </row>
    <row r="269" spans="2:12" ht="15.75" hidden="1" thickBot="1">
      <c r="B269" s="281" t="s">
        <v>136</v>
      </c>
      <c r="C269" s="280"/>
      <c r="D269" s="280"/>
      <c r="E269" s="280"/>
      <c r="F269" s="280"/>
    </row>
    <row r="270" spans="2:12" ht="15.75" hidden="1" thickBot="1">
      <c r="B270" s="281" t="s">
        <v>141</v>
      </c>
      <c r="C270" s="280"/>
      <c r="D270" s="280"/>
      <c r="E270" s="280"/>
      <c r="F270" s="280"/>
    </row>
    <row r="271" spans="2:12" ht="15.75" hidden="1" thickBot="1">
      <c r="B271" s="281" t="s">
        <v>142</v>
      </c>
      <c r="C271" s="280"/>
      <c r="D271" s="280"/>
      <c r="E271" s="280"/>
      <c r="F271" s="280"/>
    </row>
    <row r="272" spans="2:12" ht="15.75" hidden="1" thickBot="1">
      <c r="B272" s="281" t="s">
        <v>143</v>
      </c>
      <c r="C272" s="280"/>
      <c r="D272" s="280"/>
      <c r="E272" s="280"/>
      <c r="F272" s="280"/>
    </row>
    <row r="273" spans="2:12" ht="15.75" hidden="1" thickBot="1">
      <c r="B273" s="279" t="s">
        <v>42</v>
      </c>
      <c r="C273" s="282">
        <f>C274+C275+C276+C277</f>
        <v>0</v>
      </c>
      <c r="D273" s="282">
        <f>D274+D275+D276+D277</f>
        <v>0</v>
      </c>
      <c r="E273" s="282">
        <f>E274+E275+E276+E277</f>
        <v>0</v>
      </c>
      <c r="F273" s="282">
        <f>F274+F275+F276+F277</f>
        <v>0</v>
      </c>
    </row>
    <row r="274" spans="2:12" ht="15.75" hidden="1" thickBot="1">
      <c r="B274" s="281" t="s">
        <v>136</v>
      </c>
      <c r="C274" s="280"/>
      <c r="D274" s="280"/>
      <c r="E274" s="280"/>
      <c r="F274" s="280">
        <v>0</v>
      </c>
    </row>
    <row r="275" spans="2:12" ht="15.75" hidden="1" thickBot="1">
      <c r="B275" s="281" t="s">
        <v>141</v>
      </c>
      <c r="C275" s="282"/>
      <c r="D275" s="280"/>
      <c r="E275" s="280"/>
      <c r="F275" s="280"/>
    </row>
    <row r="276" spans="2:12" ht="15.75" hidden="1" thickBot="1">
      <c r="B276" s="281" t="s">
        <v>142</v>
      </c>
      <c r="C276" s="282"/>
      <c r="D276" s="280"/>
      <c r="E276" s="280"/>
      <c r="F276" s="280"/>
    </row>
    <row r="277" spans="2:12" ht="15.75" hidden="1" thickBot="1">
      <c r="B277" s="281" t="s">
        <v>143</v>
      </c>
      <c r="C277" s="282"/>
      <c r="D277" s="280"/>
      <c r="E277" s="280"/>
      <c r="F277" s="280"/>
    </row>
    <row r="278" spans="2:12" ht="15.75" hidden="1" thickBot="1">
      <c r="B278" s="295" t="s">
        <v>30</v>
      </c>
      <c r="C278" s="282">
        <f>C268+C273</f>
        <v>0</v>
      </c>
      <c r="D278" s="282">
        <f>D268+D273</f>
        <v>0</v>
      </c>
      <c r="E278" s="282">
        <f>E268+E273</f>
        <v>0</v>
      </c>
      <c r="F278" s="282">
        <f>F268+F273</f>
        <v>0</v>
      </c>
    </row>
    <row r="279" spans="2:12" ht="34.5" hidden="1" thickBot="1">
      <c r="B279" s="273" t="s">
        <v>32</v>
      </c>
      <c r="C279" s="273"/>
      <c r="D279" s="293" t="s">
        <v>138</v>
      </c>
      <c r="E279" s="1579"/>
      <c r="F279" s="1580"/>
    </row>
    <row r="280" spans="2:12" ht="17.25" hidden="1" customHeight="1" thickBot="1">
      <c r="B280" s="269" t="s">
        <v>14</v>
      </c>
      <c r="C280" s="1581"/>
      <c r="D280" s="1582"/>
      <c r="E280" s="1582"/>
      <c r="F280" s="1583"/>
    </row>
    <row r="281" spans="2:12" ht="15.75" hidden="1" thickBot="1">
      <c r="B281" s="269" t="s">
        <v>15</v>
      </c>
      <c r="C281" s="1584"/>
      <c r="D281" s="1585"/>
      <c r="E281" s="1585"/>
      <c r="F281" s="1586"/>
    </row>
    <row r="282" spans="2:12" ht="12.75" hidden="1" customHeight="1">
      <c r="B282" s="1576"/>
      <c r="C282" s="274">
        <v>2021</v>
      </c>
      <c r="D282" s="274">
        <v>2022</v>
      </c>
      <c r="E282" s="274">
        <v>2023</v>
      </c>
      <c r="F282" s="274">
        <v>2024</v>
      </c>
    </row>
    <row r="283" spans="2:12" ht="9" hidden="1" customHeight="1" thickBot="1">
      <c r="B283" s="1577"/>
      <c r="C283" s="275" t="s">
        <v>7</v>
      </c>
      <c r="D283" s="275" t="s">
        <v>8</v>
      </c>
      <c r="E283" s="275" t="s">
        <v>8</v>
      </c>
      <c r="F283" s="275" t="s">
        <v>8</v>
      </c>
    </row>
    <row r="284" spans="2:12" ht="15.75" hidden="1" thickBot="1">
      <c r="B284" s="269" t="s">
        <v>16</v>
      </c>
      <c r="C284" s="269"/>
      <c r="D284" s="269"/>
      <c r="E284" s="269"/>
      <c r="F284" s="269"/>
    </row>
    <row r="285" spans="2:12" ht="15.75" hidden="1" thickBot="1">
      <c r="B285" s="269" t="s">
        <v>17</v>
      </c>
      <c r="C285" s="276"/>
      <c r="D285" s="276"/>
      <c r="E285" s="276"/>
      <c r="F285" s="276"/>
    </row>
    <row r="286" spans="2:12" ht="15.75" hidden="1" thickBot="1">
      <c r="B286" s="269" t="s">
        <v>18</v>
      </c>
      <c r="C286" s="276" t="e">
        <f>C285/C284</f>
        <v>#DIV/0!</v>
      </c>
      <c r="D286" s="276" t="e">
        <f>D285/D284</f>
        <v>#DIV/0!</v>
      </c>
      <c r="E286" s="276" t="e">
        <f>E285/E284</f>
        <v>#DIV/0!</v>
      </c>
      <c r="F286" s="276" t="e">
        <f>F285/F284</f>
        <v>#DIV/0!</v>
      </c>
    </row>
    <row r="287" spans="2:12" ht="15.75" hidden="1" thickBot="1">
      <c r="B287" s="269" t="s">
        <v>19</v>
      </c>
      <c r="C287" s="277" t="s">
        <v>20</v>
      </c>
      <c r="D287" s="278" t="e">
        <f>D284/C284-1</f>
        <v>#DIV/0!</v>
      </c>
      <c r="E287" s="278" t="e">
        <f t="shared" ref="E287:F289" si="8">E284/D284-1</f>
        <v>#DIV/0!</v>
      </c>
      <c r="F287" s="278" t="e">
        <f t="shared" si="8"/>
        <v>#DIV/0!</v>
      </c>
      <c r="H287" s="98"/>
      <c r="I287" s="98"/>
      <c r="J287" s="98"/>
      <c r="K287" s="98"/>
      <c r="L287" s="98"/>
    </row>
    <row r="288" spans="2:12" ht="15.75" hidden="1" thickBot="1">
      <c r="B288" s="269" t="s">
        <v>21</v>
      </c>
      <c r="C288" s="277" t="s">
        <v>20</v>
      </c>
      <c r="D288" s="278" t="e">
        <f>D285/C285-1</f>
        <v>#DIV/0!</v>
      </c>
      <c r="E288" s="278" t="e">
        <f t="shared" si="8"/>
        <v>#DIV/0!</v>
      </c>
      <c r="F288" s="278" t="e">
        <f t="shared" si="8"/>
        <v>#DIV/0!</v>
      </c>
    </row>
    <row r="289" spans="2:6" ht="15.75" hidden="1" thickBot="1">
      <c r="B289" s="269" t="s">
        <v>22</v>
      </c>
      <c r="C289" s="277" t="s">
        <v>20</v>
      </c>
      <c r="D289" s="278" t="e">
        <f>D286/C286-1</f>
        <v>#DIV/0!</v>
      </c>
      <c r="E289" s="278" t="e">
        <f t="shared" si="8"/>
        <v>#DIV/0!</v>
      </c>
      <c r="F289" s="278" t="e">
        <f t="shared" si="8"/>
        <v>#DIV/0!</v>
      </c>
    </row>
    <row r="290" spans="2:6" ht="15.75" hidden="1" thickBot="1">
      <c r="B290" s="1573" t="s">
        <v>283</v>
      </c>
      <c r="C290" s="1574"/>
      <c r="D290" s="1574"/>
      <c r="E290" s="1574"/>
      <c r="F290" s="1575"/>
    </row>
    <row r="291" spans="2:6" ht="12.75" hidden="1" customHeight="1">
      <c r="B291" s="1576"/>
      <c r="C291" s="274">
        <v>2021</v>
      </c>
      <c r="D291" s="274">
        <v>2022</v>
      </c>
      <c r="E291" s="274">
        <v>2023</v>
      </c>
      <c r="F291" s="274">
        <v>2024</v>
      </c>
    </row>
    <row r="292" spans="2:6" ht="9" hidden="1" customHeight="1" thickBot="1">
      <c r="B292" s="1577"/>
      <c r="C292" s="275" t="s">
        <v>7</v>
      </c>
      <c r="D292" s="275" t="s">
        <v>8</v>
      </c>
      <c r="E292" s="275" t="s">
        <v>8</v>
      </c>
      <c r="F292" s="275" t="s">
        <v>8</v>
      </c>
    </row>
    <row r="293" spans="2:6" ht="15.75" hidden="1" thickBot="1">
      <c r="B293" s="279" t="s">
        <v>41</v>
      </c>
      <c r="C293" s="280">
        <f>C294+C295+C296+C297</f>
        <v>0</v>
      </c>
      <c r="D293" s="280">
        <f>D294+D295+D296+D297</f>
        <v>0</v>
      </c>
      <c r="E293" s="280">
        <f>E294+E295+E296+E297</f>
        <v>0</v>
      </c>
      <c r="F293" s="280">
        <f>F294+F295+F296+F297</f>
        <v>0</v>
      </c>
    </row>
    <row r="294" spans="2:6" ht="15.75" hidden="1" thickBot="1">
      <c r="B294" s="281" t="s">
        <v>136</v>
      </c>
      <c r="C294" s="280"/>
      <c r="D294" s="280"/>
      <c r="E294" s="280"/>
      <c r="F294" s="280"/>
    </row>
    <row r="295" spans="2:6" ht="15.75" hidden="1" thickBot="1">
      <c r="B295" s="281" t="s">
        <v>141</v>
      </c>
      <c r="C295" s="280"/>
      <c r="D295" s="280"/>
      <c r="E295" s="280"/>
      <c r="F295" s="280"/>
    </row>
    <row r="296" spans="2:6" ht="15.75" hidden="1" thickBot="1">
      <c r="B296" s="281" t="s">
        <v>142</v>
      </c>
      <c r="C296" s="280"/>
      <c r="D296" s="280"/>
      <c r="E296" s="280"/>
      <c r="F296" s="280"/>
    </row>
    <row r="297" spans="2:6" ht="15.75" hidden="1" thickBot="1">
      <c r="B297" s="281" t="s">
        <v>143</v>
      </c>
      <c r="C297" s="280"/>
      <c r="D297" s="280"/>
      <c r="E297" s="280"/>
      <c r="F297" s="280"/>
    </row>
    <row r="298" spans="2:6" ht="15.75" hidden="1" thickBot="1">
      <c r="B298" s="279" t="s">
        <v>42</v>
      </c>
      <c r="C298" s="282">
        <f>C299+C300+C301+C302</f>
        <v>0</v>
      </c>
      <c r="D298" s="282">
        <f>D299+D300+D301+D302</f>
        <v>0</v>
      </c>
      <c r="E298" s="282">
        <f>E299+E300+E301+E302</f>
        <v>0</v>
      </c>
      <c r="F298" s="282">
        <f>F299+F300+F301+F302</f>
        <v>0</v>
      </c>
    </row>
    <row r="299" spans="2:6" ht="15.75" hidden="1" thickBot="1">
      <c r="B299" s="281" t="s">
        <v>136</v>
      </c>
      <c r="C299" s="282"/>
      <c r="D299" s="280"/>
      <c r="E299" s="280"/>
      <c r="F299" s="280"/>
    </row>
    <row r="300" spans="2:6" ht="15.75" hidden="1" thickBot="1">
      <c r="B300" s="281" t="s">
        <v>141</v>
      </c>
      <c r="C300" s="282"/>
      <c r="D300" s="280"/>
      <c r="E300" s="280"/>
      <c r="F300" s="280"/>
    </row>
    <row r="301" spans="2:6" ht="15.75" hidden="1" thickBot="1">
      <c r="B301" s="281" t="s">
        <v>142</v>
      </c>
      <c r="C301" s="282"/>
      <c r="D301" s="280"/>
      <c r="E301" s="280"/>
      <c r="F301" s="280"/>
    </row>
    <row r="302" spans="2:6" ht="15.75" hidden="1" thickBot="1">
      <c r="B302" s="281" t="s">
        <v>143</v>
      </c>
      <c r="C302" s="282"/>
      <c r="D302" s="280"/>
      <c r="E302" s="280"/>
      <c r="F302" s="280"/>
    </row>
    <row r="303" spans="2:6" ht="15.75" hidden="1" thickBot="1">
      <c r="B303" s="295" t="s">
        <v>144</v>
      </c>
      <c r="C303" s="282">
        <f>C293+C298</f>
        <v>0</v>
      </c>
      <c r="D303" s="282">
        <f>D293+D298</f>
        <v>0</v>
      </c>
      <c r="E303" s="282">
        <f>E293+E298</f>
        <v>0</v>
      </c>
      <c r="F303" s="282">
        <f>F293+F298</f>
        <v>0</v>
      </c>
    </row>
    <row r="304" spans="2:6" ht="34.5" hidden="1" thickBot="1">
      <c r="B304" s="273" t="s">
        <v>64</v>
      </c>
      <c r="C304" s="299"/>
      <c r="D304" s="297" t="s">
        <v>138</v>
      </c>
      <c r="E304" s="1604"/>
      <c r="F304" s="1605"/>
    </row>
    <row r="305" spans="2:12" ht="17.25" hidden="1" customHeight="1" thickBot="1">
      <c r="B305" s="269" t="s">
        <v>14</v>
      </c>
      <c r="C305" s="1604"/>
      <c r="D305" s="1612"/>
      <c r="E305" s="1612"/>
      <c r="F305" s="1605"/>
    </row>
    <row r="306" spans="2:12" ht="15.75" hidden="1" thickBot="1">
      <c r="B306" s="269" t="s">
        <v>15</v>
      </c>
      <c r="C306" s="1584"/>
      <c r="D306" s="1585"/>
      <c r="E306" s="1585"/>
      <c r="F306" s="1586"/>
    </row>
    <row r="307" spans="2:12" ht="12.75" hidden="1" customHeight="1">
      <c r="B307" s="1576"/>
      <c r="C307" s="274">
        <v>2021</v>
      </c>
      <c r="D307" s="274">
        <v>2022</v>
      </c>
      <c r="E307" s="274">
        <v>2023</v>
      </c>
      <c r="F307" s="274">
        <v>2024</v>
      </c>
    </row>
    <row r="308" spans="2:12" ht="9" hidden="1" customHeight="1" thickBot="1">
      <c r="B308" s="1577"/>
      <c r="C308" s="275" t="s">
        <v>7</v>
      </c>
      <c r="D308" s="275" t="s">
        <v>8</v>
      </c>
      <c r="E308" s="275" t="s">
        <v>8</v>
      </c>
      <c r="F308" s="275" t="s">
        <v>8</v>
      </c>
    </row>
    <row r="309" spans="2:12" ht="15.75" hidden="1" thickBot="1">
      <c r="B309" s="269" t="s">
        <v>16</v>
      </c>
      <c r="C309" s="269"/>
      <c r="D309" s="277">
        <v>0</v>
      </c>
      <c r="E309" s="269"/>
      <c r="F309" s="269"/>
    </row>
    <row r="310" spans="2:12" ht="15.75" hidden="1" thickBot="1">
      <c r="B310" s="269" t="s">
        <v>17</v>
      </c>
      <c r="C310" s="276">
        <f>C328</f>
        <v>0</v>
      </c>
      <c r="D310" s="276">
        <f>D328</f>
        <v>0</v>
      </c>
      <c r="E310" s="276">
        <f>E328</f>
        <v>0</v>
      </c>
      <c r="F310" s="276">
        <f>F328</f>
        <v>0</v>
      </c>
    </row>
    <row r="311" spans="2:12" ht="15.75" hidden="1" thickBot="1">
      <c r="B311" s="269" t="s">
        <v>18</v>
      </c>
      <c r="C311" s="276" t="e">
        <f>C310/C309</f>
        <v>#DIV/0!</v>
      </c>
      <c r="D311" s="276" t="e">
        <f>D310/D309</f>
        <v>#DIV/0!</v>
      </c>
      <c r="E311" s="276" t="e">
        <f>E310/E309</f>
        <v>#DIV/0!</v>
      </c>
      <c r="F311" s="276" t="e">
        <f>F310/F309</f>
        <v>#DIV/0!</v>
      </c>
    </row>
    <row r="312" spans="2:12" ht="15.75" hidden="1" thickBot="1">
      <c r="B312" s="269" t="s">
        <v>19</v>
      </c>
      <c r="C312" s="277" t="s">
        <v>20</v>
      </c>
      <c r="D312" s="278" t="e">
        <f>D309/C309-1</f>
        <v>#DIV/0!</v>
      </c>
      <c r="E312" s="278" t="e">
        <f t="shared" ref="E312:F314" si="9">E309/D309-1</f>
        <v>#DIV/0!</v>
      </c>
      <c r="F312" s="278" t="e">
        <f t="shared" si="9"/>
        <v>#DIV/0!</v>
      </c>
      <c r="H312" s="98"/>
      <c r="I312" s="98"/>
      <c r="J312" s="98"/>
      <c r="K312" s="98"/>
      <c r="L312" s="98"/>
    </row>
    <row r="313" spans="2:12" ht="15.75" hidden="1" thickBot="1">
      <c r="B313" s="269" t="s">
        <v>21</v>
      </c>
      <c r="C313" s="277" t="s">
        <v>20</v>
      </c>
      <c r="D313" s="278" t="e">
        <f>D310/C310-1</f>
        <v>#DIV/0!</v>
      </c>
      <c r="E313" s="278" t="e">
        <f t="shared" si="9"/>
        <v>#DIV/0!</v>
      </c>
      <c r="F313" s="278" t="e">
        <f t="shared" si="9"/>
        <v>#DIV/0!</v>
      </c>
    </row>
    <row r="314" spans="2:12" ht="15.75" hidden="1" thickBot="1">
      <c r="B314" s="269" t="s">
        <v>22</v>
      </c>
      <c r="C314" s="277" t="s">
        <v>20</v>
      </c>
      <c r="D314" s="278" t="e">
        <f>D311/C311-1</f>
        <v>#DIV/0!</v>
      </c>
      <c r="E314" s="278" t="e">
        <f t="shared" si="9"/>
        <v>#DIV/0!</v>
      </c>
      <c r="F314" s="278" t="e">
        <f t="shared" si="9"/>
        <v>#DIV/0!</v>
      </c>
    </row>
    <row r="315" spans="2:12" ht="15.75" hidden="1" thickBot="1">
      <c r="B315" s="1573" t="s">
        <v>286</v>
      </c>
      <c r="C315" s="1574"/>
      <c r="D315" s="1574"/>
      <c r="E315" s="1574"/>
      <c r="F315" s="1575"/>
    </row>
    <row r="316" spans="2:12" ht="12.75" hidden="1" customHeight="1">
      <c r="B316" s="1576"/>
      <c r="C316" s="274">
        <v>2021</v>
      </c>
      <c r="D316" s="274">
        <v>2022</v>
      </c>
      <c r="E316" s="274">
        <v>2023</v>
      </c>
      <c r="F316" s="274">
        <v>2024</v>
      </c>
    </row>
    <row r="317" spans="2:12" ht="9" hidden="1" customHeight="1" thickBot="1">
      <c r="B317" s="1577"/>
      <c r="C317" s="275" t="s">
        <v>7</v>
      </c>
      <c r="D317" s="275" t="s">
        <v>8</v>
      </c>
      <c r="E317" s="275" t="s">
        <v>8</v>
      </c>
      <c r="F317" s="275" t="s">
        <v>8</v>
      </c>
    </row>
    <row r="318" spans="2:12" ht="15.75" hidden="1" thickBot="1">
      <c r="B318" s="279" t="s">
        <v>41</v>
      </c>
      <c r="C318" s="280">
        <f>C319+C320+C321+C322</f>
        <v>0</v>
      </c>
      <c r="D318" s="280">
        <f>D319+D320+D321+D322</f>
        <v>0</v>
      </c>
      <c r="E318" s="280">
        <f>E319+E320+E321+E322</f>
        <v>0</v>
      </c>
      <c r="F318" s="280">
        <f>F319+F320+F321+F322</f>
        <v>0</v>
      </c>
    </row>
    <row r="319" spans="2:12" ht="15.75" hidden="1" thickBot="1">
      <c r="B319" s="281" t="s">
        <v>136</v>
      </c>
      <c r="C319" s="280"/>
      <c r="D319" s="280"/>
      <c r="E319" s="280"/>
      <c r="F319" s="280"/>
    </row>
    <row r="320" spans="2:12" ht="15.75" hidden="1" thickBot="1">
      <c r="B320" s="281" t="s">
        <v>141</v>
      </c>
      <c r="C320" s="280"/>
      <c r="D320" s="280"/>
      <c r="E320" s="280"/>
      <c r="F320" s="280"/>
    </row>
    <row r="321" spans="2:6" ht="15.75" hidden="1" thickBot="1">
      <c r="B321" s="281" t="s">
        <v>142</v>
      </c>
      <c r="C321" s="280"/>
      <c r="D321" s="280"/>
      <c r="E321" s="280"/>
      <c r="F321" s="280"/>
    </row>
    <row r="322" spans="2:6" ht="15.75" hidden="1" thickBot="1">
      <c r="B322" s="281" t="s">
        <v>143</v>
      </c>
      <c r="C322" s="280"/>
      <c r="D322" s="280"/>
      <c r="E322" s="280"/>
      <c r="F322" s="280"/>
    </row>
    <row r="323" spans="2:6" ht="15.75" hidden="1" thickBot="1">
      <c r="B323" s="279" t="s">
        <v>42</v>
      </c>
      <c r="C323" s="282">
        <f>C324+C325+C326+C327</f>
        <v>0</v>
      </c>
      <c r="D323" s="282">
        <f>D324+D325+D326+D327</f>
        <v>0</v>
      </c>
      <c r="E323" s="282">
        <f>E324+E325+E326+E327</f>
        <v>0</v>
      </c>
      <c r="F323" s="282">
        <f>F324+F325+F326+F327</f>
        <v>0</v>
      </c>
    </row>
    <row r="324" spans="2:6" ht="15.75" hidden="1" thickBot="1">
      <c r="B324" s="281" t="s">
        <v>136</v>
      </c>
      <c r="C324" s="282"/>
      <c r="D324" s="280"/>
      <c r="E324" s="280"/>
      <c r="F324" s="280"/>
    </row>
    <row r="325" spans="2:6" ht="15.75" hidden="1" thickBot="1">
      <c r="B325" s="281" t="s">
        <v>141</v>
      </c>
      <c r="C325" s="282"/>
      <c r="D325" s="280"/>
      <c r="E325" s="280"/>
      <c r="F325" s="280"/>
    </row>
    <row r="326" spans="2:6" ht="15.75" hidden="1" thickBot="1">
      <c r="B326" s="281" t="s">
        <v>142</v>
      </c>
      <c r="C326" s="282"/>
      <c r="D326" s="280"/>
      <c r="E326" s="280"/>
      <c r="F326" s="280"/>
    </row>
    <row r="327" spans="2:6" ht="15.75" hidden="1" thickBot="1">
      <c r="B327" s="281" t="s">
        <v>143</v>
      </c>
      <c r="C327" s="282"/>
      <c r="D327" s="280"/>
      <c r="E327" s="280"/>
      <c r="F327" s="280"/>
    </row>
    <row r="328" spans="2:6" ht="15.75" hidden="1" thickBot="1">
      <c r="B328" s="287" t="s">
        <v>147</v>
      </c>
      <c r="C328" s="282">
        <f>C318+C323</f>
        <v>0</v>
      </c>
      <c r="D328" s="282">
        <f>D318+D323</f>
        <v>0</v>
      </c>
      <c r="E328" s="282">
        <f>E318+E323</f>
        <v>0</v>
      </c>
      <c r="F328" s="282">
        <f>F318+F323</f>
        <v>0</v>
      </c>
    </row>
    <row r="329" spans="2:6" ht="25.5" hidden="1" customHeight="1" thickBot="1">
      <c r="B329" s="298" t="s">
        <v>43</v>
      </c>
      <c r="C329" s="1578"/>
      <c r="D329" s="1579"/>
      <c r="E329" s="1579"/>
      <c r="F329" s="1580"/>
    </row>
    <row r="330" spans="2:6" ht="34.5" hidden="1" thickBot="1">
      <c r="B330" s="273" t="s">
        <v>64</v>
      </c>
      <c r="C330" s="299"/>
      <c r="D330" s="297" t="s">
        <v>138</v>
      </c>
      <c r="E330" s="1604"/>
      <c r="F330" s="1605"/>
    </row>
    <row r="331" spans="2:6" ht="17.25" hidden="1" customHeight="1" thickBot="1">
      <c r="B331" s="269" t="s">
        <v>14</v>
      </c>
      <c r="C331" s="1581"/>
      <c r="D331" s="1582"/>
      <c r="E331" s="1582"/>
      <c r="F331" s="1583"/>
    </row>
    <row r="332" spans="2:6" ht="15.75" hidden="1" thickBot="1">
      <c r="B332" s="269" t="s">
        <v>15</v>
      </c>
      <c r="C332" s="1584"/>
      <c r="D332" s="1585"/>
      <c r="E332" s="1585"/>
      <c r="F332" s="1586"/>
    </row>
    <row r="333" spans="2:6" ht="12.75" hidden="1" customHeight="1">
      <c r="B333" s="1576"/>
      <c r="C333" s="274">
        <v>2021</v>
      </c>
      <c r="D333" s="274">
        <v>2022</v>
      </c>
      <c r="E333" s="274">
        <v>2023</v>
      </c>
      <c r="F333" s="274">
        <v>2024</v>
      </c>
    </row>
    <row r="334" spans="2:6" ht="9" hidden="1" customHeight="1" thickBot="1">
      <c r="B334" s="1577"/>
      <c r="C334" s="275" t="s">
        <v>7</v>
      </c>
      <c r="D334" s="275" t="s">
        <v>8</v>
      </c>
      <c r="E334" s="275" t="s">
        <v>8</v>
      </c>
      <c r="F334" s="275" t="s">
        <v>8</v>
      </c>
    </row>
    <row r="335" spans="2:6" ht="15.75" hidden="1" thickBot="1">
      <c r="B335" s="269" t="s">
        <v>16</v>
      </c>
      <c r="C335" s="269"/>
      <c r="D335" s="269"/>
      <c r="E335" s="269"/>
      <c r="F335" s="269"/>
    </row>
    <row r="336" spans="2:6" ht="15.75" hidden="1" thickBot="1">
      <c r="B336" s="269" t="s">
        <v>17</v>
      </c>
      <c r="C336" s="276">
        <f>C354</f>
        <v>0</v>
      </c>
      <c r="D336" s="276">
        <f>D354</f>
        <v>0</v>
      </c>
      <c r="E336" s="276">
        <f>E354</f>
        <v>0</v>
      </c>
      <c r="F336" s="276">
        <f>F354</f>
        <v>0</v>
      </c>
    </row>
    <row r="337" spans="2:12" ht="15.75" hidden="1" thickBot="1">
      <c r="B337" s="269" t="s">
        <v>18</v>
      </c>
      <c r="C337" s="276" t="e">
        <f>C336/C335</f>
        <v>#DIV/0!</v>
      </c>
      <c r="D337" s="276" t="e">
        <f>D336/D335</f>
        <v>#DIV/0!</v>
      </c>
      <c r="E337" s="276" t="e">
        <f>E336/E335</f>
        <v>#DIV/0!</v>
      </c>
      <c r="F337" s="276" t="e">
        <f>F336/F335</f>
        <v>#DIV/0!</v>
      </c>
    </row>
    <row r="338" spans="2:12" ht="15.75" hidden="1" thickBot="1">
      <c r="B338" s="269" t="s">
        <v>19</v>
      </c>
      <c r="C338" s="277" t="s">
        <v>20</v>
      </c>
      <c r="D338" s="278" t="e">
        <f>D335/C335-1</f>
        <v>#DIV/0!</v>
      </c>
      <c r="E338" s="278" t="e">
        <f t="shared" ref="E338:F340" si="10">E335/D335-1</f>
        <v>#DIV/0!</v>
      </c>
      <c r="F338" s="278" t="e">
        <f t="shared" si="10"/>
        <v>#DIV/0!</v>
      </c>
      <c r="H338" s="98"/>
      <c r="I338" s="98"/>
      <c r="J338" s="98"/>
      <c r="K338" s="98"/>
      <c r="L338" s="98"/>
    </row>
    <row r="339" spans="2:12" ht="15.75" hidden="1" thickBot="1">
      <c r="B339" s="269" t="s">
        <v>21</v>
      </c>
      <c r="C339" s="277" t="s">
        <v>20</v>
      </c>
      <c r="D339" s="278" t="e">
        <f>D336/C336-1</f>
        <v>#DIV/0!</v>
      </c>
      <c r="E339" s="278" t="e">
        <f t="shared" si="10"/>
        <v>#DIV/0!</v>
      </c>
      <c r="F339" s="278" t="e">
        <f t="shared" si="10"/>
        <v>#DIV/0!</v>
      </c>
    </row>
    <row r="340" spans="2:12" ht="15.75" hidden="1" thickBot="1">
      <c r="B340" s="269" t="s">
        <v>22</v>
      </c>
      <c r="C340" s="277" t="s">
        <v>20</v>
      </c>
      <c r="D340" s="278" t="e">
        <f>D337/C337-1</f>
        <v>#DIV/0!</v>
      </c>
      <c r="E340" s="278" t="e">
        <f t="shared" si="10"/>
        <v>#DIV/0!</v>
      </c>
      <c r="F340" s="278" t="e">
        <f t="shared" si="10"/>
        <v>#DIV/0!</v>
      </c>
    </row>
    <row r="341" spans="2:12" ht="15.75" hidden="1" thickBot="1">
      <c r="B341" s="1573" t="s">
        <v>285</v>
      </c>
      <c r="C341" s="1574"/>
      <c r="D341" s="1574"/>
      <c r="E341" s="1574"/>
      <c r="F341" s="1575"/>
    </row>
    <row r="342" spans="2:12" ht="12.75" hidden="1" customHeight="1">
      <c r="B342" s="1576"/>
      <c r="C342" s="274">
        <v>2021</v>
      </c>
      <c r="D342" s="274">
        <v>2022</v>
      </c>
      <c r="E342" s="274">
        <v>2023</v>
      </c>
      <c r="F342" s="274">
        <v>2024</v>
      </c>
    </row>
    <row r="343" spans="2:12" ht="9" hidden="1" customHeight="1" thickBot="1">
      <c r="B343" s="1577"/>
      <c r="C343" s="275" t="s">
        <v>7</v>
      </c>
      <c r="D343" s="275" t="s">
        <v>8</v>
      </c>
      <c r="E343" s="275" t="s">
        <v>8</v>
      </c>
      <c r="F343" s="275" t="s">
        <v>8</v>
      </c>
    </row>
    <row r="344" spans="2:12" ht="15.75" hidden="1" thickBot="1">
      <c r="B344" s="279" t="s">
        <v>41</v>
      </c>
      <c r="C344" s="280">
        <f>C345+C346+C347+C348</f>
        <v>0</v>
      </c>
      <c r="D344" s="280">
        <f>D345+D346+D347+D348</f>
        <v>0</v>
      </c>
      <c r="E344" s="280">
        <f>E345+E346+E347+E348</f>
        <v>0</v>
      </c>
      <c r="F344" s="280">
        <f>F345+F346+F347+F348</f>
        <v>0</v>
      </c>
    </row>
    <row r="345" spans="2:12" ht="15.75" hidden="1" thickBot="1">
      <c r="B345" s="281" t="s">
        <v>136</v>
      </c>
      <c r="C345" s="280"/>
      <c r="D345" s="280"/>
      <c r="E345" s="280"/>
      <c r="F345" s="280"/>
    </row>
    <row r="346" spans="2:12" ht="15.75" hidden="1" thickBot="1">
      <c r="B346" s="281" t="s">
        <v>141</v>
      </c>
      <c r="C346" s="280"/>
      <c r="D346" s="280"/>
      <c r="E346" s="280"/>
      <c r="F346" s="280"/>
    </row>
    <row r="347" spans="2:12" ht="15.75" hidden="1" thickBot="1">
      <c r="B347" s="281" t="s">
        <v>142</v>
      </c>
      <c r="C347" s="280"/>
      <c r="D347" s="280"/>
      <c r="E347" s="280"/>
      <c r="F347" s="280"/>
    </row>
    <row r="348" spans="2:12" ht="15.75" hidden="1" thickBot="1">
      <c r="B348" s="281" t="s">
        <v>143</v>
      </c>
      <c r="C348" s="280"/>
      <c r="D348" s="280"/>
      <c r="E348" s="280"/>
      <c r="F348" s="280"/>
    </row>
    <row r="349" spans="2:12" ht="15.75" hidden="1" thickBot="1">
      <c r="B349" s="279" t="s">
        <v>42</v>
      </c>
      <c r="C349" s="282">
        <f>C350+C351+C352+C353</f>
        <v>0</v>
      </c>
      <c r="D349" s="282">
        <f>D350+D351+D352+D353</f>
        <v>0</v>
      </c>
      <c r="E349" s="282">
        <f>E350+E351+E352+E353</f>
        <v>0</v>
      </c>
      <c r="F349" s="282">
        <f>F350+F351+F352+F353</f>
        <v>0</v>
      </c>
    </row>
    <row r="350" spans="2:12" ht="15.75" hidden="1" thickBot="1">
      <c r="B350" s="281" t="s">
        <v>136</v>
      </c>
      <c r="C350" s="282"/>
      <c r="D350" s="282"/>
      <c r="E350" s="282"/>
      <c r="F350" s="282"/>
    </row>
    <row r="351" spans="2:12" ht="15.75" hidden="1" thickBot="1">
      <c r="B351" s="281" t="s">
        <v>141</v>
      </c>
      <c r="C351" s="282"/>
      <c r="D351" s="282"/>
      <c r="E351" s="282"/>
      <c r="F351" s="282"/>
    </row>
    <row r="352" spans="2:12" ht="15.75" hidden="1" thickBot="1">
      <c r="B352" s="281" t="s">
        <v>142</v>
      </c>
      <c r="C352" s="282"/>
      <c r="D352" s="282"/>
      <c r="E352" s="282"/>
      <c r="F352" s="282"/>
    </row>
    <row r="353" spans="2:6" ht="15.75" hidden="1" thickBot="1">
      <c r="B353" s="281" t="s">
        <v>143</v>
      </c>
      <c r="C353" s="282"/>
      <c r="D353" s="282"/>
      <c r="E353" s="282"/>
      <c r="F353" s="282"/>
    </row>
    <row r="354" spans="2:6" ht="15.75" hidden="1" thickBot="1">
      <c r="B354" s="287" t="s">
        <v>47</v>
      </c>
      <c r="C354" s="282">
        <f>C344+C349</f>
        <v>0</v>
      </c>
      <c r="D354" s="282">
        <f>D344+D349</f>
        <v>0</v>
      </c>
      <c r="E354" s="282">
        <f>E344+E349</f>
        <v>0</v>
      </c>
      <c r="F354" s="282">
        <f>F344+F349</f>
        <v>0</v>
      </c>
    </row>
    <row r="355" spans="2:6" ht="15.75" thickBot="1">
      <c r="B355" s="302"/>
      <c r="C355" s="303"/>
      <c r="D355" s="303"/>
      <c r="E355" s="303"/>
      <c r="F355" s="303"/>
    </row>
    <row r="356" spans="2:6" ht="27" customHeight="1" thickBot="1">
      <c r="B356" s="268" t="s">
        <v>49</v>
      </c>
      <c r="C356" s="304">
        <f>+C231+C155+C77+C40+C180+C114+C336+C310+C285+C260+C205</f>
        <v>65680</v>
      </c>
      <c r="D356" s="304">
        <f>+D231+D155+D77+D40+D180+D114+D336+D310+D285+D260+D205</f>
        <v>68380</v>
      </c>
      <c r="E356" s="304">
        <f>+E231+E155+E77+E40+E180+E114+E336+E310+E285+E260+E205</f>
        <v>57380</v>
      </c>
      <c r="F356" s="304">
        <f>+F231+F155+F77+F40+F180+F114+F336+F310+F285+F260+F205</f>
        <v>57380</v>
      </c>
    </row>
    <row r="357" spans="2:6" ht="24.75" thickBot="1">
      <c r="B357" s="268" t="s">
        <v>50</v>
      </c>
      <c r="C357" s="304">
        <f>+C249+C223+C143+C106+C69+C354+C328+C303+C278+C198+C173</f>
        <v>65680</v>
      </c>
      <c r="D357" s="304">
        <f>+D249+D223+D143+D106+D69+D354+D328+D303+D278+D198+D173</f>
        <v>68380</v>
      </c>
      <c r="E357" s="304">
        <f>+E249+E223+E143+E106+E69+E354+E328+E303+E278+E198+E173</f>
        <v>57380</v>
      </c>
      <c r="F357" s="304">
        <f>+F249+F223+F143+F106+F69+F354+F328+F303+F278+F198+F173</f>
        <v>57380</v>
      </c>
    </row>
    <row r="358" spans="2:6" ht="15.75" thickBot="1">
      <c r="B358" s="279" t="s">
        <v>23</v>
      </c>
      <c r="C358" s="306">
        <f>C359+C360</f>
        <v>22000</v>
      </c>
      <c r="D358" s="306">
        <f>D359+D360</f>
        <v>25000</v>
      </c>
      <c r="E358" s="306">
        <f>E359+E360</f>
        <v>25000</v>
      </c>
      <c r="F358" s="306">
        <f>F359+F360</f>
        <v>25000</v>
      </c>
    </row>
    <row r="359" spans="2:6" ht="15.75" thickBot="1">
      <c r="B359" s="281" t="s">
        <v>136</v>
      </c>
      <c r="C359" s="282">
        <f t="shared" ref="C359:F360" si="11">C49+C86+C123</f>
        <v>22000</v>
      </c>
      <c r="D359" s="282">
        <f t="shared" si="11"/>
        <v>25000</v>
      </c>
      <c r="E359" s="282">
        <f t="shared" si="11"/>
        <v>25000</v>
      </c>
      <c r="F359" s="282">
        <f t="shared" si="11"/>
        <v>25000</v>
      </c>
    </row>
    <row r="360" spans="2:6" ht="15.75" thickBot="1">
      <c r="B360" s="281" t="s">
        <v>148</v>
      </c>
      <c r="C360" s="282">
        <f t="shared" si="11"/>
        <v>0</v>
      </c>
      <c r="D360" s="282">
        <f t="shared" si="11"/>
        <v>0</v>
      </c>
      <c r="E360" s="282">
        <f t="shared" si="11"/>
        <v>0</v>
      </c>
      <c r="F360" s="282">
        <f t="shared" si="11"/>
        <v>0</v>
      </c>
    </row>
    <row r="361" spans="2:6" ht="24.75" thickBot="1">
      <c r="B361" s="279" t="s">
        <v>24</v>
      </c>
      <c r="C361" s="306">
        <f>C362+C363</f>
        <v>4380</v>
      </c>
      <c r="D361" s="306">
        <f>D362+D363</f>
        <v>4380</v>
      </c>
      <c r="E361" s="306">
        <f>E362+E363</f>
        <v>4380</v>
      </c>
      <c r="F361" s="306">
        <f>F362+F363</f>
        <v>4380</v>
      </c>
    </row>
    <row r="362" spans="2:6" ht="15.75" thickBot="1">
      <c r="B362" s="281" t="s">
        <v>136</v>
      </c>
      <c r="C362" s="280">
        <f>C52+C89+C126</f>
        <v>4380</v>
      </c>
      <c r="D362" s="280">
        <f>D52+D89+D126</f>
        <v>4380</v>
      </c>
      <c r="E362" s="280">
        <f>E52+E89+E126</f>
        <v>4380</v>
      </c>
      <c r="F362" s="280">
        <f>F52+F89+F126</f>
        <v>4380</v>
      </c>
    </row>
    <row r="363" spans="2:6" ht="15.75" thickBot="1">
      <c r="B363" s="281" t="s">
        <v>148</v>
      </c>
      <c r="C363" s="282">
        <f>C53+C90+C124</f>
        <v>0</v>
      </c>
      <c r="D363" s="282">
        <f>D53+D90+D124</f>
        <v>0</v>
      </c>
      <c r="E363" s="282">
        <f>E53+E90+E124</f>
        <v>0</v>
      </c>
      <c r="F363" s="282">
        <f>F53+F90+F124</f>
        <v>0</v>
      </c>
    </row>
    <row r="364" spans="2:6" ht="15.75" thickBot="1">
      <c r="B364" s="279" t="s">
        <v>25</v>
      </c>
      <c r="C364" s="306">
        <f>C365+C366</f>
        <v>25300</v>
      </c>
      <c r="D364" s="306">
        <f>D365+D366</f>
        <v>25000</v>
      </c>
      <c r="E364" s="306">
        <f>E365+E366</f>
        <v>23000</v>
      </c>
      <c r="F364" s="306">
        <f>F365+F366</f>
        <v>23000</v>
      </c>
    </row>
    <row r="365" spans="2:6" ht="15.75" thickBot="1">
      <c r="B365" s="281" t="s">
        <v>136</v>
      </c>
      <c r="C365" s="282">
        <f>C55+C92+C129</f>
        <v>23300</v>
      </c>
      <c r="D365" s="282">
        <f>D55+D92+D129</f>
        <v>23000</v>
      </c>
      <c r="E365" s="282">
        <f>E55+E92+E129</f>
        <v>21000</v>
      </c>
      <c r="F365" s="282">
        <f>F55+F92+F129</f>
        <v>21000</v>
      </c>
    </row>
    <row r="366" spans="2:6" ht="15.75" thickBot="1">
      <c r="B366" s="281" t="s">
        <v>148</v>
      </c>
      <c r="C366" s="282">
        <f>C56</f>
        <v>2000</v>
      </c>
      <c r="D366" s="282">
        <f>D56</f>
        <v>2000</v>
      </c>
      <c r="E366" s="282">
        <f>E56</f>
        <v>2000</v>
      </c>
      <c r="F366" s="282">
        <f>F56</f>
        <v>2000</v>
      </c>
    </row>
    <row r="367" spans="2:6" ht="15.75" thickBot="1">
      <c r="B367" s="279" t="s">
        <v>26</v>
      </c>
      <c r="C367" s="306">
        <f>C368+C369</f>
        <v>0</v>
      </c>
      <c r="D367" s="306">
        <f>D368+D369</f>
        <v>0</v>
      </c>
      <c r="E367" s="306">
        <f>E368+E369</f>
        <v>0</v>
      </c>
      <c r="F367" s="306">
        <f>F368+F369</f>
        <v>0</v>
      </c>
    </row>
    <row r="368" spans="2:6" ht="15.75" thickBot="1">
      <c r="B368" s="281" t="s">
        <v>136</v>
      </c>
      <c r="C368" s="280">
        <f t="shared" ref="C368:F369" si="12">C58+C95+C132</f>
        <v>0</v>
      </c>
      <c r="D368" s="280">
        <f t="shared" si="12"/>
        <v>0</v>
      </c>
      <c r="E368" s="280">
        <f t="shared" si="12"/>
        <v>0</v>
      </c>
      <c r="F368" s="280">
        <f t="shared" si="12"/>
        <v>0</v>
      </c>
    </row>
    <row r="369" spans="2:6" ht="15.75" thickBot="1">
      <c r="B369" s="281" t="s">
        <v>148</v>
      </c>
      <c r="C369" s="282">
        <f t="shared" si="12"/>
        <v>0</v>
      </c>
      <c r="D369" s="282">
        <f t="shared" si="12"/>
        <v>0</v>
      </c>
      <c r="E369" s="282">
        <f t="shared" si="12"/>
        <v>0</v>
      </c>
      <c r="F369" s="282">
        <f t="shared" si="12"/>
        <v>0</v>
      </c>
    </row>
    <row r="370" spans="2:6" ht="15.75" thickBot="1">
      <c r="B370" s="279" t="s">
        <v>27</v>
      </c>
      <c r="C370" s="306">
        <f>C371+C372</f>
        <v>0</v>
      </c>
      <c r="D370" s="306">
        <f>D371+D372</f>
        <v>0</v>
      </c>
      <c r="E370" s="306">
        <f>E371+E372</f>
        <v>0</v>
      </c>
      <c r="F370" s="306">
        <f>F371+F372</f>
        <v>0</v>
      </c>
    </row>
    <row r="371" spans="2:6" ht="15.75" thickBot="1">
      <c r="B371" s="281" t="s">
        <v>136</v>
      </c>
      <c r="C371" s="280">
        <f t="shared" ref="C371:F372" si="13">C61+C98+C135</f>
        <v>0</v>
      </c>
      <c r="D371" s="280">
        <f t="shared" si="13"/>
        <v>0</v>
      </c>
      <c r="E371" s="280">
        <f t="shared" si="13"/>
        <v>0</v>
      </c>
      <c r="F371" s="280">
        <f t="shared" si="13"/>
        <v>0</v>
      </c>
    </row>
    <row r="372" spans="2:6" ht="15.75" thickBot="1">
      <c r="B372" s="281" t="s">
        <v>148</v>
      </c>
      <c r="C372" s="282">
        <f t="shared" si="13"/>
        <v>0</v>
      </c>
      <c r="D372" s="282">
        <f t="shared" si="13"/>
        <v>0</v>
      </c>
      <c r="E372" s="282">
        <f t="shared" si="13"/>
        <v>0</v>
      </c>
      <c r="F372" s="282">
        <f t="shared" si="13"/>
        <v>0</v>
      </c>
    </row>
    <row r="373" spans="2:6" ht="15.75" thickBot="1">
      <c r="B373" s="279" t="s">
        <v>28</v>
      </c>
      <c r="C373" s="306">
        <f>C374+C375</f>
        <v>0</v>
      </c>
      <c r="D373" s="306">
        <f>D374+D375</f>
        <v>0</v>
      </c>
      <c r="E373" s="306">
        <f>E374+E375</f>
        <v>0</v>
      </c>
      <c r="F373" s="306">
        <f>F374+F375</f>
        <v>0</v>
      </c>
    </row>
    <row r="374" spans="2:6" ht="15.75" thickBot="1">
      <c r="B374" s="281" t="s">
        <v>136</v>
      </c>
      <c r="C374" s="280">
        <f t="shared" ref="C374:F375" si="14">C64+C101+C138</f>
        <v>0</v>
      </c>
      <c r="D374" s="280">
        <f t="shared" si="14"/>
        <v>0</v>
      </c>
      <c r="E374" s="280">
        <f t="shared" si="14"/>
        <v>0</v>
      </c>
      <c r="F374" s="280">
        <f t="shared" si="14"/>
        <v>0</v>
      </c>
    </row>
    <row r="375" spans="2:6" ht="15.75" thickBot="1">
      <c r="B375" s="281" t="s">
        <v>148</v>
      </c>
      <c r="C375" s="282">
        <f t="shared" si="14"/>
        <v>0</v>
      </c>
      <c r="D375" s="282">
        <f t="shared" si="14"/>
        <v>0</v>
      </c>
      <c r="E375" s="282">
        <f t="shared" si="14"/>
        <v>0</v>
      </c>
      <c r="F375" s="282">
        <f t="shared" si="14"/>
        <v>0</v>
      </c>
    </row>
    <row r="376" spans="2:6" ht="24.75" thickBot="1">
      <c r="B376" s="279" t="s">
        <v>29</v>
      </c>
      <c r="C376" s="306">
        <f>C103+C66</f>
        <v>0</v>
      </c>
      <c r="D376" s="306">
        <f>D103+D66</f>
        <v>0</v>
      </c>
      <c r="E376" s="306">
        <f>E103+E66</f>
        <v>0</v>
      </c>
      <c r="F376" s="306">
        <f>F103+F66</f>
        <v>0</v>
      </c>
    </row>
    <row r="377" spans="2:6" ht="15.75" thickBot="1">
      <c r="B377" s="281" t="s">
        <v>136</v>
      </c>
      <c r="C377" s="280">
        <f t="shared" ref="C377:F378" si="15">C67+C104+C141</f>
        <v>100</v>
      </c>
      <c r="D377" s="280">
        <v>0</v>
      </c>
      <c r="E377" s="280">
        <v>0</v>
      </c>
      <c r="F377" s="280">
        <v>0</v>
      </c>
    </row>
    <row r="378" spans="2:6" ht="15.75" thickBot="1">
      <c r="B378" s="281" t="s">
        <v>148</v>
      </c>
      <c r="C378" s="282">
        <f t="shared" si="15"/>
        <v>0</v>
      </c>
      <c r="D378" s="282">
        <f t="shared" si="15"/>
        <v>0</v>
      </c>
      <c r="E378" s="282">
        <f t="shared" si="15"/>
        <v>0</v>
      </c>
      <c r="F378" s="282">
        <f t="shared" si="15"/>
        <v>0</v>
      </c>
    </row>
    <row r="379" spans="2:6" ht="15.75" thickBot="1">
      <c r="B379" s="279" t="s">
        <v>51</v>
      </c>
      <c r="C379" s="306">
        <f>C380+C381+C382+C383</f>
        <v>0</v>
      </c>
      <c r="D379" s="306">
        <f>D380+D381+D382+D383</f>
        <v>0</v>
      </c>
      <c r="E379" s="306">
        <f>E380+E381+E382+E383</f>
        <v>0</v>
      </c>
      <c r="F379" s="306">
        <f>F380+F381+F382+F383</f>
        <v>0</v>
      </c>
    </row>
    <row r="380" spans="2:6" ht="15.75" thickBot="1">
      <c r="B380" s="281" t="s">
        <v>136</v>
      </c>
      <c r="C380" s="280">
        <f t="shared" ref="C380:F383" si="16">C164+C189+C214+C240+C269+C294+C319+C345</f>
        <v>0</v>
      </c>
      <c r="D380" s="280">
        <f t="shared" si="16"/>
        <v>0</v>
      </c>
      <c r="E380" s="280">
        <f t="shared" si="16"/>
        <v>0</v>
      </c>
      <c r="F380" s="280">
        <f t="shared" si="16"/>
        <v>0</v>
      </c>
    </row>
    <row r="381" spans="2:6" ht="15.75" thickBot="1">
      <c r="B381" s="281" t="s">
        <v>149</v>
      </c>
      <c r="C381" s="280">
        <f t="shared" si="16"/>
        <v>0</v>
      </c>
      <c r="D381" s="280">
        <f t="shared" si="16"/>
        <v>0</v>
      </c>
      <c r="E381" s="280">
        <f t="shared" si="16"/>
        <v>0</v>
      </c>
      <c r="F381" s="280">
        <f t="shared" si="16"/>
        <v>0</v>
      </c>
    </row>
    <row r="382" spans="2:6" ht="15.75" thickBot="1">
      <c r="B382" s="281" t="s">
        <v>142</v>
      </c>
      <c r="C382" s="280">
        <f t="shared" si="16"/>
        <v>0</v>
      </c>
      <c r="D382" s="280">
        <f t="shared" si="16"/>
        <v>0</v>
      </c>
      <c r="E382" s="280">
        <f t="shared" si="16"/>
        <v>0</v>
      </c>
      <c r="F382" s="280">
        <f t="shared" si="16"/>
        <v>0</v>
      </c>
    </row>
    <row r="383" spans="2:6" ht="15.75" thickBot="1">
      <c r="B383" s="281" t="s">
        <v>143</v>
      </c>
      <c r="C383" s="280">
        <f t="shared" si="16"/>
        <v>0</v>
      </c>
      <c r="D383" s="280">
        <f t="shared" si="16"/>
        <v>0</v>
      </c>
      <c r="E383" s="280">
        <f t="shared" si="16"/>
        <v>0</v>
      </c>
      <c r="F383" s="280">
        <f t="shared" si="16"/>
        <v>0</v>
      </c>
    </row>
    <row r="384" spans="2:6" ht="15.75" thickBot="1">
      <c r="B384" s="279" t="s">
        <v>52</v>
      </c>
      <c r="C384" s="306">
        <f>C385+C386+C387+C388</f>
        <v>14000</v>
      </c>
      <c r="D384" s="306">
        <f>D385+D386+D387+D388</f>
        <v>14000</v>
      </c>
      <c r="E384" s="306">
        <f>E385+E386+E387+E388</f>
        <v>5000</v>
      </c>
      <c r="F384" s="306">
        <f>F385+F386+F387+F388</f>
        <v>5000</v>
      </c>
    </row>
    <row r="385" spans="2:6" ht="15.75" thickBot="1">
      <c r="B385" s="281" t="s">
        <v>136</v>
      </c>
      <c r="C385" s="280">
        <f t="shared" ref="C385:F388" si="17">C169+C194+C219+C245+C274+C299+C324+C350</f>
        <v>14000</v>
      </c>
      <c r="D385" s="280">
        <f t="shared" si="17"/>
        <v>14000</v>
      </c>
      <c r="E385" s="280">
        <v>5000</v>
      </c>
      <c r="F385" s="280">
        <v>5000</v>
      </c>
    </row>
    <row r="386" spans="2:6" ht="15.75" thickBot="1">
      <c r="B386" s="281" t="s">
        <v>149</v>
      </c>
      <c r="C386" s="280">
        <f t="shared" si="17"/>
        <v>0</v>
      </c>
      <c r="D386" s="280">
        <f t="shared" si="17"/>
        <v>0</v>
      </c>
      <c r="E386" s="280">
        <f t="shared" si="17"/>
        <v>0</v>
      </c>
      <c r="F386" s="280">
        <f t="shared" si="17"/>
        <v>0</v>
      </c>
    </row>
    <row r="387" spans="2:6" ht="15.75" thickBot="1">
      <c r="B387" s="281" t="s">
        <v>142</v>
      </c>
      <c r="C387" s="280">
        <f t="shared" si="17"/>
        <v>0</v>
      </c>
      <c r="D387" s="280">
        <f t="shared" si="17"/>
        <v>0</v>
      </c>
      <c r="E387" s="280">
        <f t="shared" si="17"/>
        <v>0</v>
      </c>
      <c r="F387" s="280">
        <f t="shared" si="17"/>
        <v>0</v>
      </c>
    </row>
    <row r="388" spans="2:6" ht="15.75" thickBot="1">
      <c r="B388" s="281" t="s">
        <v>143</v>
      </c>
      <c r="C388" s="280">
        <f t="shared" si="17"/>
        <v>0</v>
      </c>
      <c r="D388" s="280">
        <f t="shared" si="17"/>
        <v>0</v>
      </c>
      <c r="E388" s="280">
        <f t="shared" si="17"/>
        <v>0</v>
      </c>
      <c r="F388" s="280">
        <f t="shared" si="17"/>
        <v>0</v>
      </c>
    </row>
    <row r="389" spans="2:6" ht="15.75" thickBot="1">
      <c r="B389" s="288" t="s">
        <v>31</v>
      </c>
      <c r="C389" s="289">
        <f>IF(C357-C356=0,0,"Error")</f>
        <v>0</v>
      </c>
      <c r="D389" s="289">
        <f>IF(D357-D356=0,0,"Error")</f>
        <v>0</v>
      </c>
      <c r="E389" s="289">
        <f>IF(E357-E356=0,0,"Error")</f>
        <v>0</v>
      </c>
      <c r="F389" s="289">
        <f>IF(F357-F356=0,0,"Error")</f>
        <v>0</v>
      </c>
    </row>
    <row r="390" spans="2:6">
      <c r="B390" s="127"/>
      <c r="C390" s="128"/>
      <c r="D390" s="128"/>
      <c r="E390" s="128"/>
      <c r="F390" s="128"/>
    </row>
  </sheetData>
  <mergeCells count="92">
    <mergeCell ref="C24:F24"/>
    <mergeCell ref="A2:G2"/>
    <mergeCell ref="B3:F3"/>
    <mergeCell ref="C5:F5"/>
    <mergeCell ref="C6:F6"/>
    <mergeCell ref="C7:F7"/>
    <mergeCell ref="B8:F8"/>
    <mergeCell ref="B9:F11"/>
    <mergeCell ref="C12:F12"/>
    <mergeCell ref="B13:B14"/>
    <mergeCell ref="C19:F19"/>
    <mergeCell ref="B20:F20"/>
    <mergeCell ref="C73:F73"/>
    <mergeCell ref="B25:F25"/>
    <mergeCell ref="B32:F32"/>
    <mergeCell ref="B33:F33"/>
    <mergeCell ref="C34:F34"/>
    <mergeCell ref="C35:F35"/>
    <mergeCell ref="C36:F36"/>
    <mergeCell ref="B37:B38"/>
    <mergeCell ref="B45:F45"/>
    <mergeCell ref="B46:B47"/>
    <mergeCell ref="C71:F71"/>
    <mergeCell ref="C72:F72"/>
    <mergeCell ref="C147:F147"/>
    <mergeCell ref="B74:B75"/>
    <mergeCell ref="B82:F82"/>
    <mergeCell ref="B83:B84"/>
    <mergeCell ref="C108:F108"/>
    <mergeCell ref="C109:F109"/>
    <mergeCell ref="C110:F110"/>
    <mergeCell ref="B111:B112"/>
    <mergeCell ref="B119:F119"/>
    <mergeCell ref="B120:B121"/>
    <mergeCell ref="B145:F145"/>
    <mergeCell ref="B146:F146"/>
    <mergeCell ref="B177:B178"/>
    <mergeCell ref="E148:F148"/>
    <mergeCell ref="H148:L150"/>
    <mergeCell ref="C149:F149"/>
    <mergeCell ref="C150:F150"/>
    <mergeCell ref="C151:F151"/>
    <mergeCell ref="B152:B153"/>
    <mergeCell ref="B160:F160"/>
    <mergeCell ref="B161:B162"/>
    <mergeCell ref="E174:F174"/>
    <mergeCell ref="C175:F175"/>
    <mergeCell ref="C176:F176"/>
    <mergeCell ref="B228:B229"/>
    <mergeCell ref="B185:F185"/>
    <mergeCell ref="B186:B187"/>
    <mergeCell ref="E199:F199"/>
    <mergeCell ref="C200:F200"/>
    <mergeCell ref="C201:F201"/>
    <mergeCell ref="B202:B203"/>
    <mergeCell ref="B210:F210"/>
    <mergeCell ref="B211:B212"/>
    <mergeCell ref="C224:F224"/>
    <mergeCell ref="C226:F226"/>
    <mergeCell ref="C227:F227"/>
    <mergeCell ref="B265:F265"/>
    <mergeCell ref="B236:F236"/>
    <mergeCell ref="B237:B238"/>
    <mergeCell ref="B250:F250"/>
    <mergeCell ref="B251:F251"/>
    <mergeCell ref="C252:F252"/>
    <mergeCell ref="E253:F253"/>
    <mergeCell ref="H253:L255"/>
    <mergeCell ref="C254:F254"/>
    <mergeCell ref="C255:F255"/>
    <mergeCell ref="C256:F256"/>
    <mergeCell ref="B257:B258"/>
    <mergeCell ref="B315:F315"/>
    <mergeCell ref="B266:B267"/>
    <mergeCell ref="E279:F279"/>
    <mergeCell ref="C280:F280"/>
    <mergeCell ref="C281:F281"/>
    <mergeCell ref="B282:B283"/>
    <mergeCell ref="B290:F290"/>
    <mergeCell ref="B291:B292"/>
    <mergeCell ref="E304:F304"/>
    <mergeCell ref="C305:F305"/>
    <mergeCell ref="C306:F306"/>
    <mergeCell ref="B307:B308"/>
    <mergeCell ref="B341:F341"/>
    <mergeCell ref="B342:B343"/>
    <mergeCell ref="B316:B317"/>
    <mergeCell ref="C329:F329"/>
    <mergeCell ref="E330:F330"/>
    <mergeCell ref="C331:F331"/>
    <mergeCell ref="C332:F332"/>
    <mergeCell ref="B333:B334"/>
  </mergeCells>
  <pageMargins left="0.7" right="0.7" top="0.75" bottom="0.75" header="0.3" footer="0.3"/>
  <pageSetup paperSize="9" scale="96"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84"/>
  <sheetViews>
    <sheetView view="pageBreakPreview" topLeftCell="A245" zoomScale="60" zoomScaleNormal="130" workbookViewId="0">
      <selection activeCell="H336" sqref="H336"/>
    </sheetView>
  </sheetViews>
  <sheetFormatPr defaultRowHeight="15"/>
  <cols>
    <col min="1" max="1" width="12" style="153" customWidth="1"/>
    <col min="2" max="2" width="28.5703125" style="153" customWidth="1"/>
    <col min="3" max="6" width="11.7109375" style="153" customWidth="1"/>
    <col min="7" max="7" width="0" style="153" hidden="1" customWidth="1"/>
    <col min="8" max="9" width="11" style="153" hidden="1" customWidth="1"/>
    <col min="10" max="11" width="0" style="153" hidden="1" customWidth="1"/>
    <col min="12" max="16384" width="9.140625" style="153"/>
  </cols>
  <sheetData>
    <row r="2" spans="1:6" ht="18" customHeight="1">
      <c r="A2" s="1620" t="s">
        <v>499</v>
      </c>
      <c r="B2" s="1620"/>
      <c r="C2" s="1620"/>
      <c r="D2" s="1620"/>
      <c r="E2" s="1620"/>
      <c r="F2" s="1620"/>
    </row>
    <row r="3" spans="1:6" ht="18" customHeight="1">
      <c r="A3" s="151"/>
      <c r="B3" s="1621" t="s">
        <v>545</v>
      </c>
      <c r="C3" s="1621"/>
      <c r="D3" s="1621"/>
      <c r="E3" s="1621"/>
      <c r="F3" s="1621"/>
    </row>
    <row r="4" spans="1:6" ht="15.75" thickBot="1"/>
    <row r="5" spans="1:6" ht="15.75" thickBot="1">
      <c r="B5" s="262" t="s">
        <v>0</v>
      </c>
      <c r="C5" s="1622" t="s">
        <v>126</v>
      </c>
      <c r="D5" s="1622"/>
      <c r="E5" s="1622"/>
      <c r="F5" s="1622"/>
    </row>
    <row r="6" spans="1:6" ht="15.75" thickBot="1">
      <c r="B6" s="262" t="s">
        <v>1</v>
      </c>
      <c r="C6" s="1623" t="s">
        <v>106</v>
      </c>
      <c r="D6" s="1624"/>
      <c r="E6" s="1624"/>
      <c r="F6" s="1625"/>
    </row>
    <row r="7" spans="1:6" ht="15.75" thickBot="1">
      <c r="B7" s="262" t="s">
        <v>3</v>
      </c>
      <c r="C7" s="1626" t="s">
        <v>544</v>
      </c>
      <c r="D7" s="1627"/>
      <c r="E7" s="1627"/>
      <c r="F7" s="1628"/>
    </row>
    <row r="8" spans="1:6" ht="15.75" thickBot="1">
      <c r="B8" s="1629" t="s">
        <v>4</v>
      </c>
      <c r="C8" s="1630"/>
      <c r="D8" s="1630"/>
      <c r="E8" s="1630"/>
      <c r="F8" s="1631"/>
    </row>
    <row r="9" spans="1:6" ht="15.75" thickBot="1">
      <c r="B9" s="1632" t="s">
        <v>327</v>
      </c>
      <c r="C9" s="1633"/>
      <c r="D9" s="1633"/>
      <c r="E9" s="1633"/>
      <c r="F9" s="1634"/>
    </row>
    <row r="10" spans="1:6" ht="36.75" customHeight="1" thickBot="1">
      <c r="B10" s="1632"/>
      <c r="C10" s="1633"/>
      <c r="D10" s="1633"/>
      <c r="E10" s="1633"/>
      <c r="F10" s="1634"/>
    </row>
    <row r="11" spans="1:6" ht="21.75" customHeight="1" thickBot="1">
      <c r="B11" s="1632"/>
      <c r="C11" s="1633"/>
      <c r="D11" s="1633"/>
      <c r="E11" s="1633"/>
      <c r="F11" s="1634"/>
    </row>
    <row r="12" spans="1:6" ht="65.25" customHeight="1" thickBot="1">
      <c r="B12" s="263" t="s">
        <v>5</v>
      </c>
      <c r="C12" s="1635" t="s">
        <v>328</v>
      </c>
      <c r="D12" s="1636"/>
      <c r="E12" s="1636"/>
      <c r="F12" s="1637"/>
    </row>
    <row r="13" spans="1:6" ht="23.25" customHeight="1">
      <c r="B13" s="1576" t="s">
        <v>6</v>
      </c>
      <c r="C13" s="264">
        <v>2021</v>
      </c>
      <c r="D13" s="264">
        <v>2022</v>
      </c>
      <c r="E13" s="264">
        <v>2023</v>
      </c>
      <c r="F13" s="264">
        <v>2024</v>
      </c>
    </row>
    <row r="14" spans="1:6" ht="15.75" thickBot="1">
      <c r="B14" s="1577"/>
      <c r="C14" s="265" t="s">
        <v>7</v>
      </c>
      <c r="D14" s="265" t="s">
        <v>8</v>
      </c>
      <c r="E14" s="265" t="s">
        <v>8</v>
      </c>
      <c r="F14" s="265" t="s">
        <v>8</v>
      </c>
    </row>
    <row r="15" spans="1:6" ht="18.75" customHeight="1" thickBot="1">
      <c r="B15" s="269" t="s">
        <v>329</v>
      </c>
      <c r="C15" s="402">
        <v>511</v>
      </c>
      <c r="D15" s="402">
        <v>538</v>
      </c>
      <c r="E15" s="402">
        <v>565</v>
      </c>
      <c r="F15" s="402">
        <v>719</v>
      </c>
    </row>
    <row r="16" spans="1:6" ht="34.5" thickBot="1">
      <c r="B16" s="269" t="s">
        <v>125</v>
      </c>
      <c r="C16" s="163" t="s">
        <v>1512</v>
      </c>
      <c r="D16" s="163" t="s">
        <v>1513</v>
      </c>
      <c r="E16" s="163" t="s">
        <v>1514</v>
      </c>
      <c r="F16" s="163" t="s">
        <v>1515</v>
      </c>
    </row>
    <row r="17" spans="2:10" ht="23.25" thickBot="1">
      <c r="B17" s="269" t="s">
        <v>330</v>
      </c>
      <c r="C17" s="163">
        <v>0.79</v>
      </c>
      <c r="D17" s="163">
        <v>0.8</v>
      </c>
      <c r="E17" s="163">
        <v>0.81</v>
      </c>
      <c r="F17" s="163">
        <v>0.82</v>
      </c>
    </row>
    <row r="18" spans="2:10" ht="32.25" customHeight="1" thickBot="1">
      <c r="B18" s="268" t="s">
        <v>9</v>
      </c>
      <c r="C18" s="1638" t="s">
        <v>107</v>
      </c>
      <c r="D18" s="1639"/>
      <c r="E18" s="1639"/>
      <c r="F18" s="1640"/>
    </row>
    <row r="19" spans="2:10" ht="23.25" customHeight="1" thickBot="1">
      <c r="B19" s="1581" t="s">
        <v>10</v>
      </c>
      <c r="C19" s="1582"/>
      <c r="D19" s="1582"/>
      <c r="E19" s="1582"/>
      <c r="F19" s="1583"/>
      <c r="H19" s="82"/>
      <c r="J19" s="82"/>
    </row>
    <row r="20" spans="2:10" ht="27" customHeight="1" thickBot="1">
      <c r="B20" s="403" t="s">
        <v>331</v>
      </c>
      <c r="C20" s="404">
        <v>11</v>
      </c>
      <c r="D20" s="405">
        <v>13</v>
      </c>
      <c r="E20" s="405">
        <v>15</v>
      </c>
      <c r="F20" s="405">
        <v>17</v>
      </c>
      <c r="G20" s="86"/>
    </row>
    <row r="21" spans="2:10" ht="34.5" thickBot="1">
      <c r="B21" s="403" t="s">
        <v>332</v>
      </c>
      <c r="C21" s="404">
        <v>14</v>
      </c>
      <c r="D21" s="405">
        <v>17</v>
      </c>
      <c r="E21" s="405">
        <v>20</v>
      </c>
      <c r="F21" s="405">
        <v>23</v>
      </c>
      <c r="G21" s="86"/>
    </row>
    <row r="22" spans="2:10" ht="27" customHeight="1" thickBot="1">
      <c r="B22" s="406" t="s">
        <v>333</v>
      </c>
      <c r="C22" s="404">
        <v>1</v>
      </c>
      <c r="D22" s="405">
        <v>1</v>
      </c>
      <c r="E22" s="405">
        <v>1</v>
      </c>
      <c r="F22" s="405">
        <v>1</v>
      </c>
      <c r="G22" s="86"/>
    </row>
    <row r="23" spans="2:10" ht="34.5" thickBot="1">
      <c r="B23" s="403" t="s">
        <v>124</v>
      </c>
      <c r="C23" s="390" t="s">
        <v>123</v>
      </c>
      <c r="D23" s="391" t="s">
        <v>123</v>
      </c>
      <c r="E23" s="391" t="s">
        <v>123</v>
      </c>
      <c r="F23" s="391" t="s">
        <v>123</v>
      </c>
      <c r="G23" s="86"/>
    </row>
    <row r="24" spans="2:10" ht="27" customHeight="1" thickBot="1">
      <c r="B24" s="403" t="s">
        <v>334</v>
      </c>
      <c r="C24" s="404">
        <v>370</v>
      </c>
      <c r="D24" s="405">
        <v>380</v>
      </c>
      <c r="E24" s="402">
        <v>390</v>
      </c>
      <c r="F24" s="402">
        <v>400</v>
      </c>
      <c r="G24" s="86"/>
    </row>
    <row r="25" spans="2:10" ht="30.75" customHeight="1" thickBot="1">
      <c r="B25" s="406" t="s">
        <v>1516</v>
      </c>
      <c r="C25" s="404" t="s">
        <v>1517</v>
      </c>
      <c r="D25" s="404" t="s">
        <v>1518</v>
      </c>
      <c r="E25" s="404" t="s">
        <v>1519</v>
      </c>
      <c r="F25" s="404" t="s">
        <v>1519</v>
      </c>
    </row>
    <row r="26" spans="2:10" ht="24" customHeight="1" thickBot="1">
      <c r="B26" s="1617" t="s">
        <v>11</v>
      </c>
      <c r="C26" s="1618"/>
      <c r="D26" s="1618"/>
      <c r="E26" s="1618"/>
      <c r="F26" s="1619"/>
    </row>
    <row r="27" spans="2:10" ht="15.75" thickBot="1">
      <c r="B27" s="1598" t="s">
        <v>12</v>
      </c>
      <c r="C27" s="1599"/>
      <c r="D27" s="1599"/>
      <c r="E27" s="1599"/>
      <c r="F27" s="1600"/>
    </row>
    <row r="28" spans="2:10" ht="18.75" customHeight="1" thickBot="1">
      <c r="B28" s="273" t="s">
        <v>13</v>
      </c>
      <c r="C28" s="1613" t="s">
        <v>335</v>
      </c>
      <c r="D28" s="1612"/>
      <c r="E28" s="1612"/>
      <c r="F28" s="1605"/>
    </row>
    <row r="29" spans="2:10" ht="31.5" customHeight="1" thickBot="1">
      <c r="B29" s="269" t="s">
        <v>14</v>
      </c>
      <c r="C29" s="1614" t="s">
        <v>336</v>
      </c>
      <c r="D29" s="1615"/>
      <c r="E29" s="1615"/>
      <c r="F29" s="1616"/>
    </row>
    <row r="30" spans="2:10" ht="15.75" thickBot="1">
      <c r="B30" s="269" t="s">
        <v>15</v>
      </c>
      <c r="C30" s="1584" t="s">
        <v>337</v>
      </c>
      <c r="D30" s="1585"/>
      <c r="E30" s="1585"/>
      <c r="F30" s="1586"/>
    </row>
    <row r="31" spans="2:10" ht="12.75" customHeight="1">
      <c r="B31" s="1576"/>
      <c r="C31" s="274">
        <f>C13</f>
        <v>2021</v>
      </c>
      <c r="D31" s="274">
        <f>D13</f>
        <v>2022</v>
      </c>
      <c r="E31" s="274">
        <f>E13</f>
        <v>2023</v>
      </c>
      <c r="F31" s="274">
        <f>F13</f>
        <v>2024</v>
      </c>
    </row>
    <row r="32" spans="2:10" ht="9" customHeight="1" thickBot="1">
      <c r="B32" s="1577"/>
      <c r="C32" s="275" t="s">
        <v>7</v>
      </c>
      <c r="D32" s="275" t="s">
        <v>8</v>
      </c>
      <c r="E32" s="275" t="s">
        <v>8</v>
      </c>
      <c r="F32" s="275" t="s">
        <v>8</v>
      </c>
    </row>
    <row r="33" spans="2:11" ht="15.75" thickBot="1">
      <c r="B33" s="269" t="s">
        <v>16</v>
      </c>
      <c r="C33" s="170">
        <v>260</v>
      </c>
      <c r="D33" s="170">
        <v>260</v>
      </c>
      <c r="E33" s="170">
        <v>260</v>
      </c>
      <c r="F33" s="170">
        <v>260</v>
      </c>
    </row>
    <row r="34" spans="2:11" ht="15.75" thickBot="1">
      <c r="B34" s="269" t="s">
        <v>17</v>
      </c>
      <c r="C34" s="276">
        <v>181912</v>
      </c>
      <c r="D34" s="276">
        <v>177212</v>
      </c>
      <c r="E34" s="276">
        <v>177912</v>
      </c>
      <c r="F34" s="276">
        <v>186412</v>
      </c>
    </row>
    <row r="35" spans="2:11" ht="15.75" thickBot="1">
      <c r="B35" s="269" t="s">
        <v>18</v>
      </c>
      <c r="C35" s="276">
        <f>C34/C33</f>
        <v>699.6615384615385</v>
      </c>
      <c r="D35" s="276">
        <f>D34/D33</f>
        <v>681.5846153846154</v>
      </c>
      <c r="E35" s="276">
        <f>E34/E33</f>
        <v>684.27692307692303</v>
      </c>
      <c r="F35" s="276">
        <f>F34/F33</f>
        <v>716.96923076923076</v>
      </c>
    </row>
    <row r="36" spans="2:11" ht="15.75" thickBot="1">
      <c r="B36" s="269" t="s">
        <v>19</v>
      </c>
      <c r="C36" s="277" t="s">
        <v>20</v>
      </c>
      <c r="D36" s="278">
        <f>D33/C33-1</f>
        <v>0</v>
      </c>
      <c r="E36" s="278">
        <f t="shared" ref="E36:F38" si="0">E33/D33-1</f>
        <v>0</v>
      </c>
      <c r="F36" s="278">
        <f t="shared" si="0"/>
        <v>0</v>
      </c>
      <c r="G36" s="98"/>
      <c r="H36" s="98"/>
      <c r="I36" s="98"/>
      <c r="J36" s="98"/>
      <c r="K36" s="98"/>
    </row>
    <row r="37" spans="2:11" ht="15.75" thickBot="1">
      <c r="B37" s="269" t="s">
        <v>21</v>
      </c>
      <c r="C37" s="277" t="s">
        <v>20</v>
      </c>
      <c r="D37" s="278">
        <f>D34/C34-1</f>
        <v>-2.5836668279167974E-2</v>
      </c>
      <c r="E37" s="278">
        <f t="shared" si="0"/>
        <v>3.9500711012798728E-3</v>
      </c>
      <c r="F37" s="278">
        <f t="shared" si="0"/>
        <v>4.7776428796258763E-2</v>
      </c>
    </row>
    <row r="38" spans="2:11" ht="15.75" thickBot="1">
      <c r="B38" s="269" t="s">
        <v>22</v>
      </c>
      <c r="C38" s="277" t="s">
        <v>20</v>
      </c>
      <c r="D38" s="278">
        <f>D35/C35-1</f>
        <v>-2.5836668279167974E-2</v>
      </c>
      <c r="E38" s="278">
        <f t="shared" si="0"/>
        <v>3.9500711012796508E-3</v>
      </c>
      <c r="F38" s="278">
        <f t="shared" si="0"/>
        <v>4.7776428796258985E-2</v>
      </c>
    </row>
    <row r="39" spans="2:11" ht="15.75" thickBot="1">
      <c r="B39" s="1573" t="s">
        <v>96</v>
      </c>
      <c r="C39" s="1574"/>
      <c r="D39" s="1574"/>
      <c r="E39" s="1574"/>
      <c r="F39" s="1575"/>
    </row>
    <row r="40" spans="2:11" ht="12.75" customHeight="1">
      <c r="B40" s="1576"/>
      <c r="C40" s="274">
        <f>C31</f>
        <v>2021</v>
      </c>
      <c r="D40" s="274">
        <f>D31</f>
        <v>2022</v>
      </c>
      <c r="E40" s="274">
        <f>E31</f>
        <v>2023</v>
      </c>
      <c r="F40" s="274">
        <f>F31</f>
        <v>2024</v>
      </c>
    </row>
    <row r="41" spans="2:11" ht="9" customHeight="1" thickBot="1">
      <c r="B41" s="1577"/>
      <c r="C41" s="275" t="s">
        <v>7</v>
      </c>
      <c r="D41" s="275" t="s">
        <v>8</v>
      </c>
      <c r="E41" s="275" t="s">
        <v>8</v>
      </c>
      <c r="F41" s="275" t="s">
        <v>8</v>
      </c>
    </row>
    <row r="42" spans="2:11" ht="15.75" thickBot="1">
      <c r="B42" s="279" t="s">
        <v>23</v>
      </c>
      <c r="C42" s="280">
        <f>C43+C44</f>
        <v>135541</v>
      </c>
      <c r="D42" s="280">
        <f>D43+D44</f>
        <v>129541</v>
      </c>
      <c r="E42" s="280">
        <f>E43+E44</f>
        <v>129541</v>
      </c>
      <c r="F42" s="280">
        <f>F43+F44</f>
        <v>129541</v>
      </c>
    </row>
    <row r="43" spans="2:11" ht="15.75" thickBot="1">
      <c r="B43" s="281" t="s">
        <v>136</v>
      </c>
      <c r="C43" s="283">
        <v>135541</v>
      </c>
      <c r="D43" s="276">
        <v>129541</v>
      </c>
      <c r="E43" s="283">
        <v>129541</v>
      </c>
      <c r="F43" s="283">
        <v>129541</v>
      </c>
    </row>
    <row r="44" spans="2:11" ht="15.75" thickBot="1">
      <c r="B44" s="281" t="s">
        <v>137</v>
      </c>
      <c r="C44" s="282"/>
      <c r="D44" s="282"/>
      <c r="E44" s="282"/>
      <c r="F44" s="282"/>
    </row>
    <row r="45" spans="2:11" ht="24.75" thickBot="1">
      <c r="B45" s="279" t="s">
        <v>24</v>
      </c>
      <c r="C45" s="280">
        <f>C46+C47</f>
        <v>18819</v>
      </c>
      <c r="D45" s="280">
        <f>D46+D47</f>
        <v>18819</v>
      </c>
      <c r="E45" s="280">
        <f>E46+E47</f>
        <v>18819</v>
      </c>
      <c r="F45" s="280">
        <f>F46+F47</f>
        <v>18819</v>
      </c>
    </row>
    <row r="46" spans="2:11" ht="15.75" thickBot="1">
      <c r="B46" s="281" t="s">
        <v>136</v>
      </c>
      <c r="C46" s="283">
        <v>18819</v>
      </c>
      <c r="D46" s="283">
        <v>18819</v>
      </c>
      <c r="E46" s="283">
        <v>18819</v>
      </c>
      <c r="F46" s="283">
        <v>18819</v>
      </c>
      <c r="H46" s="98"/>
    </row>
    <row r="47" spans="2:11" ht="15.75" thickBot="1">
      <c r="B47" s="281" t="s">
        <v>137</v>
      </c>
      <c r="C47" s="282"/>
      <c r="D47" s="280"/>
      <c r="E47" s="280"/>
      <c r="F47" s="280"/>
      <c r="H47" s="98"/>
    </row>
    <row r="48" spans="2:11" ht="15.75" thickBot="1">
      <c r="B48" s="279" t="s">
        <v>25</v>
      </c>
      <c r="C48" s="282">
        <f>C49+C50</f>
        <v>27152</v>
      </c>
      <c r="D48" s="280">
        <f>D49+D50</f>
        <v>28852</v>
      </c>
      <c r="E48" s="280">
        <f>E49+E50</f>
        <v>29552</v>
      </c>
      <c r="F48" s="280">
        <f>F49+F50</f>
        <v>38052</v>
      </c>
    </row>
    <row r="49" spans="2:12" ht="15.75" thickBot="1">
      <c r="B49" s="281" t="s">
        <v>136</v>
      </c>
      <c r="C49" s="283">
        <v>27152</v>
      </c>
      <c r="D49" s="280">
        <v>28852</v>
      </c>
      <c r="E49" s="284">
        <v>29552</v>
      </c>
      <c r="F49" s="284">
        <v>38052</v>
      </c>
    </row>
    <row r="50" spans="2:12" ht="15.75" thickBot="1">
      <c r="B50" s="281" t="s">
        <v>137</v>
      </c>
      <c r="C50" s="282"/>
      <c r="D50" s="280"/>
      <c r="E50" s="280"/>
      <c r="F50" s="280"/>
    </row>
    <row r="51" spans="2:12" ht="15.75" thickBot="1">
      <c r="B51" s="279" t="s">
        <v>26</v>
      </c>
      <c r="C51" s="282"/>
      <c r="D51" s="280"/>
      <c r="E51" s="280"/>
      <c r="F51" s="280"/>
    </row>
    <row r="52" spans="2:12" ht="15.75" thickBot="1">
      <c r="B52" s="281" t="s">
        <v>136</v>
      </c>
      <c r="C52" s="282"/>
      <c r="D52" s="280"/>
      <c r="E52" s="280"/>
      <c r="F52" s="280"/>
    </row>
    <row r="53" spans="2:12" ht="15.75" thickBot="1">
      <c r="B53" s="281" t="s">
        <v>137</v>
      </c>
      <c r="C53" s="282"/>
      <c r="D53" s="280"/>
      <c r="E53" s="280"/>
      <c r="F53" s="280"/>
    </row>
    <row r="54" spans="2:12" ht="15.75" thickBot="1">
      <c r="B54" s="279" t="s">
        <v>27</v>
      </c>
      <c r="C54" s="282"/>
      <c r="D54" s="280"/>
      <c r="E54" s="280"/>
      <c r="F54" s="280"/>
    </row>
    <row r="55" spans="2:12" ht="15.75" thickBot="1">
      <c r="B55" s="281" t="s">
        <v>136</v>
      </c>
      <c r="C55" s="282"/>
      <c r="D55" s="280"/>
      <c r="E55" s="280"/>
      <c r="F55" s="280"/>
    </row>
    <row r="56" spans="2:12" ht="15.75" thickBot="1">
      <c r="B56" s="281" t="s">
        <v>137</v>
      </c>
      <c r="C56" s="282"/>
      <c r="D56" s="280"/>
      <c r="E56" s="280"/>
      <c r="F56" s="280"/>
    </row>
    <row r="57" spans="2:12" ht="15.75" thickBot="1">
      <c r="B57" s="279" t="s">
        <v>28</v>
      </c>
      <c r="C57" s="282">
        <f>C58+C59</f>
        <v>0</v>
      </c>
      <c r="D57" s="280">
        <f>D58+D59</f>
        <v>0</v>
      </c>
      <c r="E57" s="280">
        <f>E58+E59</f>
        <v>0</v>
      </c>
      <c r="F57" s="280">
        <f>F58+F59</f>
        <v>0</v>
      </c>
    </row>
    <row r="58" spans="2:12" ht="15.75" thickBot="1">
      <c r="B58" s="281" t="s">
        <v>136</v>
      </c>
      <c r="C58" s="283"/>
      <c r="D58" s="280">
        <v>0</v>
      </c>
      <c r="E58" s="284">
        <v>0</v>
      </c>
      <c r="F58" s="284">
        <v>0</v>
      </c>
    </row>
    <row r="59" spans="2:12" ht="15.75" thickBot="1">
      <c r="B59" s="281" t="s">
        <v>137</v>
      </c>
      <c r="C59" s="282"/>
      <c r="D59" s="280"/>
      <c r="E59" s="280"/>
      <c r="F59" s="280"/>
    </row>
    <row r="60" spans="2:12" ht="24.75" thickBot="1">
      <c r="B60" s="279" t="s">
        <v>29</v>
      </c>
      <c r="C60" s="282">
        <f>C61+C62</f>
        <v>400</v>
      </c>
      <c r="D60" s="280">
        <v>0</v>
      </c>
      <c r="E60" s="280">
        <f>D60*1.03*0.99</f>
        <v>0</v>
      </c>
      <c r="F60" s="280">
        <f>E60*1.03*0.99</f>
        <v>0</v>
      </c>
      <c r="H60" s="105"/>
    </row>
    <row r="61" spans="2:12" ht="15.75" thickBot="1">
      <c r="B61" s="281" t="s">
        <v>136</v>
      </c>
      <c r="C61" s="282">
        <v>400</v>
      </c>
      <c r="D61" s="285"/>
      <c r="E61" s="285"/>
      <c r="F61" s="285"/>
      <c r="J61" s="107"/>
      <c r="K61" s="107"/>
      <c r="L61" s="107"/>
    </row>
    <row r="62" spans="2:12" ht="15.75" thickBot="1">
      <c r="B62" s="281" t="s">
        <v>137</v>
      </c>
      <c r="C62" s="282"/>
      <c r="D62" s="286"/>
      <c r="E62" s="285"/>
      <c r="F62" s="285"/>
    </row>
    <row r="63" spans="2:12" ht="15.75" thickBot="1">
      <c r="B63" s="287" t="s">
        <v>30</v>
      </c>
      <c r="C63" s="282">
        <f>C60+C57+C54+C51+C48+C45+C42</f>
        <v>181912</v>
      </c>
      <c r="D63" s="282">
        <f>D60+D57+D54+D51+D48+D45+D42</f>
        <v>177212</v>
      </c>
      <c r="E63" s="282">
        <f>E60+E57+E54+E51+E48+E45+E42</f>
        <v>177912</v>
      </c>
      <c r="F63" s="282">
        <f>F60+F57+F54+F51+F48+F45+F42</f>
        <v>186412</v>
      </c>
    </row>
    <row r="64" spans="2:12" ht="15.75" thickBot="1">
      <c r="B64" s="288" t="s">
        <v>31</v>
      </c>
      <c r="C64" s="289">
        <f>IF(C63-C34=0,0,"Error")</f>
        <v>0</v>
      </c>
      <c r="D64" s="289">
        <f>IF(D63-D34=0,0,"Error")</f>
        <v>0</v>
      </c>
      <c r="E64" s="289">
        <f>IF(E63-E34=0,0,"Error")</f>
        <v>0</v>
      </c>
      <c r="F64" s="289">
        <f>IF(F63-F34=0,0,"Error")</f>
        <v>0</v>
      </c>
    </row>
    <row r="65" spans="2:11" ht="15.75" thickBot="1">
      <c r="B65" s="1598" t="s">
        <v>38</v>
      </c>
      <c r="C65" s="1599"/>
      <c r="D65" s="1599"/>
      <c r="E65" s="1599"/>
      <c r="F65" s="1600"/>
    </row>
    <row r="66" spans="2:11" ht="15.75" thickBot="1">
      <c r="B66" s="1598" t="s">
        <v>39</v>
      </c>
      <c r="C66" s="1599"/>
      <c r="D66" s="1599"/>
      <c r="E66" s="1599"/>
      <c r="F66" s="1600"/>
    </row>
    <row r="67" spans="2:11" s="156" customFormat="1" ht="24" customHeight="1" thickBot="1">
      <c r="B67" s="167" t="s">
        <v>48</v>
      </c>
      <c r="C67" s="1744" t="s">
        <v>616</v>
      </c>
      <c r="D67" s="1745"/>
      <c r="E67" s="1746"/>
      <c r="F67" s="1747"/>
    </row>
    <row r="68" spans="2:11" s="156" customFormat="1" ht="34.5" thickBot="1">
      <c r="B68" s="167" t="s">
        <v>67</v>
      </c>
      <c r="C68" s="167"/>
      <c r="D68" s="183" t="s">
        <v>138</v>
      </c>
      <c r="E68" s="1484" t="s">
        <v>617</v>
      </c>
      <c r="F68" s="1485"/>
      <c r="G68" s="1725" t="s">
        <v>1520</v>
      </c>
      <c r="H68" s="1726"/>
      <c r="I68" s="1726"/>
      <c r="J68" s="1726"/>
      <c r="K68" s="1727"/>
    </row>
    <row r="69" spans="2:11" s="156" customFormat="1" ht="22.5" customHeight="1" thickBot="1">
      <c r="B69" s="407"/>
      <c r="C69" s="1740" t="s">
        <v>1521</v>
      </c>
      <c r="D69" s="1741"/>
      <c r="E69" s="1742"/>
      <c r="F69" s="1743"/>
      <c r="G69" s="1728"/>
      <c r="H69" s="1729"/>
      <c r="I69" s="1729"/>
      <c r="J69" s="1729"/>
      <c r="K69" s="1730"/>
    </row>
    <row r="70" spans="2:11" s="156" customFormat="1" ht="17.25" customHeight="1" thickBot="1">
      <c r="B70" s="162" t="s">
        <v>14</v>
      </c>
      <c r="C70" s="1486" t="s">
        <v>1522</v>
      </c>
      <c r="D70" s="1487"/>
      <c r="E70" s="1487"/>
      <c r="F70" s="1488"/>
      <c r="G70" s="1731"/>
      <c r="H70" s="1732"/>
      <c r="I70" s="1732"/>
      <c r="J70" s="1732"/>
      <c r="K70" s="1733"/>
    </row>
    <row r="71" spans="2:11" s="156" customFormat="1" ht="15.75" thickBot="1">
      <c r="B71" s="162" t="s">
        <v>15</v>
      </c>
      <c r="C71" s="1476" t="s">
        <v>338</v>
      </c>
      <c r="D71" s="1477"/>
      <c r="E71" s="1477"/>
      <c r="F71" s="1478"/>
    </row>
    <row r="72" spans="2:11" s="156" customFormat="1" ht="12.75" customHeight="1">
      <c r="B72" s="1463"/>
      <c r="C72" s="168">
        <f>C40</f>
        <v>2021</v>
      </c>
      <c r="D72" s="168">
        <f>D40</f>
        <v>2022</v>
      </c>
      <c r="E72" s="168">
        <f>E40</f>
        <v>2023</v>
      </c>
      <c r="F72" s="168">
        <f>F40</f>
        <v>2024</v>
      </c>
    </row>
    <row r="73" spans="2:11" s="156" customFormat="1" ht="9" customHeight="1" thickBot="1">
      <c r="B73" s="1464"/>
      <c r="C73" s="169" t="s">
        <v>7</v>
      </c>
      <c r="D73" s="169" t="s">
        <v>8</v>
      </c>
      <c r="E73" s="169" t="s">
        <v>8</v>
      </c>
      <c r="F73" s="169" t="s">
        <v>8</v>
      </c>
    </row>
    <row r="74" spans="2:11" s="156" customFormat="1" ht="15.75" thickBot="1">
      <c r="B74" s="162" t="s">
        <v>16</v>
      </c>
      <c r="C74" s="170">
        <v>0</v>
      </c>
      <c r="D74" s="170">
        <v>0</v>
      </c>
      <c r="E74" s="170">
        <v>0</v>
      </c>
      <c r="F74" s="170">
        <v>0</v>
      </c>
    </row>
    <row r="75" spans="2:11" s="156" customFormat="1" ht="15.75" thickBot="1">
      <c r="B75" s="162" t="s">
        <v>17</v>
      </c>
      <c r="C75" s="170">
        <v>0</v>
      </c>
      <c r="D75" s="170">
        <f>D93</f>
        <v>0</v>
      </c>
      <c r="E75" s="170">
        <f>E93</f>
        <v>0</v>
      </c>
      <c r="F75" s="170">
        <f>F93</f>
        <v>0</v>
      </c>
    </row>
    <row r="76" spans="2:11" s="156" customFormat="1" ht="15.75" thickBot="1">
      <c r="B76" s="162" t="s">
        <v>18</v>
      </c>
      <c r="C76" s="170">
        <v>0</v>
      </c>
      <c r="D76" s="170">
        <v>0</v>
      </c>
      <c r="E76" s="170">
        <v>0</v>
      </c>
      <c r="F76" s="170">
        <v>0</v>
      </c>
    </row>
    <row r="77" spans="2:11" s="156" customFormat="1" ht="15.75" thickBot="1">
      <c r="B77" s="162" t="s">
        <v>19</v>
      </c>
      <c r="C77" s="171" t="s">
        <v>20</v>
      </c>
      <c r="D77" s="172">
        <v>0</v>
      </c>
      <c r="E77" s="172">
        <v>0</v>
      </c>
      <c r="F77" s="172">
        <v>0</v>
      </c>
      <c r="G77" s="173"/>
      <c r="H77" s="173"/>
      <c r="I77" s="173"/>
      <c r="J77" s="173"/>
      <c r="K77" s="173"/>
    </row>
    <row r="78" spans="2:11" s="156" customFormat="1" ht="15.75" thickBot="1">
      <c r="B78" s="162" t="s">
        <v>21</v>
      </c>
      <c r="C78" s="171" t="s">
        <v>20</v>
      </c>
      <c r="D78" s="172">
        <v>0</v>
      </c>
      <c r="E78" s="172">
        <v>0</v>
      </c>
      <c r="F78" s="172">
        <v>0</v>
      </c>
    </row>
    <row r="79" spans="2:11" s="156" customFormat="1" ht="15.75" thickBot="1">
      <c r="B79" s="162" t="s">
        <v>22</v>
      </c>
      <c r="C79" s="171" t="s">
        <v>20</v>
      </c>
      <c r="D79" s="172">
        <v>0</v>
      </c>
      <c r="E79" s="172">
        <v>0</v>
      </c>
      <c r="F79" s="172">
        <v>0</v>
      </c>
    </row>
    <row r="80" spans="2:11" s="156" customFormat="1" ht="15.75" thickBot="1">
      <c r="B80" s="1465" t="s">
        <v>98</v>
      </c>
      <c r="C80" s="1466"/>
      <c r="D80" s="1466"/>
      <c r="E80" s="1466"/>
      <c r="F80" s="1467"/>
    </row>
    <row r="81" spans="2:6" s="156" customFormat="1" ht="12.75" customHeight="1">
      <c r="B81" s="1463"/>
      <c r="C81" s="168">
        <f>C72</f>
        <v>2021</v>
      </c>
      <c r="D81" s="168">
        <f>D72</f>
        <v>2022</v>
      </c>
      <c r="E81" s="168">
        <f>E72</f>
        <v>2023</v>
      </c>
      <c r="F81" s="168">
        <f>F72</f>
        <v>2024</v>
      </c>
    </row>
    <row r="82" spans="2:6" s="156" customFormat="1" ht="9" customHeight="1" thickBot="1">
      <c r="B82" s="1464"/>
      <c r="C82" s="169" t="s">
        <v>7</v>
      </c>
      <c r="D82" s="169" t="s">
        <v>8</v>
      </c>
      <c r="E82" s="169" t="s">
        <v>8</v>
      </c>
      <c r="F82" s="169" t="s">
        <v>8</v>
      </c>
    </row>
    <row r="83" spans="2:6" s="156" customFormat="1" ht="15.75" thickBot="1">
      <c r="B83" s="174" t="s">
        <v>41</v>
      </c>
      <c r="C83" s="175">
        <f>C84+C85+C86+C87</f>
        <v>0</v>
      </c>
      <c r="D83" s="175">
        <f>D84+D85+D86+D87</f>
        <v>0</v>
      </c>
      <c r="E83" s="175">
        <f>E84+E85+E86+E87</f>
        <v>0</v>
      </c>
      <c r="F83" s="175">
        <f>F84+F85+F86+F87</f>
        <v>0</v>
      </c>
    </row>
    <row r="84" spans="2:6" s="156" customFormat="1" ht="15.75" thickBot="1">
      <c r="B84" s="176" t="s">
        <v>136</v>
      </c>
      <c r="C84" s="175"/>
      <c r="D84" s="175">
        <v>0</v>
      </c>
      <c r="E84" s="175">
        <v>0</v>
      </c>
      <c r="F84" s="175">
        <v>0</v>
      </c>
    </row>
    <row r="85" spans="2:6" s="156" customFormat="1" ht="15.75" thickBot="1">
      <c r="B85" s="176" t="s">
        <v>141</v>
      </c>
      <c r="C85" s="175"/>
      <c r="D85" s="175"/>
      <c r="E85" s="175"/>
      <c r="F85" s="175"/>
    </row>
    <row r="86" spans="2:6" s="156" customFormat="1" ht="15.75" thickBot="1">
      <c r="B86" s="176" t="s">
        <v>142</v>
      </c>
      <c r="C86" s="175"/>
      <c r="D86" s="175"/>
      <c r="E86" s="175"/>
      <c r="F86" s="175"/>
    </row>
    <row r="87" spans="2:6" s="156" customFormat="1" ht="15.75" thickBot="1">
      <c r="B87" s="176" t="s">
        <v>143</v>
      </c>
      <c r="C87" s="175"/>
      <c r="D87" s="175"/>
      <c r="E87" s="175"/>
      <c r="F87" s="175"/>
    </row>
    <row r="88" spans="2:6" s="156" customFormat="1" ht="15.75" thickBot="1">
      <c r="B88" s="174" t="s">
        <v>42</v>
      </c>
      <c r="C88" s="177">
        <f>C89+C90+C91+C92</f>
        <v>0</v>
      </c>
      <c r="D88" s="177">
        <f>D89+D90+D91+D92</f>
        <v>0</v>
      </c>
      <c r="E88" s="177">
        <f>E89+E90+E91+E92</f>
        <v>0</v>
      </c>
      <c r="F88" s="177">
        <f>F89+F90+F91+F92</f>
        <v>0</v>
      </c>
    </row>
    <row r="89" spans="2:6" s="156" customFormat="1" ht="15.75" thickBot="1">
      <c r="B89" s="176" t="s">
        <v>136</v>
      </c>
      <c r="C89" s="177"/>
      <c r="D89" s="175"/>
      <c r="E89" s="175"/>
      <c r="F89" s="175"/>
    </row>
    <row r="90" spans="2:6" s="156" customFormat="1" ht="15.75" thickBot="1">
      <c r="B90" s="176" t="s">
        <v>141</v>
      </c>
      <c r="C90" s="177"/>
      <c r="D90" s="175"/>
      <c r="E90" s="175"/>
      <c r="F90" s="175"/>
    </row>
    <row r="91" spans="2:6" s="156" customFormat="1" ht="15.75" thickBot="1">
      <c r="B91" s="176" t="s">
        <v>142</v>
      </c>
      <c r="C91" s="177"/>
      <c r="D91" s="175"/>
      <c r="E91" s="175"/>
      <c r="F91" s="175"/>
    </row>
    <row r="92" spans="2:6" s="156" customFormat="1" ht="15.75" thickBot="1">
      <c r="B92" s="176" t="s">
        <v>143</v>
      </c>
      <c r="C92" s="177"/>
      <c r="D92" s="175"/>
      <c r="E92" s="175"/>
      <c r="F92" s="175"/>
    </row>
    <row r="93" spans="2:6" s="156" customFormat="1" ht="15.75" thickBot="1">
      <c r="B93" s="184" t="s">
        <v>30</v>
      </c>
      <c r="C93" s="177">
        <f>C83+C88</f>
        <v>0</v>
      </c>
      <c r="D93" s="177">
        <f>D83+D88</f>
        <v>0</v>
      </c>
      <c r="E93" s="177">
        <f>E83+E88</f>
        <v>0</v>
      </c>
      <c r="F93" s="177">
        <f>F83+F88</f>
        <v>0</v>
      </c>
    </row>
    <row r="94" spans="2:6" s="156" customFormat="1" ht="15.75" thickBot="1">
      <c r="B94" s="167" t="s">
        <v>48</v>
      </c>
      <c r="C94" s="1736" t="s">
        <v>615</v>
      </c>
      <c r="D94" s="1737"/>
      <c r="E94" s="1738"/>
      <c r="F94" s="1739"/>
    </row>
    <row r="95" spans="2:6" s="156" customFormat="1" ht="17.25" customHeight="1" thickBot="1">
      <c r="B95" s="167" t="s">
        <v>32</v>
      </c>
      <c r="C95" s="167"/>
      <c r="D95" s="183" t="s">
        <v>138</v>
      </c>
      <c r="E95" s="1484" t="s">
        <v>611</v>
      </c>
      <c r="F95" s="1485"/>
    </row>
    <row r="96" spans="2:6" s="156" customFormat="1" ht="15.75" customHeight="1" thickBot="1">
      <c r="B96" s="162" t="s">
        <v>14</v>
      </c>
      <c r="C96" s="1492" t="s">
        <v>614</v>
      </c>
      <c r="D96" s="1493"/>
      <c r="E96" s="1493"/>
      <c r="F96" s="1494"/>
    </row>
    <row r="97" spans="2:11" s="156" customFormat="1" ht="12.75" customHeight="1" thickBot="1">
      <c r="B97" s="162" t="s">
        <v>15</v>
      </c>
      <c r="C97" s="1476" t="s">
        <v>338</v>
      </c>
      <c r="D97" s="1477"/>
      <c r="E97" s="1477"/>
      <c r="F97" s="1478"/>
    </row>
    <row r="98" spans="2:11" s="156" customFormat="1" ht="9" customHeight="1">
      <c r="B98" s="1463"/>
      <c r="C98" s="168">
        <f>C81</f>
        <v>2021</v>
      </c>
      <c r="D98" s="168">
        <f>D81</f>
        <v>2022</v>
      </c>
      <c r="E98" s="168">
        <f>E81</f>
        <v>2023</v>
      </c>
      <c r="F98" s="168">
        <f>F81</f>
        <v>2024</v>
      </c>
    </row>
    <row r="99" spans="2:11" s="156" customFormat="1" ht="15.75" thickBot="1">
      <c r="B99" s="1464"/>
      <c r="C99" s="169" t="s">
        <v>7</v>
      </c>
      <c r="D99" s="169" t="s">
        <v>8</v>
      </c>
      <c r="E99" s="169" t="s">
        <v>8</v>
      </c>
      <c r="F99" s="169" t="s">
        <v>8</v>
      </c>
    </row>
    <row r="100" spans="2:11" s="156" customFormat="1" ht="15.75" thickBot="1">
      <c r="B100" s="162" t="s">
        <v>16</v>
      </c>
      <c r="C100" s="171">
        <v>3</v>
      </c>
      <c r="D100" s="171">
        <v>0</v>
      </c>
      <c r="E100" s="171">
        <v>0</v>
      </c>
      <c r="F100" s="171">
        <v>0</v>
      </c>
    </row>
    <row r="101" spans="2:11" s="156" customFormat="1" ht="15.75" thickBot="1">
      <c r="B101" s="162" t="s">
        <v>17</v>
      </c>
      <c r="C101" s="170">
        <v>926</v>
      </c>
      <c r="D101" s="170">
        <v>0</v>
      </c>
      <c r="E101" s="170">
        <v>0</v>
      </c>
      <c r="F101" s="170">
        <v>0</v>
      </c>
    </row>
    <row r="102" spans="2:11" s="156" customFormat="1" ht="15.75" thickBot="1">
      <c r="B102" s="162" t="s">
        <v>18</v>
      </c>
      <c r="C102" s="170">
        <f>C101/C100</f>
        <v>308.66666666666669</v>
      </c>
      <c r="D102" s="170">
        <v>0</v>
      </c>
      <c r="E102" s="170">
        <v>0</v>
      </c>
      <c r="F102" s="170">
        <v>0</v>
      </c>
      <c r="G102" s="173"/>
      <c r="H102" s="173"/>
      <c r="I102" s="173"/>
      <c r="J102" s="173"/>
      <c r="K102" s="173"/>
    </row>
    <row r="103" spans="2:11" s="156" customFormat="1" ht="15.75" thickBot="1">
      <c r="B103" s="162" t="s">
        <v>19</v>
      </c>
      <c r="C103" s="171" t="s">
        <v>20</v>
      </c>
      <c r="D103" s="172">
        <v>0</v>
      </c>
      <c r="E103" s="172">
        <v>0</v>
      </c>
      <c r="F103" s="172">
        <v>0</v>
      </c>
    </row>
    <row r="104" spans="2:11" s="156" customFormat="1" ht="15.75" thickBot="1">
      <c r="B104" s="162" t="s">
        <v>21</v>
      </c>
      <c r="C104" s="171" t="s">
        <v>20</v>
      </c>
      <c r="D104" s="172">
        <v>0</v>
      </c>
      <c r="E104" s="172">
        <v>0</v>
      </c>
      <c r="F104" s="172">
        <v>0</v>
      </c>
    </row>
    <row r="105" spans="2:11" s="156" customFormat="1" ht="15.75" thickBot="1">
      <c r="B105" s="162" t="s">
        <v>22</v>
      </c>
      <c r="C105" s="171" t="s">
        <v>20</v>
      </c>
      <c r="D105" s="172">
        <v>0</v>
      </c>
      <c r="E105" s="172">
        <v>0</v>
      </c>
      <c r="F105" s="172">
        <v>0</v>
      </c>
    </row>
    <row r="106" spans="2:11" s="156" customFormat="1" ht="12.75" customHeight="1" thickBot="1">
      <c r="B106" s="1465" t="s">
        <v>117</v>
      </c>
      <c r="C106" s="1466"/>
      <c r="D106" s="1466"/>
      <c r="E106" s="1466"/>
      <c r="F106" s="1467"/>
    </row>
    <row r="107" spans="2:11" s="156" customFormat="1" ht="9" customHeight="1">
      <c r="B107" s="1463"/>
      <c r="C107" s="168">
        <f>C98</f>
        <v>2021</v>
      </c>
      <c r="D107" s="168">
        <f>D98</f>
        <v>2022</v>
      </c>
      <c r="E107" s="168">
        <f>E98</f>
        <v>2023</v>
      </c>
      <c r="F107" s="168">
        <f>F98</f>
        <v>2024</v>
      </c>
    </row>
    <row r="108" spans="2:11" s="156" customFormat="1" ht="15.75" thickBot="1">
      <c r="B108" s="1464"/>
      <c r="C108" s="169" t="s">
        <v>7</v>
      </c>
      <c r="D108" s="169" t="s">
        <v>8</v>
      </c>
      <c r="E108" s="169" t="s">
        <v>8</v>
      </c>
      <c r="F108" s="169" t="s">
        <v>8</v>
      </c>
    </row>
    <row r="109" spans="2:11" s="156" customFormat="1" ht="15.75" thickBot="1">
      <c r="B109" s="174" t="s">
        <v>41</v>
      </c>
      <c r="C109" s="175">
        <f>C110+C111+C112+C113</f>
        <v>0</v>
      </c>
      <c r="D109" s="175">
        <f>D110+D111+D112+D113</f>
        <v>0</v>
      </c>
      <c r="E109" s="175">
        <f>E110+E111+E112+E113</f>
        <v>0</v>
      </c>
      <c r="F109" s="175">
        <f>F110+F111+F112+F113</f>
        <v>0</v>
      </c>
    </row>
    <row r="110" spans="2:11" s="156" customFormat="1" ht="15.75" thickBot="1">
      <c r="B110" s="176" t="s">
        <v>136</v>
      </c>
      <c r="C110" s="175"/>
      <c r="D110" s="175"/>
      <c r="E110" s="175"/>
      <c r="F110" s="175"/>
    </row>
    <row r="111" spans="2:11" s="156" customFormat="1" ht="15.75" thickBot="1">
      <c r="B111" s="176" t="s">
        <v>141</v>
      </c>
      <c r="C111" s="175"/>
      <c r="D111" s="175"/>
      <c r="E111" s="175"/>
      <c r="F111" s="175"/>
    </row>
    <row r="112" spans="2:11" s="156" customFormat="1" ht="15.75" thickBot="1">
      <c r="B112" s="176" t="s">
        <v>142</v>
      </c>
      <c r="C112" s="175"/>
      <c r="D112" s="175"/>
      <c r="E112" s="175"/>
      <c r="F112" s="175"/>
    </row>
    <row r="113" spans="2:11" s="156" customFormat="1" ht="15.75" thickBot="1">
      <c r="B113" s="176" t="s">
        <v>143</v>
      </c>
      <c r="C113" s="175"/>
      <c r="D113" s="175"/>
      <c r="E113" s="175"/>
      <c r="F113" s="175"/>
    </row>
    <row r="114" spans="2:11" s="156" customFormat="1" ht="15.75" thickBot="1">
      <c r="B114" s="174" t="s">
        <v>42</v>
      </c>
      <c r="C114" s="177">
        <f>C115+C116+C117+C118</f>
        <v>926</v>
      </c>
      <c r="D114" s="177">
        <f>D115+D116+D117+D118</f>
        <v>0</v>
      </c>
      <c r="E114" s="177">
        <f>E115+E116+E117+E118</f>
        <v>0</v>
      </c>
      <c r="F114" s="177">
        <f>F115+F116+F117+F118</f>
        <v>0</v>
      </c>
    </row>
    <row r="115" spans="2:11" s="156" customFormat="1" ht="15.75" thickBot="1">
      <c r="B115" s="176" t="s">
        <v>136</v>
      </c>
      <c r="C115" s="177">
        <v>0</v>
      </c>
      <c r="D115" s="175">
        <v>0</v>
      </c>
      <c r="E115" s="175">
        <v>0</v>
      </c>
      <c r="F115" s="175">
        <v>0</v>
      </c>
    </row>
    <row r="116" spans="2:11" s="156" customFormat="1" ht="15.75" thickBot="1">
      <c r="B116" s="176" t="s">
        <v>141</v>
      </c>
      <c r="C116" s="177"/>
      <c r="D116" s="175"/>
      <c r="E116" s="175"/>
      <c r="F116" s="175"/>
    </row>
    <row r="117" spans="2:11" s="156" customFormat="1" ht="15.75" thickBot="1">
      <c r="B117" s="176" t="s">
        <v>142</v>
      </c>
      <c r="C117" s="177">
        <v>926</v>
      </c>
      <c r="D117" s="175"/>
      <c r="E117" s="175"/>
      <c r="F117" s="175"/>
    </row>
    <row r="118" spans="2:11" s="156" customFormat="1" ht="15.75" thickBot="1">
      <c r="B118" s="176" t="s">
        <v>143</v>
      </c>
      <c r="C118" s="177"/>
      <c r="D118" s="175"/>
      <c r="E118" s="175"/>
      <c r="F118" s="175"/>
    </row>
    <row r="119" spans="2:11" s="156" customFormat="1" ht="15.75" thickBot="1">
      <c r="B119" s="184" t="s">
        <v>144</v>
      </c>
      <c r="C119" s="177">
        <f>C109+C114</f>
        <v>926</v>
      </c>
      <c r="D119" s="177">
        <f>D109+D114</f>
        <v>0</v>
      </c>
      <c r="E119" s="177">
        <f>E109+E114</f>
        <v>0</v>
      </c>
      <c r="F119" s="177">
        <f>F109+F114</f>
        <v>0</v>
      </c>
    </row>
    <row r="120" spans="2:11" s="156" customFormat="1" ht="15.75" thickBot="1">
      <c r="B120" s="1489" t="s">
        <v>44</v>
      </c>
      <c r="C120" s="1490"/>
      <c r="D120" s="1490"/>
      <c r="E120" s="1490"/>
      <c r="F120" s="1491"/>
    </row>
    <row r="121" spans="2:11" s="156" customFormat="1" ht="15.75" thickBot="1">
      <c r="B121" s="1489" t="s">
        <v>45</v>
      </c>
      <c r="C121" s="1490"/>
      <c r="D121" s="1490"/>
      <c r="E121" s="1490"/>
      <c r="F121" s="1491"/>
    </row>
    <row r="122" spans="2:11" s="156" customFormat="1" ht="30.75" customHeight="1" thickBot="1">
      <c r="B122" s="167" t="s">
        <v>48</v>
      </c>
      <c r="C122" s="1722" t="s">
        <v>339</v>
      </c>
      <c r="D122" s="1723"/>
      <c r="E122" s="1723"/>
      <c r="F122" s="1724"/>
      <c r="G122" s="1725" t="s">
        <v>139</v>
      </c>
      <c r="H122" s="1726"/>
      <c r="I122" s="1726"/>
      <c r="J122" s="1726"/>
      <c r="K122" s="1727"/>
    </row>
    <row r="123" spans="2:11" s="156" customFormat="1" ht="34.5" thickBot="1">
      <c r="B123" s="167" t="s">
        <v>67</v>
      </c>
      <c r="C123" s="167"/>
      <c r="D123" s="183" t="s">
        <v>138</v>
      </c>
      <c r="E123" s="1484" t="s">
        <v>340</v>
      </c>
      <c r="F123" s="1485"/>
      <c r="G123" s="1728"/>
      <c r="H123" s="1729"/>
      <c r="I123" s="1729"/>
      <c r="J123" s="1729"/>
      <c r="K123" s="1730"/>
    </row>
    <row r="124" spans="2:11" s="156" customFormat="1" ht="17.25" customHeight="1" thickBot="1">
      <c r="B124" s="407"/>
      <c r="C124" s="1734"/>
      <c r="D124" s="1735"/>
      <c r="E124" s="1484"/>
      <c r="F124" s="1485"/>
      <c r="G124" s="1731"/>
      <c r="H124" s="1732"/>
      <c r="I124" s="1732"/>
      <c r="J124" s="1732"/>
      <c r="K124" s="1733"/>
    </row>
    <row r="125" spans="2:11" s="156" customFormat="1" ht="15.75" thickBot="1">
      <c r="B125" s="162" t="s">
        <v>14</v>
      </c>
      <c r="C125" s="1486" t="s">
        <v>341</v>
      </c>
      <c r="D125" s="1487"/>
      <c r="E125" s="1487"/>
      <c r="F125" s="1488"/>
    </row>
    <row r="126" spans="2:11" s="156" customFormat="1" ht="12.75" customHeight="1" thickBot="1">
      <c r="B126" s="162" t="s">
        <v>15</v>
      </c>
      <c r="C126" s="1476" t="s">
        <v>342</v>
      </c>
      <c r="D126" s="1477"/>
      <c r="E126" s="1477"/>
      <c r="F126" s="1478"/>
    </row>
    <row r="127" spans="2:11" s="156" customFormat="1" ht="9" customHeight="1">
      <c r="B127" s="1463"/>
      <c r="C127" s="168">
        <f>C107</f>
        <v>2021</v>
      </c>
      <c r="D127" s="168">
        <f>D107</f>
        <v>2022</v>
      </c>
      <c r="E127" s="168">
        <f>E107</f>
        <v>2023</v>
      </c>
      <c r="F127" s="168">
        <f>F107</f>
        <v>2024</v>
      </c>
    </row>
    <row r="128" spans="2:11" s="156" customFormat="1" ht="15.75" thickBot="1">
      <c r="B128" s="1464"/>
      <c r="C128" s="169" t="s">
        <v>7</v>
      </c>
      <c r="D128" s="169" t="s">
        <v>8</v>
      </c>
      <c r="E128" s="169" t="s">
        <v>8</v>
      </c>
      <c r="F128" s="169" t="s">
        <v>8</v>
      </c>
    </row>
    <row r="129" spans="2:11" s="156" customFormat="1" ht="15.75" thickBot="1">
      <c r="B129" s="162" t="s">
        <v>16</v>
      </c>
      <c r="C129" s="170">
        <v>1</v>
      </c>
      <c r="D129" s="170">
        <v>2</v>
      </c>
      <c r="E129" s="170">
        <v>2</v>
      </c>
      <c r="F129" s="170">
        <v>2</v>
      </c>
    </row>
    <row r="130" spans="2:11" s="156" customFormat="1" ht="15.75" thickBot="1">
      <c r="B130" s="162" t="s">
        <v>17</v>
      </c>
      <c r="C130" s="170">
        <f>18527+2236.951</f>
        <v>20763.951000000001</v>
      </c>
      <c r="D130" s="170">
        <v>67000</v>
      </c>
      <c r="E130" s="170">
        <v>50000</v>
      </c>
      <c r="F130" s="170">
        <v>67000</v>
      </c>
    </row>
    <row r="131" spans="2:11" s="156" customFormat="1" ht="15.75" thickBot="1">
      <c r="B131" s="162" t="s">
        <v>18</v>
      </c>
      <c r="C131" s="170">
        <f>C130/C129</f>
        <v>20763.951000000001</v>
      </c>
      <c r="D131" s="170">
        <f>D130/D129</f>
        <v>33500</v>
      </c>
      <c r="E131" s="170">
        <f>E130/E129</f>
        <v>25000</v>
      </c>
      <c r="F131" s="170">
        <f>F130/F129</f>
        <v>33500</v>
      </c>
      <c r="G131" s="173"/>
      <c r="H131" s="173"/>
      <c r="I131" s="173"/>
      <c r="J131" s="173"/>
      <c r="K131" s="173"/>
    </row>
    <row r="132" spans="2:11" s="156" customFormat="1" ht="15.75" thickBot="1">
      <c r="B132" s="162" t="s">
        <v>19</v>
      </c>
      <c r="C132" s="171" t="s">
        <v>20</v>
      </c>
      <c r="D132" s="172">
        <f>D129/C129-1</f>
        <v>1</v>
      </c>
      <c r="E132" s="172">
        <f t="shared" ref="E132:F134" si="1">E129/D129-1</f>
        <v>0</v>
      </c>
      <c r="F132" s="172">
        <f t="shared" si="1"/>
        <v>0</v>
      </c>
    </row>
    <row r="133" spans="2:11" s="156" customFormat="1" ht="15.75" thickBot="1">
      <c r="B133" s="162" t="s">
        <v>21</v>
      </c>
      <c r="C133" s="171" t="s">
        <v>20</v>
      </c>
      <c r="D133" s="172">
        <f>D130/C130-1</f>
        <v>2.2267462006628698</v>
      </c>
      <c r="E133" s="172">
        <f t="shared" si="1"/>
        <v>-0.25373134328358204</v>
      </c>
      <c r="F133" s="172">
        <f t="shared" si="1"/>
        <v>0.34000000000000008</v>
      </c>
    </row>
    <row r="134" spans="2:11" s="156" customFormat="1" ht="15.75" thickBot="1">
      <c r="B134" s="162" t="s">
        <v>22</v>
      </c>
      <c r="C134" s="171" t="s">
        <v>20</v>
      </c>
      <c r="D134" s="172">
        <f>D131/C131-1</f>
        <v>0.61337310033143488</v>
      </c>
      <c r="E134" s="172">
        <f t="shared" si="1"/>
        <v>-0.25373134328358204</v>
      </c>
      <c r="F134" s="172">
        <f t="shared" si="1"/>
        <v>0.34000000000000008</v>
      </c>
    </row>
    <row r="135" spans="2:11" s="156" customFormat="1" ht="12.75" customHeight="1" thickBot="1">
      <c r="B135" s="1465" t="s">
        <v>98</v>
      </c>
      <c r="C135" s="1466"/>
      <c r="D135" s="1466"/>
      <c r="E135" s="1466"/>
      <c r="F135" s="1467"/>
    </row>
    <row r="136" spans="2:11" s="156" customFormat="1" ht="9" customHeight="1">
      <c r="B136" s="1463"/>
      <c r="C136" s="168">
        <f>C127</f>
        <v>2021</v>
      </c>
      <c r="D136" s="168">
        <f>D127</f>
        <v>2022</v>
      </c>
      <c r="E136" s="168">
        <f>E127</f>
        <v>2023</v>
      </c>
      <c r="F136" s="168">
        <f>F127</f>
        <v>2024</v>
      </c>
    </row>
    <row r="137" spans="2:11" s="156" customFormat="1" ht="15.75" thickBot="1">
      <c r="B137" s="1464"/>
      <c r="C137" s="169" t="s">
        <v>7</v>
      </c>
      <c r="D137" s="169" t="s">
        <v>8</v>
      </c>
      <c r="E137" s="169" t="s">
        <v>8</v>
      </c>
      <c r="F137" s="169" t="s">
        <v>8</v>
      </c>
    </row>
    <row r="138" spans="2:11" s="156" customFormat="1" ht="15.75" thickBot="1">
      <c r="B138" s="174" t="s">
        <v>41</v>
      </c>
      <c r="C138" s="175">
        <f>C139+C140+C141+C142</f>
        <v>0</v>
      </c>
      <c r="D138" s="175">
        <f>D139+D140+D141+D142</f>
        <v>0</v>
      </c>
      <c r="E138" s="175">
        <f>E139+E140+E141+E142</f>
        <v>0</v>
      </c>
      <c r="F138" s="175">
        <f>F139+F140+F141+F142</f>
        <v>0</v>
      </c>
    </row>
    <row r="139" spans="2:11" s="156" customFormat="1" ht="15.75" thickBot="1">
      <c r="B139" s="176" t="s">
        <v>136</v>
      </c>
      <c r="C139" s="175"/>
      <c r="D139" s="175"/>
      <c r="E139" s="175"/>
      <c r="F139" s="175"/>
    </row>
    <row r="140" spans="2:11" s="156" customFormat="1" ht="15.75" thickBot="1">
      <c r="B140" s="176" t="s">
        <v>141</v>
      </c>
      <c r="C140" s="175"/>
      <c r="D140" s="175"/>
      <c r="E140" s="175"/>
      <c r="F140" s="175"/>
    </row>
    <row r="141" spans="2:11" s="156" customFormat="1" ht="15.75" thickBot="1">
      <c r="B141" s="176" t="s">
        <v>142</v>
      </c>
      <c r="C141" s="175"/>
      <c r="D141" s="175"/>
      <c r="E141" s="175"/>
      <c r="F141" s="175"/>
    </row>
    <row r="142" spans="2:11" s="156" customFormat="1" ht="15.75" thickBot="1">
      <c r="B142" s="176" t="s">
        <v>143</v>
      </c>
      <c r="C142" s="175"/>
      <c r="D142" s="175"/>
      <c r="E142" s="175"/>
      <c r="F142" s="175"/>
    </row>
    <row r="143" spans="2:11" s="156" customFormat="1" ht="15.75" thickBot="1">
      <c r="B143" s="174" t="s">
        <v>42</v>
      </c>
      <c r="C143" s="177">
        <f>C144+C145+C146+C147</f>
        <v>20763.951000000001</v>
      </c>
      <c r="D143" s="177">
        <f>D144+D145+D146+D147</f>
        <v>67000</v>
      </c>
      <c r="E143" s="177">
        <f>E144+E145+E146+E147</f>
        <v>50000</v>
      </c>
      <c r="F143" s="177">
        <f>F144+F145+F146+F147</f>
        <v>67000</v>
      </c>
      <c r="I143" s="173"/>
    </row>
    <row r="144" spans="2:11" s="156" customFormat="1" ht="15.75" thickBot="1">
      <c r="B144" s="176" t="s">
        <v>136</v>
      </c>
      <c r="C144" s="177">
        <f>18527+2236.951</f>
        <v>20763.951000000001</v>
      </c>
      <c r="D144" s="175">
        <v>67000</v>
      </c>
      <c r="E144" s="175">
        <v>50000</v>
      </c>
      <c r="F144" s="175">
        <v>67000</v>
      </c>
    </row>
    <row r="145" spans="2:11" s="156" customFormat="1" ht="15.75" thickBot="1">
      <c r="B145" s="176" t="s">
        <v>141</v>
      </c>
      <c r="C145" s="177"/>
      <c r="D145" s="175"/>
      <c r="E145" s="175"/>
      <c r="F145" s="175"/>
    </row>
    <row r="146" spans="2:11" s="156" customFormat="1" ht="15.75" thickBot="1">
      <c r="B146" s="176" t="s">
        <v>142</v>
      </c>
      <c r="C146" s="177"/>
      <c r="D146" s="175"/>
      <c r="E146" s="175"/>
      <c r="F146" s="175"/>
    </row>
    <row r="147" spans="2:11" s="156" customFormat="1" ht="15.75" thickBot="1">
      <c r="B147" s="176" t="s">
        <v>143</v>
      </c>
      <c r="C147" s="177"/>
      <c r="D147" s="175"/>
      <c r="E147" s="175"/>
      <c r="F147" s="175"/>
    </row>
    <row r="148" spans="2:11" s="156" customFormat="1" ht="15.75" thickBot="1">
      <c r="B148" s="184" t="s">
        <v>30</v>
      </c>
      <c r="C148" s="177">
        <f>C138+C143</f>
        <v>20763.951000000001</v>
      </c>
      <c r="D148" s="177">
        <f>D138+D143</f>
        <v>67000</v>
      </c>
      <c r="E148" s="177">
        <f>E138+E143</f>
        <v>50000</v>
      </c>
      <c r="F148" s="177">
        <f>F138+F143</f>
        <v>67000</v>
      </c>
    </row>
    <row r="149" spans="2:11" s="156" customFormat="1" ht="30.75" customHeight="1" thickBot="1">
      <c r="B149" s="167" t="s">
        <v>32</v>
      </c>
      <c r="C149" s="167"/>
      <c r="D149" s="183" t="s">
        <v>138</v>
      </c>
      <c r="E149" s="1484" t="s">
        <v>613</v>
      </c>
      <c r="F149" s="1485"/>
    </row>
    <row r="150" spans="2:11" s="156" customFormat="1" ht="23.25" customHeight="1" thickBot="1">
      <c r="B150" s="162" t="s">
        <v>14</v>
      </c>
      <c r="C150" s="1486" t="s">
        <v>612</v>
      </c>
      <c r="D150" s="1487"/>
      <c r="E150" s="1487"/>
      <c r="F150" s="1488"/>
    </row>
    <row r="151" spans="2:11" s="156" customFormat="1" ht="12.75" customHeight="1" thickBot="1">
      <c r="B151" s="162" t="s">
        <v>15</v>
      </c>
      <c r="C151" s="1476" t="s">
        <v>342</v>
      </c>
      <c r="D151" s="1477"/>
      <c r="E151" s="1477"/>
      <c r="F151" s="1478"/>
    </row>
    <row r="152" spans="2:11" ht="9" customHeight="1">
      <c r="B152" s="1576"/>
      <c r="C152" s="274">
        <f>C136</f>
        <v>2021</v>
      </c>
      <c r="D152" s="274">
        <f>D136</f>
        <v>2022</v>
      </c>
      <c r="E152" s="274">
        <f>E136</f>
        <v>2023</v>
      </c>
      <c r="F152" s="274">
        <f>F136</f>
        <v>2024</v>
      </c>
    </row>
    <row r="153" spans="2:11" ht="15.75" thickBot="1">
      <c r="B153" s="1577"/>
      <c r="C153" s="275" t="s">
        <v>7</v>
      </c>
      <c r="D153" s="275" t="s">
        <v>8</v>
      </c>
      <c r="E153" s="275" t="s">
        <v>8</v>
      </c>
      <c r="F153" s="275" t="s">
        <v>8</v>
      </c>
    </row>
    <row r="154" spans="2:11" ht="15.75" thickBot="1">
      <c r="B154" s="269" t="s">
        <v>16</v>
      </c>
      <c r="C154" s="171">
        <v>1</v>
      </c>
      <c r="D154" s="171">
        <v>0</v>
      </c>
      <c r="E154" s="171">
        <v>0</v>
      </c>
      <c r="F154" s="171">
        <v>0</v>
      </c>
    </row>
    <row r="155" spans="2:11" ht="15.75" thickBot="1">
      <c r="B155" s="269" t="s">
        <v>17</v>
      </c>
      <c r="C155" s="170">
        <v>44473</v>
      </c>
      <c r="D155" s="170">
        <v>0</v>
      </c>
      <c r="E155" s="170">
        <v>0</v>
      </c>
      <c r="F155" s="170">
        <v>0</v>
      </c>
    </row>
    <row r="156" spans="2:11" ht="15.75" thickBot="1">
      <c r="B156" s="269" t="s">
        <v>18</v>
      </c>
      <c r="C156" s="276">
        <f>C155/C154</f>
        <v>44473</v>
      </c>
      <c r="D156" s="276">
        <v>0</v>
      </c>
      <c r="E156" s="276">
        <v>0</v>
      </c>
      <c r="F156" s="276">
        <v>0</v>
      </c>
      <c r="G156" s="98"/>
      <c r="H156" s="98"/>
      <c r="I156" s="98"/>
      <c r="J156" s="98"/>
      <c r="K156" s="98"/>
    </row>
    <row r="157" spans="2:11" ht="15.75" thickBot="1">
      <c r="B157" s="269" t="s">
        <v>19</v>
      </c>
      <c r="C157" s="277" t="s">
        <v>20</v>
      </c>
      <c r="D157" s="278">
        <v>0</v>
      </c>
      <c r="E157" s="278">
        <v>0</v>
      </c>
      <c r="F157" s="278">
        <v>0</v>
      </c>
    </row>
    <row r="158" spans="2:11" ht="15.75" thickBot="1">
      <c r="B158" s="269" t="s">
        <v>21</v>
      </c>
      <c r="C158" s="277" t="s">
        <v>20</v>
      </c>
      <c r="D158" s="278">
        <v>0</v>
      </c>
      <c r="E158" s="278">
        <v>0</v>
      </c>
      <c r="F158" s="278">
        <v>0</v>
      </c>
    </row>
    <row r="159" spans="2:11" ht="15.75" thickBot="1">
      <c r="B159" s="269" t="s">
        <v>22</v>
      </c>
      <c r="C159" s="277" t="s">
        <v>20</v>
      </c>
      <c r="D159" s="278">
        <v>0</v>
      </c>
      <c r="E159" s="278">
        <v>0</v>
      </c>
      <c r="F159" s="278">
        <v>0</v>
      </c>
    </row>
    <row r="160" spans="2:11" ht="12.75" customHeight="1" thickBot="1">
      <c r="B160" s="1573" t="s">
        <v>117</v>
      </c>
      <c r="C160" s="1574"/>
      <c r="D160" s="1574"/>
      <c r="E160" s="1574"/>
      <c r="F160" s="1575"/>
    </row>
    <row r="161" spans="2:6" ht="9" customHeight="1">
      <c r="B161" s="1576"/>
      <c r="C161" s="274">
        <f>C152</f>
        <v>2021</v>
      </c>
      <c r="D161" s="274">
        <f>D152</f>
        <v>2022</v>
      </c>
      <c r="E161" s="274">
        <f>E152</f>
        <v>2023</v>
      </c>
      <c r="F161" s="274">
        <f>F152</f>
        <v>2024</v>
      </c>
    </row>
    <row r="162" spans="2:6" ht="15.75" thickBot="1">
      <c r="B162" s="1577"/>
      <c r="C162" s="275" t="s">
        <v>7</v>
      </c>
      <c r="D162" s="275" t="s">
        <v>8</v>
      </c>
      <c r="E162" s="275" t="s">
        <v>8</v>
      </c>
      <c r="F162" s="275" t="s">
        <v>8</v>
      </c>
    </row>
    <row r="163" spans="2:6" ht="15.75" thickBot="1">
      <c r="B163" s="279" t="s">
        <v>41</v>
      </c>
      <c r="C163" s="280">
        <f>C164+C165+C166+C167</f>
        <v>0</v>
      </c>
      <c r="D163" s="280">
        <f>D164+D165+D166+D167</f>
        <v>0</v>
      </c>
      <c r="E163" s="280">
        <f>E164+E165+E166+E167</f>
        <v>0</v>
      </c>
      <c r="F163" s="280">
        <f>F164+F165+F166+F167</f>
        <v>0</v>
      </c>
    </row>
    <row r="164" spans="2:6" ht="15.75" thickBot="1">
      <c r="B164" s="281" t="s">
        <v>136</v>
      </c>
      <c r="C164" s="280"/>
      <c r="D164" s="280"/>
      <c r="E164" s="280"/>
      <c r="F164" s="280"/>
    </row>
    <row r="165" spans="2:6" ht="15.75" thickBot="1">
      <c r="B165" s="281" t="s">
        <v>141</v>
      </c>
      <c r="C165" s="280">
        <v>0</v>
      </c>
      <c r="D165" s="280">
        <v>0</v>
      </c>
      <c r="E165" s="280">
        <v>0</v>
      </c>
      <c r="F165" s="280">
        <v>0</v>
      </c>
    </row>
    <row r="166" spans="2:6" ht="15.75" thickBot="1">
      <c r="B166" s="281" t="s">
        <v>142</v>
      </c>
      <c r="C166" s="280"/>
      <c r="D166" s="280"/>
      <c r="E166" s="280"/>
      <c r="F166" s="280"/>
    </row>
    <row r="167" spans="2:6" ht="15.75" thickBot="1">
      <c r="B167" s="281" t="s">
        <v>143</v>
      </c>
      <c r="C167" s="280"/>
      <c r="D167" s="280"/>
      <c r="E167" s="280"/>
      <c r="F167" s="280"/>
    </row>
    <row r="168" spans="2:6" ht="15.75" thickBot="1">
      <c r="B168" s="279" t="s">
        <v>42</v>
      </c>
      <c r="C168" s="282">
        <f>C169+C170+C171+C172</f>
        <v>44473</v>
      </c>
      <c r="D168" s="282">
        <f>D169+D170+D171+D172</f>
        <v>0</v>
      </c>
      <c r="E168" s="282">
        <f>E169+E170+E171+E172</f>
        <v>0</v>
      </c>
      <c r="F168" s="282">
        <f>F169+F170+F171+F172</f>
        <v>0</v>
      </c>
    </row>
    <row r="169" spans="2:6" ht="15.75" thickBot="1">
      <c r="B169" s="281" t="s">
        <v>136</v>
      </c>
      <c r="C169" s="282">
        <v>44473</v>
      </c>
      <c r="D169" s="280"/>
      <c r="E169" s="280"/>
      <c r="F169" s="280"/>
    </row>
    <row r="170" spans="2:6" ht="15.75" thickBot="1">
      <c r="B170" s="281" t="s">
        <v>141</v>
      </c>
      <c r="C170" s="282"/>
      <c r="D170" s="280"/>
      <c r="E170" s="280"/>
      <c r="F170" s="280"/>
    </row>
    <row r="171" spans="2:6" ht="15.75" thickBot="1">
      <c r="B171" s="281" t="s">
        <v>142</v>
      </c>
      <c r="C171" s="282"/>
      <c r="D171" s="280"/>
      <c r="E171" s="280"/>
      <c r="F171" s="280"/>
    </row>
    <row r="172" spans="2:6" ht="15.75" thickBot="1">
      <c r="B172" s="281" t="s">
        <v>143</v>
      </c>
      <c r="C172" s="282"/>
      <c r="D172" s="280"/>
      <c r="E172" s="280"/>
      <c r="F172" s="280"/>
    </row>
    <row r="173" spans="2:6" ht="15.75" thickBot="1">
      <c r="B173" s="295" t="s">
        <v>144</v>
      </c>
      <c r="C173" s="282">
        <f>C163+C168</f>
        <v>44473</v>
      </c>
      <c r="D173" s="282">
        <f>D163+D168</f>
        <v>0</v>
      </c>
      <c r="E173" s="282">
        <f>E163+E168</f>
        <v>0</v>
      </c>
      <c r="F173" s="282">
        <f>F163+F168</f>
        <v>0</v>
      </c>
    </row>
    <row r="174" spans="2:6" ht="34.5" thickBot="1">
      <c r="B174" s="273" t="s">
        <v>34</v>
      </c>
      <c r="C174" s="299"/>
      <c r="D174" s="297" t="s">
        <v>138</v>
      </c>
      <c r="E174" s="408" t="s">
        <v>611</v>
      </c>
      <c r="F174" s="301"/>
    </row>
    <row r="175" spans="2:6" ht="15.75" thickBot="1">
      <c r="B175" s="269" t="s">
        <v>14</v>
      </c>
      <c r="C175" s="1581" t="s">
        <v>610</v>
      </c>
      <c r="D175" s="1582"/>
      <c r="E175" s="1582"/>
      <c r="F175" s="1583"/>
    </row>
    <row r="176" spans="2:6" ht="15.75" thickBot="1">
      <c r="B176" s="269" t="s">
        <v>15</v>
      </c>
      <c r="C176" s="1584" t="s">
        <v>338</v>
      </c>
      <c r="D176" s="1585"/>
      <c r="E176" s="1585"/>
      <c r="F176" s="1586"/>
    </row>
    <row r="177" spans="2:11">
      <c r="B177" s="1576"/>
      <c r="C177" s="274">
        <v>2021</v>
      </c>
      <c r="D177" s="274">
        <v>2022</v>
      </c>
      <c r="E177" s="274">
        <v>2023</v>
      </c>
      <c r="F177" s="274">
        <v>2024</v>
      </c>
    </row>
    <row r="178" spans="2:11" ht="15.75" thickBot="1">
      <c r="B178" s="1577"/>
      <c r="C178" s="275" t="s">
        <v>7</v>
      </c>
      <c r="D178" s="275" t="s">
        <v>8</v>
      </c>
      <c r="E178" s="275" t="s">
        <v>8</v>
      </c>
      <c r="F178" s="275" t="s">
        <v>8</v>
      </c>
    </row>
    <row r="179" spans="2:11" ht="15.75" thickBot="1">
      <c r="B179" s="269" t="s">
        <v>16</v>
      </c>
      <c r="C179" s="277">
        <v>1</v>
      </c>
      <c r="D179" s="277">
        <v>0</v>
      </c>
      <c r="E179" s="277">
        <v>0</v>
      </c>
      <c r="F179" s="277">
        <v>0</v>
      </c>
    </row>
    <row r="180" spans="2:11" ht="15.75" thickBot="1">
      <c r="B180" s="269" t="s">
        <v>17</v>
      </c>
      <c r="C180" s="276">
        <v>50000</v>
      </c>
      <c r="D180" s="276">
        <f>D198</f>
        <v>0</v>
      </c>
      <c r="E180" s="276">
        <f>E198</f>
        <v>0</v>
      </c>
      <c r="F180" s="276">
        <f>F198</f>
        <v>0</v>
      </c>
    </row>
    <row r="181" spans="2:11" ht="15.75" thickBot="1">
      <c r="B181" s="269" t="s">
        <v>18</v>
      </c>
      <c r="C181" s="276">
        <f>C180/C179</f>
        <v>50000</v>
      </c>
      <c r="D181" s="276">
        <v>0</v>
      </c>
      <c r="E181" s="276">
        <v>0</v>
      </c>
      <c r="F181" s="276">
        <v>0</v>
      </c>
      <c r="G181" s="98"/>
      <c r="H181" s="98"/>
      <c r="I181" s="98"/>
      <c r="J181" s="98"/>
      <c r="K181" s="98"/>
    </row>
    <row r="182" spans="2:11" ht="15.75" thickBot="1">
      <c r="B182" s="269" t="s">
        <v>19</v>
      </c>
      <c r="C182" s="277" t="s">
        <v>20</v>
      </c>
      <c r="D182" s="278">
        <v>0</v>
      </c>
      <c r="E182" s="278">
        <v>0</v>
      </c>
      <c r="F182" s="278">
        <v>0</v>
      </c>
    </row>
    <row r="183" spans="2:11" ht="15.75" thickBot="1">
      <c r="B183" s="269" t="s">
        <v>21</v>
      </c>
      <c r="C183" s="277" t="s">
        <v>20</v>
      </c>
      <c r="D183" s="278">
        <v>0</v>
      </c>
      <c r="E183" s="278">
        <v>0</v>
      </c>
      <c r="F183" s="278">
        <v>0</v>
      </c>
    </row>
    <row r="184" spans="2:11" ht="15.75" thickBot="1">
      <c r="B184" s="269" t="s">
        <v>22</v>
      </c>
      <c r="C184" s="277" t="s">
        <v>20</v>
      </c>
      <c r="D184" s="278">
        <v>0</v>
      </c>
      <c r="E184" s="278">
        <v>0</v>
      </c>
      <c r="F184" s="278">
        <v>0</v>
      </c>
    </row>
    <row r="185" spans="2:11" ht="15.75" thickBot="1">
      <c r="B185" s="1573" t="s">
        <v>146</v>
      </c>
      <c r="C185" s="1574"/>
      <c r="D185" s="1574"/>
      <c r="E185" s="1574"/>
      <c r="F185" s="1575"/>
    </row>
    <row r="186" spans="2:11">
      <c r="B186" s="1576"/>
      <c r="C186" s="274">
        <v>2021</v>
      </c>
      <c r="D186" s="274">
        <v>2022</v>
      </c>
      <c r="E186" s="274">
        <v>2023</v>
      </c>
      <c r="F186" s="274">
        <v>2024</v>
      </c>
    </row>
    <row r="187" spans="2:11" ht="15.75" thickBot="1">
      <c r="B187" s="1577"/>
      <c r="C187" s="275" t="s">
        <v>7</v>
      </c>
      <c r="D187" s="275" t="s">
        <v>8</v>
      </c>
      <c r="E187" s="275" t="s">
        <v>8</v>
      </c>
      <c r="F187" s="275" t="s">
        <v>8</v>
      </c>
    </row>
    <row r="188" spans="2:11" ht="15.75" thickBot="1">
      <c r="B188" s="279" t="s">
        <v>41</v>
      </c>
      <c r="C188" s="280">
        <f>C189+C190+C191+C192</f>
        <v>0</v>
      </c>
      <c r="D188" s="280">
        <f>D189+D190+D191+D192</f>
        <v>0</v>
      </c>
      <c r="E188" s="280">
        <f>E189+E190+E191+E192</f>
        <v>0</v>
      </c>
      <c r="F188" s="280">
        <f>F189+F190+F191+F192</f>
        <v>0</v>
      </c>
    </row>
    <row r="189" spans="2:11" ht="15.75" thickBot="1">
      <c r="B189" s="281" t="s">
        <v>136</v>
      </c>
      <c r="C189" s="280"/>
      <c r="D189" s="280"/>
      <c r="E189" s="280"/>
      <c r="F189" s="280"/>
    </row>
    <row r="190" spans="2:11" ht="15.75" thickBot="1">
      <c r="B190" s="281" t="s">
        <v>141</v>
      </c>
      <c r="C190" s="280"/>
      <c r="D190" s="280"/>
      <c r="E190" s="280"/>
      <c r="F190" s="280"/>
    </row>
    <row r="191" spans="2:11" ht="15.75" thickBot="1">
      <c r="B191" s="281" t="s">
        <v>142</v>
      </c>
      <c r="C191" s="280"/>
      <c r="D191" s="280"/>
      <c r="E191" s="280"/>
      <c r="F191" s="280"/>
    </row>
    <row r="192" spans="2:11" ht="15.75" thickBot="1">
      <c r="B192" s="281" t="s">
        <v>143</v>
      </c>
      <c r="C192" s="280"/>
      <c r="D192" s="280"/>
      <c r="E192" s="280"/>
      <c r="F192" s="280"/>
    </row>
    <row r="193" spans="2:11" ht="15.75" thickBot="1">
      <c r="B193" s="279" t="s">
        <v>42</v>
      </c>
      <c r="C193" s="282">
        <f>C194+C195+C196+C197</f>
        <v>50000</v>
      </c>
      <c r="D193" s="282">
        <f>D194+D195+D196+D197</f>
        <v>0</v>
      </c>
      <c r="E193" s="282">
        <f>E194+E195+E196+E197</f>
        <v>0</v>
      </c>
      <c r="F193" s="282">
        <f>F194+F195+F196+F197</f>
        <v>0</v>
      </c>
    </row>
    <row r="194" spans="2:11" ht="15.75" thickBot="1">
      <c r="B194" s="281" t="s">
        <v>136</v>
      </c>
      <c r="C194" s="282"/>
      <c r="D194" s="280"/>
      <c r="E194" s="280"/>
      <c r="F194" s="280"/>
    </row>
    <row r="195" spans="2:11" ht="15.75" thickBot="1">
      <c r="B195" s="281" t="s">
        <v>141</v>
      </c>
      <c r="C195" s="282">
        <v>50000</v>
      </c>
      <c r="D195" s="280"/>
      <c r="E195" s="280"/>
      <c r="F195" s="280"/>
    </row>
    <row r="196" spans="2:11" ht="15.75" thickBot="1">
      <c r="B196" s="281" t="s">
        <v>142</v>
      </c>
      <c r="C196" s="282"/>
      <c r="D196" s="280"/>
      <c r="E196" s="280"/>
      <c r="F196" s="280"/>
    </row>
    <row r="197" spans="2:11" ht="15.75" thickBot="1">
      <c r="B197" s="281" t="s">
        <v>143</v>
      </c>
      <c r="C197" s="282"/>
      <c r="D197" s="280"/>
      <c r="E197" s="280"/>
      <c r="F197" s="280"/>
    </row>
    <row r="198" spans="2:11" ht="15.75" thickBot="1">
      <c r="B198" s="287" t="s">
        <v>147</v>
      </c>
      <c r="C198" s="282">
        <f>C188+C193</f>
        <v>50000</v>
      </c>
      <c r="D198" s="282">
        <f>D188+D193</f>
        <v>0</v>
      </c>
      <c r="E198" s="282">
        <f>E188+E193</f>
        <v>0</v>
      </c>
      <c r="F198" s="282">
        <f>F188+F193</f>
        <v>0</v>
      </c>
    </row>
    <row r="199" spans="2:11" ht="57" thickBot="1">
      <c r="B199" s="273" t="s">
        <v>36</v>
      </c>
      <c r="C199" s="296" t="s">
        <v>1524</v>
      </c>
      <c r="D199" s="297" t="s">
        <v>138</v>
      </c>
      <c r="E199" s="408" t="s">
        <v>1523</v>
      </c>
      <c r="F199" s="301"/>
    </row>
    <row r="200" spans="2:11" ht="15.75" thickBot="1">
      <c r="B200" s="269" t="s">
        <v>14</v>
      </c>
      <c r="C200" s="1581" t="s">
        <v>1524</v>
      </c>
      <c r="D200" s="1582"/>
      <c r="E200" s="1582"/>
      <c r="F200" s="1583"/>
    </row>
    <row r="201" spans="2:11" ht="15.75" thickBot="1">
      <c r="B201" s="269" t="s">
        <v>15</v>
      </c>
      <c r="C201" s="1584" t="s">
        <v>338</v>
      </c>
      <c r="D201" s="1585"/>
      <c r="E201" s="1585"/>
      <c r="F201" s="1586"/>
    </row>
    <row r="202" spans="2:11">
      <c r="B202" s="1576"/>
      <c r="C202" s="274">
        <v>2021</v>
      </c>
      <c r="D202" s="274">
        <v>2022</v>
      </c>
      <c r="E202" s="274">
        <v>2023</v>
      </c>
      <c r="F202" s="274">
        <v>2024</v>
      </c>
    </row>
    <row r="203" spans="2:11" ht="15.75" thickBot="1">
      <c r="B203" s="1577"/>
      <c r="C203" s="275" t="s">
        <v>7</v>
      </c>
      <c r="D203" s="275" t="s">
        <v>8</v>
      </c>
      <c r="E203" s="275" t="s">
        <v>8</v>
      </c>
      <c r="F203" s="275" t="s">
        <v>8</v>
      </c>
    </row>
    <row r="204" spans="2:11" ht="15.75" thickBot="1">
      <c r="B204" s="269" t="s">
        <v>16</v>
      </c>
      <c r="C204" s="277">
        <v>1</v>
      </c>
      <c r="D204" s="277">
        <v>0</v>
      </c>
      <c r="E204" s="277">
        <v>0</v>
      </c>
      <c r="F204" s="277">
        <v>0</v>
      </c>
    </row>
    <row r="205" spans="2:11" ht="15.75" thickBot="1">
      <c r="B205" s="269" t="s">
        <v>17</v>
      </c>
      <c r="C205" s="276">
        <v>754.94600000000003</v>
      </c>
      <c r="D205" s="276">
        <f>D223</f>
        <v>0</v>
      </c>
      <c r="E205" s="276">
        <f>E223</f>
        <v>0</v>
      </c>
      <c r="F205" s="276">
        <f>F223</f>
        <v>0</v>
      </c>
    </row>
    <row r="206" spans="2:11" ht="15.75" thickBot="1">
      <c r="B206" s="269" t="s">
        <v>18</v>
      </c>
      <c r="C206" s="276">
        <f>C205/C204</f>
        <v>754.94600000000003</v>
      </c>
      <c r="D206" s="276">
        <v>0</v>
      </c>
      <c r="E206" s="276">
        <v>0</v>
      </c>
      <c r="F206" s="276">
        <v>0</v>
      </c>
      <c r="G206" s="98"/>
      <c r="H206" s="98"/>
      <c r="I206" s="98"/>
      <c r="J206" s="98"/>
      <c r="K206" s="98"/>
    </row>
    <row r="207" spans="2:11" ht="15.75" thickBot="1">
      <c r="B207" s="269" t="s">
        <v>19</v>
      </c>
      <c r="C207" s="277" t="s">
        <v>20</v>
      </c>
      <c r="D207" s="278">
        <v>0</v>
      </c>
      <c r="E207" s="278">
        <v>0</v>
      </c>
      <c r="F207" s="278">
        <v>0</v>
      </c>
    </row>
    <row r="208" spans="2:11" ht="15.75" thickBot="1">
      <c r="B208" s="269" t="s">
        <v>21</v>
      </c>
      <c r="C208" s="277" t="s">
        <v>20</v>
      </c>
      <c r="D208" s="278">
        <v>0</v>
      </c>
      <c r="E208" s="278">
        <v>0</v>
      </c>
      <c r="F208" s="278">
        <v>0</v>
      </c>
    </row>
    <row r="209" spans="2:6" ht="15.75" thickBot="1">
      <c r="B209" s="269" t="s">
        <v>22</v>
      </c>
      <c r="C209" s="277" t="s">
        <v>20</v>
      </c>
      <c r="D209" s="278">
        <v>0</v>
      </c>
      <c r="E209" s="278">
        <v>0</v>
      </c>
      <c r="F209" s="278">
        <v>0</v>
      </c>
    </row>
    <row r="210" spans="2:6" ht="15.75" thickBot="1">
      <c r="B210" s="1573" t="s">
        <v>1525</v>
      </c>
      <c r="C210" s="1574"/>
      <c r="D210" s="1574"/>
      <c r="E210" s="1574"/>
      <c r="F210" s="1575"/>
    </row>
    <row r="211" spans="2:6">
      <c r="B211" s="1576"/>
      <c r="C211" s="274">
        <v>2021</v>
      </c>
      <c r="D211" s="274">
        <v>2022</v>
      </c>
      <c r="E211" s="274">
        <v>2023</v>
      </c>
      <c r="F211" s="274">
        <v>2024</v>
      </c>
    </row>
    <row r="212" spans="2:6" ht="15.75" thickBot="1">
      <c r="B212" s="1577"/>
      <c r="C212" s="275" t="s">
        <v>7</v>
      </c>
      <c r="D212" s="275" t="s">
        <v>8</v>
      </c>
      <c r="E212" s="275" t="s">
        <v>8</v>
      </c>
      <c r="F212" s="275" t="s">
        <v>8</v>
      </c>
    </row>
    <row r="213" spans="2:6" ht="15.75" thickBot="1">
      <c r="B213" s="279" t="s">
        <v>41</v>
      </c>
      <c r="C213" s="280">
        <f>C214+C215+C216+C217</f>
        <v>0</v>
      </c>
      <c r="D213" s="280">
        <f>D214+D215+D216+D217</f>
        <v>0</v>
      </c>
      <c r="E213" s="280">
        <f>E214+E215+E216+E217</f>
        <v>0</v>
      </c>
      <c r="F213" s="280">
        <f>F214+F215+F216+F217</f>
        <v>0</v>
      </c>
    </row>
    <row r="214" spans="2:6" ht="15.75" thickBot="1">
      <c r="B214" s="281" t="s">
        <v>136</v>
      </c>
      <c r="C214" s="280"/>
      <c r="D214" s="280"/>
      <c r="E214" s="280"/>
      <c r="F214" s="280"/>
    </row>
    <row r="215" spans="2:6" ht="15.75" thickBot="1">
      <c r="B215" s="281" t="s">
        <v>141</v>
      </c>
      <c r="C215" s="280"/>
      <c r="D215" s="280"/>
      <c r="E215" s="280"/>
      <c r="F215" s="280"/>
    </row>
    <row r="216" spans="2:6" ht="15.75" thickBot="1">
      <c r="B216" s="281" t="s">
        <v>142</v>
      </c>
      <c r="C216" s="280"/>
      <c r="D216" s="280"/>
      <c r="E216" s="280"/>
      <c r="F216" s="280"/>
    </row>
    <row r="217" spans="2:6" ht="15.75" thickBot="1">
      <c r="B217" s="281" t="s">
        <v>143</v>
      </c>
      <c r="C217" s="280"/>
      <c r="D217" s="280"/>
      <c r="E217" s="280"/>
      <c r="F217" s="280"/>
    </row>
    <row r="218" spans="2:6" ht="15.75" thickBot="1">
      <c r="B218" s="279" t="s">
        <v>42</v>
      </c>
      <c r="C218" s="282">
        <f>C219+C220+C221+C222</f>
        <v>754.94600000000003</v>
      </c>
      <c r="D218" s="282">
        <f>D219+D220+D221+D222</f>
        <v>0</v>
      </c>
      <c r="E218" s="282">
        <f>E219+E220+E221+E222</f>
        <v>0</v>
      </c>
      <c r="F218" s="282">
        <f>F219+F220+F221+F222</f>
        <v>0</v>
      </c>
    </row>
    <row r="219" spans="2:6" ht="15.75" thickBot="1">
      <c r="B219" s="281" t="s">
        <v>136</v>
      </c>
      <c r="C219" s="280">
        <v>754.94600000000003</v>
      </c>
      <c r="D219" s="280"/>
      <c r="E219" s="280"/>
      <c r="F219" s="280"/>
    </row>
    <row r="220" spans="2:6" ht="15.75" thickBot="1">
      <c r="B220" s="281" t="s">
        <v>141</v>
      </c>
      <c r="C220" s="282"/>
      <c r="D220" s="280"/>
      <c r="E220" s="280"/>
      <c r="F220" s="280"/>
    </row>
    <row r="221" spans="2:6" ht="15.75" thickBot="1">
      <c r="B221" s="281" t="s">
        <v>142</v>
      </c>
      <c r="C221" s="282"/>
      <c r="D221" s="280"/>
      <c r="E221" s="280"/>
      <c r="F221" s="280"/>
    </row>
    <row r="222" spans="2:6" ht="15.75" thickBot="1">
      <c r="B222" s="281" t="s">
        <v>143</v>
      </c>
      <c r="C222" s="282"/>
      <c r="D222" s="280"/>
      <c r="E222" s="280"/>
      <c r="F222" s="280"/>
    </row>
    <row r="223" spans="2:6" ht="15.75" thickBot="1">
      <c r="B223" s="409" t="s">
        <v>147</v>
      </c>
      <c r="C223" s="282">
        <f>C213+C218</f>
        <v>754.94600000000003</v>
      </c>
      <c r="D223" s="282">
        <f>D213+D218</f>
        <v>0</v>
      </c>
      <c r="E223" s="282">
        <f>E213+E218</f>
        <v>0</v>
      </c>
      <c r="F223" s="282">
        <f>F213+F218</f>
        <v>0</v>
      </c>
    </row>
    <row r="224" spans="2:6" ht="57" thickBot="1">
      <c r="B224" s="410" t="s">
        <v>1428</v>
      </c>
      <c r="C224" s="296" t="s">
        <v>1527</v>
      </c>
      <c r="D224" s="297" t="s">
        <v>138</v>
      </c>
      <c r="E224" s="408" t="s">
        <v>1526</v>
      </c>
      <c r="F224" s="301"/>
    </row>
    <row r="225" spans="2:11" ht="15.75" customHeight="1" thickBot="1">
      <c r="B225" s="269" t="s">
        <v>14</v>
      </c>
      <c r="C225" s="1581" t="s">
        <v>1527</v>
      </c>
      <c r="D225" s="1582"/>
      <c r="E225" s="1582"/>
      <c r="F225" s="1583"/>
    </row>
    <row r="226" spans="2:11" ht="15.75" thickBot="1">
      <c r="B226" s="269" t="s">
        <v>15</v>
      </c>
      <c r="C226" s="1584" t="s">
        <v>338</v>
      </c>
      <c r="D226" s="1585"/>
      <c r="E226" s="1585"/>
      <c r="F226" s="1586"/>
    </row>
    <row r="227" spans="2:11">
      <c r="B227" s="1576"/>
      <c r="C227" s="274">
        <v>2021</v>
      </c>
      <c r="D227" s="274">
        <v>2022</v>
      </c>
      <c r="E227" s="274">
        <v>2023</v>
      </c>
      <c r="F227" s="274">
        <v>2024</v>
      </c>
    </row>
    <row r="228" spans="2:11" ht="15.75" thickBot="1">
      <c r="B228" s="1577"/>
      <c r="C228" s="275" t="s">
        <v>7</v>
      </c>
      <c r="D228" s="275" t="s">
        <v>8</v>
      </c>
      <c r="E228" s="275" t="s">
        <v>8</v>
      </c>
      <c r="F228" s="275" t="s">
        <v>8</v>
      </c>
    </row>
    <row r="229" spans="2:11" ht="15.75" thickBot="1">
      <c r="B229" s="269" t="s">
        <v>16</v>
      </c>
      <c r="C229" s="277">
        <v>1</v>
      </c>
      <c r="D229" s="277">
        <v>0</v>
      </c>
      <c r="E229" s="277">
        <v>0</v>
      </c>
      <c r="F229" s="277">
        <v>0</v>
      </c>
    </row>
    <row r="230" spans="2:11" ht="15.75" thickBot="1">
      <c r="B230" s="269" t="s">
        <v>17</v>
      </c>
      <c r="C230" s="276">
        <v>82.102999999999994</v>
      </c>
      <c r="D230" s="276">
        <f>D248</f>
        <v>0</v>
      </c>
      <c r="E230" s="276">
        <f>E248</f>
        <v>0</v>
      </c>
      <c r="F230" s="276">
        <f>F248</f>
        <v>0</v>
      </c>
    </row>
    <row r="231" spans="2:11" ht="15.75" thickBot="1">
      <c r="B231" s="269" t="s">
        <v>18</v>
      </c>
      <c r="C231" s="276">
        <f>C230/C229</f>
        <v>82.102999999999994</v>
      </c>
      <c r="D231" s="276">
        <v>0</v>
      </c>
      <c r="E231" s="276">
        <v>0</v>
      </c>
      <c r="F231" s="276">
        <v>0</v>
      </c>
      <c r="G231" s="98"/>
      <c r="H231" s="98"/>
      <c r="I231" s="98"/>
      <c r="J231" s="98"/>
      <c r="K231" s="98"/>
    </row>
    <row r="232" spans="2:11" ht="15.75" thickBot="1">
      <c r="B232" s="269" t="s">
        <v>19</v>
      </c>
      <c r="C232" s="277" t="s">
        <v>20</v>
      </c>
      <c r="D232" s="278">
        <v>0</v>
      </c>
      <c r="E232" s="278">
        <v>0</v>
      </c>
      <c r="F232" s="278">
        <v>0</v>
      </c>
    </row>
    <row r="233" spans="2:11" ht="15.75" thickBot="1">
      <c r="B233" s="269" t="s">
        <v>21</v>
      </c>
      <c r="C233" s="277" t="s">
        <v>20</v>
      </c>
      <c r="D233" s="278">
        <v>0</v>
      </c>
      <c r="E233" s="278">
        <v>0</v>
      </c>
      <c r="F233" s="278">
        <v>0</v>
      </c>
    </row>
    <row r="234" spans="2:11" ht="15.75" thickBot="1">
      <c r="B234" s="269" t="s">
        <v>22</v>
      </c>
      <c r="C234" s="277" t="s">
        <v>20</v>
      </c>
      <c r="D234" s="278">
        <v>0</v>
      </c>
      <c r="E234" s="278">
        <v>0</v>
      </c>
      <c r="F234" s="278">
        <v>0</v>
      </c>
    </row>
    <row r="235" spans="2:11" ht="15.75" thickBot="1">
      <c r="B235" s="1573" t="s">
        <v>1528</v>
      </c>
      <c r="C235" s="1574"/>
      <c r="D235" s="1574"/>
      <c r="E235" s="1574"/>
      <c r="F235" s="1575"/>
    </row>
    <row r="236" spans="2:11">
      <c r="B236" s="1576"/>
      <c r="C236" s="274">
        <v>2021</v>
      </c>
      <c r="D236" s="274">
        <v>2022</v>
      </c>
      <c r="E236" s="274">
        <v>2023</v>
      </c>
      <c r="F236" s="274">
        <v>2024</v>
      </c>
    </row>
    <row r="237" spans="2:11" ht="15.75" thickBot="1">
      <c r="B237" s="1577"/>
      <c r="C237" s="275" t="s">
        <v>7</v>
      </c>
      <c r="D237" s="275" t="s">
        <v>8</v>
      </c>
      <c r="E237" s="275" t="s">
        <v>8</v>
      </c>
      <c r="F237" s="275" t="s">
        <v>8</v>
      </c>
    </row>
    <row r="238" spans="2:11" ht="15.75" thickBot="1">
      <c r="B238" s="279" t="s">
        <v>41</v>
      </c>
      <c r="C238" s="280">
        <f>C239+C240+C241+C242</f>
        <v>0</v>
      </c>
      <c r="D238" s="280">
        <f>D239+D240+D241+D242</f>
        <v>0</v>
      </c>
      <c r="E238" s="280">
        <f>E239+E240+E241+E242</f>
        <v>0</v>
      </c>
      <c r="F238" s="280">
        <f>F239+F240+F241+F242</f>
        <v>0</v>
      </c>
    </row>
    <row r="239" spans="2:11" ht="15.75" thickBot="1">
      <c r="B239" s="281" t="s">
        <v>136</v>
      </c>
      <c r="C239" s="280"/>
      <c r="D239" s="280"/>
      <c r="E239" s="280"/>
      <c r="F239" s="280"/>
    </row>
    <row r="240" spans="2:11" ht="15.75" thickBot="1">
      <c r="B240" s="281" t="s">
        <v>141</v>
      </c>
      <c r="C240" s="280"/>
      <c r="D240" s="280"/>
      <c r="E240" s="280"/>
      <c r="F240" s="280"/>
    </row>
    <row r="241" spans="2:7" ht="15.75" thickBot="1">
      <c r="B241" s="281" t="s">
        <v>142</v>
      </c>
      <c r="C241" s="280"/>
      <c r="D241" s="280"/>
      <c r="E241" s="280"/>
      <c r="F241" s="280"/>
    </row>
    <row r="242" spans="2:7" ht="15.75" thickBot="1">
      <c r="B242" s="281" t="s">
        <v>143</v>
      </c>
      <c r="C242" s="280"/>
      <c r="D242" s="280"/>
      <c r="E242" s="280"/>
      <c r="F242" s="280"/>
    </row>
    <row r="243" spans="2:7" ht="15.75" thickBot="1">
      <c r="B243" s="279" t="s">
        <v>42</v>
      </c>
      <c r="C243" s="282">
        <f>C244+C245+C246+C247</f>
        <v>82.102999999999994</v>
      </c>
      <c r="D243" s="282">
        <f>D244+D245+D246+D247</f>
        <v>0</v>
      </c>
      <c r="E243" s="282">
        <f>E244+E245+E246+E247</f>
        <v>0</v>
      </c>
      <c r="F243" s="282">
        <f>F244+F245+F246+F247</f>
        <v>0</v>
      </c>
    </row>
    <row r="244" spans="2:7" ht="15.75" thickBot="1">
      <c r="B244" s="281" t="s">
        <v>136</v>
      </c>
      <c r="C244" s="280">
        <v>82.102999999999994</v>
      </c>
      <c r="D244" s="280"/>
      <c r="E244" s="280"/>
      <c r="F244" s="280"/>
    </row>
    <row r="245" spans="2:7" ht="15.75" thickBot="1">
      <c r="B245" s="281" t="s">
        <v>141</v>
      </c>
      <c r="C245" s="282"/>
      <c r="D245" s="280"/>
      <c r="E245" s="280"/>
      <c r="F245" s="280"/>
    </row>
    <row r="246" spans="2:7" ht="15.75" thickBot="1">
      <c r="B246" s="281" t="s">
        <v>142</v>
      </c>
      <c r="C246" s="282"/>
      <c r="D246" s="280"/>
      <c r="E246" s="280"/>
      <c r="F246" s="280"/>
    </row>
    <row r="247" spans="2:7" ht="15.75" thickBot="1">
      <c r="B247" s="281" t="s">
        <v>143</v>
      </c>
      <c r="C247" s="282"/>
      <c r="D247" s="280"/>
      <c r="E247" s="280"/>
      <c r="F247" s="280"/>
    </row>
    <row r="248" spans="2:7" ht="15.75" thickBot="1">
      <c r="B248" s="287" t="s">
        <v>147</v>
      </c>
      <c r="C248" s="282">
        <f>C238+C243</f>
        <v>82.102999999999994</v>
      </c>
      <c r="D248" s="282">
        <f>D238+D243</f>
        <v>0</v>
      </c>
      <c r="E248" s="282">
        <f>E238+E243</f>
        <v>0</v>
      </c>
      <c r="F248" s="282">
        <f>F238+F243</f>
        <v>0</v>
      </c>
    </row>
    <row r="249" spans="2:7" ht="15.75" thickBot="1">
      <c r="B249" s="302"/>
      <c r="C249" s="303"/>
      <c r="D249" s="303"/>
      <c r="E249" s="303"/>
      <c r="F249" s="303"/>
    </row>
    <row r="250" spans="2:7" ht="24.75" thickBot="1">
      <c r="B250" s="268" t="s">
        <v>49</v>
      </c>
      <c r="C250" s="304">
        <f>C75+C34+C101+C180+C155+C130+C230+C205</f>
        <v>298912</v>
      </c>
      <c r="D250" s="304">
        <f>D75+D34+D101+D180+D155+D130+D230+D205</f>
        <v>244212</v>
      </c>
      <c r="E250" s="304">
        <f>E75+E34+E101+E180+E155+E130+E230+E205</f>
        <v>227912</v>
      </c>
      <c r="F250" s="304">
        <f>F75+F34+F101+F180+F155+F130+F230+F205</f>
        <v>253412</v>
      </c>
      <c r="G250" s="98"/>
    </row>
    <row r="251" spans="2:7" ht="24.75" thickBot="1">
      <c r="B251" s="268" t="s">
        <v>50</v>
      </c>
      <c r="C251" s="304">
        <f>C63+C198+C173+C148+C119+C93+C248+C223</f>
        <v>298912</v>
      </c>
      <c r="D251" s="304">
        <f>D63+D198+D173+D148+D119+D93+D248+D223</f>
        <v>244212</v>
      </c>
      <c r="E251" s="304">
        <f>E63+E198+E173+E148+E119+E93+E248+E223</f>
        <v>227912</v>
      </c>
      <c r="F251" s="304">
        <f>F63+F198+F173+F148+F119+F93+F248+F223</f>
        <v>253412</v>
      </c>
    </row>
    <row r="252" spans="2:7" ht="15.75" thickBot="1">
      <c r="B252" s="279" t="s">
        <v>23</v>
      </c>
      <c r="C252" s="306">
        <f>C253+C254</f>
        <v>135541</v>
      </c>
      <c r="D252" s="306">
        <f>D253+D254</f>
        <v>129541</v>
      </c>
      <c r="E252" s="306">
        <f>E253+E254</f>
        <v>129541</v>
      </c>
      <c r="F252" s="306">
        <f>F253+F254</f>
        <v>129541</v>
      </c>
    </row>
    <row r="253" spans="2:7" ht="15.75" thickBot="1">
      <c r="B253" s="281" t="s">
        <v>136</v>
      </c>
      <c r="C253" s="282">
        <f>C43</f>
        <v>135541</v>
      </c>
      <c r="D253" s="282">
        <f t="shared" ref="D253:F254" si="2">D43</f>
        <v>129541</v>
      </c>
      <c r="E253" s="282">
        <f t="shared" si="2"/>
        <v>129541</v>
      </c>
      <c r="F253" s="282">
        <f t="shared" si="2"/>
        <v>129541</v>
      </c>
    </row>
    <row r="254" spans="2:7" ht="15.75" thickBot="1">
      <c r="B254" s="281" t="s">
        <v>148</v>
      </c>
      <c r="C254" s="282">
        <f>C44</f>
        <v>0</v>
      </c>
      <c r="D254" s="282">
        <f t="shared" si="2"/>
        <v>0</v>
      </c>
      <c r="E254" s="282">
        <f t="shared" si="2"/>
        <v>0</v>
      </c>
      <c r="F254" s="282">
        <f t="shared" si="2"/>
        <v>0</v>
      </c>
    </row>
    <row r="255" spans="2:7" ht="24.75" thickBot="1">
      <c r="B255" s="279" t="s">
        <v>24</v>
      </c>
      <c r="C255" s="306">
        <f>C256+C257</f>
        <v>18819</v>
      </c>
      <c r="D255" s="306">
        <f>D256+D257</f>
        <v>18819</v>
      </c>
      <c r="E255" s="306">
        <f>E256+E257</f>
        <v>18819</v>
      </c>
      <c r="F255" s="306">
        <f>F256+F257</f>
        <v>18819</v>
      </c>
    </row>
    <row r="256" spans="2:7" ht="15.75" thickBot="1">
      <c r="B256" s="281" t="s">
        <v>136</v>
      </c>
      <c r="C256" s="280">
        <f>C46</f>
        <v>18819</v>
      </c>
      <c r="D256" s="280">
        <f t="shared" ref="D256:F257" si="3">D46</f>
        <v>18819</v>
      </c>
      <c r="E256" s="280">
        <f t="shared" si="3"/>
        <v>18819</v>
      </c>
      <c r="F256" s="280">
        <f t="shared" si="3"/>
        <v>18819</v>
      </c>
    </row>
    <row r="257" spans="2:6" ht="15.75" thickBot="1">
      <c r="B257" s="281" t="s">
        <v>148</v>
      </c>
      <c r="C257" s="282">
        <f>C47</f>
        <v>0</v>
      </c>
      <c r="D257" s="282">
        <f t="shared" si="3"/>
        <v>0</v>
      </c>
      <c r="E257" s="282">
        <f t="shared" si="3"/>
        <v>0</v>
      </c>
      <c r="F257" s="282">
        <f t="shared" si="3"/>
        <v>0</v>
      </c>
    </row>
    <row r="258" spans="2:6" ht="15.75" thickBot="1">
      <c r="B258" s="279" t="s">
        <v>25</v>
      </c>
      <c r="C258" s="306">
        <f>C259+C260</f>
        <v>27152</v>
      </c>
      <c r="D258" s="306">
        <f>D259+D260</f>
        <v>28852</v>
      </c>
      <c r="E258" s="306">
        <f>E259+E260</f>
        <v>29552</v>
      </c>
      <c r="F258" s="306">
        <f>F259+F260</f>
        <v>38052</v>
      </c>
    </row>
    <row r="259" spans="2:6" ht="15.75" thickBot="1">
      <c r="B259" s="281" t="s">
        <v>136</v>
      </c>
      <c r="C259" s="282">
        <f>C49</f>
        <v>27152</v>
      </c>
      <c r="D259" s="282">
        <f t="shared" ref="D259:F260" si="4">D49</f>
        <v>28852</v>
      </c>
      <c r="E259" s="282">
        <f t="shared" si="4"/>
        <v>29552</v>
      </c>
      <c r="F259" s="282">
        <f t="shared" si="4"/>
        <v>38052</v>
      </c>
    </row>
    <row r="260" spans="2:6" ht="15.75" thickBot="1">
      <c r="B260" s="281" t="s">
        <v>148</v>
      </c>
      <c r="C260" s="282">
        <f>C50</f>
        <v>0</v>
      </c>
      <c r="D260" s="282">
        <f t="shared" si="4"/>
        <v>0</v>
      </c>
      <c r="E260" s="282">
        <f t="shared" si="4"/>
        <v>0</v>
      </c>
      <c r="F260" s="282">
        <f t="shared" si="4"/>
        <v>0</v>
      </c>
    </row>
    <row r="261" spans="2:6" ht="15.75" thickBot="1">
      <c r="B261" s="279" t="s">
        <v>26</v>
      </c>
      <c r="C261" s="306">
        <f>C262+C263</f>
        <v>0</v>
      </c>
      <c r="D261" s="306">
        <f>D262+D263</f>
        <v>0</v>
      </c>
      <c r="E261" s="306">
        <f>E262+E263</f>
        <v>0</v>
      </c>
      <c r="F261" s="306">
        <f>F262+F263</f>
        <v>0</v>
      </c>
    </row>
    <row r="262" spans="2:6" ht="15.75" thickBot="1">
      <c r="B262" s="281" t="s">
        <v>136</v>
      </c>
      <c r="C262" s="280">
        <f>C52</f>
        <v>0</v>
      </c>
      <c r="D262" s="280">
        <f t="shared" ref="D262:F263" si="5">D52</f>
        <v>0</v>
      </c>
      <c r="E262" s="280">
        <f t="shared" si="5"/>
        <v>0</v>
      </c>
      <c r="F262" s="280">
        <f t="shared" si="5"/>
        <v>0</v>
      </c>
    </row>
    <row r="263" spans="2:6" ht="15.75" thickBot="1">
      <c r="B263" s="281" t="s">
        <v>148</v>
      </c>
      <c r="C263" s="282">
        <f>C53</f>
        <v>0</v>
      </c>
      <c r="D263" s="282">
        <f t="shared" si="5"/>
        <v>0</v>
      </c>
      <c r="E263" s="282">
        <f t="shared" si="5"/>
        <v>0</v>
      </c>
      <c r="F263" s="282">
        <f t="shared" si="5"/>
        <v>0</v>
      </c>
    </row>
    <row r="264" spans="2:6" ht="15.75" thickBot="1">
      <c r="B264" s="279" t="s">
        <v>27</v>
      </c>
      <c r="C264" s="306">
        <f>C265+C266</f>
        <v>0</v>
      </c>
      <c r="D264" s="306">
        <f>D265+D266</f>
        <v>0</v>
      </c>
      <c r="E264" s="306">
        <f>E265+E266</f>
        <v>0</v>
      </c>
      <c r="F264" s="306">
        <f>F265+F266</f>
        <v>0</v>
      </c>
    </row>
    <row r="265" spans="2:6" ht="15.75" thickBot="1">
      <c r="B265" s="281" t="s">
        <v>136</v>
      </c>
      <c r="C265" s="280">
        <f>C55</f>
        <v>0</v>
      </c>
      <c r="D265" s="280">
        <f t="shared" ref="D265:F266" si="6">D55</f>
        <v>0</v>
      </c>
      <c r="E265" s="280">
        <f t="shared" si="6"/>
        <v>0</v>
      </c>
      <c r="F265" s="280">
        <f t="shared" si="6"/>
        <v>0</v>
      </c>
    </row>
    <row r="266" spans="2:6" ht="15.75" thickBot="1">
      <c r="B266" s="281" t="s">
        <v>148</v>
      </c>
      <c r="C266" s="282">
        <f>C56</f>
        <v>0</v>
      </c>
      <c r="D266" s="282">
        <f t="shared" si="6"/>
        <v>0</v>
      </c>
      <c r="E266" s="282">
        <f t="shared" si="6"/>
        <v>0</v>
      </c>
      <c r="F266" s="282">
        <f t="shared" si="6"/>
        <v>0</v>
      </c>
    </row>
    <row r="267" spans="2:6" ht="15.75" thickBot="1">
      <c r="B267" s="279" t="s">
        <v>28</v>
      </c>
      <c r="C267" s="306">
        <f>C268+C269</f>
        <v>0</v>
      </c>
      <c r="D267" s="306">
        <f>D268+D269</f>
        <v>0</v>
      </c>
      <c r="E267" s="306">
        <f>E268+E269</f>
        <v>0</v>
      </c>
      <c r="F267" s="306">
        <f>F268+F269</f>
        <v>0</v>
      </c>
    </row>
    <row r="268" spans="2:6" ht="15.75" thickBot="1">
      <c r="B268" s="281" t="s">
        <v>136</v>
      </c>
      <c r="C268" s="280">
        <f>C58</f>
        <v>0</v>
      </c>
      <c r="D268" s="280">
        <f t="shared" ref="D268:F272" si="7">D58</f>
        <v>0</v>
      </c>
      <c r="E268" s="280">
        <f t="shared" si="7"/>
        <v>0</v>
      </c>
      <c r="F268" s="280">
        <f t="shared" si="7"/>
        <v>0</v>
      </c>
    </row>
    <row r="269" spans="2:6" ht="15.75" thickBot="1">
      <c r="B269" s="281" t="s">
        <v>148</v>
      </c>
      <c r="C269" s="282">
        <f>C59</f>
        <v>0</v>
      </c>
      <c r="D269" s="282">
        <f t="shared" si="7"/>
        <v>0</v>
      </c>
      <c r="E269" s="282">
        <f t="shared" si="7"/>
        <v>0</v>
      </c>
      <c r="F269" s="282">
        <f t="shared" si="7"/>
        <v>0</v>
      </c>
    </row>
    <row r="270" spans="2:6" ht="24.75" thickBot="1">
      <c r="B270" s="279" t="s">
        <v>29</v>
      </c>
      <c r="C270" s="306">
        <f>C60</f>
        <v>400</v>
      </c>
      <c r="D270" s="306">
        <f t="shared" si="7"/>
        <v>0</v>
      </c>
      <c r="E270" s="306">
        <f t="shared" si="7"/>
        <v>0</v>
      </c>
      <c r="F270" s="306">
        <f t="shared" si="7"/>
        <v>0</v>
      </c>
    </row>
    <row r="271" spans="2:6" ht="15.75" thickBot="1">
      <c r="B271" s="281" t="s">
        <v>136</v>
      </c>
      <c r="C271" s="280">
        <f>C61</f>
        <v>400</v>
      </c>
      <c r="D271" s="280">
        <f t="shared" si="7"/>
        <v>0</v>
      </c>
      <c r="E271" s="280">
        <f t="shared" si="7"/>
        <v>0</v>
      </c>
      <c r="F271" s="280">
        <f t="shared" si="7"/>
        <v>0</v>
      </c>
    </row>
    <row r="272" spans="2:6" ht="15.75" thickBot="1">
      <c r="B272" s="281" t="s">
        <v>148</v>
      </c>
      <c r="C272" s="282">
        <f>C62</f>
        <v>0</v>
      </c>
      <c r="D272" s="282">
        <f t="shared" si="7"/>
        <v>0</v>
      </c>
      <c r="E272" s="282">
        <f t="shared" si="7"/>
        <v>0</v>
      </c>
      <c r="F272" s="282">
        <f t="shared" si="7"/>
        <v>0</v>
      </c>
    </row>
    <row r="273" spans="2:6" ht="15.75" thickBot="1">
      <c r="B273" s="279" t="s">
        <v>51</v>
      </c>
      <c r="C273" s="306">
        <f>C274+C275+C276+C277</f>
        <v>0</v>
      </c>
      <c r="D273" s="306">
        <f>D274+D275+D276+D277</f>
        <v>0</v>
      </c>
      <c r="E273" s="306">
        <f>E274+E275+E276+E277</f>
        <v>0</v>
      </c>
      <c r="F273" s="306">
        <f>F274+F275+F276+F277</f>
        <v>0</v>
      </c>
    </row>
    <row r="274" spans="2:6" ht="15.75" thickBot="1">
      <c r="B274" s="281" t="s">
        <v>136</v>
      </c>
      <c r="C274" s="280">
        <f>C84+C110+C139+C164+C189</f>
        <v>0</v>
      </c>
      <c r="D274" s="280">
        <f t="shared" ref="D274:F277" si="8">D84+D110+D139+D164+D189</f>
        <v>0</v>
      </c>
      <c r="E274" s="280">
        <f t="shared" si="8"/>
        <v>0</v>
      </c>
      <c r="F274" s="280">
        <f t="shared" si="8"/>
        <v>0</v>
      </c>
    </row>
    <row r="275" spans="2:6" ht="15.75" thickBot="1">
      <c r="B275" s="281" t="s">
        <v>149</v>
      </c>
      <c r="C275" s="280">
        <f>C85+C111+C140+C165+C190</f>
        <v>0</v>
      </c>
      <c r="D275" s="280">
        <f t="shared" si="8"/>
        <v>0</v>
      </c>
      <c r="E275" s="280">
        <f t="shared" si="8"/>
        <v>0</v>
      </c>
      <c r="F275" s="280">
        <f t="shared" si="8"/>
        <v>0</v>
      </c>
    </row>
    <row r="276" spans="2:6" ht="15.75" thickBot="1">
      <c r="B276" s="281" t="s">
        <v>142</v>
      </c>
      <c r="C276" s="280">
        <f>C86+C112+C141+C166+C191</f>
        <v>0</v>
      </c>
      <c r="D276" s="280">
        <f t="shared" si="8"/>
        <v>0</v>
      </c>
      <c r="E276" s="280">
        <f t="shared" si="8"/>
        <v>0</v>
      </c>
      <c r="F276" s="280">
        <f t="shared" si="8"/>
        <v>0</v>
      </c>
    </row>
    <row r="277" spans="2:6" ht="15.75" thickBot="1">
      <c r="B277" s="281" t="s">
        <v>143</v>
      </c>
      <c r="C277" s="280">
        <f>C87+C113+C142+C167+C192</f>
        <v>0</v>
      </c>
      <c r="D277" s="280">
        <f t="shared" si="8"/>
        <v>0</v>
      </c>
      <c r="E277" s="280">
        <f t="shared" si="8"/>
        <v>0</v>
      </c>
      <c r="F277" s="280">
        <f t="shared" si="8"/>
        <v>0</v>
      </c>
    </row>
    <row r="278" spans="2:6" ht="15.75" thickBot="1">
      <c r="B278" s="279" t="s">
        <v>52</v>
      </c>
      <c r="C278" s="306">
        <f>C279+C280+C281+C282</f>
        <v>117000</v>
      </c>
      <c r="D278" s="306">
        <f>D279+D280+D281+D282</f>
        <v>67000</v>
      </c>
      <c r="E278" s="306">
        <f>E279+E280+E281+E282</f>
        <v>50000</v>
      </c>
      <c r="F278" s="306">
        <f>F279+F280+F281+F282</f>
        <v>67000</v>
      </c>
    </row>
    <row r="279" spans="2:6" ht="15.75" thickBot="1">
      <c r="B279" s="281" t="s">
        <v>136</v>
      </c>
      <c r="C279" s="280">
        <f>C89+C115+C144+C169+C194+C244+C219</f>
        <v>66074</v>
      </c>
      <c r="D279" s="280">
        <f t="shared" ref="D279:F282" si="9">D89+D115+D144+D169+D194</f>
        <v>67000</v>
      </c>
      <c r="E279" s="280">
        <f t="shared" si="9"/>
        <v>50000</v>
      </c>
      <c r="F279" s="280">
        <f t="shared" si="9"/>
        <v>67000</v>
      </c>
    </row>
    <row r="280" spans="2:6" ht="15.75" thickBot="1">
      <c r="B280" s="281" t="s">
        <v>149</v>
      </c>
      <c r="C280" s="280">
        <f>C90+C116+C145+C170+C195</f>
        <v>50000</v>
      </c>
      <c r="D280" s="280">
        <f t="shared" si="9"/>
        <v>0</v>
      </c>
      <c r="E280" s="280">
        <f t="shared" si="9"/>
        <v>0</v>
      </c>
      <c r="F280" s="280">
        <f t="shared" si="9"/>
        <v>0</v>
      </c>
    </row>
    <row r="281" spans="2:6" ht="15.75" thickBot="1">
      <c r="B281" s="281" t="s">
        <v>142</v>
      </c>
      <c r="C281" s="280">
        <f>C91+C117+C146+C171+C196</f>
        <v>926</v>
      </c>
      <c r="D281" s="280">
        <f t="shared" si="9"/>
        <v>0</v>
      </c>
      <c r="E281" s="280">
        <f t="shared" si="9"/>
        <v>0</v>
      </c>
      <c r="F281" s="280">
        <f t="shared" si="9"/>
        <v>0</v>
      </c>
    </row>
    <row r="282" spans="2:6" ht="15.75" thickBot="1">
      <c r="B282" s="281" t="s">
        <v>143</v>
      </c>
      <c r="C282" s="280">
        <f>C92+C118+C147+C172+C197</f>
        <v>0</v>
      </c>
      <c r="D282" s="280">
        <f t="shared" si="9"/>
        <v>0</v>
      </c>
      <c r="E282" s="280">
        <f t="shared" si="9"/>
        <v>0</v>
      </c>
      <c r="F282" s="280">
        <f t="shared" si="9"/>
        <v>0</v>
      </c>
    </row>
    <row r="283" spans="2:6" ht="15.75" thickBot="1">
      <c r="B283" s="288" t="s">
        <v>31</v>
      </c>
      <c r="C283" s="289">
        <f>IF(C251-C250=0,0,"Error")</f>
        <v>0</v>
      </c>
      <c r="D283" s="289">
        <f>IF(D251-D250=0,0,"Error")</f>
        <v>0</v>
      </c>
      <c r="E283" s="289">
        <f>IF(E251-E250=0,0,"Error")</f>
        <v>0</v>
      </c>
      <c r="F283" s="289">
        <f>IF(F251-F250=0,0,"Error")</f>
        <v>0</v>
      </c>
    </row>
    <row r="284" spans="2:6" ht="15" customHeight="1">
      <c r="B284" s="127"/>
      <c r="C284" s="128"/>
      <c r="D284" s="128"/>
      <c r="E284" s="128"/>
      <c r="F284" s="128"/>
    </row>
  </sheetData>
  <mergeCells count="69">
    <mergeCell ref="B26:F26"/>
    <mergeCell ref="A2:F2"/>
    <mergeCell ref="B3:F3"/>
    <mergeCell ref="C5:F5"/>
    <mergeCell ref="C6:F6"/>
    <mergeCell ref="C7:F7"/>
    <mergeCell ref="B8:F8"/>
    <mergeCell ref="B9:F11"/>
    <mergeCell ref="C12:F12"/>
    <mergeCell ref="B13:B14"/>
    <mergeCell ref="C18:F18"/>
    <mergeCell ref="B19:F19"/>
    <mergeCell ref="G68:K70"/>
    <mergeCell ref="C69:F69"/>
    <mergeCell ref="C70:F70"/>
    <mergeCell ref="B27:F27"/>
    <mergeCell ref="C28:F28"/>
    <mergeCell ref="C29:F29"/>
    <mergeCell ref="C30:F30"/>
    <mergeCell ref="B31:B32"/>
    <mergeCell ref="B39:F39"/>
    <mergeCell ref="B40:B41"/>
    <mergeCell ref="B65:F65"/>
    <mergeCell ref="B66:F66"/>
    <mergeCell ref="C67:F67"/>
    <mergeCell ref="E68:F68"/>
    <mergeCell ref="B120:F120"/>
    <mergeCell ref="C71:F71"/>
    <mergeCell ref="B72:B73"/>
    <mergeCell ref="B80:F80"/>
    <mergeCell ref="B81:B82"/>
    <mergeCell ref="C94:F94"/>
    <mergeCell ref="E95:F95"/>
    <mergeCell ref="C96:F96"/>
    <mergeCell ref="C97:F97"/>
    <mergeCell ref="B98:B99"/>
    <mergeCell ref="B106:F106"/>
    <mergeCell ref="B107:B108"/>
    <mergeCell ref="C150:F150"/>
    <mergeCell ref="B121:F121"/>
    <mergeCell ref="C122:F122"/>
    <mergeCell ref="G122:K124"/>
    <mergeCell ref="E123:F123"/>
    <mergeCell ref="C124:F124"/>
    <mergeCell ref="C125:F125"/>
    <mergeCell ref="C126:F126"/>
    <mergeCell ref="B127:B128"/>
    <mergeCell ref="B135:F135"/>
    <mergeCell ref="B136:B137"/>
    <mergeCell ref="E149:F149"/>
    <mergeCell ref="B202:B203"/>
    <mergeCell ref="C151:F151"/>
    <mergeCell ref="B152:B153"/>
    <mergeCell ref="B160:F160"/>
    <mergeCell ref="B161:B162"/>
    <mergeCell ref="C175:F175"/>
    <mergeCell ref="C176:F176"/>
    <mergeCell ref="B177:B178"/>
    <mergeCell ref="B185:F185"/>
    <mergeCell ref="B186:B187"/>
    <mergeCell ref="C200:F200"/>
    <mergeCell ref="C201:F201"/>
    <mergeCell ref="B236:B237"/>
    <mergeCell ref="B210:F210"/>
    <mergeCell ref="B211:B212"/>
    <mergeCell ref="C225:F225"/>
    <mergeCell ref="C226:F226"/>
    <mergeCell ref="B227:B228"/>
    <mergeCell ref="B235:F235"/>
  </mergeCells>
  <pageMargins left="0" right="0" top="0" bottom="0" header="0" footer="0"/>
  <pageSetup orientation="portrait" r:id="rId1"/>
  <rowBreaks count="1" manualBreakCount="1">
    <brk id="19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12"/>
  <sheetViews>
    <sheetView view="pageBreakPreview" topLeftCell="A280" zoomScale="60" zoomScaleNormal="140" workbookViewId="0">
      <selection activeCell="H336" sqref="H336"/>
    </sheetView>
  </sheetViews>
  <sheetFormatPr defaultRowHeight="15"/>
  <cols>
    <col min="1" max="1" width="4.85546875" style="153" customWidth="1"/>
    <col min="2" max="2" width="28.5703125" style="153" customWidth="1"/>
    <col min="3" max="5" width="11.7109375" style="153" customWidth="1"/>
    <col min="6" max="6" width="16.140625" style="153" customWidth="1"/>
    <col min="7" max="16384" width="9.140625" style="153"/>
  </cols>
  <sheetData>
    <row r="2" spans="1:6" ht="18" customHeight="1">
      <c r="B2" s="411" t="s">
        <v>499</v>
      </c>
      <c r="C2" s="411"/>
      <c r="D2" s="411"/>
      <c r="E2" s="411"/>
      <c r="F2" s="411"/>
    </row>
    <row r="3" spans="1:6" ht="18" customHeight="1">
      <c r="A3" s="151"/>
      <c r="B3" s="1621" t="s">
        <v>545</v>
      </c>
      <c r="C3" s="1621"/>
      <c r="D3" s="1621"/>
      <c r="E3" s="1621"/>
      <c r="F3" s="1621"/>
    </row>
    <row r="4" spans="1:6" ht="15.75" thickBot="1"/>
    <row r="5" spans="1:6" ht="15.75" thickBot="1">
      <c r="B5" s="262" t="s">
        <v>0</v>
      </c>
      <c r="C5" s="1622" t="s">
        <v>228</v>
      </c>
      <c r="D5" s="1622"/>
      <c r="E5" s="1622"/>
      <c r="F5" s="1622"/>
    </row>
    <row r="6" spans="1:6" ht="15.75" thickBot="1">
      <c r="B6" s="262" t="s">
        <v>1</v>
      </c>
      <c r="C6" s="1623" t="s">
        <v>104</v>
      </c>
      <c r="D6" s="1624"/>
      <c r="E6" s="1624"/>
      <c r="F6" s="1625"/>
    </row>
    <row r="7" spans="1:6" ht="15.75" thickBot="1">
      <c r="B7" s="262" t="s">
        <v>3</v>
      </c>
      <c r="C7" s="1626" t="s">
        <v>544</v>
      </c>
      <c r="D7" s="1627"/>
      <c r="E7" s="1627"/>
      <c r="F7" s="1628"/>
    </row>
    <row r="8" spans="1:6" ht="15.75" thickBot="1">
      <c r="B8" s="1629" t="s">
        <v>4</v>
      </c>
      <c r="C8" s="1630"/>
      <c r="D8" s="1630"/>
      <c r="E8" s="1630"/>
      <c r="F8" s="1631"/>
    </row>
    <row r="9" spans="1:6" ht="15.75" thickBot="1">
      <c r="B9" s="1632" t="s">
        <v>543</v>
      </c>
      <c r="C9" s="1633"/>
      <c r="D9" s="1633"/>
      <c r="E9" s="1633"/>
      <c r="F9" s="1634"/>
    </row>
    <row r="10" spans="1:6" ht="36.75" customHeight="1" thickBot="1">
      <c r="B10" s="1632"/>
      <c r="C10" s="1633"/>
      <c r="D10" s="1633"/>
      <c r="E10" s="1633"/>
      <c r="F10" s="1634"/>
    </row>
    <row r="11" spans="1:6" ht="15.75" thickBot="1">
      <c r="B11" s="1632"/>
      <c r="C11" s="1633"/>
      <c r="D11" s="1633"/>
      <c r="E11" s="1633"/>
      <c r="F11" s="1634"/>
    </row>
    <row r="12" spans="1:6" ht="38.25" customHeight="1" thickBot="1">
      <c r="B12" s="263" t="s">
        <v>5</v>
      </c>
      <c r="C12" s="1717" t="s">
        <v>542</v>
      </c>
      <c r="D12" s="1612"/>
      <c r="E12" s="1612"/>
      <c r="F12" s="1605"/>
    </row>
    <row r="13" spans="1:6" ht="23.25" customHeight="1">
      <c r="B13" s="1576" t="s">
        <v>6</v>
      </c>
      <c r="C13" s="264">
        <v>2021</v>
      </c>
      <c r="D13" s="264">
        <v>2022</v>
      </c>
      <c r="E13" s="264">
        <v>2023</v>
      </c>
      <c r="F13" s="264">
        <v>2024</v>
      </c>
    </row>
    <row r="14" spans="1:6" ht="15.75" thickBot="1">
      <c r="B14" s="1577"/>
      <c r="C14" s="265" t="s">
        <v>7</v>
      </c>
      <c r="D14" s="265" t="s">
        <v>8</v>
      </c>
      <c r="E14" s="265" t="s">
        <v>8</v>
      </c>
      <c r="F14" s="265" t="s">
        <v>8</v>
      </c>
    </row>
    <row r="15" spans="1:6" ht="18.75" customHeight="1" thickBot="1">
      <c r="B15" s="269" t="s">
        <v>71</v>
      </c>
      <c r="C15" s="386" t="s">
        <v>59</v>
      </c>
      <c r="D15" s="386" t="s">
        <v>60</v>
      </c>
      <c r="E15" s="386" t="s">
        <v>60</v>
      </c>
      <c r="F15" s="386" t="s">
        <v>60</v>
      </c>
    </row>
    <row r="16" spans="1:6" ht="15.75" thickBot="1">
      <c r="B16" s="269" t="s">
        <v>72</v>
      </c>
      <c r="C16" s="386" t="s">
        <v>59</v>
      </c>
      <c r="D16" s="386" t="s">
        <v>60</v>
      </c>
      <c r="E16" s="386" t="s">
        <v>60</v>
      </c>
      <c r="F16" s="386" t="s">
        <v>60</v>
      </c>
    </row>
    <row r="17" spans="2:6" ht="23.25" thickBot="1">
      <c r="B17" s="269" t="s">
        <v>58</v>
      </c>
      <c r="C17" s="386" t="s">
        <v>59</v>
      </c>
      <c r="D17" s="386" t="s">
        <v>60</v>
      </c>
      <c r="E17" s="386" t="s">
        <v>60</v>
      </c>
      <c r="F17" s="386" t="s">
        <v>60</v>
      </c>
    </row>
    <row r="18" spans="2:6" ht="32.25" customHeight="1" thickBot="1">
      <c r="B18" s="268" t="s">
        <v>9</v>
      </c>
      <c r="C18" s="1753" t="s">
        <v>541</v>
      </c>
      <c r="D18" s="1754"/>
      <c r="E18" s="1754"/>
      <c r="F18" s="1755"/>
    </row>
    <row r="19" spans="2:6" ht="23.25" customHeight="1" thickBot="1">
      <c r="B19" s="1581" t="s">
        <v>10</v>
      </c>
      <c r="C19" s="1582"/>
      <c r="D19" s="1582"/>
      <c r="E19" s="1582"/>
      <c r="F19" s="1583"/>
    </row>
    <row r="20" spans="2:6" ht="27" customHeight="1" thickBot="1">
      <c r="B20" s="412" t="s">
        <v>540</v>
      </c>
      <c r="C20" s="386"/>
      <c r="D20" s="386" t="s">
        <v>86</v>
      </c>
      <c r="E20" s="386" t="s">
        <v>86</v>
      </c>
      <c r="F20" s="386" t="s">
        <v>86</v>
      </c>
    </row>
    <row r="21" spans="2:6" ht="6.75" customHeight="1" thickBot="1">
      <c r="B21" s="269"/>
      <c r="C21" s="272"/>
      <c r="D21" s="271"/>
      <c r="E21" s="271"/>
      <c r="F21" s="271"/>
    </row>
    <row r="22" spans="2:6" ht="24" customHeight="1" thickBot="1">
      <c r="B22" s="1617" t="s">
        <v>11</v>
      </c>
      <c r="C22" s="1618"/>
      <c r="D22" s="1618"/>
      <c r="E22" s="1618"/>
      <c r="F22" s="1619"/>
    </row>
    <row r="23" spans="2:6" ht="15.75" thickBot="1">
      <c r="B23" s="1598" t="s">
        <v>12</v>
      </c>
      <c r="C23" s="1599"/>
      <c r="D23" s="1599"/>
      <c r="E23" s="1599"/>
      <c r="F23" s="1600"/>
    </row>
    <row r="24" spans="2:6" ht="18.75" customHeight="1" thickBot="1">
      <c r="B24" s="273" t="s">
        <v>13</v>
      </c>
      <c r="C24" s="1581" t="s">
        <v>539</v>
      </c>
      <c r="D24" s="1585"/>
      <c r="E24" s="1585"/>
      <c r="F24" s="1586"/>
    </row>
    <row r="25" spans="2:6" ht="31.5" customHeight="1" thickBot="1">
      <c r="B25" s="269" t="s">
        <v>14</v>
      </c>
      <c r="C25" s="1614" t="s">
        <v>538</v>
      </c>
      <c r="D25" s="1615"/>
      <c r="E25" s="1615"/>
      <c r="F25" s="1616"/>
    </row>
    <row r="26" spans="2:6" ht="15.75" thickBot="1">
      <c r="B26" s="269" t="s">
        <v>15</v>
      </c>
      <c r="C26" s="1581" t="s">
        <v>537</v>
      </c>
      <c r="D26" s="1585"/>
      <c r="E26" s="1585"/>
      <c r="F26" s="1586"/>
    </row>
    <row r="27" spans="2:6" ht="12.75" customHeight="1">
      <c r="B27" s="1576"/>
      <c r="C27" s="274">
        <v>2021</v>
      </c>
      <c r="D27" s="274">
        <v>2022</v>
      </c>
      <c r="E27" s="274">
        <v>2023</v>
      </c>
      <c r="F27" s="274">
        <v>2024</v>
      </c>
    </row>
    <row r="28" spans="2:6" ht="9" customHeight="1" thickBot="1">
      <c r="B28" s="1577"/>
      <c r="C28" s="275" t="s">
        <v>7</v>
      </c>
      <c r="D28" s="275" t="s">
        <v>8</v>
      </c>
      <c r="E28" s="275" t="s">
        <v>8</v>
      </c>
      <c r="F28" s="275" t="s">
        <v>8</v>
      </c>
    </row>
    <row r="29" spans="2:6" ht="15.75" thickBot="1">
      <c r="B29" s="269" t="s">
        <v>16</v>
      </c>
      <c r="C29" s="276">
        <v>4</v>
      </c>
      <c r="D29" s="276">
        <v>4</v>
      </c>
      <c r="E29" s="276">
        <v>4</v>
      </c>
      <c r="F29" s="276">
        <v>4</v>
      </c>
    </row>
    <row r="30" spans="2:6" ht="15.75" thickBot="1">
      <c r="B30" s="269" t="s">
        <v>17</v>
      </c>
      <c r="C30" s="276">
        <f>C59</f>
        <v>22877</v>
      </c>
      <c r="D30" s="276">
        <f>D59</f>
        <v>21877</v>
      </c>
      <c r="E30" s="276">
        <f>E59</f>
        <v>21877</v>
      </c>
      <c r="F30" s="276">
        <f>F59</f>
        <v>22877</v>
      </c>
    </row>
    <row r="31" spans="2:6" ht="15.75" thickBot="1">
      <c r="B31" s="269" t="s">
        <v>18</v>
      </c>
      <c r="C31" s="276">
        <f>C30/C29</f>
        <v>5719.25</v>
      </c>
      <c r="D31" s="276">
        <f>D30/D29</f>
        <v>5469.25</v>
      </c>
      <c r="E31" s="276">
        <f>E30/E29</f>
        <v>5469.25</v>
      </c>
      <c r="F31" s="276">
        <f>F30/F29</f>
        <v>5719.25</v>
      </c>
    </row>
    <row r="32" spans="2:6" ht="15.75" thickBot="1">
      <c r="B32" s="269" t="s">
        <v>19</v>
      </c>
      <c r="C32" s="277" t="s">
        <v>20</v>
      </c>
      <c r="D32" s="278">
        <f>D29/C29-1</f>
        <v>0</v>
      </c>
      <c r="E32" s="278">
        <f t="shared" ref="E32:F34" si="0">E29/D29-1</f>
        <v>0</v>
      </c>
      <c r="F32" s="278">
        <f t="shared" si="0"/>
        <v>0</v>
      </c>
    </row>
    <row r="33" spans="2:6" ht="15.75" thickBot="1">
      <c r="B33" s="269" t="s">
        <v>21</v>
      </c>
      <c r="C33" s="277" t="s">
        <v>20</v>
      </c>
      <c r="D33" s="278">
        <f>D30/C30-1</f>
        <v>-4.3712025178126557E-2</v>
      </c>
      <c r="E33" s="278">
        <f t="shared" si="0"/>
        <v>0</v>
      </c>
      <c r="F33" s="278">
        <f t="shared" si="0"/>
        <v>4.5710106504548209E-2</v>
      </c>
    </row>
    <row r="34" spans="2:6" ht="15.75" thickBot="1">
      <c r="B34" s="269" t="s">
        <v>22</v>
      </c>
      <c r="C34" s="277" t="s">
        <v>20</v>
      </c>
      <c r="D34" s="278">
        <f>D31/C31-1</f>
        <v>-4.3712025178126557E-2</v>
      </c>
      <c r="E34" s="278">
        <f t="shared" si="0"/>
        <v>0</v>
      </c>
      <c r="F34" s="278">
        <f t="shared" si="0"/>
        <v>4.5710106504548209E-2</v>
      </c>
    </row>
    <row r="35" spans="2:6" ht="15.75" thickBot="1">
      <c r="B35" s="1573" t="s">
        <v>96</v>
      </c>
      <c r="C35" s="1574"/>
      <c r="D35" s="1574"/>
      <c r="E35" s="1574"/>
      <c r="F35" s="1575"/>
    </row>
    <row r="36" spans="2:6" ht="12.75" customHeight="1">
      <c r="B36" s="1576"/>
      <c r="C36" s="274">
        <v>2021</v>
      </c>
      <c r="D36" s="274">
        <v>2022</v>
      </c>
      <c r="E36" s="274">
        <v>2023</v>
      </c>
      <c r="F36" s="274">
        <v>2024</v>
      </c>
    </row>
    <row r="37" spans="2:6" ht="9" customHeight="1" thickBot="1">
      <c r="B37" s="1577"/>
      <c r="C37" s="275" t="s">
        <v>7</v>
      </c>
      <c r="D37" s="275" t="s">
        <v>8</v>
      </c>
      <c r="E37" s="275" t="s">
        <v>8</v>
      </c>
      <c r="F37" s="275" t="s">
        <v>8</v>
      </c>
    </row>
    <row r="38" spans="2:6" ht="15.75" thickBot="1">
      <c r="B38" s="279" t="s">
        <v>23</v>
      </c>
      <c r="C38" s="280">
        <f>C39+C40</f>
        <v>19744</v>
      </c>
      <c r="D38" s="280">
        <f>D39+D40</f>
        <v>18744</v>
      </c>
      <c r="E38" s="280">
        <f>E39+E40</f>
        <v>18744</v>
      </c>
      <c r="F38" s="280">
        <f>F39+F40</f>
        <v>19744</v>
      </c>
    </row>
    <row r="39" spans="2:6" ht="15.75" thickBot="1">
      <c r="B39" s="281" t="s">
        <v>136</v>
      </c>
      <c r="C39" s="283">
        <v>19744</v>
      </c>
      <c r="D39" s="282">
        <f>-1000+19744</f>
        <v>18744</v>
      </c>
      <c r="E39" s="282">
        <f>-1000+19744</f>
        <v>18744</v>
      </c>
      <c r="F39" s="282">
        <f>19744</f>
        <v>19744</v>
      </c>
    </row>
    <row r="40" spans="2:6" ht="15.75" thickBot="1">
      <c r="B40" s="281" t="s">
        <v>137</v>
      </c>
      <c r="C40" s="282"/>
      <c r="D40" s="282"/>
      <c r="E40" s="282"/>
      <c r="F40" s="282"/>
    </row>
    <row r="41" spans="2:6" ht="24.75" thickBot="1">
      <c r="B41" s="279" t="s">
        <v>24</v>
      </c>
      <c r="C41" s="280">
        <f>C42+C43</f>
        <v>3133</v>
      </c>
      <c r="D41" s="280">
        <f>D42+D43</f>
        <v>3133</v>
      </c>
      <c r="E41" s="280">
        <f>E42+E43</f>
        <v>3133</v>
      </c>
      <c r="F41" s="280">
        <f>F42+F43</f>
        <v>3133</v>
      </c>
    </row>
    <row r="42" spans="2:6" ht="15.75" thickBot="1">
      <c r="B42" s="281" t="s">
        <v>136</v>
      </c>
      <c r="C42" s="283">
        <v>3133</v>
      </c>
      <c r="D42" s="280">
        <v>3133</v>
      </c>
      <c r="E42" s="280">
        <v>3133</v>
      </c>
      <c r="F42" s="280">
        <v>3133</v>
      </c>
    </row>
    <row r="43" spans="2:6" ht="15.75" thickBot="1">
      <c r="B43" s="281" t="s">
        <v>137</v>
      </c>
      <c r="C43" s="282"/>
      <c r="D43" s="280"/>
      <c r="E43" s="280"/>
      <c r="F43" s="280"/>
    </row>
    <row r="44" spans="2:6" ht="15.75" thickBot="1">
      <c r="B44" s="279" t="s">
        <v>25</v>
      </c>
      <c r="C44" s="282">
        <f>C45+C46</f>
        <v>0</v>
      </c>
      <c r="D44" s="280">
        <f>D45+D46</f>
        <v>0</v>
      </c>
      <c r="E44" s="280">
        <f>E45+E46</f>
        <v>0</v>
      </c>
      <c r="F44" s="280">
        <f>F45+F46</f>
        <v>0</v>
      </c>
    </row>
    <row r="45" spans="2:6" ht="15.75" thickBot="1">
      <c r="B45" s="281" t="s">
        <v>136</v>
      </c>
      <c r="C45" s="283"/>
      <c r="D45" s="280">
        <v>0</v>
      </c>
      <c r="E45" s="284">
        <v>0</v>
      </c>
      <c r="F45" s="284">
        <v>0</v>
      </c>
    </row>
    <row r="46" spans="2:6" ht="15.75" thickBot="1">
      <c r="B46" s="281" t="s">
        <v>137</v>
      </c>
      <c r="C46" s="282"/>
      <c r="D46" s="280"/>
      <c r="E46" s="280"/>
      <c r="F46" s="280"/>
    </row>
    <row r="47" spans="2:6" ht="15.75" thickBot="1">
      <c r="B47" s="279" t="s">
        <v>26</v>
      </c>
      <c r="C47" s="282"/>
      <c r="D47" s="280"/>
      <c r="E47" s="280"/>
      <c r="F47" s="280"/>
    </row>
    <row r="48" spans="2:6" ht="15.75" thickBot="1">
      <c r="B48" s="281" t="s">
        <v>136</v>
      </c>
      <c r="C48" s="282"/>
      <c r="D48" s="280"/>
      <c r="E48" s="280"/>
      <c r="F48" s="280"/>
    </row>
    <row r="49" spans="2:6" ht="15.75" thickBot="1">
      <c r="B49" s="281" t="s">
        <v>137</v>
      </c>
      <c r="C49" s="282"/>
      <c r="D49" s="280"/>
      <c r="E49" s="280"/>
      <c r="F49" s="280"/>
    </row>
    <row r="50" spans="2:6" ht="15.75" thickBot="1">
      <c r="B50" s="279" t="s">
        <v>27</v>
      </c>
      <c r="C50" s="282"/>
      <c r="D50" s="280"/>
      <c r="E50" s="280"/>
      <c r="F50" s="280"/>
    </row>
    <row r="51" spans="2:6" ht="15.75" thickBot="1">
      <c r="B51" s="281" t="s">
        <v>136</v>
      </c>
      <c r="C51" s="282"/>
      <c r="D51" s="280"/>
      <c r="E51" s="280"/>
      <c r="F51" s="280"/>
    </row>
    <row r="52" spans="2:6" ht="15.75" thickBot="1">
      <c r="B52" s="281" t="s">
        <v>137</v>
      </c>
      <c r="C52" s="282"/>
      <c r="D52" s="280"/>
      <c r="E52" s="280"/>
      <c r="F52" s="280"/>
    </row>
    <row r="53" spans="2:6" ht="15.75" thickBot="1">
      <c r="B53" s="279" t="s">
        <v>28</v>
      </c>
      <c r="C53" s="282">
        <f>C54+C55</f>
        <v>0</v>
      </c>
      <c r="D53" s="280">
        <f>D54+D55</f>
        <v>0</v>
      </c>
      <c r="E53" s="280">
        <f>E54+E55</f>
        <v>0</v>
      </c>
      <c r="F53" s="280">
        <f>F54+F55</f>
        <v>0</v>
      </c>
    </row>
    <row r="54" spans="2:6" ht="15.75" thickBot="1">
      <c r="B54" s="281" t="s">
        <v>136</v>
      </c>
      <c r="C54" s="283"/>
      <c r="D54" s="280">
        <v>0</v>
      </c>
      <c r="E54" s="284">
        <v>0</v>
      </c>
      <c r="F54" s="284">
        <v>0</v>
      </c>
    </row>
    <row r="55" spans="2:6" ht="15.75" thickBot="1">
      <c r="B55" s="281" t="s">
        <v>137</v>
      </c>
      <c r="C55" s="282"/>
      <c r="D55" s="280"/>
      <c r="E55" s="280"/>
      <c r="F55" s="280"/>
    </row>
    <row r="56" spans="2:6" ht="24.75" thickBot="1">
      <c r="B56" s="279" t="s">
        <v>29</v>
      </c>
      <c r="C56" s="282">
        <v>0</v>
      </c>
      <c r="D56" s="280">
        <v>0</v>
      </c>
      <c r="E56" s="280">
        <f>D56*1.03*0.99</f>
        <v>0</v>
      </c>
      <c r="F56" s="280">
        <f>E56*1.03*0.99</f>
        <v>0</v>
      </c>
    </row>
    <row r="57" spans="2:6" ht="15.75" thickBot="1">
      <c r="B57" s="281" t="s">
        <v>136</v>
      </c>
      <c r="C57" s="282"/>
      <c r="D57" s="285"/>
      <c r="E57" s="285"/>
      <c r="F57" s="285"/>
    </row>
    <row r="58" spans="2:6" ht="15.75" thickBot="1">
      <c r="B58" s="281" t="s">
        <v>137</v>
      </c>
      <c r="C58" s="282"/>
      <c r="D58" s="286"/>
      <c r="E58" s="285"/>
      <c r="F58" s="285"/>
    </row>
    <row r="59" spans="2:6" ht="15.75" thickBot="1">
      <c r="B59" s="287" t="s">
        <v>30</v>
      </c>
      <c r="C59" s="282">
        <f>C56+C53+C50+C47+C44+C41+C38</f>
        <v>22877</v>
      </c>
      <c r="D59" s="282">
        <f>D56+D53+D50+D47+D44+D41+D38</f>
        <v>21877</v>
      </c>
      <c r="E59" s="282">
        <f>E56+E53+E50+E47+E44+E41+E38</f>
        <v>21877</v>
      </c>
      <c r="F59" s="282">
        <f>F56+F53+F50+F47+F44+F41+F38</f>
        <v>22877</v>
      </c>
    </row>
    <row r="60" spans="2:6" ht="15.75" thickBot="1">
      <c r="B60" s="288" t="s">
        <v>31</v>
      </c>
      <c r="C60" s="289">
        <f>IF(C59-C30=0,0,"Error")</f>
        <v>0</v>
      </c>
      <c r="D60" s="289">
        <f>IF(D59-D30=0,0,"Error")</f>
        <v>0</v>
      </c>
      <c r="E60" s="289">
        <f>IF(E59-E30=0,0,"Error")</f>
        <v>0</v>
      </c>
      <c r="F60" s="289">
        <f>IF(F59-F30=0,0,"Error")</f>
        <v>0</v>
      </c>
    </row>
    <row r="61" spans="2:6" ht="15.75" thickBot="1">
      <c r="B61" s="290" t="s">
        <v>154</v>
      </c>
      <c r="C61" s="1604" t="s">
        <v>536</v>
      </c>
      <c r="D61" s="1612"/>
      <c r="E61" s="1612"/>
      <c r="F61" s="1605"/>
    </row>
    <row r="62" spans="2:6" ht="34.5" customHeight="1" thickBot="1">
      <c r="B62" s="269" t="s">
        <v>14</v>
      </c>
      <c r="C62" s="1581" t="s">
        <v>535</v>
      </c>
      <c r="D62" s="1582"/>
      <c r="E62" s="1582"/>
      <c r="F62" s="1583"/>
    </row>
    <row r="63" spans="2:6" ht="15.75" thickBot="1">
      <c r="B63" s="269" t="s">
        <v>15</v>
      </c>
      <c r="C63" s="1581" t="s">
        <v>534</v>
      </c>
      <c r="D63" s="1585"/>
      <c r="E63" s="1585"/>
      <c r="F63" s="1586"/>
    </row>
    <row r="64" spans="2:6" ht="12.75" customHeight="1">
      <c r="B64" s="1576"/>
      <c r="C64" s="274">
        <v>2021</v>
      </c>
      <c r="D64" s="274">
        <v>2022</v>
      </c>
      <c r="E64" s="274">
        <v>2023</v>
      </c>
      <c r="F64" s="274">
        <v>2024</v>
      </c>
    </row>
    <row r="65" spans="2:6" ht="9" customHeight="1" thickBot="1">
      <c r="B65" s="1577"/>
      <c r="C65" s="275" t="s">
        <v>7</v>
      </c>
      <c r="D65" s="275" t="s">
        <v>8</v>
      </c>
      <c r="E65" s="275" t="s">
        <v>8</v>
      </c>
      <c r="F65" s="275" t="s">
        <v>8</v>
      </c>
    </row>
    <row r="66" spans="2:6" ht="15.75" thickBot="1">
      <c r="B66" s="269" t="s">
        <v>16</v>
      </c>
      <c r="C66" s="269">
        <v>140</v>
      </c>
      <c r="D66" s="269">
        <v>140</v>
      </c>
      <c r="E66" s="269">
        <v>140</v>
      </c>
      <c r="F66" s="269">
        <v>140</v>
      </c>
    </row>
    <row r="67" spans="2:6" ht="15.75" thickBot="1">
      <c r="B67" s="269" t="s">
        <v>17</v>
      </c>
      <c r="C67" s="276">
        <f>C96</f>
        <v>5187</v>
      </c>
      <c r="D67" s="276">
        <f>D96</f>
        <v>5287</v>
      </c>
      <c r="E67" s="276">
        <f>E96</f>
        <v>5487</v>
      </c>
      <c r="F67" s="276">
        <f>F96</f>
        <v>5487</v>
      </c>
    </row>
    <row r="68" spans="2:6" ht="15.75" thickBot="1">
      <c r="B68" s="269" t="s">
        <v>18</v>
      </c>
      <c r="C68" s="276">
        <f>C67/C66</f>
        <v>37.049999999999997</v>
      </c>
      <c r="D68" s="276">
        <f>D67/D66</f>
        <v>37.764285714285712</v>
      </c>
      <c r="E68" s="276">
        <f>E67/E66</f>
        <v>39.192857142857143</v>
      </c>
      <c r="F68" s="276">
        <f>F67/F66</f>
        <v>39.192857142857143</v>
      </c>
    </row>
    <row r="69" spans="2:6" ht="15.75" thickBot="1">
      <c r="B69" s="269" t="s">
        <v>19</v>
      </c>
      <c r="C69" s="277"/>
      <c r="D69" s="278">
        <f t="shared" ref="D69:F71" si="1">D66/C66-1</f>
        <v>0</v>
      </c>
      <c r="E69" s="278">
        <f t="shared" si="1"/>
        <v>0</v>
      </c>
      <c r="F69" s="278">
        <f t="shared" si="1"/>
        <v>0</v>
      </c>
    </row>
    <row r="70" spans="2:6" ht="15.75" thickBot="1">
      <c r="B70" s="269" t="s">
        <v>21</v>
      </c>
      <c r="C70" s="277"/>
      <c r="D70" s="278">
        <f t="shared" si="1"/>
        <v>1.9278966647387596E-2</v>
      </c>
      <c r="E70" s="278">
        <f t="shared" si="1"/>
        <v>3.7828636277662087E-2</v>
      </c>
      <c r="F70" s="278">
        <f t="shared" si="1"/>
        <v>0</v>
      </c>
    </row>
    <row r="71" spans="2:6" ht="15.75" thickBot="1">
      <c r="B71" s="269" t="s">
        <v>22</v>
      </c>
      <c r="C71" s="277"/>
      <c r="D71" s="278">
        <f t="shared" si="1"/>
        <v>1.9278966647387819E-2</v>
      </c>
      <c r="E71" s="278">
        <f t="shared" si="1"/>
        <v>3.7828636277662309E-2</v>
      </c>
      <c r="F71" s="278">
        <f t="shared" si="1"/>
        <v>0</v>
      </c>
    </row>
    <row r="72" spans="2:6" ht="24.75" customHeight="1" thickBot="1">
      <c r="B72" s="1573" t="s">
        <v>116</v>
      </c>
      <c r="C72" s="1574"/>
      <c r="D72" s="1574"/>
      <c r="E72" s="1574"/>
      <c r="F72" s="1575"/>
    </row>
    <row r="73" spans="2:6" ht="12.75" customHeight="1">
      <c r="B73" s="1576"/>
      <c r="C73" s="274">
        <v>2021</v>
      </c>
      <c r="D73" s="274">
        <v>2022</v>
      </c>
      <c r="E73" s="274">
        <v>2023</v>
      </c>
      <c r="F73" s="274">
        <v>2024</v>
      </c>
    </row>
    <row r="74" spans="2:6" ht="9" customHeight="1" thickBot="1">
      <c r="B74" s="1577"/>
      <c r="C74" s="275" t="s">
        <v>7</v>
      </c>
      <c r="D74" s="275" t="s">
        <v>8</v>
      </c>
      <c r="E74" s="275" t="s">
        <v>8</v>
      </c>
      <c r="F74" s="275" t="s">
        <v>8</v>
      </c>
    </row>
    <row r="75" spans="2:6" ht="24.75" customHeight="1" thickBot="1">
      <c r="B75" s="279" t="s">
        <v>23</v>
      </c>
      <c r="C75" s="280"/>
      <c r="D75" s="280"/>
      <c r="E75" s="280"/>
      <c r="F75" s="280"/>
    </row>
    <row r="76" spans="2:6" ht="38.25" customHeight="1" thickBot="1">
      <c r="B76" s="281" t="s">
        <v>136</v>
      </c>
      <c r="C76" s="282"/>
      <c r="D76" s="291"/>
      <c r="E76" s="291"/>
      <c r="F76" s="291"/>
    </row>
    <row r="77" spans="2:6" ht="24.75" customHeight="1" thickBot="1">
      <c r="B77" s="281" t="s">
        <v>137</v>
      </c>
      <c r="C77" s="282"/>
      <c r="D77" s="291"/>
      <c r="E77" s="291"/>
      <c r="F77" s="291"/>
    </row>
    <row r="78" spans="2:6" ht="24.75" customHeight="1" thickBot="1">
      <c r="B78" s="279" t="s">
        <v>24</v>
      </c>
      <c r="C78" s="280"/>
      <c r="D78" s="280"/>
      <c r="E78" s="280"/>
      <c r="F78" s="280"/>
    </row>
    <row r="79" spans="2:6" ht="15.75" thickBot="1">
      <c r="B79" s="281" t="s">
        <v>136</v>
      </c>
      <c r="C79" s="282"/>
      <c r="D79" s="280"/>
      <c r="E79" s="280"/>
      <c r="F79" s="280"/>
    </row>
    <row r="80" spans="2:6" ht="15.75" thickBot="1">
      <c r="B80" s="281" t="s">
        <v>137</v>
      </c>
      <c r="C80" s="282"/>
      <c r="D80" s="280"/>
      <c r="E80" s="280"/>
      <c r="F80" s="280"/>
    </row>
    <row r="81" spans="2:6" ht="24.75" customHeight="1" thickBot="1">
      <c r="B81" s="279" t="s">
        <v>25</v>
      </c>
      <c r="C81" s="280">
        <f>C82</f>
        <v>5187</v>
      </c>
      <c r="D81" s="280">
        <f>D82</f>
        <v>5287</v>
      </c>
      <c r="E81" s="280">
        <f>E82</f>
        <v>5487</v>
      </c>
      <c r="F81" s="280">
        <f>F82</f>
        <v>5487</v>
      </c>
    </row>
    <row r="82" spans="2:6" ht="15.75" thickBot="1">
      <c r="B82" s="281" t="s">
        <v>136</v>
      </c>
      <c r="C82" s="282">
        <v>5187</v>
      </c>
      <c r="D82" s="284">
        <v>5287</v>
      </c>
      <c r="E82" s="284">
        <v>5487</v>
      </c>
      <c r="F82" s="284">
        <v>5487</v>
      </c>
    </row>
    <row r="83" spans="2:6" ht="15.75" thickBot="1">
      <c r="B83" s="281" t="s">
        <v>137</v>
      </c>
      <c r="C83" s="282"/>
      <c r="D83" s="280"/>
      <c r="E83" s="280"/>
      <c r="F83" s="280"/>
    </row>
    <row r="84" spans="2:6" ht="15.75" thickBot="1">
      <c r="B84" s="279" t="s">
        <v>26</v>
      </c>
      <c r="C84" s="282"/>
      <c r="D84" s="280"/>
      <c r="E84" s="280"/>
      <c r="F84" s="280"/>
    </row>
    <row r="85" spans="2:6" ht="15.75" thickBot="1">
      <c r="B85" s="281" t="s">
        <v>136</v>
      </c>
      <c r="C85" s="282"/>
      <c r="D85" s="280"/>
      <c r="E85" s="280"/>
      <c r="F85" s="280"/>
    </row>
    <row r="86" spans="2:6" ht="15.75" thickBot="1">
      <c r="B86" s="281" t="s">
        <v>137</v>
      </c>
      <c r="C86" s="282"/>
      <c r="D86" s="280"/>
      <c r="E86" s="280"/>
      <c r="F86" s="280"/>
    </row>
    <row r="87" spans="2:6" ht="15.75" thickBot="1">
      <c r="B87" s="279" t="s">
        <v>27</v>
      </c>
      <c r="C87" s="282"/>
      <c r="D87" s="280"/>
      <c r="E87" s="280"/>
      <c r="F87" s="280"/>
    </row>
    <row r="88" spans="2:6" ht="15.75" thickBot="1">
      <c r="B88" s="281" t="s">
        <v>136</v>
      </c>
      <c r="C88" s="282"/>
      <c r="D88" s="280"/>
      <c r="E88" s="280"/>
      <c r="F88" s="280"/>
    </row>
    <row r="89" spans="2:6" ht="15.75" thickBot="1">
      <c r="B89" s="281" t="s">
        <v>137</v>
      </c>
      <c r="C89" s="282"/>
      <c r="D89" s="280"/>
      <c r="E89" s="280"/>
      <c r="F89" s="280"/>
    </row>
    <row r="90" spans="2:6" ht="15.75" thickBot="1">
      <c r="B90" s="279" t="s">
        <v>28</v>
      </c>
      <c r="C90" s="282"/>
      <c r="D90" s="280"/>
      <c r="E90" s="280"/>
      <c r="F90" s="280"/>
    </row>
    <row r="91" spans="2:6" ht="15.75" thickBot="1">
      <c r="B91" s="281" t="s">
        <v>136</v>
      </c>
      <c r="C91" s="282"/>
      <c r="D91" s="280"/>
      <c r="E91" s="280"/>
      <c r="F91" s="280"/>
    </row>
    <row r="92" spans="2:6" ht="15.75" thickBot="1">
      <c r="B92" s="281" t="s">
        <v>137</v>
      </c>
      <c r="C92" s="282"/>
      <c r="D92" s="280"/>
      <c r="E92" s="280"/>
      <c r="F92" s="280"/>
    </row>
    <row r="93" spans="2:6" ht="24.75" thickBot="1">
      <c r="B93" s="279" t="s">
        <v>29</v>
      </c>
      <c r="C93" s="282"/>
      <c r="D93" s="280"/>
      <c r="E93" s="280"/>
      <c r="F93" s="280"/>
    </row>
    <row r="94" spans="2:6" ht="15.75" thickBot="1">
      <c r="B94" s="281" t="s">
        <v>136</v>
      </c>
      <c r="C94" s="282"/>
      <c r="D94" s="280"/>
      <c r="E94" s="280"/>
      <c r="F94" s="280"/>
    </row>
    <row r="95" spans="2:6" ht="15.75" thickBot="1">
      <c r="B95" s="281" t="s">
        <v>137</v>
      </c>
      <c r="C95" s="282"/>
      <c r="D95" s="280"/>
      <c r="E95" s="280"/>
      <c r="F95" s="280"/>
    </row>
    <row r="96" spans="2:6" ht="15.75" thickBot="1">
      <c r="B96" s="292" t="s">
        <v>47</v>
      </c>
      <c r="C96" s="282">
        <f>C93+C90+C87+C84+C81+C78+C75</f>
        <v>5187</v>
      </c>
      <c r="D96" s="282">
        <f>D93+D90+D87+D84+D81+D78+D75</f>
        <v>5287</v>
      </c>
      <c r="E96" s="282">
        <f>E93+E90+E87+E84+E81+E78+E75</f>
        <v>5487</v>
      </c>
      <c r="F96" s="282">
        <f>F93+F90+F87+F84+F81+F78+F75</f>
        <v>5487</v>
      </c>
    </row>
    <row r="97" spans="2:6" ht="17.25" customHeight="1" thickBot="1">
      <c r="B97" s="288" t="s">
        <v>31</v>
      </c>
      <c r="C97" s="289">
        <f>IF(C96-C67=0,0,"Error")</f>
        <v>0</v>
      </c>
      <c r="D97" s="289">
        <f>IF(D96-D67=0,0,"Error")</f>
        <v>0</v>
      </c>
      <c r="E97" s="289">
        <f>IF(E96-E67=0,0,"Error")</f>
        <v>0</v>
      </c>
      <c r="F97" s="289">
        <f>IF(F96-F67=0,0,"Error")</f>
        <v>0</v>
      </c>
    </row>
    <row r="98" spans="2:6" ht="15.75" hidden="1" thickBot="1">
      <c r="B98" s="290" t="s">
        <v>155</v>
      </c>
      <c r="C98" s="1604"/>
      <c r="D98" s="1612"/>
      <c r="E98" s="1612"/>
      <c r="F98" s="1605"/>
    </row>
    <row r="99" spans="2:6" ht="26.25" hidden="1" customHeight="1" thickBot="1">
      <c r="B99" s="269" t="s">
        <v>14</v>
      </c>
      <c r="C99" s="1581"/>
      <c r="D99" s="1582"/>
      <c r="E99" s="1582"/>
      <c r="F99" s="1583"/>
    </row>
    <row r="100" spans="2:6" ht="15.75" hidden="1" thickBot="1">
      <c r="B100" s="269" t="s">
        <v>15</v>
      </c>
      <c r="C100" s="1584"/>
      <c r="D100" s="1585"/>
      <c r="E100" s="1585"/>
      <c r="F100" s="1586"/>
    </row>
    <row r="101" spans="2:6" ht="12.75" hidden="1" customHeight="1">
      <c r="B101" s="1576"/>
      <c r="C101" s="274">
        <v>2020</v>
      </c>
      <c r="D101" s="274">
        <v>2021</v>
      </c>
      <c r="E101" s="274">
        <v>2022</v>
      </c>
      <c r="F101" s="274">
        <v>2023</v>
      </c>
    </row>
    <row r="102" spans="2:6" ht="9" hidden="1" customHeight="1" thickBot="1">
      <c r="B102" s="1577"/>
      <c r="C102" s="275" t="s">
        <v>7</v>
      </c>
      <c r="D102" s="275" t="s">
        <v>8</v>
      </c>
      <c r="E102" s="275" t="s">
        <v>8</v>
      </c>
      <c r="F102" s="275" t="s">
        <v>8</v>
      </c>
    </row>
    <row r="103" spans="2:6" ht="15.75" hidden="1" thickBot="1">
      <c r="B103" s="269" t="s">
        <v>16</v>
      </c>
      <c r="C103" s="170"/>
      <c r="D103" s="170"/>
      <c r="E103" s="170"/>
      <c r="F103" s="170"/>
    </row>
    <row r="104" spans="2:6" ht="15.75" hidden="1" thickBot="1">
      <c r="B104" s="269" t="s">
        <v>17</v>
      </c>
      <c r="C104" s="276">
        <f>C133</f>
        <v>0</v>
      </c>
      <c r="D104" s="276">
        <f>D133</f>
        <v>0</v>
      </c>
      <c r="E104" s="276">
        <f>E133</f>
        <v>0</v>
      </c>
      <c r="F104" s="276">
        <f>F133</f>
        <v>0</v>
      </c>
    </row>
    <row r="105" spans="2:6" ht="15.75" hidden="1" thickBot="1">
      <c r="B105" s="269" t="s">
        <v>18</v>
      </c>
      <c r="C105" s="276" t="e">
        <f>C104/C103</f>
        <v>#DIV/0!</v>
      </c>
      <c r="D105" s="276" t="e">
        <f>D104/D103</f>
        <v>#DIV/0!</v>
      </c>
      <c r="E105" s="276" t="e">
        <f>E104/E103</f>
        <v>#DIV/0!</v>
      </c>
      <c r="F105" s="276" t="e">
        <f>F104/F103</f>
        <v>#DIV/0!</v>
      </c>
    </row>
    <row r="106" spans="2:6" ht="15.75" hidden="1" thickBot="1">
      <c r="B106" s="269" t="s">
        <v>19</v>
      </c>
      <c r="C106" s="277"/>
      <c r="D106" s="278" t="e">
        <f t="shared" ref="D106:F108" si="2">D103/C103-1</f>
        <v>#DIV/0!</v>
      </c>
      <c r="E106" s="278" t="e">
        <f t="shared" si="2"/>
        <v>#DIV/0!</v>
      </c>
      <c r="F106" s="278" t="e">
        <f t="shared" si="2"/>
        <v>#DIV/0!</v>
      </c>
    </row>
    <row r="107" spans="2:6" ht="15.75" hidden="1" thickBot="1">
      <c r="B107" s="269" t="s">
        <v>21</v>
      </c>
      <c r="C107" s="277"/>
      <c r="D107" s="278" t="e">
        <f t="shared" si="2"/>
        <v>#DIV/0!</v>
      </c>
      <c r="E107" s="278" t="e">
        <f t="shared" si="2"/>
        <v>#DIV/0!</v>
      </c>
      <c r="F107" s="278" t="e">
        <f t="shared" si="2"/>
        <v>#DIV/0!</v>
      </c>
    </row>
    <row r="108" spans="2:6" ht="15.75" hidden="1" thickBot="1">
      <c r="B108" s="269" t="s">
        <v>22</v>
      </c>
      <c r="C108" s="277"/>
      <c r="D108" s="278" t="e">
        <f t="shared" si="2"/>
        <v>#DIV/0!</v>
      </c>
      <c r="E108" s="278" t="e">
        <f t="shared" si="2"/>
        <v>#DIV/0!</v>
      </c>
      <c r="F108" s="278" t="e">
        <f t="shared" si="2"/>
        <v>#DIV/0!</v>
      </c>
    </row>
    <row r="109" spans="2:6" ht="24.75" hidden="1" customHeight="1" thickBot="1">
      <c r="B109" s="1573" t="s">
        <v>116</v>
      </c>
      <c r="C109" s="1574"/>
      <c r="D109" s="1574"/>
      <c r="E109" s="1574"/>
      <c r="F109" s="1575"/>
    </row>
    <row r="110" spans="2:6" ht="12.75" hidden="1" customHeight="1">
      <c r="B110" s="1576"/>
      <c r="C110" s="274">
        <v>2020</v>
      </c>
      <c r="D110" s="274">
        <v>2021</v>
      </c>
      <c r="E110" s="274">
        <v>2022</v>
      </c>
      <c r="F110" s="274">
        <v>2023</v>
      </c>
    </row>
    <row r="111" spans="2:6" ht="9" hidden="1" customHeight="1" thickBot="1">
      <c r="B111" s="1577"/>
      <c r="C111" s="275" t="s">
        <v>7</v>
      </c>
      <c r="D111" s="275" t="s">
        <v>8</v>
      </c>
      <c r="E111" s="275" t="s">
        <v>8</v>
      </c>
      <c r="F111" s="275" t="s">
        <v>8</v>
      </c>
    </row>
    <row r="112" spans="2:6" ht="24.75" hidden="1" customHeight="1" thickBot="1">
      <c r="B112" s="279" t="s">
        <v>23</v>
      </c>
      <c r="C112" s="280"/>
      <c r="D112" s="280"/>
      <c r="E112" s="280"/>
      <c r="F112" s="280"/>
    </row>
    <row r="113" spans="2:6" ht="15.75" hidden="1" thickBot="1">
      <c r="B113" s="281" t="s">
        <v>136</v>
      </c>
      <c r="C113" s="282"/>
      <c r="D113" s="291"/>
      <c r="E113" s="291"/>
      <c r="F113" s="291"/>
    </row>
    <row r="114" spans="2:6" ht="15.75" hidden="1" thickBot="1">
      <c r="B114" s="281" t="s">
        <v>137</v>
      </c>
      <c r="C114" s="282"/>
      <c r="D114" s="291"/>
      <c r="E114" s="291"/>
      <c r="F114" s="291"/>
    </row>
    <row r="115" spans="2:6" ht="24.75" hidden="1" customHeight="1" thickBot="1">
      <c r="B115" s="279" t="s">
        <v>24</v>
      </c>
      <c r="C115" s="280"/>
      <c r="D115" s="280"/>
      <c r="E115" s="280"/>
      <c r="F115" s="280"/>
    </row>
    <row r="116" spans="2:6" ht="15.75" hidden="1" thickBot="1">
      <c r="B116" s="281" t="s">
        <v>136</v>
      </c>
      <c r="C116" s="282"/>
      <c r="D116" s="280"/>
      <c r="E116" s="280"/>
      <c r="F116" s="280"/>
    </row>
    <row r="117" spans="2:6" ht="15.75" hidden="1" thickBot="1">
      <c r="B117" s="281" t="s">
        <v>137</v>
      </c>
      <c r="C117" s="282"/>
      <c r="D117" s="280"/>
      <c r="E117" s="280"/>
      <c r="F117" s="280"/>
    </row>
    <row r="118" spans="2:6" ht="24.75" hidden="1" customHeight="1" thickBot="1">
      <c r="B118" s="279" t="s">
        <v>25</v>
      </c>
      <c r="C118" s="177">
        <v>0</v>
      </c>
      <c r="D118" s="175">
        <v>0</v>
      </c>
      <c r="E118" s="175">
        <v>0</v>
      </c>
      <c r="F118" s="175">
        <v>0</v>
      </c>
    </row>
    <row r="119" spans="2:6" ht="15.75" hidden="1" thickBot="1">
      <c r="B119" s="281" t="s">
        <v>136</v>
      </c>
      <c r="C119" s="282"/>
      <c r="D119" s="280"/>
      <c r="E119" s="280"/>
      <c r="F119" s="280"/>
    </row>
    <row r="120" spans="2:6" ht="15.75" hidden="1" thickBot="1">
      <c r="B120" s="281" t="s">
        <v>137</v>
      </c>
      <c r="C120" s="282"/>
      <c r="D120" s="280"/>
      <c r="E120" s="280"/>
      <c r="F120" s="280"/>
    </row>
    <row r="121" spans="2:6" ht="15.75" hidden="1" thickBot="1">
      <c r="B121" s="279" t="s">
        <v>26</v>
      </c>
      <c r="C121" s="282"/>
      <c r="D121" s="280"/>
      <c r="E121" s="280"/>
      <c r="F121" s="280"/>
    </row>
    <row r="122" spans="2:6" ht="15.75" hidden="1" thickBot="1">
      <c r="B122" s="281" t="s">
        <v>136</v>
      </c>
      <c r="C122" s="282"/>
      <c r="D122" s="280"/>
      <c r="E122" s="280"/>
      <c r="F122" s="280"/>
    </row>
    <row r="123" spans="2:6" ht="15.75" hidden="1" thickBot="1">
      <c r="B123" s="281" t="s">
        <v>137</v>
      </c>
      <c r="C123" s="282"/>
      <c r="D123" s="280"/>
      <c r="E123" s="280"/>
      <c r="F123" s="280"/>
    </row>
    <row r="124" spans="2:6" ht="15.75" hidden="1" thickBot="1">
      <c r="B124" s="279" t="s">
        <v>27</v>
      </c>
      <c r="C124" s="282"/>
      <c r="D124" s="280"/>
      <c r="E124" s="280"/>
      <c r="F124" s="280"/>
    </row>
    <row r="125" spans="2:6" ht="15.75" hidden="1" thickBot="1">
      <c r="B125" s="281" t="s">
        <v>136</v>
      </c>
      <c r="C125" s="282"/>
      <c r="D125" s="280"/>
      <c r="E125" s="280"/>
      <c r="F125" s="280"/>
    </row>
    <row r="126" spans="2:6" ht="15" hidden="1" customHeight="1" thickBot="1">
      <c r="B126" s="281" t="s">
        <v>137</v>
      </c>
      <c r="C126" s="282"/>
      <c r="D126" s="280"/>
      <c r="E126" s="280"/>
      <c r="F126" s="280"/>
    </row>
    <row r="127" spans="2:6" ht="15.75" hidden="1" thickBot="1">
      <c r="B127" s="279" t="s">
        <v>28</v>
      </c>
      <c r="C127" s="282">
        <v>0</v>
      </c>
      <c r="D127" s="280">
        <v>0</v>
      </c>
      <c r="E127" s="280">
        <v>0</v>
      </c>
      <c r="F127" s="280">
        <v>0</v>
      </c>
    </row>
    <row r="128" spans="2:6" ht="15.75" hidden="1" thickBot="1">
      <c r="B128" s="281" t="s">
        <v>136</v>
      </c>
      <c r="C128" s="282"/>
      <c r="D128" s="280"/>
      <c r="E128" s="280"/>
      <c r="F128" s="280"/>
    </row>
    <row r="129" spans="2:6" ht="15.75" hidden="1" thickBot="1">
      <c r="B129" s="281" t="s">
        <v>137</v>
      </c>
      <c r="C129" s="282"/>
      <c r="D129" s="280"/>
      <c r="E129" s="280"/>
      <c r="F129" s="280"/>
    </row>
    <row r="130" spans="2:6" ht="24.75" hidden="1" thickBot="1">
      <c r="B130" s="279" t="s">
        <v>29</v>
      </c>
      <c r="C130" s="282"/>
      <c r="D130" s="280"/>
      <c r="E130" s="280"/>
      <c r="F130" s="280"/>
    </row>
    <row r="131" spans="2:6" ht="15.75" hidden="1" thickBot="1">
      <c r="B131" s="281" t="s">
        <v>136</v>
      </c>
      <c r="C131" s="282"/>
      <c r="D131" s="280"/>
      <c r="E131" s="280"/>
      <c r="F131" s="280"/>
    </row>
    <row r="132" spans="2:6" ht="15.75" hidden="1" thickBot="1">
      <c r="B132" s="281" t="s">
        <v>137</v>
      </c>
      <c r="C132" s="282"/>
      <c r="D132" s="280"/>
      <c r="E132" s="280"/>
      <c r="F132" s="280"/>
    </row>
    <row r="133" spans="2:6" ht="15.75" hidden="1" thickBot="1">
      <c r="B133" s="292" t="s">
        <v>47</v>
      </c>
      <c r="C133" s="282">
        <f>C130+C127+C124+C121+C118+C115+C112</f>
        <v>0</v>
      </c>
      <c r="D133" s="282">
        <f>D130+D127+D124+D121+D118+D115+D112</f>
        <v>0</v>
      </c>
      <c r="E133" s="282">
        <f>E130+E127+E124+E121+E118+E115+E112</f>
        <v>0</v>
      </c>
      <c r="F133" s="282">
        <f>F130+F127+F124+F121+F118+F115+F112</f>
        <v>0</v>
      </c>
    </row>
    <row r="134" spans="2:6" ht="17.25" hidden="1" customHeight="1" thickBot="1">
      <c r="B134" s="288" t="s">
        <v>31</v>
      </c>
      <c r="C134" s="289">
        <f>IF(C133-C104=0,0,"Error")</f>
        <v>0</v>
      </c>
      <c r="D134" s="289">
        <f>IF(D133-D104=0,0,"Error")</f>
        <v>0</v>
      </c>
      <c r="E134" s="289">
        <f>IF(E133-E104=0,0,"Error")</f>
        <v>0</v>
      </c>
      <c r="F134" s="289">
        <f>IF(F133-F104=0,0,"Error")</f>
        <v>0</v>
      </c>
    </row>
    <row r="135" spans="2:6" ht="15.75" thickBot="1">
      <c r="B135" s="290" t="s">
        <v>154</v>
      </c>
      <c r="C135" s="1604" t="s">
        <v>533</v>
      </c>
      <c r="D135" s="1612"/>
      <c r="E135" s="1612"/>
      <c r="F135" s="1605"/>
    </row>
    <row r="136" spans="2:6" ht="21" customHeight="1" thickBot="1">
      <c r="B136" s="269" t="s">
        <v>14</v>
      </c>
      <c r="C136" s="1604" t="s">
        <v>533</v>
      </c>
      <c r="D136" s="1612"/>
      <c r="E136" s="1612"/>
      <c r="F136" s="1605"/>
    </row>
    <row r="137" spans="2:6" ht="15.75" thickBot="1">
      <c r="B137" s="269" t="s">
        <v>15</v>
      </c>
      <c r="C137" s="1581" t="s">
        <v>532</v>
      </c>
      <c r="D137" s="1585"/>
      <c r="E137" s="1585"/>
      <c r="F137" s="1586"/>
    </row>
    <row r="138" spans="2:6" ht="12.75" customHeight="1">
      <c r="B138" s="1576"/>
      <c r="C138" s="274">
        <v>2021</v>
      </c>
      <c r="D138" s="274">
        <v>2022</v>
      </c>
      <c r="E138" s="274">
        <v>2023</v>
      </c>
      <c r="F138" s="274">
        <v>2024</v>
      </c>
    </row>
    <row r="139" spans="2:6" ht="9" customHeight="1" thickBot="1">
      <c r="B139" s="1577"/>
      <c r="C139" s="275" t="s">
        <v>7</v>
      </c>
      <c r="D139" s="275" t="s">
        <v>8</v>
      </c>
      <c r="E139" s="275" t="s">
        <v>8</v>
      </c>
      <c r="F139" s="275" t="s">
        <v>8</v>
      </c>
    </row>
    <row r="140" spans="2:6" ht="15.75" thickBot="1">
      <c r="B140" s="269" t="s">
        <v>16</v>
      </c>
      <c r="C140" s="269"/>
      <c r="D140" s="277">
        <v>36</v>
      </c>
      <c r="E140" s="277">
        <v>36</v>
      </c>
      <c r="F140" s="277">
        <v>36</v>
      </c>
    </row>
    <row r="141" spans="2:6" ht="15.75" thickBot="1">
      <c r="B141" s="269" t="s">
        <v>17</v>
      </c>
      <c r="C141" s="276">
        <f>C170</f>
        <v>4000</v>
      </c>
      <c r="D141" s="276">
        <f>D170</f>
        <v>4000</v>
      </c>
      <c r="E141" s="276">
        <f>E170</f>
        <v>4000</v>
      </c>
      <c r="F141" s="276">
        <f>F170</f>
        <v>4000</v>
      </c>
    </row>
    <row r="142" spans="2:6" ht="15.75" thickBot="1">
      <c r="B142" s="269" t="s">
        <v>18</v>
      </c>
      <c r="C142" s="276" t="e">
        <f>C141/C140</f>
        <v>#DIV/0!</v>
      </c>
      <c r="D142" s="276">
        <f>D141/D140</f>
        <v>111.11111111111111</v>
      </c>
      <c r="E142" s="276">
        <f>E141/E140</f>
        <v>111.11111111111111</v>
      </c>
      <c r="F142" s="276">
        <f>F141/F140</f>
        <v>111.11111111111111</v>
      </c>
    </row>
    <row r="143" spans="2:6" ht="15.75" thickBot="1">
      <c r="B143" s="269" t="s">
        <v>19</v>
      </c>
      <c r="C143" s="277"/>
      <c r="D143" s="278" t="e">
        <f t="shared" ref="D143:F145" si="3">D140/C140-1</f>
        <v>#DIV/0!</v>
      </c>
      <c r="E143" s="278">
        <f t="shared" si="3"/>
        <v>0</v>
      </c>
      <c r="F143" s="278">
        <f t="shared" si="3"/>
        <v>0</v>
      </c>
    </row>
    <row r="144" spans="2:6" ht="15.75" thickBot="1">
      <c r="B144" s="269" t="s">
        <v>21</v>
      </c>
      <c r="C144" s="277"/>
      <c r="D144" s="278">
        <f t="shared" si="3"/>
        <v>0</v>
      </c>
      <c r="E144" s="278">
        <f t="shared" si="3"/>
        <v>0</v>
      </c>
      <c r="F144" s="278">
        <f t="shared" si="3"/>
        <v>0</v>
      </c>
    </row>
    <row r="145" spans="2:6" ht="15.75" thickBot="1">
      <c r="B145" s="269" t="s">
        <v>22</v>
      </c>
      <c r="C145" s="277"/>
      <c r="D145" s="278" t="e">
        <f t="shared" si="3"/>
        <v>#DIV/0!</v>
      </c>
      <c r="E145" s="278">
        <f t="shared" si="3"/>
        <v>0</v>
      </c>
      <c r="F145" s="278">
        <f t="shared" si="3"/>
        <v>0</v>
      </c>
    </row>
    <row r="146" spans="2:6" ht="24.75" customHeight="1" thickBot="1">
      <c r="B146" s="1573" t="s">
        <v>116</v>
      </c>
      <c r="C146" s="1574"/>
      <c r="D146" s="1574"/>
      <c r="E146" s="1574"/>
      <c r="F146" s="1575"/>
    </row>
    <row r="147" spans="2:6" ht="12.75" customHeight="1">
      <c r="B147" s="1576"/>
      <c r="C147" s="274">
        <v>2021</v>
      </c>
      <c r="D147" s="274">
        <v>2022</v>
      </c>
      <c r="E147" s="274">
        <v>2023</v>
      </c>
      <c r="F147" s="274">
        <v>2024</v>
      </c>
    </row>
    <row r="148" spans="2:6" ht="9" customHeight="1" thickBot="1">
      <c r="B148" s="1577"/>
      <c r="C148" s="275" t="s">
        <v>7</v>
      </c>
      <c r="D148" s="275" t="s">
        <v>8</v>
      </c>
      <c r="E148" s="275" t="s">
        <v>8</v>
      </c>
      <c r="F148" s="275" t="s">
        <v>8</v>
      </c>
    </row>
    <row r="149" spans="2:6" ht="24.75" customHeight="1" thickBot="1">
      <c r="B149" s="279" t="s">
        <v>23</v>
      </c>
      <c r="C149" s="280"/>
      <c r="D149" s="280"/>
      <c r="E149" s="280"/>
      <c r="F149" s="280"/>
    </row>
    <row r="150" spans="2:6" ht="15" customHeight="1" thickBot="1">
      <c r="B150" s="281" t="s">
        <v>136</v>
      </c>
      <c r="C150" s="282"/>
      <c r="D150" s="291"/>
      <c r="E150" s="291"/>
      <c r="F150" s="291"/>
    </row>
    <row r="151" spans="2:6" ht="24.75" customHeight="1" thickBot="1">
      <c r="B151" s="281" t="s">
        <v>137</v>
      </c>
      <c r="C151" s="282"/>
      <c r="D151" s="291"/>
      <c r="E151" s="291"/>
      <c r="F151" s="291"/>
    </row>
    <row r="152" spans="2:6" ht="24.75" customHeight="1" thickBot="1">
      <c r="B152" s="279" t="s">
        <v>24</v>
      </c>
      <c r="C152" s="280"/>
      <c r="D152" s="280"/>
      <c r="E152" s="280"/>
      <c r="F152" s="280"/>
    </row>
    <row r="153" spans="2:6" ht="15.75" thickBot="1">
      <c r="B153" s="281" t="s">
        <v>136</v>
      </c>
      <c r="C153" s="282"/>
      <c r="D153" s="280"/>
      <c r="E153" s="280"/>
      <c r="F153" s="280"/>
    </row>
    <row r="154" spans="2:6" ht="15.75" thickBot="1">
      <c r="B154" s="281" t="s">
        <v>137</v>
      </c>
      <c r="C154" s="282"/>
      <c r="D154" s="280"/>
      <c r="E154" s="280"/>
      <c r="F154" s="280"/>
    </row>
    <row r="155" spans="2:6" ht="22.5" customHeight="1" thickBot="1">
      <c r="B155" s="279" t="s">
        <v>25</v>
      </c>
      <c r="C155" s="413">
        <f>C156</f>
        <v>0</v>
      </c>
      <c r="D155" s="413">
        <f>D156</f>
        <v>0</v>
      </c>
      <c r="E155" s="413">
        <f>E156</f>
        <v>0</v>
      </c>
      <c r="F155" s="413">
        <f>F156</f>
        <v>0</v>
      </c>
    </row>
    <row r="156" spans="2:6" ht="15.75" thickBot="1">
      <c r="B156" s="281" t="s">
        <v>136</v>
      </c>
      <c r="C156" s="395"/>
      <c r="D156" s="413"/>
      <c r="E156" s="413"/>
      <c r="F156" s="413"/>
    </row>
    <row r="157" spans="2:6" ht="15.75" thickBot="1">
      <c r="B157" s="281" t="s">
        <v>137</v>
      </c>
      <c r="C157" s="282"/>
      <c r="D157" s="280"/>
      <c r="E157" s="280"/>
      <c r="F157" s="280"/>
    </row>
    <row r="158" spans="2:6" ht="15.75" thickBot="1">
      <c r="B158" s="279" t="s">
        <v>26</v>
      </c>
      <c r="C158" s="282"/>
      <c r="D158" s="280"/>
      <c r="E158" s="280"/>
      <c r="F158" s="280"/>
    </row>
    <row r="159" spans="2:6" ht="15.75" thickBot="1">
      <c r="B159" s="281" t="s">
        <v>136</v>
      </c>
      <c r="C159" s="282"/>
      <c r="D159" s="280"/>
      <c r="E159" s="280"/>
      <c r="F159" s="280"/>
    </row>
    <row r="160" spans="2:6" ht="15.75" thickBot="1">
      <c r="B160" s="281" t="s">
        <v>137</v>
      </c>
      <c r="C160" s="282"/>
      <c r="D160" s="280"/>
      <c r="E160" s="280"/>
      <c r="F160" s="280"/>
    </row>
    <row r="161" spans="2:6" ht="15.75" thickBot="1">
      <c r="B161" s="279" t="s">
        <v>27</v>
      </c>
      <c r="C161" s="282">
        <f>C162</f>
        <v>4000</v>
      </c>
      <c r="D161" s="282">
        <f>D162</f>
        <v>4000</v>
      </c>
      <c r="E161" s="282">
        <f>E162</f>
        <v>4000</v>
      </c>
      <c r="F161" s="282">
        <f>F162</f>
        <v>4000</v>
      </c>
    </row>
    <row r="162" spans="2:6" ht="15.75" thickBot="1">
      <c r="B162" s="281" t="s">
        <v>136</v>
      </c>
      <c r="C162" s="282">
        <v>4000</v>
      </c>
      <c r="D162" s="282">
        <v>4000</v>
      </c>
      <c r="E162" s="282">
        <v>4000</v>
      </c>
      <c r="F162" s="282">
        <v>4000</v>
      </c>
    </row>
    <row r="163" spans="2:6" ht="15.75" thickBot="1">
      <c r="B163" s="281" t="s">
        <v>137</v>
      </c>
      <c r="C163" s="282"/>
      <c r="D163" s="280"/>
      <c r="E163" s="280"/>
      <c r="F163" s="280"/>
    </row>
    <row r="164" spans="2:6" ht="15.75" thickBot="1">
      <c r="B164" s="279" t="s">
        <v>28</v>
      </c>
      <c r="C164" s="282"/>
      <c r="D164" s="280"/>
      <c r="E164" s="280"/>
      <c r="F164" s="280"/>
    </row>
    <row r="165" spans="2:6" ht="15.75" thickBot="1">
      <c r="B165" s="281" t="s">
        <v>136</v>
      </c>
      <c r="C165" s="282"/>
      <c r="D165" s="280"/>
      <c r="E165" s="280"/>
      <c r="F165" s="280"/>
    </row>
    <row r="166" spans="2:6" ht="15.75" thickBot="1">
      <c r="B166" s="281" t="s">
        <v>137</v>
      </c>
      <c r="C166" s="282"/>
      <c r="D166" s="280"/>
      <c r="E166" s="280"/>
      <c r="F166" s="280"/>
    </row>
    <row r="167" spans="2:6" ht="24.75" thickBot="1">
      <c r="B167" s="279" t="s">
        <v>29</v>
      </c>
      <c r="C167" s="282"/>
      <c r="D167" s="280"/>
      <c r="E167" s="280"/>
      <c r="F167" s="280"/>
    </row>
    <row r="168" spans="2:6" ht="15.75" thickBot="1">
      <c r="B168" s="281" t="s">
        <v>136</v>
      </c>
      <c r="C168" s="282"/>
      <c r="D168" s="280"/>
      <c r="E168" s="280"/>
      <c r="F168" s="280"/>
    </row>
    <row r="169" spans="2:6" ht="15.75" thickBot="1">
      <c r="B169" s="281" t="s">
        <v>137</v>
      </c>
      <c r="C169" s="282"/>
      <c r="D169" s="280"/>
      <c r="E169" s="280"/>
      <c r="F169" s="280"/>
    </row>
    <row r="170" spans="2:6" ht="15.75" thickBot="1">
      <c r="B170" s="292" t="s">
        <v>47</v>
      </c>
      <c r="C170" s="282">
        <f>C167+C164+C161+C158+C155+C152+C149</f>
        <v>4000</v>
      </c>
      <c r="D170" s="282">
        <f>D167+D164+D161+D158+D155+D152+D149</f>
        <v>4000</v>
      </c>
      <c r="E170" s="282">
        <f>E167+E164+E161+E158+E155+E152+E149</f>
        <v>4000</v>
      </c>
      <c r="F170" s="282">
        <f>F167+F164+F161+F158+F155+F152+F149</f>
        <v>4000</v>
      </c>
    </row>
    <row r="171" spans="2:6" ht="17.25" customHeight="1" thickBot="1">
      <c r="B171" s="288" t="s">
        <v>31</v>
      </c>
      <c r="C171" s="289">
        <f>IF(C170-C141=0,0,"Error")</f>
        <v>0</v>
      </c>
      <c r="D171" s="289">
        <f>IF(D170-D141=0,0,"Error")</f>
        <v>0</v>
      </c>
      <c r="E171" s="289">
        <f>IF(E170-E141=0,0,"Error")</f>
        <v>0</v>
      </c>
      <c r="F171" s="289">
        <f>IF(F170-F141=0,0,"Error")</f>
        <v>0</v>
      </c>
    </row>
    <row r="172" spans="2:6" ht="15.75" thickBot="1">
      <c r="B172" s="1598" t="s">
        <v>38</v>
      </c>
      <c r="C172" s="1599"/>
      <c r="D172" s="1599"/>
      <c r="E172" s="1599"/>
      <c r="F172" s="1600"/>
    </row>
    <row r="173" spans="2:6" ht="15.75" thickBot="1">
      <c r="B173" s="1598" t="s">
        <v>39</v>
      </c>
      <c r="C173" s="1599"/>
      <c r="D173" s="1599"/>
      <c r="E173" s="1599"/>
      <c r="F173" s="1600"/>
    </row>
    <row r="174" spans="2:6" ht="15.75" thickBot="1">
      <c r="B174" s="273" t="s">
        <v>48</v>
      </c>
      <c r="C174" s="1748" t="s">
        <v>531</v>
      </c>
      <c r="D174" s="1749"/>
      <c r="E174" s="1750"/>
      <c r="F174" s="1751"/>
    </row>
    <row r="175" spans="2:6" ht="34.5" customHeight="1" thickBot="1">
      <c r="B175" s="273" t="s">
        <v>67</v>
      </c>
      <c r="C175" s="273" t="s">
        <v>531</v>
      </c>
      <c r="D175" s="293" t="s">
        <v>138</v>
      </c>
      <c r="E175" s="1752" t="s">
        <v>530</v>
      </c>
      <c r="F175" s="1611"/>
    </row>
    <row r="176" spans="2:6" ht="15.75" thickBot="1">
      <c r="B176" s="294"/>
      <c r="C176" s="1578"/>
      <c r="D176" s="1596"/>
      <c r="E176" s="1579"/>
      <c r="F176" s="1580"/>
    </row>
    <row r="177" spans="2:6" ht="17.25" customHeight="1" thickBot="1">
      <c r="B177" s="269" t="s">
        <v>14</v>
      </c>
      <c r="C177" s="1581" t="s">
        <v>529</v>
      </c>
      <c r="D177" s="1582"/>
      <c r="E177" s="1582"/>
      <c r="F177" s="1583"/>
    </row>
    <row r="178" spans="2:6" ht="15.75" thickBot="1">
      <c r="B178" s="269" t="s">
        <v>15</v>
      </c>
      <c r="C178" s="1584" t="s">
        <v>46</v>
      </c>
      <c r="D178" s="1585"/>
      <c r="E178" s="1585"/>
      <c r="F178" s="1586"/>
    </row>
    <row r="179" spans="2:6" ht="12.75" customHeight="1">
      <c r="B179" s="1576"/>
      <c r="C179" s="274">
        <v>2021</v>
      </c>
      <c r="D179" s="274">
        <v>2022</v>
      </c>
      <c r="E179" s="274">
        <v>2023</v>
      </c>
      <c r="F179" s="274">
        <v>2024</v>
      </c>
    </row>
    <row r="180" spans="2:6" ht="9" customHeight="1" thickBot="1">
      <c r="B180" s="1577"/>
      <c r="C180" s="275" t="s">
        <v>7</v>
      </c>
      <c r="D180" s="275" t="s">
        <v>8</v>
      </c>
      <c r="E180" s="275" t="s">
        <v>8</v>
      </c>
      <c r="F180" s="275" t="s">
        <v>8</v>
      </c>
    </row>
    <row r="181" spans="2:6" ht="15.75" thickBot="1">
      <c r="B181" s="269" t="s">
        <v>16</v>
      </c>
      <c r="C181" s="276">
        <v>8</v>
      </c>
      <c r="D181" s="276">
        <v>8</v>
      </c>
      <c r="E181" s="276">
        <v>8</v>
      </c>
      <c r="F181" s="276">
        <v>8</v>
      </c>
    </row>
    <row r="182" spans="2:6" ht="15.75" thickBot="1">
      <c r="B182" s="269" t="s">
        <v>17</v>
      </c>
      <c r="C182" s="276">
        <f>C200</f>
        <v>1000</v>
      </c>
      <c r="D182" s="276">
        <f>D200</f>
        <v>1000</v>
      </c>
      <c r="E182" s="276">
        <f>E200</f>
        <v>1000</v>
      </c>
      <c r="F182" s="276">
        <f>F200</f>
        <v>1000</v>
      </c>
    </row>
    <row r="183" spans="2:6" ht="15.75" thickBot="1">
      <c r="B183" s="269" t="s">
        <v>18</v>
      </c>
      <c r="C183" s="276">
        <f>C182/C181</f>
        <v>125</v>
      </c>
      <c r="D183" s="276">
        <f>D182/D181</f>
        <v>125</v>
      </c>
      <c r="E183" s="276">
        <f>E182/E181</f>
        <v>125</v>
      </c>
      <c r="F183" s="276">
        <f>F182/F181</f>
        <v>125</v>
      </c>
    </row>
    <row r="184" spans="2:6" ht="15.75" thickBot="1">
      <c r="B184" s="269" t="s">
        <v>19</v>
      </c>
      <c r="C184" s="277" t="s">
        <v>20</v>
      </c>
      <c r="D184" s="278">
        <f>D181/C181-1</f>
        <v>0</v>
      </c>
      <c r="E184" s="278">
        <f t="shared" ref="E184:F186" si="4">E181/D181-1</f>
        <v>0</v>
      </c>
      <c r="F184" s="278">
        <f t="shared" si="4"/>
        <v>0</v>
      </c>
    </row>
    <row r="185" spans="2:6" ht="15.75" thickBot="1">
      <c r="B185" s="269" t="s">
        <v>21</v>
      </c>
      <c r="C185" s="277" t="s">
        <v>20</v>
      </c>
      <c r="D185" s="278">
        <f>D182/C182-1</f>
        <v>0</v>
      </c>
      <c r="E185" s="278">
        <f t="shared" si="4"/>
        <v>0</v>
      </c>
      <c r="F185" s="278">
        <f t="shared" si="4"/>
        <v>0</v>
      </c>
    </row>
    <row r="186" spans="2:6" ht="15.75" thickBot="1">
      <c r="B186" s="269" t="s">
        <v>22</v>
      </c>
      <c r="C186" s="277" t="s">
        <v>20</v>
      </c>
      <c r="D186" s="278">
        <f>D183/C183-1</f>
        <v>0</v>
      </c>
      <c r="E186" s="278">
        <f t="shared" si="4"/>
        <v>0</v>
      </c>
      <c r="F186" s="278">
        <f t="shared" si="4"/>
        <v>0</v>
      </c>
    </row>
    <row r="187" spans="2:6" ht="15.75" thickBot="1">
      <c r="B187" s="1573" t="s">
        <v>98</v>
      </c>
      <c r="C187" s="1574"/>
      <c r="D187" s="1574"/>
      <c r="E187" s="1574"/>
      <c r="F187" s="1575"/>
    </row>
    <row r="188" spans="2:6" ht="12.75" customHeight="1">
      <c r="B188" s="1576"/>
      <c r="C188" s="274">
        <v>2021</v>
      </c>
      <c r="D188" s="274">
        <v>2022</v>
      </c>
      <c r="E188" s="274">
        <v>2023</v>
      </c>
      <c r="F188" s="274">
        <v>2024</v>
      </c>
    </row>
    <row r="189" spans="2:6" ht="9" customHeight="1" thickBot="1">
      <c r="B189" s="1577"/>
      <c r="C189" s="275" t="s">
        <v>7</v>
      </c>
      <c r="D189" s="275" t="s">
        <v>8</v>
      </c>
      <c r="E189" s="275" t="s">
        <v>8</v>
      </c>
      <c r="F189" s="275" t="s">
        <v>8</v>
      </c>
    </row>
    <row r="190" spans="2:6" ht="15.75" thickBot="1">
      <c r="B190" s="279" t="s">
        <v>41</v>
      </c>
      <c r="C190" s="280">
        <f>C191+C192+C193+C194</f>
        <v>0</v>
      </c>
      <c r="D190" s="280">
        <f>D191+D192+D193+D194</f>
        <v>0</v>
      </c>
      <c r="E190" s="280">
        <f>E191+E192+E193+E194</f>
        <v>0</v>
      </c>
      <c r="F190" s="280">
        <f>F191+F192+F193+F194</f>
        <v>0</v>
      </c>
    </row>
    <row r="191" spans="2:6" ht="15.75" thickBot="1">
      <c r="B191" s="281" t="s">
        <v>136</v>
      </c>
      <c r="C191" s="280"/>
      <c r="D191" s="280"/>
      <c r="E191" s="280"/>
      <c r="F191" s="280"/>
    </row>
    <row r="192" spans="2:6" ht="15.75" thickBot="1">
      <c r="B192" s="281" t="s">
        <v>141</v>
      </c>
      <c r="C192" s="280"/>
      <c r="D192" s="280"/>
      <c r="E192" s="280"/>
      <c r="F192" s="280"/>
    </row>
    <row r="193" spans="2:6" ht="15.75" thickBot="1">
      <c r="B193" s="281" t="s">
        <v>142</v>
      </c>
      <c r="C193" s="280"/>
      <c r="D193" s="280"/>
      <c r="E193" s="280"/>
      <c r="F193" s="280"/>
    </row>
    <row r="194" spans="2:6" ht="15.75" thickBot="1">
      <c r="B194" s="281" t="s">
        <v>143</v>
      </c>
      <c r="C194" s="280"/>
      <c r="D194" s="280"/>
      <c r="E194" s="280"/>
      <c r="F194" s="280"/>
    </row>
    <row r="195" spans="2:6" ht="15.75" thickBot="1">
      <c r="B195" s="279" t="s">
        <v>42</v>
      </c>
      <c r="C195" s="282">
        <f>C196+C197+C198+C199</f>
        <v>1000</v>
      </c>
      <c r="D195" s="282">
        <f>D196+D197+D198+D199</f>
        <v>1000</v>
      </c>
      <c r="E195" s="282">
        <f>E196+E197+E198+E199</f>
        <v>1000</v>
      </c>
      <c r="F195" s="282">
        <f>F196+F197+F198+F199</f>
        <v>1000</v>
      </c>
    </row>
    <row r="196" spans="2:6" ht="15.75" thickBot="1">
      <c r="B196" s="281" t="s">
        <v>136</v>
      </c>
      <c r="C196" s="282">
        <v>1000</v>
      </c>
      <c r="D196" s="280">
        <v>1000</v>
      </c>
      <c r="E196" s="280">
        <v>1000</v>
      </c>
      <c r="F196" s="280">
        <v>1000</v>
      </c>
    </row>
    <row r="197" spans="2:6" ht="15.75" thickBot="1">
      <c r="B197" s="281" t="s">
        <v>141</v>
      </c>
      <c r="C197" s="282"/>
      <c r="D197" s="280"/>
      <c r="E197" s="280"/>
      <c r="F197" s="280"/>
    </row>
    <row r="198" spans="2:6" ht="15.75" thickBot="1">
      <c r="B198" s="281" t="s">
        <v>142</v>
      </c>
      <c r="C198" s="282"/>
      <c r="D198" s="280"/>
      <c r="E198" s="280"/>
      <c r="F198" s="280"/>
    </row>
    <row r="199" spans="2:6" ht="15.75" thickBot="1">
      <c r="B199" s="281" t="s">
        <v>143</v>
      </c>
      <c r="C199" s="282"/>
      <c r="D199" s="280"/>
      <c r="E199" s="280"/>
      <c r="F199" s="280"/>
    </row>
    <row r="200" spans="2:6" ht="15.75" thickBot="1">
      <c r="B200" s="295" t="s">
        <v>30</v>
      </c>
      <c r="C200" s="282">
        <f>C190+C195</f>
        <v>1000</v>
      </c>
      <c r="D200" s="282">
        <f>D190+D195</f>
        <v>1000</v>
      </c>
      <c r="E200" s="282">
        <f>E190+E195</f>
        <v>1000</v>
      </c>
      <c r="F200" s="282">
        <f>F190+F195</f>
        <v>1000</v>
      </c>
    </row>
    <row r="201" spans="2:6" ht="34.5" hidden="1" thickBot="1">
      <c r="B201" s="273" t="s">
        <v>32</v>
      </c>
      <c r="C201" s="273" t="s">
        <v>182</v>
      </c>
      <c r="D201" s="293" t="s">
        <v>138</v>
      </c>
      <c r="E201" s="1579"/>
      <c r="F201" s="1580"/>
    </row>
    <row r="202" spans="2:6" ht="17.25" hidden="1" customHeight="1" thickBot="1">
      <c r="B202" s="269" t="s">
        <v>14</v>
      </c>
      <c r="C202" s="1581" t="s">
        <v>53</v>
      </c>
      <c r="D202" s="1582"/>
      <c r="E202" s="1582"/>
      <c r="F202" s="1583"/>
    </row>
    <row r="203" spans="2:6" ht="15.75" hidden="1" thickBot="1">
      <c r="B203" s="269" t="s">
        <v>15</v>
      </c>
      <c r="C203" s="1584" t="s">
        <v>183</v>
      </c>
      <c r="D203" s="1585"/>
      <c r="E203" s="1585"/>
      <c r="F203" s="1586"/>
    </row>
    <row r="204" spans="2:6" ht="12.75" hidden="1" customHeight="1">
      <c r="B204" s="1576"/>
      <c r="C204" s="274">
        <v>2020</v>
      </c>
      <c r="D204" s="274">
        <v>2021</v>
      </c>
      <c r="E204" s="274">
        <v>2022</v>
      </c>
      <c r="F204" s="274">
        <v>2023</v>
      </c>
    </row>
    <row r="205" spans="2:6" ht="9" hidden="1" customHeight="1" thickBot="1">
      <c r="B205" s="1577"/>
      <c r="C205" s="275" t="s">
        <v>7</v>
      </c>
      <c r="D205" s="275" t="s">
        <v>8</v>
      </c>
      <c r="E205" s="275" t="s">
        <v>8</v>
      </c>
      <c r="F205" s="275" t="s">
        <v>8</v>
      </c>
    </row>
    <row r="206" spans="2:6" ht="15.75" hidden="1" thickBot="1">
      <c r="B206" s="269" t="s">
        <v>16</v>
      </c>
      <c r="C206" s="269"/>
      <c r="D206" s="277">
        <v>0</v>
      </c>
      <c r="E206" s="269"/>
      <c r="F206" s="269"/>
    </row>
    <row r="207" spans="2:6" ht="15.75" hidden="1" thickBot="1">
      <c r="B207" s="269" t="s">
        <v>17</v>
      </c>
      <c r="C207" s="276"/>
      <c r="D207" s="276">
        <f>D225</f>
        <v>0</v>
      </c>
      <c r="E207" s="276"/>
      <c r="F207" s="276"/>
    </row>
    <row r="208" spans="2:6" ht="15.75" hidden="1" thickBot="1">
      <c r="B208" s="269" t="s">
        <v>18</v>
      </c>
      <c r="C208" s="276" t="e">
        <f>C207/C206</f>
        <v>#DIV/0!</v>
      </c>
      <c r="D208" s="276" t="e">
        <f>D207/D206</f>
        <v>#DIV/0!</v>
      </c>
      <c r="E208" s="276" t="e">
        <f>E207/E206</f>
        <v>#DIV/0!</v>
      </c>
      <c r="F208" s="276" t="e">
        <f>F207/F206</f>
        <v>#DIV/0!</v>
      </c>
    </row>
    <row r="209" spans="2:6" ht="15.75" hidden="1" thickBot="1">
      <c r="B209" s="269" t="s">
        <v>19</v>
      </c>
      <c r="C209" s="277" t="s">
        <v>20</v>
      </c>
      <c r="D209" s="278" t="e">
        <f>D206/C206-1</f>
        <v>#DIV/0!</v>
      </c>
      <c r="E209" s="278" t="e">
        <f t="shared" ref="E209:F211" si="5">E206/D206-1</f>
        <v>#DIV/0!</v>
      </c>
      <c r="F209" s="278" t="e">
        <f t="shared" si="5"/>
        <v>#DIV/0!</v>
      </c>
    </row>
    <row r="210" spans="2:6" ht="15.75" hidden="1" thickBot="1">
      <c r="B210" s="269" t="s">
        <v>21</v>
      </c>
      <c r="C210" s="277" t="s">
        <v>20</v>
      </c>
      <c r="D210" s="278" t="e">
        <f>D207/C207-1</f>
        <v>#DIV/0!</v>
      </c>
      <c r="E210" s="278" t="e">
        <f t="shared" si="5"/>
        <v>#DIV/0!</v>
      </c>
      <c r="F210" s="278" t="e">
        <f t="shared" si="5"/>
        <v>#DIV/0!</v>
      </c>
    </row>
    <row r="211" spans="2:6" ht="15.75" hidden="1" thickBot="1">
      <c r="B211" s="269" t="s">
        <v>22</v>
      </c>
      <c r="C211" s="277" t="s">
        <v>20</v>
      </c>
      <c r="D211" s="278" t="e">
        <f>D208/C208-1</f>
        <v>#DIV/0!</v>
      </c>
      <c r="E211" s="278" t="e">
        <f t="shared" si="5"/>
        <v>#DIV/0!</v>
      </c>
      <c r="F211" s="278" t="e">
        <f t="shared" si="5"/>
        <v>#DIV/0!</v>
      </c>
    </row>
    <row r="212" spans="2:6" ht="15.75" hidden="1" thickBot="1">
      <c r="B212" s="1573" t="s">
        <v>117</v>
      </c>
      <c r="C212" s="1574"/>
      <c r="D212" s="1574"/>
      <c r="E212" s="1574"/>
      <c r="F212" s="1575"/>
    </row>
    <row r="213" spans="2:6" ht="12.75" hidden="1" customHeight="1">
      <c r="B213" s="1576"/>
      <c r="C213" s="274">
        <v>2020</v>
      </c>
      <c r="D213" s="274">
        <v>2021</v>
      </c>
      <c r="E213" s="274">
        <v>2022</v>
      </c>
      <c r="F213" s="274">
        <v>2023</v>
      </c>
    </row>
    <row r="214" spans="2:6" ht="9" hidden="1" customHeight="1" thickBot="1">
      <c r="B214" s="1577"/>
      <c r="C214" s="275" t="s">
        <v>7</v>
      </c>
      <c r="D214" s="275" t="s">
        <v>8</v>
      </c>
      <c r="E214" s="275" t="s">
        <v>8</v>
      </c>
      <c r="F214" s="275" t="s">
        <v>8</v>
      </c>
    </row>
    <row r="215" spans="2:6" ht="15.75" hidden="1" thickBot="1">
      <c r="B215" s="279" t="s">
        <v>41</v>
      </c>
      <c r="C215" s="280">
        <f>C216+C217+C218+C219</f>
        <v>0</v>
      </c>
      <c r="D215" s="280">
        <f>D216+D217+D218+D219</f>
        <v>0</v>
      </c>
      <c r="E215" s="280">
        <f>E216+E217+E218+E219</f>
        <v>0</v>
      </c>
      <c r="F215" s="280">
        <f>F216+F217+F218+F219</f>
        <v>0</v>
      </c>
    </row>
    <row r="216" spans="2:6" ht="15.75" hidden="1" thickBot="1">
      <c r="B216" s="281" t="s">
        <v>136</v>
      </c>
      <c r="C216" s="280"/>
      <c r="D216" s="280"/>
      <c r="E216" s="280"/>
      <c r="F216" s="280"/>
    </row>
    <row r="217" spans="2:6" ht="15.75" hidden="1" thickBot="1">
      <c r="B217" s="281" t="s">
        <v>141</v>
      </c>
      <c r="C217" s="280"/>
      <c r="D217" s="280"/>
      <c r="E217" s="280"/>
      <c r="F217" s="280"/>
    </row>
    <row r="218" spans="2:6" ht="15.75" hidden="1" thickBot="1">
      <c r="B218" s="281" t="s">
        <v>142</v>
      </c>
      <c r="C218" s="280"/>
      <c r="D218" s="280"/>
      <c r="E218" s="280"/>
      <c r="F218" s="280"/>
    </row>
    <row r="219" spans="2:6" ht="15.75" hidden="1" thickBot="1">
      <c r="B219" s="281" t="s">
        <v>143</v>
      </c>
      <c r="C219" s="280"/>
      <c r="D219" s="280"/>
      <c r="E219" s="280"/>
      <c r="F219" s="280"/>
    </row>
    <row r="220" spans="2:6" ht="15.75" hidden="1" thickBot="1">
      <c r="B220" s="279" t="s">
        <v>42</v>
      </c>
      <c r="C220" s="282">
        <f>C221+C222+C223+C224</f>
        <v>0</v>
      </c>
      <c r="D220" s="282">
        <f>D221+D222+D223+D224</f>
        <v>0</v>
      </c>
      <c r="E220" s="282">
        <f>E221+E222+E223+E224</f>
        <v>0</v>
      </c>
      <c r="F220" s="282">
        <f>F221+F222+F223+F224</f>
        <v>0</v>
      </c>
    </row>
    <row r="221" spans="2:6" ht="15.75" hidden="1" thickBot="1">
      <c r="B221" s="281" t="s">
        <v>136</v>
      </c>
      <c r="C221" s="282"/>
      <c r="D221" s="284">
        <v>0</v>
      </c>
      <c r="E221" s="280"/>
      <c r="F221" s="280"/>
    </row>
    <row r="222" spans="2:6" ht="15.75" hidden="1" thickBot="1">
      <c r="B222" s="281" t="s">
        <v>141</v>
      </c>
      <c r="C222" s="282"/>
      <c r="D222" s="280"/>
      <c r="E222" s="280"/>
      <c r="F222" s="280"/>
    </row>
    <row r="223" spans="2:6" ht="15.75" hidden="1" thickBot="1">
      <c r="B223" s="281" t="s">
        <v>142</v>
      </c>
      <c r="C223" s="282"/>
      <c r="D223" s="280"/>
      <c r="E223" s="280"/>
      <c r="F223" s="280"/>
    </row>
    <row r="224" spans="2:6" ht="15.75" hidden="1" thickBot="1">
      <c r="B224" s="281" t="s">
        <v>143</v>
      </c>
      <c r="C224" s="282"/>
      <c r="D224" s="280"/>
      <c r="E224" s="280"/>
      <c r="F224" s="280"/>
    </row>
    <row r="225" spans="2:6" ht="15.75" hidden="1" thickBot="1">
      <c r="B225" s="295" t="s">
        <v>144</v>
      </c>
      <c r="C225" s="282">
        <f>C215+C220</f>
        <v>0</v>
      </c>
      <c r="D225" s="282">
        <f>D215+D220</f>
        <v>0</v>
      </c>
      <c r="E225" s="282">
        <f>E215+E220</f>
        <v>0</v>
      </c>
      <c r="F225" s="282">
        <f>F215+F220</f>
        <v>0</v>
      </c>
    </row>
    <row r="226" spans="2:6" ht="34.5" hidden="1" thickBot="1">
      <c r="B226" s="273" t="s">
        <v>64</v>
      </c>
      <c r="C226" s="299"/>
      <c r="D226" s="297" t="s">
        <v>138</v>
      </c>
      <c r="E226" s="300"/>
      <c r="F226" s="301"/>
    </row>
    <row r="227" spans="2:6" ht="17.25" hidden="1" customHeight="1" thickBot="1">
      <c r="B227" s="269" t="s">
        <v>14</v>
      </c>
      <c r="C227" s="1581"/>
      <c r="D227" s="1582"/>
      <c r="E227" s="1582"/>
      <c r="F227" s="1583"/>
    </row>
    <row r="228" spans="2:6" ht="15.75" hidden="1" thickBot="1">
      <c r="B228" s="269" t="s">
        <v>15</v>
      </c>
      <c r="C228" s="1584"/>
      <c r="D228" s="1585"/>
      <c r="E228" s="1585"/>
      <c r="F228" s="1586"/>
    </row>
    <row r="229" spans="2:6" ht="12.75" hidden="1" customHeight="1">
      <c r="B229" s="1576"/>
      <c r="C229" s="274">
        <v>2018</v>
      </c>
      <c r="D229" s="274">
        <v>2019</v>
      </c>
      <c r="E229" s="274">
        <v>2020</v>
      </c>
      <c r="F229" s="274">
        <v>2021</v>
      </c>
    </row>
    <row r="230" spans="2:6" ht="9" hidden="1" customHeight="1" thickBot="1">
      <c r="B230" s="1577"/>
      <c r="C230" s="275" t="s">
        <v>7</v>
      </c>
      <c r="D230" s="275" t="s">
        <v>8</v>
      </c>
      <c r="E230" s="275" t="s">
        <v>8</v>
      </c>
      <c r="F230" s="275" t="s">
        <v>8</v>
      </c>
    </row>
    <row r="231" spans="2:6" ht="15.75" hidden="1" thickBot="1">
      <c r="B231" s="269" t="s">
        <v>16</v>
      </c>
      <c r="C231" s="269"/>
      <c r="D231" s="269"/>
      <c r="E231" s="269"/>
      <c r="F231" s="269"/>
    </row>
    <row r="232" spans="2:6" ht="15.75" hidden="1" thickBot="1">
      <c r="B232" s="269" t="s">
        <v>17</v>
      </c>
      <c r="C232" s="276">
        <f>C250</f>
        <v>0</v>
      </c>
      <c r="D232" s="276">
        <f>D250</f>
        <v>0</v>
      </c>
      <c r="E232" s="276">
        <f>E250</f>
        <v>0</v>
      </c>
      <c r="F232" s="276">
        <f>F250</f>
        <v>0</v>
      </c>
    </row>
    <row r="233" spans="2:6" ht="15.75" hidden="1" thickBot="1">
      <c r="B233" s="269" t="s">
        <v>18</v>
      </c>
      <c r="C233" s="276" t="e">
        <f>C232/C231</f>
        <v>#DIV/0!</v>
      </c>
      <c r="D233" s="276" t="e">
        <f>D232/D231</f>
        <v>#DIV/0!</v>
      </c>
      <c r="E233" s="276" t="e">
        <f>E232/E231</f>
        <v>#DIV/0!</v>
      </c>
      <c r="F233" s="276" t="e">
        <f>F232/F231</f>
        <v>#DIV/0!</v>
      </c>
    </row>
    <row r="234" spans="2:6" ht="15.75" hidden="1" thickBot="1">
      <c r="B234" s="269" t="s">
        <v>19</v>
      </c>
      <c r="C234" s="277" t="s">
        <v>20</v>
      </c>
      <c r="D234" s="278" t="e">
        <f>D231/C231-1</f>
        <v>#DIV/0!</v>
      </c>
      <c r="E234" s="278" t="e">
        <f t="shared" ref="E234:F236" si="6">E231/D231-1</f>
        <v>#DIV/0!</v>
      </c>
      <c r="F234" s="278" t="e">
        <f t="shared" si="6"/>
        <v>#DIV/0!</v>
      </c>
    </row>
    <row r="235" spans="2:6" ht="15.75" hidden="1" thickBot="1">
      <c r="B235" s="269" t="s">
        <v>21</v>
      </c>
      <c r="C235" s="277" t="s">
        <v>20</v>
      </c>
      <c r="D235" s="278" t="e">
        <f>D232/C232-1</f>
        <v>#DIV/0!</v>
      </c>
      <c r="E235" s="278" t="e">
        <f t="shared" si="6"/>
        <v>#DIV/0!</v>
      </c>
      <c r="F235" s="278" t="e">
        <f t="shared" si="6"/>
        <v>#DIV/0!</v>
      </c>
    </row>
    <row r="236" spans="2:6" ht="15.75" hidden="1" thickBot="1">
      <c r="B236" s="269" t="s">
        <v>22</v>
      </c>
      <c r="C236" s="277" t="s">
        <v>20</v>
      </c>
      <c r="D236" s="278" t="e">
        <f>D233/C233-1</f>
        <v>#DIV/0!</v>
      </c>
      <c r="E236" s="278" t="e">
        <f t="shared" si="6"/>
        <v>#DIV/0!</v>
      </c>
      <c r="F236" s="278" t="e">
        <f t="shared" si="6"/>
        <v>#DIV/0!</v>
      </c>
    </row>
    <row r="237" spans="2:6" ht="15.75" hidden="1" thickBot="1">
      <c r="B237" s="1573" t="s">
        <v>152</v>
      </c>
      <c r="C237" s="1574"/>
      <c r="D237" s="1574"/>
      <c r="E237" s="1574"/>
      <c r="F237" s="1575"/>
    </row>
    <row r="238" spans="2:6" ht="12.75" hidden="1" customHeight="1">
      <c r="B238" s="1576"/>
      <c r="C238" s="274">
        <v>2018</v>
      </c>
      <c r="D238" s="274">
        <v>2019</v>
      </c>
      <c r="E238" s="274">
        <v>2020</v>
      </c>
      <c r="F238" s="274">
        <v>2021</v>
      </c>
    </row>
    <row r="239" spans="2:6" ht="9" hidden="1" customHeight="1" thickBot="1">
      <c r="B239" s="1577"/>
      <c r="C239" s="275" t="s">
        <v>7</v>
      </c>
      <c r="D239" s="275" t="s">
        <v>8</v>
      </c>
      <c r="E239" s="275" t="s">
        <v>8</v>
      </c>
      <c r="F239" s="275" t="s">
        <v>8</v>
      </c>
    </row>
    <row r="240" spans="2:6" ht="15.75" hidden="1" thickBot="1">
      <c r="B240" s="279" t="s">
        <v>41</v>
      </c>
      <c r="C240" s="280">
        <f>C241+C242+C243+C244</f>
        <v>0</v>
      </c>
      <c r="D240" s="280">
        <f>D241+D242+D243+D244</f>
        <v>0</v>
      </c>
      <c r="E240" s="280">
        <f>E241+E242+E243+E244</f>
        <v>0</v>
      </c>
      <c r="F240" s="280">
        <f>F241+F242+F243+F244</f>
        <v>0</v>
      </c>
    </row>
    <row r="241" spans="2:6" ht="15.75" hidden="1" thickBot="1">
      <c r="B241" s="281" t="s">
        <v>136</v>
      </c>
      <c r="C241" s="280"/>
      <c r="D241" s="280"/>
      <c r="E241" s="280"/>
      <c r="F241" s="280"/>
    </row>
    <row r="242" spans="2:6" ht="15.75" hidden="1" thickBot="1">
      <c r="B242" s="281" t="s">
        <v>141</v>
      </c>
      <c r="C242" s="280"/>
      <c r="D242" s="280"/>
      <c r="E242" s="280"/>
      <c r="F242" s="280"/>
    </row>
    <row r="243" spans="2:6" ht="15.75" hidden="1" thickBot="1">
      <c r="B243" s="281" t="s">
        <v>142</v>
      </c>
      <c r="C243" s="280"/>
      <c r="D243" s="280"/>
      <c r="E243" s="280"/>
      <c r="F243" s="280"/>
    </row>
    <row r="244" spans="2:6" ht="15.75" hidden="1" thickBot="1">
      <c r="B244" s="281" t="s">
        <v>143</v>
      </c>
      <c r="C244" s="280"/>
      <c r="D244" s="280"/>
      <c r="E244" s="280"/>
      <c r="F244" s="280"/>
    </row>
    <row r="245" spans="2:6" ht="15.75" hidden="1" thickBot="1">
      <c r="B245" s="279" t="s">
        <v>42</v>
      </c>
      <c r="C245" s="282">
        <f>C246+C247+C248+C249</f>
        <v>0</v>
      </c>
      <c r="D245" s="282">
        <f>D246+D247+D248+D249</f>
        <v>0</v>
      </c>
      <c r="E245" s="282">
        <f>E246+E247+E248+E249</f>
        <v>0</v>
      </c>
      <c r="F245" s="282">
        <f>F246+F247+F248+F249</f>
        <v>0</v>
      </c>
    </row>
    <row r="246" spans="2:6" ht="15.75" hidden="1" thickBot="1">
      <c r="B246" s="281" t="s">
        <v>136</v>
      </c>
      <c r="C246" s="282"/>
      <c r="D246" s="280"/>
      <c r="E246" s="280"/>
      <c r="F246" s="280"/>
    </row>
    <row r="247" spans="2:6" ht="15.75" hidden="1" thickBot="1">
      <c r="B247" s="281" t="s">
        <v>141</v>
      </c>
      <c r="C247" s="282"/>
      <c r="D247" s="280"/>
      <c r="E247" s="280"/>
      <c r="F247" s="280"/>
    </row>
    <row r="248" spans="2:6" ht="15.75" hidden="1" thickBot="1">
      <c r="B248" s="281" t="s">
        <v>142</v>
      </c>
      <c r="C248" s="282"/>
      <c r="D248" s="280"/>
      <c r="E248" s="280"/>
      <c r="F248" s="280"/>
    </row>
    <row r="249" spans="2:6" ht="15.75" hidden="1" thickBot="1">
      <c r="B249" s="281" t="s">
        <v>143</v>
      </c>
      <c r="C249" s="282"/>
      <c r="D249" s="280"/>
      <c r="E249" s="280"/>
      <c r="F249" s="280"/>
    </row>
    <row r="250" spans="2:6" ht="15.75" hidden="1" thickBot="1">
      <c r="B250" s="287" t="s">
        <v>153</v>
      </c>
      <c r="C250" s="282">
        <f>C240+C245</f>
        <v>0</v>
      </c>
      <c r="D250" s="282">
        <f>D240+D245</f>
        <v>0</v>
      </c>
      <c r="E250" s="282">
        <f>E240+E245</f>
        <v>0</v>
      </c>
      <c r="F250" s="282">
        <f>F240+F245</f>
        <v>0</v>
      </c>
    </row>
    <row r="251" spans="2:6" ht="25.5" hidden="1" customHeight="1" thickBot="1">
      <c r="B251" s="298" t="s">
        <v>43</v>
      </c>
      <c r="C251" s="1578"/>
      <c r="D251" s="1579"/>
      <c r="E251" s="1579"/>
      <c r="F251" s="1580"/>
    </row>
    <row r="252" spans="2:6" ht="34.5" hidden="1" thickBot="1">
      <c r="B252" s="273" t="s">
        <v>103</v>
      </c>
      <c r="C252" s="299"/>
      <c r="D252" s="297" t="s">
        <v>138</v>
      </c>
      <c r="E252" s="300"/>
      <c r="F252" s="301"/>
    </row>
    <row r="253" spans="2:6" ht="17.25" hidden="1" customHeight="1" thickBot="1">
      <c r="B253" s="269" t="s">
        <v>14</v>
      </c>
      <c r="C253" s="1581"/>
      <c r="D253" s="1582"/>
      <c r="E253" s="1582"/>
      <c r="F253" s="1583"/>
    </row>
    <row r="254" spans="2:6" ht="15.75" hidden="1" thickBot="1">
      <c r="B254" s="269" t="s">
        <v>15</v>
      </c>
      <c r="C254" s="1597"/>
      <c r="D254" s="1585"/>
      <c r="E254" s="1585"/>
      <c r="F254" s="1586"/>
    </row>
    <row r="255" spans="2:6" ht="12.75" hidden="1" customHeight="1">
      <c r="B255" s="1576"/>
      <c r="C255" s="274">
        <v>2020</v>
      </c>
      <c r="D255" s="274">
        <v>2021</v>
      </c>
      <c r="E255" s="274">
        <v>2022</v>
      </c>
      <c r="F255" s="274">
        <v>2023</v>
      </c>
    </row>
    <row r="256" spans="2:6" ht="9" hidden="1" customHeight="1" thickBot="1">
      <c r="B256" s="1577"/>
      <c r="C256" s="275" t="s">
        <v>7</v>
      </c>
      <c r="D256" s="275" t="s">
        <v>8</v>
      </c>
      <c r="E256" s="275" t="s">
        <v>8</v>
      </c>
      <c r="F256" s="275" t="s">
        <v>8</v>
      </c>
    </row>
    <row r="257" spans="2:6" ht="15.75" hidden="1" thickBot="1">
      <c r="B257" s="269" t="s">
        <v>16</v>
      </c>
      <c r="C257" s="269">
        <v>0</v>
      </c>
      <c r="D257" s="277">
        <v>0</v>
      </c>
      <c r="E257" s="277">
        <v>0</v>
      </c>
      <c r="F257" s="269">
        <v>0</v>
      </c>
    </row>
    <row r="258" spans="2:6" ht="15.75" hidden="1" thickBot="1">
      <c r="B258" s="269" t="s">
        <v>17</v>
      </c>
      <c r="C258" s="276">
        <f>C276</f>
        <v>0</v>
      </c>
      <c r="D258" s="276">
        <f>D276</f>
        <v>0</v>
      </c>
      <c r="E258" s="276">
        <f>E276</f>
        <v>0</v>
      </c>
      <c r="F258" s="276">
        <f>F276</f>
        <v>0</v>
      </c>
    </row>
    <row r="259" spans="2:6" ht="15.75" hidden="1" thickBot="1">
      <c r="B259" s="269" t="s">
        <v>18</v>
      </c>
      <c r="C259" s="276" t="e">
        <f>C258/C257</f>
        <v>#DIV/0!</v>
      </c>
      <c r="D259" s="276" t="e">
        <f>D258/D257</f>
        <v>#DIV/0!</v>
      </c>
      <c r="E259" s="276" t="e">
        <f>E258/E257</f>
        <v>#DIV/0!</v>
      </c>
      <c r="F259" s="276" t="e">
        <f>F258/F257</f>
        <v>#DIV/0!</v>
      </c>
    </row>
    <row r="260" spans="2:6" ht="15.75" hidden="1" thickBot="1">
      <c r="B260" s="269" t="s">
        <v>19</v>
      </c>
      <c r="C260" s="277" t="s">
        <v>20</v>
      </c>
      <c r="D260" s="278" t="e">
        <f>D257/C257-1</f>
        <v>#DIV/0!</v>
      </c>
      <c r="E260" s="278" t="e">
        <f t="shared" ref="E260:F262" si="7">E257/D257-1</f>
        <v>#DIV/0!</v>
      </c>
      <c r="F260" s="278" t="e">
        <f t="shared" si="7"/>
        <v>#DIV/0!</v>
      </c>
    </row>
    <row r="261" spans="2:6" ht="15.75" hidden="1" thickBot="1">
      <c r="B261" s="269" t="s">
        <v>21</v>
      </c>
      <c r="C261" s="277" t="s">
        <v>20</v>
      </c>
      <c r="D261" s="278" t="e">
        <f>D258/C258-1</f>
        <v>#DIV/0!</v>
      </c>
      <c r="E261" s="278" t="e">
        <f t="shared" si="7"/>
        <v>#DIV/0!</v>
      </c>
      <c r="F261" s="278" t="e">
        <f t="shared" si="7"/>
        <v>#DIV/0!</v>
      </c>
    </row>
    <row r="262" spans="2:6" ht="15.75" hidden="1" thickBot="1">
      <c r="B262" s="269" t="s">
        <v>22</v>
      </c>
      <c r="C262" s="277" t="s">
        <v>20</v>
      </c>
      <c r="D262" s="278" t="e">
        <f>D259/C259-1</f>
        <v>#DIV/0!</v>
      </c>
      <c r="E262" s="278" t="e">
        <f t="shared" si="7"/>
        <v>#DIV/0!</v>
      </c>
      <c r="F262" s="278" t="e">
        <f t="shared" si="7"/>
        <v>#DIV/0!</v>
      </c>
    </row>
    <row r="263" spans="2:6" ht="15.75" hidden="1" thickBot="1">
      <c r="B263" s="1573" t="s">
        <v>97</v>
      </c>
      <c r="C263" s="1574"/>
      <c r="D263" s="1574"/>
      <c r="E263" s="1574"/>
      <c r="F263" s="1575"/>
    </row>
    <row r="264" spans="2:6" ht="12.75" hidden="1" customHeight="1">
      <c r="B264" s="1576"/>
      <c r="C264" s="274">
        <v>2020</v>
      </c>
      <c r="D264" s="274">
        <v>2021</v>
      </c>
      <c r="E264" s="274">
        <v>2022</v>
      </c>
      <c r="F264" s="274">
        <v>2023</v>
      </c>
    </row>
    <row r="265" spans="2:6" ht="9" hidden="1" customHeight="1" thickBot="1">
      <c r="B265" s="1577"/>
      <c r="C265" s="275" t="s">
        <v>7</v>
      </c>
      <c r="D265" s="275" t="s">
        <v>8</v>
      </c>
      <c r="E265" s="275" t="s">
        <v>8</v>
      </c>
      <c r="F265" s="275" t="s">
        <v>8</v>
      </c>
    </row>
    <row r="266" spans="2:6" ht="15.75" hidden="1" thickBot="1">
      <c r="B266" s="279" t="s">
        <v>41</v>
      </c>
      <c r="C266" s="280">
        <f>C267+C268+C269+C270</f>
        <v>0</v>
      </c>
      <c r="D266" s="280">
        <f>D267+D268+D269+D270</f>
        <v>0</v>
      </c>
      <c r="E266" s="280">
        <f>E267+E268+E269+E270</f>
        <v>0</v>
      </c>
      <c r="F266" s="280">
        <f>F267+F268+F269+F270</f>
        <v>0</v>
      </c>
    </row>
    <row r="267" spans="2:6" ht="15.75" hidden="1" thickBot="1">
      <c r="B267" s="281" t="s">
        <v>136</v>
      </c>
      <c r="C267" s="280"/>
      <c r="D267" s="280"/>
      <c r="E267" s="280"/>
      <c r="F267" s="280"/>
    </row>
    <row r="268" spans="2:6" ht="15.75" hidden="1" thickBot="1">
      <c r="B268" s="281" t="s">
        <v>141</v>
      </c>
      <c r="C268" s="280"/>
      <c r="D268" s="280"/>
      <c r="E268" s="280"/>
      <c r="F268" s="280"/>
    </row>
    <row r="269" spans="2:6" ht="15.75" hidden="1" thickBot="1">
      <c r="B269" s="281" t="s">
        <v>142</v>
      </c>
      <c r="C269" s="280"/>
      <c r="D269" s="280"/>
      <c r="E269" s="280"/>
      <c r="F269" s="280"/>
    </row>
    <row r="270" spans="2:6" ht="15.75" hidden="1" thickBot="1">
      <c r="B270" s="281" t="s">
        <v>143</v>
      </c>
      <c r="C270" s="280"/>
      <c r="D270" s="280"/>
      <c r="E270" s="280"/>
      <c r="F270" s="280"/>
    </row>
    <row r="271" spans="2:6" ht="15.75" hidden="1" thickBot="1">
      <c r="B271" s="279" t="s">
        <v>42</v>
      </c>
      <c r="C271" s="282">
        <f>C272+C273+C274+C275</f>
        <v>0</v>
      </c>
      <c r="D271" s="282">
        <f>D272+D273+D274+D275</f>
        <v>0</v>
      </c>
      <c r="E271" s="282">
        <f>E272+E273+E274+E275</f>
        <v>0</v>
      </c>
      <c r="F271" s="282">
        <f>F272+F273+F274+F275</f>
        <v>0</v>
      </c>
    </row>
    <row r="272" spans="2:6" ht="15.75" hidden="1" thickBot="1">
      <c r="B272" s="281" t="s">
        <v>136</v>
      </c>
      <c r="C272" s="282"/>
      <c r="D272" s="282">
        <v>0</v>
      </c>
      <c r="E272" s="282">
        <v>0</v>
      </c>
      <c r="F272" s="282"/>
    </row>
    <row r="273" spans="2:6" ht="15.75" hidden="1" thickBot="1">
      <c r="B273" s="281" t="s">
        <v>141</v>
      </c>
      <c r="C273" s="282"/>
      <c r="D273" s="282"/>
      <c r="E273" s="282"/>
      <c r="F273" s="282"/>
    </row>
    <row r="274" spans="2:6" ht="15.75" hidden="1" thickBot="1">
      <c r="B274" s="281" t="s">
        <v>142</v>
      </c>
      <c r="C274" s="282"/>
      <c r="D274" s="282"/>
      <c r="E274" s="282"/>
      <c r="F274" s="282"/>
    </row>
    <row r="275" spans="2:6" ht="15.75" hidden="1" thickBot="1">
      <c r="B275" s="281" t="s">
        <v>143</v>
      </c>
      <c r="C275" s="282"/>
      <c r="D275" s="282"/>
      <c r="E275" s="282"/>
      <c r="F275" s="282"/>
    </row>
    <row r="276" spans="2:6" ht="15.75" hidden="1" thickBot="1">
      <c r="B276" s="287" t="s">
        <v>47</v>
      </c>
      <c r="C276" s="282">
        <f>C266+C271</f>
        <v>0</v>
      </c>
      <c r="D276" s="282">
        <f>D266+D271</f>
        <v>0</v>
      </c>
      <c r="E276" s="282">
        <f>E266+E271</f>
        <v>0</v>
      </c>
      <c r="F276" s="282">
        <f>F266+F271</f>
        <v>0</v>
      </c>
    </row>
    <row r="277" spans="2:6" ht="15.75" thickBot="1">
      <c r="B277" s="302"/>
      <c r="C277" s="303"/>
      <c r="D277" s="303"/>
      <c r="E277" s="303"/>
      <c r="F277" s="303"/>
    </row>
    <row r="278" spans="2:6" ht="27" customHeight="1" thickBot="1">
      <c r="B278" s="268" t="s">
        <v>49</v>
      </c>
      <c r="C278" s="304">
        <f>C182+C141+C67+C30</f>
        <v>33064</v>
      </c>
      <c r="D278" s="304">
        <f>D182+D141+D67+D30</f>
        <v>32164</v>
      </c>
      <c r="E278" s="304">
        <f>E182+E141+E67+E30</f>
        <v>32364</v>
      </c>
      <c r="F278" s="304">
        <f>F182+F141+F67+F30</f>
        <v>33364</v>
      </c>
    </row>
    <row r="279" spans="2:6" ht="24.75" thickBot="1">
      <c r="B279" s="268" t="s">
        <v>50</v>
      </c>
      <c r="C279" s="304">
        <f>+C200+C170+C96+C59</f>
        <v>33064</v>
      </c>
      <c r="D279" s="304">
        <f>+D200+D170+D96+D59</f>
        <v>32164</v>
      </c>
      <c r="E279" s="304">
        <f>+E200+E170+E96+E59</f>
        <v>32364</v>
      </c>
      <c r="F279" s="304">
        <f>+F200+F170+F96+F59</f>
        <v>33364</v>
      </c>
    </row>
    <row r="280" spans="2:6" ht="15.75" thickBot="1">
      <c r="B280" s="279" t="s">
        <v>23</v>
      </c>
      <c r="C280" s="306">
        <f>C281+C282</f>
        <v>19744</v>
      </c>
      <c r="D280" s="306">
        <f>D281+D282</f>
        <v>18744</v>
      </c>
      <c r="E280" s="306">
        <f>E281+E282</f>
        <v>18744</v>
      </c>
      <c r="F280" s="306">
        <f>F281+F282</f>
        <v>19744</v>
      </c>
    </row>
    <row r="281" spans="2:6" ht="15.75" thickBot="1">
      <c r="B281" s="281" t="s">
        <v>136</v>
      </c>
      <c r="C281" s="282">
        <f t="shared" ref="C281:F282" si="8">C39+C76+C113</f>
        <v>19744</v>
      </c>
      <c r="D281" s="282">
        <f t="shared" si="8"/>
        <v>18744</v>
      </c>
      <c r="E281" s="282">
        <f t="shared" si="8"/>
        <v>18744</v>
      </c>
      <c r="F281" s="282">
        <f>F39+F76+F113</f>
        <v>19744</v>
      </c>
    </row>
    <row r="282" spans="2:6" ht="15.75" thickBot="1">
      <c r="B282" s="281" t="s">
        <v>148</v>
      </c>
      <c r="C282" s="282">
        <f t="shared" si="8"/>
        <v>0</v>
      </c>
      <c r="D282" s="282">
        <f t="shared" si="8"/>
        <v>0</v>
      </c>
      <c r="E282" s="282">
        <f t="shared" si="8"/>
        <v>0</v>
      </c>
      <c r="F282" s="282">
        <f t="shared" si="8"/>
        <v>0</v>
      </c>
    </row>
    <row r="283" spans="2:6" ht="24.75" thickBot="1">
      <c r="B283" s="279" t="s">
        <v>24</v>
      </c>
      <c r="C283" s="306">
        <f>C284+C285</f>
        <v>3133</v>
      </c>
      <c r="D283" s="306">
        <f>D284+D285</f>
        <v>3133</v>
      </c>
      <c r="E283" s="306">
        <f>E284+E285</f>
        <v>3133</v>
      </c>
      <c r="F283" s="306">
        <f>F284+F285</f>
        <v>3133</v>
      </c>
    </row>
    <row r="284" spans="2:6" ht="15.75" thickBot="1">
      <c r="B284" s="281" t="s">
        <v>136</v>
      </c>
      <c r="C284" s="280">
        <f>C42+C79+C116</f>
        <v>3133</v>
      </c>
      <c r="D284" s="280">
        <f>D42+D79+D116</f>
        <v>3133</v>
      </c>
      <c r="E284" s="280">
        <f>E42+E79+E116</f>
        <v>3133</v>
      </c>
      <c r="F284" s="280">
        <f>F42+F79+F116</f>
        <v>3133</v>
      </c>
    </row>
    <row r="285" spans="2:6" ht="15.75" thickBot="1">
      <c r="B285" s="281" t="s">
        <v>148</v>
      </c>
      <c r="C285" s="282">
        <f>C43+C80+C114</f>
        <v>0</v>
      </c>
      <c r="D285" s="282">
        <f>D43+D80+D114</f>
        <v>0</v>
      </c>
      <c r="E285" s="282">
        <f>E43+E80+E114</f>
        <v>0</v>
      </c>
      <c r="F285" s="282">
        <f>F43+F80+F114</f>
        <v>0</v>
      </c>
    </row>
    <row r="286" spans="2:6" ht="15.75" thickBot="1">
      <c r="B286" s="279" t="s">
        <v>25</v>
      </c>
      <c r="C286" s="306">
        <f>C287+C288</f>
        <v>5187</v>
      </c>
      <c r="D286" s="306">
        <f>D287+D288</f>
        <v>5287</v>
      </c>
      <c r="E286" s="306">
        <f>E287+E288</f>
        <v>5487</v>
      </c>
      <c r="F286" s="306">
        <f>F287+F288</f>
        <v>5487</v>
      </c>
    </row>
    <row r="287" spans="2:6" ht="15.75" thickBot="1">
      <c r="B287" s="281" t="s">
        <v>136</v>
      </c>
      <c r="C287" s="282">
        <f t="shared" ref="C287:F288" si="9">C45+C82+C119</f>
        <v>5187</v>
      </c>
      <c r="D287" s="282">
        <f t="shared" si="9"/>
        <v>5287</v>
      </c>
      <c r="E287" s="282">
        <f t="shared" si="9"/>
        <v>5487</v>
      </c>
      <c r="F287" s="282">
        <f t="shared" si="9"/>
        <v>5487</v>
      </c>
    </row>
    <row r="288" spans="2:6" ht="15.75" thickBot="1">
      <c r="B288" s="281" t="s">
        <v>148</v>
      </c>
      <c r="C288" s="282">
        <f t="shared" si="9"/>
        <v>0</v>
      </c>
      <c r="D288" s="282">
        <f t="shared" si="9"/>
        <v>0</v>
      </c>
      <c r="E288" s="282">
        <f t="shared" si="9"/>
        <v>0</v>
      </c>
      <c r="F288" s="282">
        <f t="shared" si="9"/>
        <v>0</v>
      </c>
    </row>
    <row r="289" spans="2:6" ht="15.75" thickBot="1">
      <c r="B289" s="279" t="s">
        <v>26</v>
      </c>
      <c r="C289" s="306">
        <f>C290+C291</f>
        <v>0</v>
      </c>
      <c r="D289" s="306">
        <f>D290+D291</f>
        <v>0</v>
      </c>
      <c r="E289" s="306">
        <f>E290+E291</f>
        <v>0</v>
      </c>
      <c r="F289" s="306">
        <f>F290+F291</f>
        <v>0</v>
      </c>
    </row>
    <row r="290" spans="2:6" ht="15.75" thickBot="1">
      <c r="B290" s="281" t="s">
        <v>136</v>
      </c>
      <c r="C290" s="280">
        <f t="shared" ref="C290:F291" si="10">C48+C85+C122</f>
        <v>0</v>
      </c>
      <c r="D290" s="280">
        <f t="shared" si="10"/>
        <v>0</v>
      </c>
      <c r="E290" s="280">
        <f t="shared" si="10"/>
        <v>0</v>
      </c>
      <c r="F290" s="280">
        <f t="shared" si="10"/>
        <v>0</v>
      </c>
    </row>
    <row r="291" spans="2:6" ht="15.75" thickBot="1">
      <c r="B291" s="281" t="s">
        <v>148</v>
      </c>
      <c r="C291" s="282">
        <f t="shared" si="10"/>
        <v>0</v>
      </c>
      <c r="D291" s="282">
        <f t="shared" si="10"/>
        <v>0</v>
      </c>
      <c r="E291" s="282">
        <f t="shared" si="10"/>
        <v>0</v>
      </c>
      <c r="F291" s="282">
        <f t="shared" si="10"/>
        <v>0</v>
      </c>
    </row>
    <row r="292" spans="2:6" ht="15.75" thickBot="1">
      <c r="B292" s="279" t="s">
        <v>27</v>
      </c>
      <c r="C292" s="306">
        <f>C293+C294</f>
        <v>4000</v>
      </c>
      <c r="D292" s="306">
        <f>D293+D294</f>
        <v>4000</v>
      </c>
      <c r="E292" s="306">
        <f>E293+E294</f>
        <v>4000</v>
      </c>
      <c r="F292" s="306">
        <f>F293+F294</f>
        <v>4000</v>
      </c>
    </row>
    <row r="293" spans="2:6" ht="15.75" thickBot="1">
      <c r="B293" s="281" t="s">
        <v>136</v>
      </c>
      <c r="C293" s="280">
        <f>C162</f>
        <v>4000</v>
      </c>
      <c r="D293" s="280">
        <f>D162</f>
        <v>4000</v>
      </c>
      <c r="E293" s="280">
        <f>E162</f>
        <v>4000</v>
      </c>
      <c r="F293" s="280">
        <f>F162</f>
        <v>4000</v>
      </c>
    </row>
    <row r="294" spans="2:6" ht="15.75" thickBot="1">
      <c r="B294" s="281" t="s">
        <v>148</v>
      </c>
      <c r="C294" s="282">
        <f>C52+C89+C126</f>
        <v>0</v>
      </c>
      <c r="D294" s="282">
        <f>D52+D89+D126</f>
        <v>0</v>
      </c>
      <c r="E294" s="282">
        <f>E52+E89+E126</f>
        <v>0</v>
      </c>
      <c r="F294" s="282">
        <f>F52+F89+F126</f>
        <v>0</v>
      </c>
    </row>
    <row r="295" spans="2:6" ht="15.75" thickBot="1">
      <c r="B295" s="279" t="s">
        <v>28</v>
      </c>
      <c r="C295" s="306">
        <f>C296+C297</f>
        <v>0</v>
      </c>
      <c r="D295" s="306">
        <f>D296+D297</f>
        <v>0</v>
      </c>
      <c r="E295" s="306">
        <f>E296+E297</f>
        <v>0</v>
      </c>
      <c r="F295" s="306">
        <f>F296+F297</f>
        <v>0</v>
      </c>
    </row>
    <row r="296" spans="2:6" ht="15.75" thickBot="1">
      <c r="B296" s="281" t="s">
        <v>136</v>
      </c>
      <c r="C296" s="280">
        <f t="shared" ref="C296:F297" si="11">C54+C91+C128</f>
        <v>0</v>
      </c>
      <c r="D296" s="280">
        <f t="shared" si="11"/>
        <v>0</v>
      </c>
      <c r="E296" s="280">
        <f t="shared" si="11"/>
        <v>0</v>
      </c>
      <c r="F296" s="280">
        <f t="shared" si="11"/>
        <v>0</v>
      </c>
    </row>
    <row r="297" spans="2:6" ht="15.75" thickBot="1">
      <c r="B297" s="281" t="s">
        <v>148</v>
      </c>
      <c r="C297" s="282">
        <f t="shared" si="11"/>
        <v>0</v>
      </c>
      <c r="D297" s="282">
        <f t="shared" si="11"/>
        <v>0</v>
      </c>
      <c r="E297" s="282">
        <f t="shared" si="11"/>
        <v>0</v>
      </c>
      <c r="F297" s="282">
        <f t="shared" si="11"/>
        <v>0</v>
      </c>
    </row>
    <row r="298" spans="2:6" ht="24.75" thickBot="1">
      <c r="B298" s="279" t="s">
        <v>29</v>
      </c>
      <c r="C298" s="306">
        <f>C93+C56</f>
        <v>0</v>
      </c>
      <c r="D298" s="306">
        <f>D93+D56</f>
        <v>0</v>
      </c>
      <c r="E298" s="306">
        <f>E93+E56</f>
        <v>0</v>
      </c>
      <c r="F298" s="306">
        <f>F93+F56</f>
        <v>0</v>
      </c>
    </row>
    <row r="299" spans="2:6" ht="15.75" thickBot="1">
      <c r="B299" s="281" t="s">
        <v>136</v>
      </c>
      <c r="C299" s="280">
        <f t="shared" ref="C299:F300" si="12">C57+C94+C131</f>
        <v>0</v>
      </c>
      <c r="D299" s="280">
        <f t="shared" si="12"/>
        <v>0</v>
      </c>
      <c r="E299" s="280">
        <f t="shared" si="12"/>
        <v>0</v>
      </c>
      <c r="F299" s="280">
        <f t="shared" si="12"/>
        <v>0</v>
      </c>
    </row>
    <row r="300" spans="2:6" ht="15.75" thickBot="1">
      <c r="B300" s="281" t="s">
        <v>148</v>
      </c>
      <c r="C300" s="282">
        <f t="shared" si="12"/>
        <v>0</v>
      </c>
      <c r="D300" s="282">
        <f t="shared" si="12"/>
        <v>0</v>
      </c>
      <c r="E300" s="282">
        <f t="shared" si="12"/>
        <v>0</v>
      </c>
      <c r="F300" s="282">
        <f t="shared" si="12"/>
        <v>0</v>
      </c>
    </row>
    <row r="301" spans="2:6" ht="15.75" thickBot="1">
      <c r="B301" s="279" t="s">
        <v>51</v>
      </c>
      <c r="C301" s="306">
        <f>C302+C303+C304+C305</f>
        <v>0</v>
      </c>
      <c r="D301" s="306">
        <f>D302+D303+D304+D305</f>
        <v>0</v>
      </c>
      <c r="E301" s="306">
        <f>E302+E303+E304+E305</f>
        <v>0</v>
      </c>
      <c r="F301" s="306">
        <f>F302+F303+F304+F305</f>
        <v>0</v>
      </c>
    </row>
    <row r="302" spans="2:6" ht="15.75" thickBot="1">
      <c r="B302" s="281" t="s">
        <v>136</v>
      </c>
      <c r="C302" s="280">
        <f>C191+C216+C241+C267</f>
        <v>0</v>
      </c>
      <c r="D302" s="280">
        <f>D191+D216+D241+D267</f>
        <v>0</v>
      </c>
      <c r="E302" s="280">
        <f>E191+E216+E241+E267</f>
        <v>0</v>
      </c>
      <c r="F302" s="280">
        <f>F191+F216+F241+F267</f>
        <v>0</v>
      </c>
    </row>
    <row r="303" spans="2:6" ht="15.75" thickBot="1">
      <c r="B303" s="281" t="s">
        <v>149</v>
      </c>
      <c r="C303" s="280">
        <f t="shared" ref="C303:F305" si="13">C192+C217+C242+C268</f>
        <v>0</v>
      </c>
      <c r="D303" s="280">
        <f t="shared" si="13"/>
        <v>0</v>
      </c>
      <c r="E303" s="280">
        <f t="shared" si="13"/>
        <v>0</v>
      </c>
      <c r="F303" s="280">
        <f t="shared" si="13"/>
        <v>0</v>
      </c>
    </row>
    <row r="304" spans="2:6" ht="15.75" thickBot="1">
      <c r="B304" s="281" t="s">
        <v>142</v>
      </c>
      <c r="C304" s="280">
        <f t="shared" si="13"/>
        <v>0</v>
      </c>
      <c r="D304" s="280">
        <f t="shared" si="13"/>
        <v>0</v>
      </c>
      <c r="E304" s="280">
        <f t="shared" si="13"/>
        <v>0</v>
      </c>
      <c r="F304" s="280">
        <f t="shared" si="13"/>
        <v>0</v>
      </c>
    </row>
    <row r="305" spans="2:6" ht="15.75" thickBot="1">
      <c r="B305" s="281" t="s">
        <v>143</v>
      </c>
      <c r="C305" s="280">
        <f t="shared" si="13"/>
        <v>0</v>
      </c>
      <c r="D305" s="280">
        <f t="shared" si="13"/>
        <v>0</v>
      </c>
      <c r="E305" s="280">
        <f t="shared" si="13"/>
        <v>0</v>
      </c>
      <c r="F305" s="280">
        <f t="shared" si="13"/>
        <v>0</v>
      </c>
    </row>
    <row r="306" spans="2:6" ht="15.75" thickBot="1">
      <c r="B306" s="279" t="s">
        <v>52</v>
      </c>
      <c r="C306" s="306">
        <f>C307+C308+C309+C310</f>
        <v>1000</v>
      </c>
      <c r="D306" s="306">
        <f>D307+D308+D309+D310</f>
        <v>1000</v>
      </c>
      <c r="E306" s="306">
        <f>E307+E308+E309+E310</f>
        <v>1000</v>
      </c>
      <c r="F306" s="306">
        <f>F307+F308+F309+F310</f>
        <v>1000</v>
      </c>
    </row>
    <row r="307" spans="2:6" ht="15.75" thickBot="1">
      <c r="B307" s="281" t="s">
        <v>136</v>
      </c>
      <c r="C307" s="280">
        <f>C196+C221+C246+C272</f>
        <v>1000</v>
      </c>
      <c r="D307" s="280">
        <f>D196+D221+D246+D272</f>
        <v>1000</v>
      </c>
      <c r="E307" s="280">
        <f>E196+E221+E246+E272</f>
        <v>1000</v>
      </c>
      <c r="F307" s="280">
        <f>F196+F221+F246+F272</f>
        <v>1000</v>
      </c>
    </row>
    <row r="308" spans="2:6" ht="15.75" thickBot="1">
      <c r="B308" s="281" t="s">
        <v>149</v>
      </c>
      <c r="C308" s="280">
        <f t="shared" ref="C308:F310" si="14">C197+C222+C247+C273</f>
        <v>0</v>
      </c>
      <c r="D308" s="280">
        <f t="shared" si="14"/>
        <v>0</v>
      </c>
      <c r="E308" s="280">
        <f t="shared" si="14"/>
        <v>0</v>
      </c>
      <c r="F308" s="280">
        <f t="shared" si="14"/>
        <v>0</v>
      </c>
    </row>
    <row r="309" spans="2:6" ht="15.75" thickBot="1">
      <c r="B309" s="281" t="s">
        <v>142</v>
      </c>
      <c r="C309" s="280">
        <f t="shared" si="14"/>
        <v>0</v>
      </c>
      <c r="D309" s="280">
        <f t="shared" si="14"/>
        <v>0</v>
      </c>
      <c r="E309" s="280">
        <f t="shared" si="14"/>
        <v>0</v>
      </c>
      <c r="F309" s="280">
        <f t="shared" si="14"/>
        <v>0</v>
      </c>
    </row>
    <row r="310" spans="2:6" ht="15.75" thickBot="1">
      <c r="B310" s="281" t="s">
        <v>143</v>
      </c>
      <c r="C310" s="280">
        <f t="shared" si="14"/>
        <v>0</v>
      </c>
      <c r="D310" s="280">
        <f t="shared" si="14"/>
        <v>0</v>
      </c>
      <c r="E310" s="280">
        <f t="shared" si="14"/>
        <v>0</v>
      </c>
      <c r="F310" s="280">
        <f t="shared" si="14"/>
        <v>0</v>
      </c>
    </row>
    <row r="311" spans="2:6" ht="15.75" thickBot="1">
      <c r="B311" s="288" t="s">
        <v>31</v>
      </c>
      <c r="C311" s="289">
        <f>IF(C279-C278=0,0,"Error")</f>
        <v>0</v>
      </c>
      <c r="D311" s="289">
        <f>IF(D279-D278=0,0,"Error")</f>
        <v>0</v>
      </c>
      <c r="E311" s="289">
        <f>IF(E279-E278=0,0,"Error")</f>
        <v>0</v>
      </c>
      <c r="F311" s="289">
        <f>IF(F279-F278=0,0,"Error")</f>
        <v>0</v>
      </c>
    </row>
    <row r="312" spans="2:6">
      <c r="B312" s="127"/>
      <c r="C312" s="128"/>
      <c r="D312" s="128"/>
      <c r="E312" s="128"/>
      <c r="F312" s="128"/>
    </row>
  </sheetData>
  <mergeCells count="63">
    <mergeCell ref="B9:F11"/>
    <mergeCell ref="B3:F3"/>
    <mergeCell ref="C5:F5"/>
    <mergeCell ref="C6:F6"/>
    <mergeCell ref="C7:F7"/>
    <mergeCell ref="B8:F8"/>
    <mergeCell ref="B36:B37"/>
    <mergeCell ref="C12:F12"/>
    <mergeCell ref="B13:B14"/>
    <mergeCell ref="C18:F18"/>
    <mergeCell ref="B19:F19"/>
    <mergeCell ref="B22:F22"/>
    <mergeCell ref="B23:F23"/>
    <mergeCell ref="C24:F24"/>
    <mergeCell ref="C25:F25"/>
    <mergeCell ref="C26:F26"/>
    <mergeCell ref="B27:B28"/>
    <mergeCell ref="B35:F35"/>
    <mergeCell ref="B110:B111"/>
    <mergeCell ref="C61:F61"/>
    <mergeCell ref="C62:F62"/>
    <mergeCell ref="C63:F63"/>
    <mergeCell ref="B64:B65"/>
    <mergeCell ref="B72:F72"/>
    <mergeCell ref="B73:B74"/>
    <mergeCell ref="C98:F98"/>
    <mergeCell ref="C99:F99"/>
    <mergeCell ref="C100:F100"/>
    <mergeCell ref="B101:B102"/>
    <mergeCell ref="B109:F109"/>
    <mergeCell ref="C177:F177"/>
    <mergeCell ref="C135:F135"/>
    <mergeCell ref="C136:F136"/>
    <mergeCell ref="C137:F137"/>
    <mergeCell ref="B138:B139"/>
    <mergeCell ref="B146:F146"/>
    <mergeCell ref="B147:B148"/>
    <mergeCell ref="B172:F172"/>
    <mergeCell ref="B173:F173"/>
    <mergeCell ref="C174:F174"/>
    <mergeCell ref="E175:F175"/>
    <mergeCell ref="C176:F176"/>
    <mergeCell ref="C228:F228"/>
    <mergeCell ref="C178:F178"/>
    <mergeCell ref="B179:B180"/>
    <mergeCell ref="B187:F187"/>
    <mergeCell ref="B188:B189"/>
    <mergeCell ref="E201:F201"/>
    <mergeCell ref="C202:F202"/>
    <mergeCell ref="C203:F203"/>
    <mergeCell ref="B204:B205"/>
    <mergeCell ref="B212:F212"/>
    <mergeCell ref="B213:B214"/>
    <mergeCell ref="C227:F227"/>
    <mergeCell ref="B255:B256"/>
    <mergeCell ref="B263:F263"/>
    <mergeCell ref="B264:B265"/>
    <mergeCell ref="B229:B230"/>
    <mergeCell ref="B237:F237"/>
    <mergeCell ref="B238:B239"/>
    <mergeCell ref="C251:F251"/>
    <mergeCell ref="C253:F253"/>
    <mergeCell ref="C254:F254"/>
  </mergeCells>
  <pageMargins left="0.70866141732283472" right="0.70866141732283472" top="0.74803149606299213" bottom="0.74803149606299213" header="0.31496062992125984" footer="0.31496062992125984"/>
  <pageSetup orientation="portrait" r:id="rId1"/>
  <rowBreaks count="1" manualBreakCount="1">
    <brk id="60"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53"/>
  <sheetViews>
    <sheetView view="pageBreakPreview" topLeftCell="A144" zoomScale="60" zoomScaleNormal="120" workbookViewId="0">
      <selection activeCell="H336" sqref="H336"/>
    </sheetView>
  </sheetViews>
  <sheetFormatPr defaultRowHeight="15"/>
  <cols>
    <col min="1" max="1" width="8.85546875" style="414" customWidth="1"/>
    <col min="2" max="2" width="7.28515625" style="414" customWidth="1"/>
    <col min="3" max="3" width="28.5703125" style="414" customWidth="1"/>
    <col min="4" max="4" width="11.42578125" style="414" customWidth="1"/>
    <col min="5" max="7" width="11.7109375" style="414" customWidth="1"/>
    <col min="8" max="8" width="9.140625" style="414"/>
    <col min="9" max="9" width="11" style="414" customWidth="1"/>
    <col min="10" max="10" width="11" style="414" bestFit="1" customWidth="1"/>
    <col min="11" max="16384" width="9.140625" style="414"/>
  </cols>
  <sheetData>
    <row r="2" spans="2:7" ht="18" customHeight="1">
      <c r="B2" s="1793" t="s">
        <v>499</v>
      </c>
      <c r="C2" s="1793"/>
      <c r="D2" s="1793"/>
      <c r="E2" s="1793"/>
      <c r="F2" s="1793"/>
      <c r="G2" s="1793"/>
    </row>
    <row r="3" spans="2:7" ht="18" customHeight="1">
      <c r="B3" s="415"/>
      <c r="C3" s="1794" t="s">
        <v>545</v>
      </c>
      <c r="D3" s="1794"/>
      <c r="E3" s="1794"/>
      <c r="F3" s="1794"/>
      <c r="G3" s="1794"/>
    </row>
    <row r="4" spans="2:7" ht="15.75" customHeight="1" thickBot="1"/>
    <row r="5" spans="2:7" ht="15.75" thickBot="1">
      <c r="C5" s="416" t="s">
        <v>0</v>
      </c>
      <c r="D5" s="1795" t="s">
        <v>2139</v>
      </c>
      <c r="E5" s="1795"/>
      <c r="F5" s="1795"/>
      <c r="G5" s="1795"/>
    </row>
    <row r="6" spans="2:7" ht="15.75" customHeight="1" thickBot="1">
      <c r="C6" s="416" t="s">
        <v>1</v>
      </c>
      <c r="D6" s="1796" t="s">
        <v>104</v>
      </c>
      <c r="E6" s="1797"/>
      <c r="F6" s="1797"/>
      <c r="G6" s="1798"/>
    </row>
    <row r="7" spans="2:7" ht="15.75" thickBot="1">
      <c r="C7" s="416" t="s">
        <v>3</v>
      </c>
      <c r="D7" s="1799" t="s">
        <v>544</v>
      </c>
      <c r="E7" s="1800"/>
      <c r="F7" s="1800"/>
      <c r="G7" s="1801"/>
    </row>
    <row r="8" spans="2:7" ht="15.75" thickBot="1">
      <c r="C8" s="1802" t="s">
        <v>4</v>
      </c>
      <c r="D8" s="1803"/>
      <c r="E8" s="1803"/>
      <c r="F8" s="1803"/>
      <c r="G8" s="1804"/>
    </row>
    <row r="9" spans="2:7" ht="15" customHeight="1" thickBot="1">
      <c r="C9" s="1805" t="s">
        <v>2140</v>
      </c>
      <c r="D9" s="1806"/>
      <c r="E9" s="1806"/>
      <c r="F9" s="1806"/>
      <c r="G9" s="1807"/>
    </row>
    <row r="10" spans="2:7" ht="36.75" customHeight="1" thickBot="1">
      <c r="C10" s="1805"/>
      <c r="D10" s="1806"/>
      <c r="E10" s="1806"/>
      <c r="F10" s="1806"/>
      <c r="G10" s="1807"/>
    </row>
    <row r="11" spans="2:7" ht="15.75" thickBot="1">
      <c r="C11" s="1805"/>
      <c r="D11" s="1806"/>
      <c r="E11" s="1806"/>
      <c r="F11" s="1806"/>
      <c r="G11" s="1807"/>
    </row>
    <row r="12" spans="2:7" ht="117.75" customHeight="1" thickBot="1">
      <c r="C12" s="417" t="s">
        <v>5</v>
      </c>
      <c r="D12" s="1808" t="s">
        <v>2141</v>
      </c>
      <c r="E12" s="1809"/>
      <c r="F12" s="1809"/>
      <c r="G12" s="1810"/>
    </row>
    <row r="13" spans="2:7" ht="23.25" customHeight="1">
      <c r="C13" s="1756" t="s">
        <v>6</v>
      </c>
      <c r="D13" s="418">
        <v>2021</v>
      </c>
      <c r="E13" s="418">
        <v>2022</v>
      </c>
      <c r="F13" s="418">
        <v>2023</v>
      </c>
      <c r="G13" s="418">
        <v>2024</v>
      </c>
    </row>
    <row r="14" spans="2:7" ht="15.75" thickBot="1">
      <c r="C14" s="1757"/>
      <c r="D14" s="419" t="s">
        <v>7</v>
      </c>
      <c r="E14" s="419" t="s">
        <v>8</v>
      </c>
      <c r="F14" s="419" t="s">
        <v>8</v>
      </c>
      <c r="G14" s="419" t="s">
        <v>8</v>
      </c>
    </row>
    <row r="15" spans="2:7" ht="23.25" thickBot="1">
      <c r="C15" s="420" t="s">
        <v>2142</v>
      </c>
      <c r="D15" s="421">
        <v>1</v>
      </c>
      <c r="E15" s="421">
        <v>1</v>
      </c>
      <c r="F15" s="421">
        <v>1</v>
      </c>
      <c r="G15" s="421">
        <v>1</v>
      </c>
    </row>
    <row r="16" spans="2:7" ht="50.25" customHeight="1" thickBot="1">
      <c r="C16" s="422" t="s">
        <v>9</v>
      </c>
      <c r="D16" s="1811" t="s">
        <v>2143</v>
      </c>
      <c r="E16" s="1812"/>
      <c r="F16" s="1812"/>
      <c r="G16" s="1813"/>
    </row>
    <row r="17" spans="3:12" ht="23.25" customHeight="1" thickBot="1">
      <c r="C17" s="1778" t="s">
        <v>10</v>
      </c>
      <c r="D17" s="1779"/>
      <c r="E17" s="1779"/>
      <c r="F17" s="1779"/>
      <c r="G17" s="1780"/>
      <c r="I17" s="423"/>
      <c r="K17" s="423"/>
    </row>
    <row r="18" spans="3:12" ht="34.5" thickBot="1">
      <c r="C18" s="424" t="s">
        <v>2144</v>
      </c>
      <c r="D18" s="425">
        <v>1</v>
      </c>
      <c r="E18" s="425">
        <v>1</v>
      </c>
      <c r="F18" s="425">
        <v>1</v>
      </c>
      <c r="G18" s="425">
        <v>1</v>
      </c>
      <c r="H18" s="426"/>
    </row>
    <row r="19" spans="3:12" ht="23.25" thickBot="1">
      <c r="C19" s="427" t="s">
        <v>2145</v>
      </c>
      <c r="D19" s="428">
        <v>1</v>
      </c>
      <c r="E19" s="428">
        <v>1</v>
      </c>
      <c r="F19" s="428">
        <v>1</v>
      </c>
      <c r="G19" s="428">
        <v>1</v>
      </c>
    </row>
    <row r="20" spans="3:12" ht="15.75" thickBot="1">
      <c r="C20" s="1790" t="s">
        <v>11</v>
      </c>
      <c r="D20" s="1791"/>
      <c r="E20" s="1791"/>
      <c r="F20" s="1791"/>
      <c r="G20" s="1792"/>
    </row>
    <row r="21" spans="3:12" ht="15.75" thickBot="1">
      <c r="C21" s="1761" t="s">
        <v>12</v>
      </c>
      <c r="D21" s="1762"/>
      <c r="E21" s="1762"/>
      <c r="F21" s="1762"/>
      <c r="G21" s="1763"/>
    </row>
    <row r="22" spans="3:12" ht="30" customHeight="1" thickBot="1">
      <c r="C22" s="429" t="s">
        <v>13</v>
      </c>
      <c r="D22" s="1781" t="s">
        <v>2146</v>
      </c>
      <c r="E22" s="1782"/>
      <c r="F22" s="1782"/>
      <c r="G22" s="1783"/>
    </row>
    <row r="23" spans="3:12" ht="31.5" customHeight="1" thickBot="1">
      <c r="C23" s="430" t="s">
        <v>14</v>
      </c>
      <c r="D23" s="1784" t="s">
        <v>2147</v>
      </c>
      <c r="E23" s="1785"/>
      <c r="F23" s="1785"/>
      <c r="G23" s="1786"/>
    </row>
    <row r="24" spans="3:12" ht="15.75" thickBot="1">
      <c r="C24" s="430" t="s">
        <v>15</v>
      </c>
      <c r="D24" s="1775" t="s">
        <v>2148</v>
      </c>
      <c r="E24" s="1776"/>
      <c r="F24" s="1776"/>
      <c r="G24" s="1777"/>
    </row>
    <row r="25" spans="3:12" ht="12.75" customHeight="1">
      <c r="C25" s="1756"/>
      <c r="D25" s="431">
        <v>2021</v>
      </c>
      <c r="E25" s="431">
        <v>2022</v>
      </c>
      <c r="F25" s="431">
        <v>2023</v>
      </c>
      <c r="G25" s="431">
        <v>2024</v>
      </c>
    </row>
    <row r="26" spans="3:12" ht="9" customHeight="1" thickBot="1">
      <c r="C26" s="1757"/>
      <c r="D26" s="432" t="s">
        <v>7</v>
      </c>
      <c r="E26" s="432" t="s">
        <v>8</v>
      </c>
      <c r="F26" s="432" t="s">
        <v>8</v>
      </c>
      <c r="G26" s="432" t="s">
        <v>8</v>
      </c>
    </row>
    <row r="27" spans="3:12" ht="15.75" thickBot="1">
      <c r="C27" s="430" t="s">
        <v>16</v>
      </c>
      <c r="D27" s="433">
        <v>65000</v>
      </c>
      <c r="E27" s="433">
        <v>65000</v>
      </c>
      <c r="F27" s="433">
        <v>65000</v>
      </c>
      <c r="G27" s="433">
        <v>65000</v>
      </c>
    </row>
    <row r="28" spans="3:12" ht="15.75" thickBot="1">
      <c r="C28" s="430" t="s">
        <v>17</v>
      </c>
      <c r="D28" s="434">
        <f>D45</f>
        <v>40050</v>
      </c>
      <c r="E28" s="434">
        <f>E45</f>
        <v>38900</v>
      </c>
      <c r="F28" s="434">
        <f>F45</f>
        <v>38100</v>
      </c>
      <c r="G28" s="434">
        <f>G45</f>
        <v>40100</v>
      </c>
    </row>
    <row r="29" spans="3:12" ht="15.75" thickBot="1">
      <c r="C29" s="430" t="s">
        <v>18</v>
      </c>
      <c r="D29" s="434">
        <f>D28/D27</f>
        <v>0.61615384615384616</v>
      </c>
      <c r="E29" s="434">
        <f>E28/E27</f>
        <v>0.59846153846153849</v>
      </c>
      <c r="F29" s="434">
        <f>F28/F27</f>
        <v>0.58615384615384614</v>
      </c>
      <c r="G29" s="434">
        <f>G28/G27</f>
        <v>0.61692307692307691</v>
      </c>
    </row>
    <row r="30" spans="3:12" ht="15.75" thickBot="1">
      <c r="C30" s="430" t="s">
        <v>19</v>
      </c>
      <c r="D30" s="435" t="s">
        <v>20</v>
      </c>
      <c r="E30" s="436">
        <f>E27/D27-1</f>
        <v>0</v>
      </c>
      <c r="F30" s="436">
        <f t="shared" ref="F30:G32" si="0">F27/E27-1</f>
        <v>0</v>
      </c>
      <c r="G30" s="436">
        <f t="shared" si="0"/>
        <v>0</v>
      </c>
      <c r="H30" s="437"/>
      <c r="I30" s="437"/>
      <c r="J30" s="437"/>
      <c r="K30" s="437"/>
      <c r="L30" s="437"/>
    </row>
    <row r="31" spans="3:12" ht="15.75" thickBot="1">
      <c r="C31" s="430" t="s">
        <v>21</v>
      </c>
      <c r="D31" s="435" t="s">
        <v>20</v>
      </c>
      <c r="E31" s="436">
        <f>E28/D28-1</f>
        <v>-2.8714107365792718E-2</v>
      </c>
      <c r="F31" s="436">
        <f t="shared" si="0"/>
        <v>-2.0565552699228773E-2</v>
      </c>
      <c r="G31" s="436">
        <f t="shared" si="0"/>
        <v>5.2493438320210029E-2</v>
      </c>
    </row>
    <row r="32" spans="3:12" ht="15.75" thickBot="1">
      <c r="C32" s="430" t="s">
        <v>22</v>
      </c>
      <c r="D32" s="435" t="s">
        <v>20</v>
      </c>
      <c r="E32" s="436">
        <f>E29/D29-1</f>
        <v>-2.8714107365792718E-2</v>
      </c>
      <c r="F32" s="436">
        <f t="shared" si="0"/>
        <v>-2.0565552699228884E-2</v>
      </c>
      <c r="G32" s="436">
        <f t="shared" si="0"/>
        <v>5.2493438320210029E-2</v>
      </c>
    </row>
    <row r="33" spans="3:7" ht="15" customHeight="1" thickBot="1">
      <c r="C33" s="1758" t="s">
        <v>96</v>
      </c>
      <c r="D33" s="1759"/>
      <c r="E33" s="1759"/>
      <c r="F33" s="1759"/>
      <c r="G33" s="1760"/>
    </row>
    <row r="34" spans="3:7" ht="12.75" customHeight="1">
      <c r="C34" s="1756"/>
      <c r="D34" s="431">
        <v>2021</v>
      </c>
      <c r="E34" s="431">
        <v>2022</v>
      </c>
      <c r="F34" s="431">
        <v>2023</v>
      </c>
      <c r="G34" s="431">
        <v>2024</v>
      </c>
    </row>
    <row r="35" spans="3:7" ht="9" customHeight="1" thickBot="1">
      <c r="C35" s="1757"/>
      <c r="D35" s="432" t="s">
        <v>7</v>
      </c>
      <c r="E35" s="432" t="s">
        <v>8</v>
      </c>
      <c r="F35" s="432" t="s">
        <v>8</v>
      </c>
      <c r="G35" s="432" t="s">
        <v>8</v>
      </c>
    </row>
    <row r="36" spans="3:7" ht="15.75" thickBot="1">
      <c r="C36" s="438" t="s">
        <v>23</v>
      </c>
      <c r="D36" s="439">
        <f>D37+D38</f>
        <v>25000</v>
      </c>
      <c r="E36" s="439">
        <f>E37+E38</f>
        <v>24000</v>
      </c>
      <c r="F36" s="439">
        <f>F37+F38</f>
        <v>24000</v>
      </c>
      <c r="G36" s="439">
        <f>G37+G38</f>
        <v>25000</v>
      </c>
    </row>
    <row r="37" spans="3:7" ht="15.75" thickBot="1">
      <c r="C37" s="440" t="s">
        <v>136</v>
      </c>
      <c r="D37" s="441">
        <v>25000</v>
      </c>
      <c r="E37" s="442">
        <v>24000</v>
      </c>
      <c r="F37" s="442">
        <v>24000</v>
      </c>
      <c r="G37" s="442">
        <v>25000</v>
      </c>
    </row>
    <row r="38" spans="3:7" ht="15.75" thickBot="1">
      <c r="C38" s="440" t="s">
        <v>137</v>
      </c>
      <c r="D38" s="443"/>
      <c r="E38" s="443"/>
      <c r="F38" s="443"/>
      <c r="G38" s="443"/>
    </row>
    <row r="39" spans="3:7" ht="24.75" thickBot="1">
      <c r="C39" s="438" t="s">
        <v>24</v>
      </c>
      <c r="D39" s="439">
        <f>D40+D41</f>
        <v>4100</v>
      </c>
      <c r="E39" s="439">
        <f>E40+E41</f>
        <v>4100</v>
      </c>
      <c r="F39" s="439">
        <f>F40+F41</f>
        <v>4100</v>
      </c>
      <c r="G39" s="439">
        <f>G40+G41</f>
        <v>4100</v>
      </c>
    </row>
    <row r="40" spans="3:7" ht="15.75" thickBot="1">
      <c r="C40" s="440" t="s">
        <v>136</v>
      </c>
      <c r="D40" s="444">
        <v>4100</v>
      </c>
      <c r="E40" s="439">
        <v>4100</v>
      </c>
      <c r="F40" s="439">
        <v>4100</v>
      </c>
      <c r="G40" s="439">
        <v>4100</v>
      </c>
    </row>
    <row r="41" spans="3:7" ht="15.75" thickBot="1">
      <c r="C41" s="440" t="s">
        <v>137</v>
      </c>
      <c r="D41" s="444"/>
      <c r="E41" s="439"/>
      <c r="F41" s="439"/>
      <c r="G41" s="439"/>
    </row>
    <row r="42" spans="3:7" ht="15.75" thickBot="1">
      <c r="C42" s="438" t="s">
        <v>25</v>
      </c>
      <c r="D42" s="439">
        <f>D43+D44</f>
        <v>10950</v>
      </c>
      <c r="E42" s="439">
        <f>E43+E44</f>
        <v>10800</v>
      </c>
      <c r="F42" s="439">
        <f>F43+F44</f>
        <v>10000</v>
      </c>
      <c r="G42" s="439">
        <f>G43+G44</f>
        <v>11000</v>
      </c>
    </row>
    <row r="43" spans="3:7" ht="15.75" thickBot="1">
      <c r="C43" s="440" t="s">
        <v>136</v>
      </c>
      <c r="D43" s="439">
        <v>10950</v>
      </c>
      <c r="E43" s="439">
        <v>10800</v>
      </c>
      <c r="F43" s="439">
        <v>10000</v>
      </c>
      <c r="G43" s="439">
        <v>11000</v>
      </c>
    </row>
    <row r="44" spans="3:7" ht="15.75" thickBot="1">
      <c r="C44" s="440" t="s">
        <v>137</v>
      </c>
      <c r="D44" s="444"/>
      <c r="E44" s="439"/>
      <c r="F44" s="439"/>
      <c r="G44" s="439"/>
    </row>
    <row r="45" spans="3:7" ht="15.75" thickBot="1">
      <c r="C45" s="445" t="s">
        <v>30</v>
      </c>
      <c r="D45" s="444">
        <f>D42+D39+D36</f>
        <v>40050</v>
      </c>
      <c r="E45" s="444">
        <f>E42+E39+E36</f>
        <v>38900</v>
      </c>
      <c r="F45" s="444">
        <f>F42+F39+F36</f>
        <v>38100</v>
      </c>
      <c r="G45" s="444">
        <f>G42+G39+G36</f>
        <v>40100</v>
      </c>
    </row>
    <row r="46" spans="3:7" ht="15.75" thickBot="1">
      <c r="C46" s="446" t="s">
        <v>31</v>
      </c>
      <c r="D46" s="447">
        <f>IF(D45-D28=0,0,"Error")</f>
        <v>0</v>
      </c>
      <c r="E46" s="447">
        <f>IF(E45-E28=0,0,"Error")</f>
        <v>0</v>
      </c>
      <c r="F46" s="447">
        <f>IF(F45-F28=0,0,"Error")</f>
        <v>0</v>
      </c>
      <c r="G46" s="447">
        <f>IF(G45-G28=0,0,"Error")</f>
        <v>0</v>
      </c>
    </row>
    <row r="47" spans="3:7" ht="15.75" thickBot="1">
      <c r="C47" s="1761" t="s">
        <v>38</v>
      </c>
      <c r="D47" s="1762"/>
      <c r="E47" s="1762"/>
      <c r="F47" s="1762"/>
      <c r="G47" s="1763"/>
    </row>
    <row r="48" spans="3:7" ht="15.75" thickBot="1">
      <c r="C48" s="1761" t="s">
        <v>39</v>
      </c>
      <c r="D48" s="1762"/>
      <c r="E48" s="1762"/>
      <c r="F48" s="1762"/>
      <c r="G48" s="1763"/>
    </row>
    <row r="49" spans="3:7" ht="15.75" thickBot="1">
      <c r="C49" s="429" t="s">
        <v>2149</v>
      </c>
      <c r="D49" s="1770" t="s">
        <v>200</v>
      </c>
      <c r="E49" s="1787"/>
      <c r="F49" s="1768"/>
      <c r="G49" s="1769"/>
    </row>
    <row r="50" spans="3:7" ht="35.25" customHeight="1" thickBot="1">
      <c r="C50" s="429" t="s">
        <v>67</v>
      </c>
      <c r="D50" s="429" t="s">
        <v>229</v>
      </c>
      <c r="E50" s="448" t="s">
        <v>138</v>
      </c>
      <c r="F50" s="1788" t="s">
        <v>289</v>
      </c>
      <c r="G50" s="1789"/>
    </row>
    <row r="51" spans="3:7" ht="15.75" thickBot="1">
      <c r="C51" s="449"/>
      <c r="D51" s="1770"/>
      <c r="E51" s="1771"/>
      <c r="F51" s="1768"/>
      <c r="G51" s="1769"/>
    </row>
    <row r="52" spans="3:7" ht="17.25" customHeight="1" thickBot="1">
      <c r="C52" s="430" t="s">
        <v>14</v>
      </c>
      <c r="D52" s="1770" t="s">
        <v>2150</v>
      </c>
      <c r="E52" s="1771"/>
      <c r="F52" s="1768"/>
      <c r="G52" s="1769"/>
    </row>
    <row r="53" spans="3:7" ht="15.75" thickBot="1">
      <c r="C53" s="430" t="s">
        <v>15</v>
      </c>
      <c r="D53" s="1775" t="s">
        <v>183</v>
      </c>
      <c r="E53" s="1776"/>
      <c r="F53" s="1776"/>
      <c r="G53" s="1777"/>
    </row>
    <row r="54" spans="3:7" ht="12.75" customHeight="1">
      <c r="C54" s="1756"/>
      <c r="D54" s="431">
        <v>2021</v>
      </c>
      <c r="E54" s="431">
        <v>2022</v>
      </c>
      <c r="F54" s="431">
        <v>2023</v>
      </c>
      <c r="G54" s="431">
        <v>2024</v>
      </c>
    </row>
    <row r="55" spans="3:7" ht="9" customHeight="1" thickBot="1">
      <c r="C55" s="1757"/>
      <c r="D55" s="432" t="s">
        <v>7</v>
      </c>
      <c r="E55" s="432" t="s">
        <v>8</v>
      </c>
      <c r="F55" s="432" t="s">
        <v>8</v>
      </c>
      <c r="G55" s="432" t="s">
        <v>8</v>
      </c>
    </row>
    <row r="56" spans="3:7" ht="15.75" thickBot="1">
      <c r="C56" s="430" t="s">
        <v>16</v>
      </c>
      <c r="D56" s="434">
        <v>302</v>
      </c>
      <c r="E56" s="434">
        <v>402</v>
      </c>
      <c r="F56" s="434">
        <v>309</v>
      </c>
      <c r="G56" s="434">
        <v>309</v>
      </c>
    </row>
    <row r="57" spans="3:7" ht="15.75" thickBot="1">
      <c r="C57" s="430" t="s">
        <v>17</v>
      </c>
      <c r="D57" s="434">
        <f>D75</f>
        <v>3000</v>
      </c>
      <c r="E57" s="434">
        <f>E75</f>
        <v>3000</v>
      </c>
      <c r="F57" s="434">
        <f>F75</f>
        <v>3000</v>
      </c>
      <c r="G57" s="434">
        <f>G75</f>
        <v>3000</v>
      </c>
    </row>
    <row r="58" spans="3:7" ht="15.75" thickBot="1">
      <c r="C58" s="430" t="s">
        <v>18</v>
      </c>
      <c r="D58" s="434">
        <f>D57/D56</f>
        <v>9.9337748344370862</v>
      </c>
      <c r="E58" s="434">
        <f>E57/E56</f>
        <v>7.4626865671641793</v>
      </c>
      <c r="F58" s="434">
        <f>F57/F56</f>
        <v>9.7087378640776691</v>
      </c>
      <c r="G58" s="434">
        <f>G57/G56</f>
        <v>9.7087378640776691</v>
      </c>
    </row>
    <row r="59" spans="3:7" ht="15.75" thickBot="1">
      <c r="C59" s="430" t="s">
        <v>19</v>
      </c>
      <c r="D59" s="435" t="s">
        <v>20</v>
      </c>
      <c r="E59" s="436">
        <f>E56/D56-1</f>
        <v>0.33112582781456945</v>
      </c>
      <c r="F59" s="436">
        <f t="shared" ref="F59:G61" si="1">F56/E56-1</f>
        <v>-0.23134328358208955</v>
      </c>
      <c r="G59" s="436">
        <f t="shared" si="1"/>
        <v>0</v>
      </c>
    </row>
    <row r="60" spans="3:7" ht="15.75" thickBot="1">
      <c r="C60" s="430" t="s">
        <v>21</v>
      </c>
      <c r="D60" s="435" t="s">
        <v>20</v>
      </c>
      <c r="E60" s="436">
        <f>E57/D57-1</f>
        <v>0</v>
      </c>
      <c r="F60" s="436">
        <f t="shared" si="1"/>
        <v>0</v>
      </c>
      <c r="G60" s="436">
        <f t="shared" si="1"/>
        <v>0</v>
      </c>
    </row>
    <row r="61" spans="3:7" ht="15.75" thickBot="1">
      <c r="C61" s="430" t="s">
        <v>22</v>
      </c>
      <c r="D61" s="435" t="s">
        <v>20</v>
      </c>
      <c r="E61" s="436">
        <f>E58/D58-1</f>
        <v>-0.24875621890547261</v>
      </c>
      <c r="F61" s="436">
        <f t="shared" si="1"/>
        <v>0.30097087378640763</v>
      </c>
      <c r="G61" s="436">
        <f t="shared" si="1"/>
        <v>0</v>
      </c>
    </row>
    <row r="62" spans="3:7" ht="15" customHeight="1" thickBot="1">
      <c r="C62" s="1758" t="s">
        <v>98</v>
      </c>
      <c r="D62" s="1759"/>
      <c r="E62" s="1759"/>
      <c r="F62" s="1759"/>
      <c r="G62" s="1760"/>
    </row>
    <row r="63" spans="3:7" ht="12.75" customHeight="1">
      <c r="C63" s="1756"/>
      <c r="D63" s="431">
        <v>2021</v>
      </c>
      <c r="E63" s="431">
        <v>2022</v>
      </c>
      <c r="F63" s="431">
        <v>2023</v>
      </c>
      <c r="G63" s="431">
        <v>2024</v>
      </c>
    </row>
    <row r="64" spans="3:7" ht="9" customHeight="1" thickBot="1">
      <c r="C64" s="1757"/>
      <c r="D64" s="432" t="s">
        <v>7</v>
      </c>
      <c r="E64" s="432" t="s">
        <v>8</v>
      </c>
      <c r="F64" s="432" t="s">
        <v>8</v>
      </c>
      <c r="G64" s="432" t="s">
        <v>8</v>
      </c>
    </row>
    <row r="65" spans="3:7" ht="15.75" thickBot="1">
      <c r="C65" s="438" t="s">
        <v>41</v>
      </c>
      <c r="D65" s="439">
        <f>D66+D67+D68+D69</f>
        <v>0</v>
      </c>
      <c r="E65" s="439">
        <f>E66+E67+E68+E69</f>
        <v>0</v>
      </c>
      <c r="F65" s="439">
        <f>F66+F67+F68+F69</f>
        <v>0</v>
      </c>
      <c r="G65" s="439">
        <f>G66+G67+G68+G69</f>
        <v>0</v>
      </c>
    </row>
    <row r="66" spans="3:7" ht="15.75" thickBot="1">
      <c r="C66" s="440" t="s">
        <v>136</v>
      </c>
      <c r="D66" s="439"/>
      <c r="E66" s="439"/>
      <c r="F66" s="439"/>
      <c r="G66" s="439"/>
    </row>
    <row r="67" spans="3:7" ht="15.75" thickBot="1">
      <c r="C67" s="440" t="s">
        <v>141</v>
      </c>
      <c r="D67" s="439"/>
      <c r="E67" s="439"/>
      <c r="F67" s="439"/>
      <c r="G67" s="439"/>
    </row>
    <row r="68" spans="3:7" ht="15.75" thickBot="1">
      <c r="C68" s="440" t="s">
        <v>142</v>
      </c>
      <c r="D68" s="439"/>
      <c r="E68" s="439"/>
      <c r="F68" s="439"/>
      <c r="G68" s="439"/>
    </row>
    <row r="69" spans="3:7" ht="15.75" thickBot="1">
      <c r="C69" s="440" t="s">
        <v>143</v>
      </c>
      <c r="D69" s="439"/>
      <c r="E69" s="439"/>
      <c r="F69" s="439"/>
      <c r="G69" s="439"/>
    </row>
    <row r="70" spans="3:7" ht="15.75" thickBot="1">
      <c r="C70" s="438" t="s">
        <v>42</v>
      </c>
      <c r="D70" s="444">
        <f>D71+D72+D73+D74</f>
        <v>3000</v>
      </c>
      <c r="E70" s="444">
        <f>E71+E72+E73+E74</f>
        <v>3000</v>
      </c>
      <c r="F70" s="444">
        <f>F71+F72+F73+F74</f>
        <v>3000</v>
      </c>
      <c r="G70" s="444">
        <f>G71+G72+G73+G74</f>
        <v>3000</v>
      </c>
    </row>
    <row r="71" spans="3:7" ht="15.75" thickBot="1">
      <c r="C71" s="440" t="s">
        <v>136</v>
      </c>
      <c r="D71" s="444">
        <v>3000</v>
      </c>
      <c r="E71" s="439">
        <v>3000</v>
      </c>
      <c r="F71" s="439">
        <v>3000</v>
      </c>
      <c r="G71" s="439">
        <v>3000</v>
      </c>
    </row>
    <row r="72" spans="3:7" ht="15.75" thickBot="1">
      <c r="C72" s="440" t="s">
        <v>141</v>
      </c>
      <c r="D72" s="444"/>
      <c r="E72" s="439"/>
      <c r="F72" s="439"/>
      <c r="G72" s="439"/>
    </row>
    <row r="73" spans="3:7" ht="15.75" thickBot="1">
      <c r="C73" s="440" t="s">
        <v>142</v>
      </c>
      <c r="D73" s="444"/>
      <c r="E73" s="439"/>
      <c r="F73" s="439"/>
      <c r="G73" s="439"/>
    </row>
    <row r="74" spans="3:7" ht="15.75" thickBot="1">
      <c r="C74" s="440" t="s">
        <v>143</v>
      </c>
      <c r="D74" s="444"/>
      <c r="E74" s="439"/>
      <c r="F74" s="439"/>
      <c r="G74" s="439"/>
    </row>
    <row r="75" spans="3:7" ht="15.75" thickBot="1">
      <c r="C75" s="450" t="s">
        <v>30</v>
      </c>
      <c r="D75" s="444">
        <f>D65+D70</f>
        <v>3000</v>
      </c>
      <c r="E75" s="444">
        <f>E65+E70</f>
        <v>3000</v>
      </c>
      <c r="F75" s="444">
        <f>F65+F70</f>
        <v>3000</v>
      </c>
      <c r="G75" s="444">
        <f>G65+G70</f>
        <v>3000</v>
      </c>
    </row>
    <row r="76" spans="3:7" ht="34.5" thickBot="1">
      <c r="C76" s="429" t="s">
        <v>32</v>
      </c>
      <c r="D76" s="429" t="s">
        <v>2151</v>
      </c>
      <c r="E76" s="448" t="s">
        <v>138</v>
      </c>
      <c r="F76" s="1768" t="s">
        <v>2152</v>
      </c>
      <c r="G76" s="1769"/>
    </row>
    <row r="77" spans="3:7" ht="17.25" customHeight="1" thickBot="1">
      <c r="C77" s="430" t="s">
        <v>14</v>
      </c>
      <c r="D77" s="1778" t="s">
        <v>2153</v>
      </c>
      <c r="E77" s="1779"/>
      <c r="F77" s="1779"/>
      <c r="G77" s="1780"/>
    </row>
    <row r="78" spans="3:7" ht="15.75" thickBot="1">
      <c r="C78" s="430" t="s">
        <v>15</v>
      </c>
      <c r="D78" s="1775" t="s">
        <v>212</v>
      </c>
      <c r="E78" s="1776"/>
      <c r="F78" s="1776"/>
      <c r="G78" s="1777"/>
    </row>
    <row r="79" spans="3:7" ht="12.75" customHeight="1">
      <c r="C79" s="1756"/>
      <c r="D79" s="431">
        <v>2021</v>
      </c>
      <c r="E79" s="431">
        <v>2022</v>
      </c>
      <c r="F79" s="431">
        <v>2023</v>
      </c>
      <c r="G79" s="431">
        <v>2024</v>
      </c>
    </row>
    <row r="80" spans="3:7" ht="9" customHeight="1" thickBot="1">
      <c r="C80" s="1757"/>
      <c r="D80" s="432" t="s">
        <v>7</v>
      </c>
      <c r="E80" s="432" t="s">
        <v>8</v>
      </c>
      <c r="F80" s="432" t="s">
        <v>8</v>
      </c>
      <c r="G80" s="432" t="s">
        <v>8</v>
      </c>
    </row>
    <row r="81" spans="3:12" ht="15.75" thickBot="1">
      <c r="C81" s="430" t="s">
        <v>16</v>
      </c>
      <c r="D81" s="430"/>
      <c r="E81" s="430"/>
      <c r="F81" s="451">
        <v>1</v>
      </c>
      <c r="G81" s="451">
        <v>1</v>
      </c>
    </row>
    <row r="82" spans="3:12" ht="15.75" thickBot="1">
      <c r="C82" s="430" t="s">
        <v>17</v>
      </c>
      <c r="D82" s="434">
        <f>D100</f>
        <v>0</v>
      </c>
      <c r="E82" s="434">
        <f>E100</f>
        <v>0</v>
      </c>
      <c r="F82" s="434">
        <f>F100</f>
        <v>800</v>
      </c>
      <c r="G82" s="434">
        <f>G100</f>
        <v>800</v>
      </c>
    </row>
    <row r="83" spans="3:12" ht="15.75" thickBot="1">
      <c r="C83" s="430" t="s">
        <v>18</v>
      </c>
      <c r="D83" s="434" t="e">
        <f>D82/D81</f>
        <v>#DIV/0!</v>
      </c>
      <c r="E83" s="434" t="e">
        <f>E82/E81</f>
        <v>#DIV/0!</v>
      </c>
      <c r="F83" s="434">
        <f>F82/F81</f>
        <v>800</v>
      </c>
      <c r="G83" s="434">
        <f>G82/G81</f>
        <v>800</v>
      </c>
    </row>
    <row r="84" spans="3:12" ht="15.75" thickBot="1">
      <c r="C84" s="430" t="s">
        <v>19</v>
      </c>
      <c r="D84" s="435" t="s">
        <v>20</v>
      </c>
      <c r="E84" s="436" t="e">
        <f>E81/D81-1</f>
        <v>#DIV/0!</v>
      </c>
      <c r="F84" s="436" t="e">
        <f t="shared" ref="F84:G86" si="2">F81/E81-1</f>
        <v>#DIV/0!</v>
      </c>
      <c r="G84" s="436">
        <f t="shared" si="2"/>
        <v>0</v>
      </c>
      <c r="H84" s="437"/>
      <c r="I84" s="437"/>
      <c r="J84" s="437"/>
      <c r="K84" s="437"/>
      <c r="L84" s="437"/>
    </row>
    <row r="85" spans="3:12" ht="15.75" thickBot="1">
      <c r="C85" s="430" t="s">
        <v>21</v>
      </c>
      <c r="D85" s="435" t="s">
        <v>20</v>
      </c>
      <c r="E85" s="436" t="e">
        <f>E82/D82-1</f>
        <v>#DIV/0!</v>
      </c>
      <c r="F85" s="436" t="e">
        <f t="shared" si="2"/>
        <v>#DIV/0!</v>
      </c>
      <c r="G85" s="436">
        <f t="shared" si="2"/>
        <v>0</v>
      </c>
    </row>
    <row r="86" spans="3:12" ht="15.75" thickBot="1">
      <c r="C86" s="430" t="s">
        <v>22</v>
      </c>
      <c r="D86" s="435" t="s">
        <v>20</v>
      </c>
      <c r="E86" s="436" t="e">
        <f>E83/D83-1</f>
        <v>#DIV/0!</v>
      </c>
      <c r="F86" s="436" t="e">
        <f t="shared" si="2"/>
        <v>#DIV/0!</v>
      </c>
      <c r="G86" s="436">
        <f t="shared" si="2"/>
        <v>0</v>
      </c>
    </row>
    <row r="87" spans="3:12" ht="15.75" thickBot="1">
      <c r="C87" s="1758" t="s">
        <v>117</v>
      </c>
      <c r="D87" s="1759"/>
      <c r="E87" s="1759"/>
      <c r="F87" s="1759"/>
      <c r="G87" s="1760"/>
    </row>
    <row r="88" spans="3:12" ht="12.75" customHeight="1">
      <c r="C88" s="1756"/>
      <c r="D88" s="431">
        <v>2021</v>
      </c>
      <c r="E88" s="431">
        <v>2022</v>
      </c>
      <c r="F88" s="431">
        <v>2023</v>
      </c>
      <c r="G88" s="431">
        <v>2024</v>
      </c>
    </row>
    <row r="89" spans="3:12" ht="9" customHeight="1" thickBot="1">
      <c r="C89" s="1757"/>
      <c r="D89" s="432" t="s">
        <v>7</v>
      </c>
      <c r="E89" s="432" t="s">
        <v>8</v>
      </c>
      <c r="F89" s="432" t="s">
        <v>8</v>
      </c>
      <c r="G89" s="432" t="s">
        <v>8</v>
      </c>
    </row>
    <row r="90" spans="3:12" ht="15.75" thickBot="1">
      <c r="C90" s="438" t="s">
        <v>41</v>
      </c>
      <c r="D90" s="439">
        <f>D91+D92+D93+D94</f>
        <v>0</v>
      </c>
      <c r="E90" s="439">
        <f>E91+E92+E93+E94</f>
        <v>0</v>
      </c>
      <c r="F90" s="439">
        <f>F91+F92+F93+F94</f>
        <v>0</v>
      </c>
      <c r="G90" s="439">
        <f>G91+G92+G93+G94</f>
        <v>0</v>
      </c>
    </row>
    <row r="91" spans="3:12" ht="15.75" thickBot="1">
      <c r="C91" s="440" t="s">
        <v>136</v>
      </c>
      <c r="D91" s="439"/>
      <c r="E91" s="439"/>
      <c r="F91" s="439"/>
      <c r="G91" s="439"/>
    </row>
    <row r="92" spans="3:12" ht="15.75" thickBot="1">
      <c r="C92" s="440" t="s">
        <v>141</v>
      </c>
      <c r="D92" s="439"/>
      <c r="E92" s="439"/>
      <c r="F92" s="439"/>
      <c r="G92" s="439"/>
    </row>
    <row r="93" spans="3:12" ht="15.75" thickBot="1">
      <c r="C93" s="440" t="s">
        <v>142</v>
      </c>
      <c r="D93" s="439"/>
      <c r="E93" s="439"/>
      <c r="F93" s="439"/>
      <c r="G93" s="439"/>
    </row>
    <row r="94" spans="3:12" ht="15.75" thickBot="1">
      <c r="C94" s="440" t="s">
        <v>143</v>
      </c>
      <c r="D94" s="439"/>
      <c r="E94" s="439"/>
      <c r="F94" s="439"/>
      <c r="G94" s="439"/>
    </row>
    <row r="95" spans="3:12" ht="15.75" thickBot="1">
      <c r="C95" s="438" t="s">
        <v>42</v>
      </c>
      <c r="D95" s="444">
        <f>D96+D97+D98+D99</f>
        <v>0</v>
      </c>
      <c r="E95" s="444">
        <f>E96+E97+E98+E99</f>
        <v>0</v>
      </c>
      <c r="F95" s="444">
        <f>F96+F97+F98+F99</f>
        <v>800</v>
      </c>
      <c r="G95" s="444">
        <f>G96+G97+G98+G99</f>
        <v>800</v>
      </c>
    </row>
    <row r="96" spans="3:12" ht="15.75" thickBot="1">
      <c r="C96" s="452" t="s">
        <v>136</v>
      </c>
      <c r="D96" s="453"/>
      <c r="E96" s="454"/>
      <c r="F96" s="454">
        <v>800</v>
      </c>
      <c r="G96" s="454">
        <v>800</v>
      </c>
    </row>
    <row r="97" spans="3:7" ht="15.75" thickBot="1">
      <c r="C97" s="440" t="s">
        <v>141</v>
      </c>
      <c r="D97" s="444"/>
      <c r="E97" s="439"/>
      <c r="F97" s="439"/>
      <c r="G97" s="439"/>
    </row>
    <row r="98" spans="3:7" ht="15.75" thickBot="1">
      <c r="C98" s="440" t="s">
        <v>142</v>
      </c>
      <c r="D98" s="444"/>
      <c r="E98" s="439"/>
      <c r="F98" s="439"/>
      <c r="G98" s="439"/>
    </row>
    <row r="99" spans="3:7" ht="15.75" thickBot="1">
      <c r="C99" s="440" t="s">
        <v>143</v>
      </c>
      <c r="D99" s="444"/>
      <c r="E99" s="439"/>
      <c r="F99" s="439"/>
      <c r="G99" s="439"/>
    </row>
    <row r="100" spans="3:7" ht="15.75" thickBot="1">
      <c r="C100" s="450" t="s">
        <v>144</v>
      </c>
      <c r="D100" s="444">
        <f>D90+D95</f>
        <v>0</v>
      </c>
      <c r="E100" s="444">
        <f>E90+E95</f>
        <v>0</v>
      </c>
      <c r="F100" s="444">
        <f>F90+F95</f>
        <v>800</v>
      </c>
      <c r="G100" s="444">
        <f>G90+G95</f>
        <v>800</v>
      </c>
    </row>
    <row r="101" spans="3:7" ht="15.75" hidden="1" thickBot="1">
      <c r="C101" s="1761" t="s">
        <v>44</v>
      </c>
      <c r="D101" s="1762"/>
      <c r="E101" s="1762"/>
      <c r="F101" s="1762"/>
      <c r="G101" s="1763"/>
    </row>
    <row r="102" spans="3:7" ht="15.75" hidden="1" thickBot="1">
      <c r="C102" s="1761" t="s">
        <v>45</v>
      </c>
      <c r="D102" s="1762"/>
      <c r="E102" s="1762"/>
      <c r="F102" s="1762"/>
      <c r="G102" s="1763"/>
    </row>
    <row r="103" spans="3:7" ht="15.75" hidden="1" thickBot="1">
      <c r="C103" s="429" t="s">
        <v>2154</v>
      </c>
      <c r="D103" s="1764" t="s">
        <v>2155</v>
      </c>
      <c r="E103" s="1765"/>
      <c r="F103" s="1766"/>
      <c r="G103" s="1767"/>
    </row>
    <row r="104" spans="3:7" ht="42.75" hidden="1" customHeight="1" thickBot="1">
      <c r="C104" s="429" t="s">
        <v>67</v>
      </c>
      <c r="D104" s="429"/>
      <c r="E104" s="448"/>
      <c r="F104" s="1768"/>
      <c r="G104" s="1769"/>
    </row>
    <row r="105" spans="3:7" ht="15.75" hidden="1" thickBot="1">
      <c r="C105" s="449"/>
      <c r="D105" s="1770"/>
      <c r="E105" s="1771"/>
      <c r="F105" s="1768"/>
      <c r="G105" s="1769"/>
    </row>
    <row r="106" spans="3:7" ht="30.75" hidden="1" customHeight="1" thickBot="1">
      <c r="C106" s="430" t="s">
        <v>14</v>
      </c>
      <c r="D106" s="1772"/>
      <c r="E106" s="1773"/>
      <c r="F106" s="1773"/>
      <c r="G106" s="1774"/>
    </row>
    <row r="107" spans="3:7" ht="17.25" hidden="1" customHeight="1" thickBot="1">
      <c r="C107" s="455" t="s">
        <v>15</v>
      </c>
      <c r="D107" s="1770" t="s">
        <v>2156</v>
      </c>
      <c r="E107" s="1771"/>
      <c r="F107" s="1768"/>
      <c r="G107" s="1769"/>
    </row>
    <row r="108" spans="3:7" ht="12.75" hidden="1" customHeight="1">
      <c r="C108" s="1756"/>
      <c r="D108" s="431">
        <v>2021</v>
      </c>
      <c r="E108" s="431">
        <v>2022</v>
      </c>
      <c r="F108" s="431">
        <v>2023</v>
      </c>
      <c r="G108" s="431">
        <v>2024</v>
      </c>
    </row>
    <row r="109" spans="3:7" ht="9" hidden="1" customHeight="1" thickBot="1">
      <c r="C109" s="1757"/>
      <c r="D109" s="432" t="s">
        <v>7</v>
      </c>
      <c r="E109" s="432" t="s">
        <v>8</v>
      </c>
      <c r="F109" s="432" t="s">
        <v>8</v>
      </c>
      <c r="G109" s="432" t="s">
        <v>8</v>
      </c>
    </row>
    <row r="110" spans="3:7" ht="15.75" hidden="1" thickBot="1">
      <c r="C110" s="430" t="s">
        <v>16</v>
      </c>
      <c r="D110" s="434">
        <v>0</v>
      </c>
      <c r="E110" s="434"/>
      <c r="F110" s="434"/>
      <c r="G110" s="434"/>
    </row>
    <row r="111" spans="3:7" ht="15.75" hidden="1" thickBot="1">
      <c r="C111" s="430" t="s">
        <v>17</v>
      </c>
      <c r="D111" s="434">
        <f>D129</f>
        <v>0</v>
      </c>
      <c r="E111" s="434">
        <f>E129</f>
        <v>0</v>
      </c>
      <c r="F111" s="434">
        <f>F129</f>
        <v>0</v>
      </c>
      <c r="G111" s="434">
        <f>G129</f>
        <v>0</v>
      </c>
    </row>
    <row r="112" spans="3:7" ht="15.75" hidden="1" thickBot="1">
      <c r="C112" s="430" t="s">
        <v>18</v>
      </c>
      <c r="D112" s="434" t="e">
        <f>D111/D110</f>
        <v>#DIV/0!</v>
      </c>
      <c r="E112" s="434" t="e">
        <f>E111/E110</f>
        <v>#DIV/0!</v>
      </c>
      <c r="F112" s="434" t="e">
        <f>F111/F110</f>
        <v>#DIV/0!</v>
      </c>
      <c r="G112" s="434" t="e">
        <f>G111/G110</f>
        <v>#DIV/0!</v>
      </c>
    </row>
    <row r="113" spans="3:12" ht="15.75" hidden="1" thickBot="1">
      <c r="C113" s="430" t="s">
        <v>19</v>
      </c>
      <c r="D113" s="435" t="s">
        <v>20</v>
      </c>
      <c r="E113" s="436" t="e">
        <f>E110/D110-1</f>
        <v>#DIV/0!</v>
      </c>
      <c r="F113" s="436" t="e">
        <f t="shared" ref="F113:G115" si="3">F110/E110-1</f>
        <v>#DIV/0!</v>
      </c>
      <c r="G113" s="436" t="e">
        <f t="shared" si="3"/>
        <v>#DIV/0!</v>
      </c>
      <c r="H113" s="437"/>
      <c r="I113" s="437"/>
      <c r="J113" s="437"/>
      <c r="K113" s="437"/>
      <c r="L113" s="437"/>
    </row>
    <row r="114" spans="3:12" ht="15.75" hidden="1" thickBot="1">
      <c r="C114" s="430" t="s">
        <v>21</v>
      </c>
      <c r="D114" s="435" t="s">
        <v>20</v>
      </c>
      <c r="E114" s="436" t="e">
        <f>E111/D111-1</f>
        <v>#DIV/0!</v>
      </c>
      <c r="F114" s="436" t="e">
        <f t="shared" si="3"/>
        <v>#DIV/0!</v>
      </c>
      <c r="G114" s="436" t="e">
        <f t="shared" si="3"/>
        <v>#DIV/0!</v>
      </c>
    </row>
    <row r="115" spans="3:12" ht="15.75" hidden="1" thickBot="1">
      <c r="C115" s="430" t="s">
        <v>22</v>
      </c>
      <c r="D115" s="435" t="s">
        <v>20</v>
      </c>
      <c r="E115" s="436" t="e">
        <f>E112/D112-1</f>
        <v>#DIV/0!</v>
      </c>
      <c r="F115" s="436" t="e">
        <f t="shared" si="3"/>
        <v>#DIV/0!</v>
      </c>
      <c r="G115" s="436" t="e">
        <f t="shared" si="3"/>
        <v>#DIV/0!</v>
      </c>
    </row>
    <row r="116" spans="3:12" ht="15.75" hidden="1" thickBot="1">
      <c r="C116" s="1758" t="s">
        <v>98</v>
      </c>
      <c r="D116" s="1759"/>
      <c r="E116" s="1759"/>
      <c r="F116" s="1759"/>
      <c r="G116" s="1760"/>
    </row>
    <row r="117" spans="3:12" ht="12.75" hidden="1" customHeight="1">
      <c r="C117" s="1756"/>
      <c r="D117" s="431">
        <v>2021</v>
      </c>
      <c r="E117" s="431">
        <v>2022</v>
      </c>
      <c r="F117" s="431">
        <v>2023</v>
      </c>
      <c r="G117" s="431">
        <v>2024</v>
      </c>
    </row>
    <row r="118" spans="3:12" ht="9" hidden="1" customHeight="1" thickBot="1">
      <c r="C118" s="1757"/>
      <c r="D118" s="432" t="s">
        <v>7</v>
      </c>
      <c r="E118" s="432" t="s">
        <v>8</v>
      </c>
      <c r="F118" s="432" t="s">
        <v>8</v>
      </c>
      <c r="G118" s="432" t="s">
        <v>8</v>
      </c>
    </row>
    <row r="119" spans="3:12" ht="15.75" hidden="1" thickBot="1">
      <c r="C119" s="438" t="s">
        <v>41</v>
      </c>
      <c r="D119" s="439">
        <f>D120+D121+D122+D123</f>
        <v>0</v>
      </c>
      <c r="E119" s="439">
        <f>E120+E121+E122+E123</f>
        <v>0</v>
      </c>
      <c r="F119" s="439">
        <f>F120+F121+F122+F123</f>
        <v>0</v>
      </c>
      <c r="G119" s="439">
        <f>G120+G121+G122+G123</f>
        <v>0</v>
      </c>
    </row>
    <row r="120" spans="3:12" ht="15.75" hidden="1" thickBot="1">
      <c r="C120" s="440" t="s">
        <v>136</v>
      </c>
      <c r="D120" s="439"/>
      <c r="E120" s="439"/>
      <c r="F120" s="439"/>
      <c r="G120" s="439"/>
    </row>
    <row r="121" spans="3:12" ht="15.75" hidden="1" thickBot="1">
      <c r="C121" s="440" t="s">
        <v>141</v>
      </c>
      <c r="D121" s="439"/>
      <c r="E121" s="439"/>
      <c r="F121" s="439"/>
      <c r="G121" s="439"/>
    </row>
    <row r="122" spans="3:12" ht="15.75" hidden="1" thickBot="1">
      <c r="C122" s="440" t="s">
        <v>142</v>
      </c>
      <c r="D122" s="439"/>
      <c r="E122" s="439"/>
      <c r="F122" s="439"/>
      <c r="G122" s="439"/>
    </row>
    <row r="123" spans="3:12" ht="15.75" hidden="1" thickBot="1">
      <c r="C123" s="440" t="s">
        <v>143</v>
      </c>
      <c r="D123" s="439"/>
      <c r="E123" s="439"/>
      <c r="F123" s="439"/>
      <c r="G123" s="439"/>
    </row>
    <row r="124" spans="3:12" ht="15.75" hidden="1" thickBot="1">
      <c r="C124" s="438" t="s">
        <v>42</v>
      </c>
      <c r="D124" s="444">
        <f>D125+D126+D127+D128</f>
        <v>0</v>
      </c>
      <c r="E124" s="444">
        <f>E125+E126+E127+E128</f>
        <v>0</v>
      </c>
      <c r="F124" s="444">
        <f>F125+F126+F127+F128</f>
        <v>0</v>
      </c>
      <c r="G124" s="444">
        <f>G125+G126+G127+G128</f>
        <v>0</v>
      </c>
    </row>
    <row r="125" spans="3:12" ht="15.75" hidden="1" thickBot="1">
      <c r="C125" s="440" t="s">
        <v>136</v>
      </c>
      <c r="D125" s="444"/>
      <c r="E125" s="454"/>
      <c r="F125" s="454"/>
      <c r="G125" s="439"/>
    </row>
    <row r="126" spans="3:12" ht="15.75" hidden="1" thickBot="1">
      <c r="C126" s="440" t="s">
        <v>141</v>
      </c>
      <c r="D126" s="444"/>
      <c r="E126" s="439"/>
      <c r="F126" s="439"/>
      <c r="G126" s="439"/>
    </row>
    <row r="127" spans="3:12" ht="15.75" hidden="1" thickBot="1">
      <c r="C127" s="440" t="s">
        <v>142</v>
      </c>
      <c r="D127" s="444"/>
      <c r="E127" s="439"/>
      <c r="F127" s="439"/>
      <c r="G127" s="439"/>
    </row>
    <row r="128" spans="3:12" ht="15.75" hidden="1" thickBot="1">
      <c r="C128" s="440" t="s">
        <v>143</v>
      </c>
      <c r="D128" s="444"/>
      <c r="E128" s="439"/>
      <c r="F128" s="439"/>
      <c r="G128" s="439"/>
    </row>
    <row r="129" spans="3:8" ht="15.75" hidden="1" thickBot="1">
      <c r="C129" s="450" t="s">
        <v>30</v>
      </c>
      <c r="D129" s="444">
        <f>D119+D124</f>
        <v>0</v>
      </c>
      <c r="E129" s="444">
        <f>E119+E124</f>
        <v>0</v>
      </c>
      <c r="F129" s="444">
        <f>F119+F124</f>
        <v>0</v>
      </c>
      <c r="G129" s="444">
        <f>G119+G124</f>
        <v>0</v>
      </c>
    </row>
    <row r="130" spans="3:8" ht="15.75" thickBot="1">
      <c r="C130" s="456"/>
      <c r="D130" s="457"/>
      <c r="E130" s="457"/>
      <c r="F130" s="457"/>
      <c r="G130" s="457"/>
    </row>
    <row r="131" spans="3:8" ht="27" customHeight="1" thickBot="1">
      <c r="C131" s="422" t="s">
        <v>49</v>
      </c>
      <c r="D131" s="458">
        <f>D111+D82+D57+D28</f>
        <v>43050</v>
      </c>
      <c r="E131" s="458">
        <f>E111+E82+E57+E28</f>
        <v>41900</v>
      </c>
      <c r="F131" s="458">
        <f>F111+F82+F57+F28</f>
        <v>41900</v>
      </c>
      <c r="G131" s="458">
        <f>G111+G82+G57+G28</f>
        <v>43900</v>
      </c>
    </row>
    <row r="132" spans="3:8" ht="24.75" thickBot="1">
      <c r="C132" s="422" t="s">
        <v>50</v>
      </c>
      <c r="D132" s="458">
        <f>D133+D136+D139+D142+D147</f>
        <v>43050</v>
      </c>
      <c r="E132" s="458">
        <f>E133+E136+E139+E142+E147</f>
        <v>41900</v>
      </c>
      <c r="F132" s="458">
        <f>F133+F136+F139+F142+F147</f>
        <v>41900</v>
      </c>
      <c r="G132" s="458">
        <f>G133+G136+G139+G142+G147</f>
        <v>43900</v>
      </c>
      <c r="H132" s="437"/>
    </row>
    <row r="133" spans="3:8" ht="15.75" thickBot="1">
      <c r="C133" s="438" t="s">
        <v>23</v>
      </c>
      <c r="D133" s="459">
        <f>D134+D135</f>
        <v>25000</v>
      </c>
      <c r="E133" s="459">
        <f>E134+E135</f>
        <v>24000</v>
      </c>
      <c r="F133" s="459">
        <f>F134+F135</f>
        <v>24000</v>
      </c>
      <c r="G133" s="459">
        <f>G134+G135</f>
        <v>25000</v>
      </c>
    </row>
    <row r="134" spans="3:8" ht="15.75" thickBot="1">
      <c r="C134" s="440" t="s">
        <v>136</v>
      </c>
      <c r="D134" s="444">
        <f t="shared" ref="D134:G135" si="4">D37</f>
        <v>25000</v>
      </c>
      <c r="E134" s="444">
        <f t="shared" si="4"/>
        <v>24000</v>
      </c>
      <c r="F134" s="444">
        <f t="shared" si="4"/>
        <v>24000</v>
      </c>
      <c r="G134" s="444">
        <f t="shared" si="4"/>
        <v>25000</v>
      </c>
    </row>
    <row r="135" spans="3:8" ht="15.75" thickBot="1">
      <c r="C135" s="440" t="s">
        <v>148</v>
      </c>
      <c r="D135" s="444">
        <f t="shared" si="4"/>
        <v>0</v>
      </c>
      <c r="E135" s="444">
        <f t="shared" si="4"/>
        <v>0</v>
      </c>
      <c r="F135" s="444">
        <f t="shared" si="4"/>
        <v>0</v>
      </c>
      <c r="G135" s="444">
        <f t="shared" si="4"/>
        <v>0</v>
      </c>
    </row>
    <row r="136" spans="3:8" ht="24.75" thickBot="1">
      <c r="C136" s="438" t="s">
        <v>24</v>
      </c>
      <c r="D136" s="459">
        <f>D137+D138</f>
        <v>4100</v>
      </c>
      <c r="E136" s="459">
        <f>E137+E138</f>
        <v>4100</v>
      </c>
      <c r="F136" s="459">
        <f>F137+F138</f>
        <v>4100</v>
      </c>
      <c r="G136" s="459">
        <f>G137+G138</f>
        <v>4100</v>
      </c>
    </row>
    <row r="137" spans="3:8" ht="15.75" thickBot="1">
      <c r="C137" s="440" t="s">
        <v>136</v>
      </c>
      <c r="D137" s="439">
        <f t="shared" ref="D137:G138" si="5">D40</f>
        <v>4100</v>
      </c>
      <c r="E137" s="439">
        <f t="shared" si="5"/>
        <v>4100</v>
      </c>
      <c r="F137" s="439">
        <f t="shared" si="5"/>
        <v>4100</v>
      </c>
      <c r="G137" s="439">
        <f t="shared" si="5"/>
        <v>4100</v>
      </c>
    </row>
    <row r="138" spans="3:8" ht="15.75" thickBot="1">
      <c r="C138" s="440" t="s">
        <v>148</v>
      </c>
      <c r="D138" s="444">
        <f t="shared" si="5"/>
        <v>0</v>
      </c>
      <c r="E138" s="444">
        <f t="shared" si="5"/>
        <v>0</v>
      </c>
      <c r="F138" s="444">
        <f t="shared" si="5"/>
        <v>0</v>
      </c>
      <c r="G138" s="444">
        <f t="shared" si="5"/>
        <v>0</v>
      </c>
    </row>
    <row r="139" spans="3:8" ht="15.75" thickBot="1">
      <c r="C139" s="438" t="s">
        <v>25</v>
      </c>
      <c r="D139" s="459">
        <f>D140+D141</f>
        <v>10950</v>
      </c>
      <c r="E139" s="459">
        <f>E140+E141</f>
        <v>10800</v>
      </c>
      <c r="F139" s="459">
        <f>F140+F141</f>
        <v>10000</v>
      </c>
      <c r="G139" s="459">
        <f>G140+G141</f>
        <v>11000</v>
      </c>
      <c r="H139" s="437"/>
    </row>
    <row r="140" spans="3:8" ht="15.75" thickBot="1">
      <c r="C140" s="440" t="s">
        <v>136</v>
      </c>
      <c r="D140" s="444">
        <f t="shared" ref="D140:G141" si="6">D43</f>
        <v>10950</v>
      </c>
      <c r="E140" s="444">
        <f t="shared" si="6"/>
        <v>10800</v>
      </c>
      <c r="F140" s="444">
        <f t="shared" si="6"/>
        <v>10000</v>
      </c>
      <c r="G140" s="444">
        <f t="shared" si="6"/>
        <v>11000</v>
      </c>
    </row>
    <row r="141" spans="3:8" ht="15.75" thickBot="1">
      <c r="C141" s="440" t="s">
        <v>148</v>
      </c>
      <c r="D141" s="444">
        <f t="shared" si="6"/>
        <v>0</v>
      </c>
      <c r="E141" s="444">
        <f t="shared" si="6"/>
        <v>0</v>
      </c>
      <c r="F141" s="444">
        <f t="shared" si="6"/>
        <v>0</v>
      </c>
      <c r="G141" s="444">
        <f t="shared" si="6"/>
        <v>0</v>
      </c>
    </row>
    <row r="142" spans="3:8" ht="15.75" thickBot="1">
      <c r="C142" s="438" t="s">
        <v>51</v>
      </c>
      <c r="D142" s="459">
        <f>D143+D144+D145+D146</f>
        <v>0</v>
      </c>
      <c r="E142" s="459">
        <f>E143+E144+E145+E146</f>
        <v>0</v>
      </c>
      <c r="F142" s="459">
        <f>F143+F144+F145+F146</f>
        <v>0</v>
      </c>
      <c r="G142" s="459">
        <f>G143+G144+G145+G146</f>
        <v>0</v>
      </c>
    </row>
    <row r="143" spans="3:8" ht="15.75" thickBot="1">
      <c r="C143" s="440" t="s">
        <v>136</v>
      </c>
      <c r="D143" s="439">
        <f>D66+D91+D120</f>
        <v>0</v>
      </c>
      <c r="E143" s="439">
        <f t="shared" ref="E143:G146" si="7">E66+E91+E120</f>
        <v>0</v>
      </c>
      <c r="F143" s="439">
        <f t="shared" si="7"/>
        <v>0</v>
      </c>
      <c r="G143" s="439">
        <f t="shared" si="7"/>
        <v>0</v>
      </c>
    </row>
    <row r="144" spans="3:8" ht="15.75" thickBot="1">
      <c r="C144" s="440" t="s">
        <v>149</v>
      </c>
      <c r="D144" s="439">
        <f>D67+D92+D121</f>
        <v>0</v>
      </c>
      <c r="E144" s="439">
        <f t="shared" si="7"/>
        <v>0</v>
      </c>
      <c r="F144" s="439">
        <f t="shared" si="7"/>
        <v>0</v>
      </c>
      <c r="G144" s="439">
        <f t="shared" si="7"/>
        <v>0</v>
      </c>
    </row>
    <row r="145" spans="3:7" ht="15.75" thickBot="1">
      <c r="C145" s="440" t="s">
        <v>142</v>
      </c>
      <c r="D145" s="439">
        <f>D68+D93+D122</f>
        <v>0</v>
      </c>
      <c r="E145" s="439">
        <f t="shared" si="7"/>
        <v>0</v>
      </c>
      <c r="F145" s="439">
        <f t="shared" si="7"/>
        <v>0</v>
      </c>
      <c r="G145" s="439">
        <f t="shared" si="7"/>
        <v>0</v>
      </c>
    </row>
    <row r="146" spans="3:7" ht="15.75" thickBot="1">
      <c r="C146" s="440" t="s">
        <v>143</v>
      </c>
      <c r="D146" s="439">
        <f>D69+D94+D123</f>
        <v>0</v>
      </c>
      <c r="E146" s="439">
        <f t="shared" si="7"/>
        <v>0</v>
      </c>
      <c r="F146" s="439">
        <f t="shared" si="7"/>
        <v>0</v>
      </c>
      <c r="G146" s="439">
        <f t="shared" si="7"/>
        <v>0</v>
      </c>
    </row>
    <row r="147" spans="3:7" ht="15.75" thickBot="1">
      <c r="C147" s="438" t="s">
        <v>52</v>
      </c>
      <c r="D147" s="459">
        <f>D148+D149+D150+D151</f>
        <v>3000</v>
      </c>
      <c r="E147" s="459">
        <f>E148+E149+E150+E151</f>
        <v>3000</v>
      </c>
      <c r="F147" s="459">
        <f>F148+F149+F150+F151</f>
        <v>3800</v>
      </c>
      <c r="G147" s="459">
        <f>G148+G149+G150+G151</f>
        <v>3800</v>
      </c>
    </row>
    <row r="148" spans="3:7" ht="15.75" thickBot="1">
      <c r="C148" s="440" t="s">
        <v>136</v>
      </c>
      <c r="D148" s="439">
        <f>D71+D96+D125</f>
        <v>3000</v>
      </c>
      <c r="E148" s="439">
        <f t="shared" ref="E148:G151" si="8">E71+E96+E125</f>
        <v>3000</v>
      </c>
      <c r="F148" s="439">
        <f>F71+F96+F125</f>
        <v>3800</v>
      </c>
      <c r="G148" s="439">
        <f t="shared" si="8"/>
        <v>3800</v>
      </c>
    </row>
    <row r="149" spans="3:7" ht="15.75" thickBot="1">
      <c r="C149" s="440" t="s">
        <v>149</v>
      </c>
      <c r="D149" s="439">
        <f>D72+D97+D126</f>
        <v>0</v>
      </c>
      <c r="E149" s="439">
        <f t="shared" si="8"/>
        <v>0</v>
      </c>
      <c r="F149" s="439">
        <f t="shared" si="8"/>
        <v>0</v>
      </c>
      <c r="G149" s="439">
        <f t="shared" si="8"/>
        <v>0</v>
      </c>
    </row>
    <row r="150" spans="3:7" ht="15.75" thickBot="1">
      <c r="C150" s="440" t="s">
        <v>142</v>
      </c>
      <c r="D150" s="439">
        <f>D73+D98+D127</f>
        <v>0</v>
      </c>
      <c r="E150" s="439">
        <f t="shared" si="8"/>
        <v>0</v>
      </c>
      <c r="F150" s="439">
        <f t="shared" si="8"/>
        <v>0</v>
      </c>
      <c r="G150" s="439">
        <f t="shared" si="8"/>
        <v>0</v>
      </c>
    </row>
    <row r="151" spans="3:7" ht="15.75" thickBot="1">
      <c r="C151" s="440" t="s">
        <v>143</v>
      </c>
      <c r="D151" s="439">
        <f>D74+D99+D128</f>
        <v>0</v>
      </c>
      <c r="E151" s="439">
        <f t="shared" si="8"/>
        <v>0</v>
      </c>
      <c r="F151" s="439">
        <f t="shared" si="8"/>
        <v>0</v>
      </c>
      <c r="G151" s="439">
        <f t="shared" si="8"/>
        <v>0</v>
      </c>
    </row>
    <row r="152" spans="3:7" ht="15.75" thickBot="1">
      <c r="C152" s="446" t="s">
        <v>31</v>
      </c>
      <c r="D152" s="447">
        <f>IF(D132-D131=0,0,"Error")</f>
        <v>0</v>
      </c>
      <c r="E152" s="447">
        <f>IF(E132-E131=0,0,"Error")</f>
        <v>0</v>
      </c>
      <c r="F152" s="447">
        <f>IF(F132-F131=0,0,"Error")</f>
        <v>0</v>
      </c>
      <c r="G152" s="447">
        <f>IF(G132-G131=0,0,"Error")</f>
        <v>0</v>
      </c>
    </row>
    <row r="153" spans="3:7">
      <c r="C153" s="460"/>
      <c r="D153" s="461"/>
      <c r="E153" s="461"/>
      <c r="F153" s="461"/>
      <c r="G153" s="461"/>
    </row>
  </sheetData>
  <mergeCells count="45">
    <mergeCell ref="C20:G20"/>
    <mergeCell ref="B2:G2"/>
    <mergeCell ref="C3:G3"/>
    <mergeCell ref="D5:G5"/>
    <mergeCell ref="D6:G6"/>
    <mergeCell ref="D7:G7"/>
    <mergeCell ref="C8:G8"/>
    <mergeCell ref="C9:G11"/>
    <mergeCell ref="D12:G12"/>
    <mergeCell ref="C13:C14"/>
    <mergeCell ref="D16:G16"/>
    <mergeCell ref="C17:G17"/>
    <mergeCell ref="D51:G51"/>
    <mergeCell ref="C21:G21"/>
    <mergeCell ref="D22:G22"/>
    <mergeCell ref="D23:G23"/>
    <mergeCell ref="D24:G24"/>
    <mergeCell ref="C25:C26"/>
    <mergeCell ref="C33:G33"/>
    <mergeCell ref="C34:C35"/>
    <mergeCell ref="C47:G47"/>
    <mergeCell ref="C48:G48"/>
    <mergeCell ref="D49:G49"/>
    <mergeCell ref="F50:G50"/>
    <mergeCell ref="C101:G101"/>
    <mergeCell ref="D52:G52"/>
    <mergeCell ref="D53:G53"/>
    <mergeCell ref="C54:C55"/>
    <mergeCell ref="C62:G62"/>
    <mergeCell ref="C63:C64"/>
    <mergeCell ref="F76:G76"/>
    <mergeCell ref="D77:G77"/>
    <mergeCell ref="D78:G78"/>
    <mergeCell ref="C79:C80"/>
    <mergeCell ref="C87:G87"/>
    <mergeCell ref="C88:C89"/>
    <mergeCell ref="C108:C109"/>
    <mergeCell ref="C116:G116"/>
    <mergeCell ref="C117:C118"/>
    <mergeCell ref="C102:G102"/>
    <mergeCell ref="D103:G103"/>
    <mergeCell ref="F104:G104"/>
    <mergeCell ref="D105:G105"/>
    <mergeCell ref="D106:G106"/>
    <mergeCell ref="D107:G107"/>
  </mergeCells>
  <pageMargins left="0" right="0" top="0" bottom="0"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1"/>
  <sheetViews>
    <sheetView view="pageBreakPreview" topLeftCell="A358" zoomScale="70" zoomScaleNormal="170" zoomScaleSheetLayoutView="70" workbookViewId="0">
      <selection activeCell="H336" sqref="H336"/>
    </sheetView>
  </sheetViews>
  <sheetFormatPr defaultRowHeight="15"/>
  <cols>
    <col min="1" max="1" width="8.5703125" style="463" customWidth="1"/>
    <col min="2" max="2" width="37.42578125" style="463" customWidth="1"/>
    <col min="3" max="3" width="20.42578125" style="463" customWidth="1"/>
    <col min="4" max="4" width="22.42578125" style="463" customWidth="1"/>
    <col min="5" max="5" width="21.85546875" style="463" customWidth="1"/>
    <col min="6" max="6" width="27.5703125" style="463" customWidth="1"/>
    <col min="7" max="16384" width="9.140625" style="463"/>
  </cols>
  <sheetData>
    <row r="1" spans="1:7" ht="15.75">
      <c r="A1" s="462"/>
      <c r="B1" s="462"/>
      <c r="C1" s="462"/>
      <c r="D1" s="462"/>
      <c r="E1" s="462"/>
      <c r="F1" s="462"/>
      <c r="G1" s="462"/>
    </row>
    <row r="2" spans="1:7" ht="18" customHeight="1">
      <c r="A2" s="1857" t="s">
        <v>499</v>
      </c>
      <c r="B2" s="1857"/>
      <c r="C2" s="1857"/>
      <c r="D2" s="1857"/>
      <c r="E2" s="1857"/>
      <c r="F2" s="1857"/>
      <c r="G2" s="1857"/>
    </row>
    <row r="3" spans="1:7" ht="18" customHeight="1">
      <c r="A3" s="464"/>
      <c r="B3" s="1858" t="s">
        <v>545</v>
      </c>
      <c r="C3" s="1858"/>
      <c r="D3" s="1858"/>
      <c r="E3" s="1858"/>
      <c r="F3" s="1858"/>
      <c r="G3" s="464"/>
    </row>
    <row r="4" spans="1:7" ht="19.5" thickBot="1">
      <c r="A4" s="465"/>
      <c r="B4" s="465"/>
      <c r="C4" s="465"/>
      <c r="D4" s="465"/>
      <c r="E4" s="465"/>
      <c r="F4" s="465"/>
      <c r="G4" s="465"/>
    </row>
    <row r="5" spans="1:7" ht="38.25" thickBot="1">
      <c r="A5" s="465"/>
      <c r="B5" s="466" t="s">
        <v>0</v>
      </c>
      <c r="C5" s="1859" t="s">
        <v>228</v>
      </c>
      <c r="D5" s="1859"/>
      <c r="E5" s="1859"/>
      <c r="F5" s="1859"/>
      <c r="G5" s="465"/>
    </row>
    <row r="6" spans="1:7" ht="19.5" thickBot="1">
      <c r="A6" s="465"/>
      <c r="B6" s="466" t="s">
        <v>1</v>
      </c>
      <c r="C6" s="1860" t="s">
        <v>104</v>
      </c>
      <c r="D6" s="1861"/>
      <c r="E6" s="1861"/>
      <c r="F6" s="1862"/>
      <c r="G6" s="465"/>
    </row>
    <row r="7" spans="1:7" ht="38.25" thickBot="1">
      <c r="A7" s="465"/>
      <c r="B7" s="466" t="s">
        <v>3</v>
      </c>
      <c r="C7" s="1819" t="s">
        <v>544</v>
      </c>
      <c r="D7" s="1820"/>
      <c r="E7" s="1820"/>
      <c r="F7" s="1821"/>
      <c r="G7" s="465"/>
    </row>
    <row r="8" spans="1:7" ht="19.5" thickBot="1">
      <c r="A8" s="465"/>
      <c r="B8" s="1854" t="s">
        <v>4</v>
      </c>
      <c r="C8" s="1855"/>
      <c r="D8" s="1855"/>
      <c r="E8" s="1855"/>
      <c r="F8" s="1856"/>
      <c r="G8" s="465"/>
    </row>
    <row r="9" spans="1:7" ht="19.5" thickBot="1">
      <c r="A9" s="465"/>
      <c r="B9" s="1845" t="s">
        <v>2157</v>
      </c>
      <c r="C9" s="1846"/>
      <c r="D9" s="1846"/>
      <c r="E9" s="1846"/>
      <c r="F9" s="1847"/>
      <c r="G9" s="465"/>
    </row>
    <row r="10" spans="1:7" ht="36.75" customHeight="1" thickBot="1">
      <c r="A10" s="465"/>
      <c r="B10" s="1845"/>
      <c r="C10" s="1846"/>
      <c r="D10" s="1846"/>
      <c r="E10" s="1846"/>
      <c r="F10" s="1847"/>
      <c r="G10" s="465"/>
    </row>
    <row r="11" spans="1:7" ht="71.25" customHeight="1" thickBot="1">
      <c r="A11" s="465"/>
      <c r="B11" s="1845"/>
      <c r="C11" s="1846"/>
      <c r="D11" s="1846"/>
      <c r="E11" s="1846"/>
      <c r="F11" s="1847"/>
      <c r="G11" s="465"/>
    </row>
    <row r="12" spans="1:7" ht="57.75" customHeight="1" thickBot="1">
      <c r="A12" s="465"/>
      <c r="B12" s="467" t="s">
        <v>5</v>
      </c>
      <c r="C12" s="1848" t="s">
        <v>2158</v>
      </c>
      <c r="D12" s="1849"/>
      <c r="E12" s="1849"/>
      <c r="F12" s="1850"/>
      <c r="G12" s="465"/>
    </row>
    <row r="13" spans="1:7" ht="23.25" customHeight="1">
      <c r="A13" s="465"/>
      <c r="B13" s="1814" t="s">
        <v>6</v>
      </c>
      <c r="C13" s="468">
        <v>2021</v>
      </c>
      <c r="D13" s="468">
        <v>2022</v>
      </c>
      <c r="E13" s="468">
        <v>2023</v>
      </c>
      <c r="F13" s="468">
        <v>2024</v>
      </c>
      <c r="G13" s="465"/>
    </row>
    <row r="14" spans="1:7" ht="25.5" customHeight="1" thickBot="1">
      <c r="A14" s="465"/>
      <c r="B14" s="1815"/>
      <c r="C14" s="469" t="s">
        <v>7</v>
      </c>
      <c r="D14" s="469" t="s">
        <v>8</v>
      </c>
      <c r="E14" s="469" t="s">
        <v>8</v>
      </c>
      <c r="F14" s="469" t="s">
        <v>8</v>
      </c>
      <c r="G14" s="465"/>
    </row>
    <row r="15" spans="1:7" ht="59.25" customHeight="1" thickBot="1">
      <c r="A15" s="465"/>
      <c r="B15" s="470" t="s">
        <v>71</v>
      </c>
      <c r="C15" s="471" t="s">
        <v>2159</v>
      </c>
      <c r="D15" s="471" t="s">
        <v>2159</v>
      </c>
      <c r="E15" s="471" t="s">
        <v>2159</v>
      </c>
      <c r="F15" s="471" t="s">
        <v>2159</v>
      </c>
      <c r="G15" s="465"/>
    </row>
    <row r="16" spans="1:7" ht="82.5" customHeight="1" thickBot="1">
      <c r="A16" s="465"/>
      <c r="B16" s="470" t="s">
        <v>72</v>
      </c>
      <c r="C16" s="471" t="s">
        <v>2160</v>
      </c>
      <c r="D16" s="471" t="s">
        <v>2160</v>
      </c>
      <c r="E16" s="471" t="s">
        <v>2160</v>
      </c>
      <c r="F16" s="471" t="s">
        <v>2160</v>
      </c>
      <c r="G16" s="465"/>
    </row>
    <row r="17" spans="1:7" ht="54.75" hidden="1" customHeight="1" thickBot="1">
      <c r="A17" s="465"/>
      <c r="B17" s="470" t="s">
        <v>58</v>
      </c>
      <c r="C17" s="472"/>
      <c r="D17" s="473"/>
      <c r="E17" s="473"/>
      <c r="F17" s="473"/>
      <c r="G17" s="465"/>
    </row>
    <row r="18" spans="1:7" ht="57.75" customHeight="1" thickBot="1">
      <c r="A18" s="465"/>
      <c r="B18" s="474" t="s">
        <v>9</v>
      </c>
      <c r="C18" s="1851" t="s">
        <v>2161</v>
      </c>
      <c r="D18" s="1852"/>
      <c r="E18" s="1852"/>
      <c r="F18" s="1853"/>
      <c r="G18" s="465"/>
    </row>
    <row r="19" spans="1:7" ht="23.25" customHeight="1" thickBot="1">
      <c r="A19" s="465"/>
      <c r="B19" s="1819" t="s">
        <v>10</v>
      </c>
      <c r="C19" s="1820"/>
      <c r="D19" s="1820"/>
      <c r="E19" s="1820"/>
      <c r="F19" s="1821"/>
      <c r="G19" s="465"/>
    </row>
    <row r="20" spans="1:7" ht="39.75" customHeight="1" thickBot="1">
      <c r="A20" s="465"/>
      <c r="B20" s="470" t="s">
        <v>71</v>
      </c>
      <c r="C20" s="475" t="s">
        <v>2162</v>
      </c>
      <c r="D20" s="476" t="s">
        <v>60</v>
      </c>
      <c r="E20" s="476" t="s">
        <v>60</v>
      </c>
      <c r="F20" s="476" t="s">
        <v>60</v>
      </c>
      <c r="G20" s="465"/>
    </row>
    <row r="21" spans="1:7" ht="56.25" customHeight="1" thickBot="1">
      <c r="A21" s="465"/>
      <c r="B21" s="470" t="s">
        <v>2163</v>
      </c>
      <c r="C21" s="475" t="s">
        <v>2164</v>
      </c>
      <c r="D21" s="475" t="s">
        <v>2165</v>
      </c>
      <c r="E21" s="475" t="s">
        <v>2166</v>
      </c>
      <c r="F21" s="475" t="s">
        <v>2166</v>
      </c>
      <c r="G21" s="465"/>
    </row>
    <row r="22" spans="1:7" ht="56.25" customHeight="1" thickBot="1">
      <c r="A22" s="465"/>
      <c r="B22" s="470" t="s">
        <v>2167</v>
      </c>
      <c r="C22" s="475" t="s">
        <v>2168</v>
      </c>
      <c r="D22" s="475" t="s">
        <v>2168</v>
      </c>
      <c r="E22" s="475" t="s">
        <v>2168</v>
      </c>
      <c r="F22" s="475" t="s">
        <v>2168</v>
      </c>
      <c r="G22" s="465"/>
    </row>
    <row r="23" spans="1:7" ht="28.5" customHeight="1" thickBot="1">
      <c r="A23" s="465"/>
      <c r="B23" s="1829" t="s">
        <v>11</v>
      </c>
      <c r="C23" s="1830"/>
      <c r="D23" s="1830"/>
      <c r="E23" s="1830"/>
      <c r="F23" s="1831"/>
      <c r="G23" s="465"/>
    </row>
    <row r="24" spans="1:7" ht="18.75" customHeight="1" thickBot="1">
      <c r="A24" s="465"/>
      <c r="B24" s="1829" t="s">
        <v>12</v>
      </c>
      <c r="C24" s="1830"/>
      <c r="D24" s="1830"/>
      <c r="E24" s="1830"/>
      <c r="F24" s="1831"/>
      <c r="G24" s="465"/>
    </row>
    <row r="25" spans="1:7" ht="27" customHeight="1" thickBot="1">
      <c r="A25" s="465"/>
      <c r="B25" s="477" t="s">
        <v>13</v>
      </c>
      <c r="C25" s="1851" t="s">
        <v>2169</v>
      </c>
      <c r="D25" s="1843"/>
      <c r="E25" s="1843"/>
      <c r="F25" s="1844"/>
      <c r="G25" s="465"/>
    </row>
    <row r="26" spans="1:7" ht="47.25" customHeight="1" thickBot="1">
      <c r="A26" s="465"/>
      <c r="B26" s="470" t="s">
        <v>14</v>
      </c>
      <c r="C26" s="1819" t="s">
        <v>2170</v>
      </c>
      <c r="D26" s="1820"/>
      <c r="E26" s="1820"/>
      <c r="F26" s="1821"/>
      <c r="G26" s="465"/>
    </row>
    <row r="27" spans="1:7" ht="33.75" customHeight="1" thickBot="1">
      <c r="A27" s="465"/>
      <c r="B27" s="470" t="s">
        <v>15</v>
      </c>
      <c r="C27" s="1822" t="s">
        <v>2171</v>
      </c>
      <c r="D27" s="1823"/>
      <c r="E27" s="1823"/>
      <c r="F27" s="1824"/>
      <c r="G27" s="465"/>
    </row>
    <row r="28" spans="1:7" ht="12.75" customHeight="1">
      <c r="A28" s="465"/>
      <c r="B28" s="1814"/>
      <c r="C28" s="478">
        <v>2021</v>
      </c>
      <c r="D28" s="478">
        <v>2022</v>
      </c>
      <c r="E28" s="478">
        <v>2023</v>
      </c>
      <c r="F28" s="478">
        <v>2024</v>
      </c>
      <c r="G28" s="465"/>
    </row>
    <row r="29" spans="1:7" ht="24" customHeight="1" thickBot="1">
      <c r="A29" s="465"/>
      <c r="B29" s="1815"/>
      <c r="C29" s="479" t="s">
        <v>7</v>
      </c>
      <c r="D29" s="479" t="s">
        <v>8</v>
      </c>
      <c r="E29" s="479" t="s">
        <v>8</v>
      </c>
      <c r="F29" s="479" t="s">
        <v>8</v>
      </c>
      <c r="G29" s="465"/>
    </row>
    <row r="30" spans="1:7" ht="24" customHeight="1" thickBot="1">
      <c r="A30" s="465"/>
      <c r="B30" s="470" t="s">
        <v>16</v>
      </c>
      <c r="C30" s="480">
        <v>280</v>
      </c>
      <c r="D30" s="480">
        <v>320</v>
      </c>
      <c r="E30" s="480">
        <v>290</v>
      </c>
      <c r="F30" s="480">
        <v>270</v>
      </c>
      <c r="G30" s="465"/>
    </row>
    <row r="31" spans="1:7" ht="21" customHeight="1" thickBot="1">
      <c r="A31" s="465"/>
      <c r="B31" s="470" t="s">
        <v>17</v>
      </c>
      <c r="C31" s="480">
        <f>C60</f>
        <v>18390</v>
      </c>
      <c r="D31" s="480">
        <f>D60</f>
        <v>17179</v>
      </c>
      <c r="E31" s="480">
        <f>E60</f>
        <v>16179</v>
      </c>
      <c r="F31" s="480">
        <f>F60</f>
        <v>18179</v>
      </c>
      <c r="G31" s="465"/>
    </row>
    <row r="32" spans="1:7" ht="22.5" customHeight="1" thickBot="1">
      <c r="A32" s="465"/>
      <c r="B32" s="470" t="s">
        <v>18</v>
      </c>
      <c r="C32" s="480">
        <f>C31/C30</f>
        <v>65.678571428571431</v>
      </c>
      <c r="D32" s="480">
        <f>D31/D30</f>
        <v>53.684375000000003</v>
      </c>
      <c r="E32" s="480">
        <f>E31/E30</f>
        <v>55.789655172413795</v>
      </c>
      <c r="F32" s="480">
        <f>F31/F30</f>
        <v>67.329629629629636</v>
      </c>
      <c r="G32" s="465"/>
    </row>
    <row r="33" spans="1:7" ht="19.5" thickBot="1">
      <c r="A33" s="465"/>
      <c r="B33" s="470" t="s">
        <v>19</v>
      </c>
      <c r="C33" s="481" t="s">
        <v>20</v>
      </c>
      <c r="D33" s="482">
        <f>D30/C30-1</f>
        <v>0.14285714285714279</v>
      </c>
      <c r="E33" s="482">
        <f t="shared" ref="E33:F35" si="0">E30/D30-1</f>
        <v>-9.375E-2</v>
      </c>
      <c r="F33" s="482">
        <f t="shared" si="0"/>
        <v>-6.8965517241379337E-2</v>
      </c>
      <c r="G33" s="465"/>
    </row>
    <row r="34" spans="1:7" ht="19.5" thickBot="1">
      <c r="A34" s="465"/>
      <c r="B34" s="470" t="s">
        <v>21</v>
      </c>
      <c r="C34" s="481" t="s">
        <v>20</v>
      </c>
      <c r="D34" s="482">
        <f>D31/C31-1</f>
        <v>-6.5851005981511723E-2</v>
      </c>
      <c r="E34" s="482">
        <f t="shared" si="0"/>
        <v>-5.8210605972408125E-2</v>
      </c>
      <c r="F34" s="482">
        <f t="shared" si="0"/>
        <v>0.12361703442734417</v>
      </c>
      <c r="G34" s="465"/>
    </row>
    <row r="35" spans="1:7" ht="38.25" thickBot="1">
      <c r="A35" s="465"/>
      <c r="B35" s="470" t="s">
        <v>22</v>
      </c>
      <c r="C35" s="481" t="s">
        <v>20</v>
      </c>
      <c r="D35" s="482">
        <f>D32/C32-1</f>
        <v>-0.18261963023382266</v>
      </c>
      <c r="E35" s="482">
        <f t="shared" si="0"/>
        <v>3.9215883064928958E-2</v>
      </c>
      <c r="F35" s="482">
        <f t="shared" si="0"/>
        <v>0.20684792586640666</v>
      </c>
      <c r="G35" s="465"/>
    </row>
    <row r="36" spans="1:7" ht="27" customHeight="1" thickBot="1">
      <c r="A36" s="465"/>
      <c r="B36" s="1825" t="s">
        <v>61</v>
      </c>
      <c r="C36" s="1826"/>
      <c r="D36" s="1826"/>
      <c r="E36" s="1826"/>
      <c r="F36" s="1827"/>
      <c r="G36" s="465"/>
    </row>
    <row r="37" spans="1:7" ht="12.75" customHeight="1">
      <c r="A37" s="465"/>
      <c r="B37" s="1814"/>
      <c r="C37" s="478">
        <v>2021</v>
      </c>
      <c r="D37" s="478">
        <v>2022</v>
      </c>
      <c r="E37" s="478">
        <v>2023</v>
      </c>
      <c r="F37" s="478">
        <v>2024</v>
      </c>
      <c r="G37" s="465"/>
    </row>
    <row r="38" spans="1:7" ht="21.75" customHeight="1" thickBot="1">
      <c r="A38" s="465"/>
      <c r="B38" s="1815"/>
      <c r="C38" s="479" t="s">
        <v>7</v>
      </c>
      <c r="D38" s="479" t="s">
        <v>8</v>
      </c>
      <c r="E38" s="479" t="s">
        <v>8</v>
      </c>
      <c r="F38" s="479" t="s">
        <v>8</v>
      </c>
      <c r="G38" s="465"/>
    </row>
    <row r="39" spans="1:7" ht="26.25" customHeight="1" thickBot="1">
      <c r="A39" s="465"/>
      <c r="B39" s="483" t="s">
        <v>23</v>
      </c>
      <c r="C39" s="484">
        <v>9822</v>
      </c>
      <c r="D39" s="484">
        <v>8822</v>
      </c>
      <c r="E39" s="484">
        <v>8822</v>
      </c>
      <c r="F39" s="484">
        <v>9822</v>
      </c>
      <c r="G39" s="465"/>
    </row>
    <row r="40" spans="1:7" ht="19.5" thickBot="1">
      <c r="A40" s="465"/>
      <c r="B40" s="485" t="s">
        <v>136</v>
      </c>
      <c r="C40" s="484">
        <v>9822</v>
      </c>
      <c r="D40" s="484">
        <v>8822</v>
      </c>
      <c r="E40" s="484">
        <v>8822</v>
      </c>
      <c r="F40" s="484">
        <v>9822</v>
      </c>
      <c r="G40" s="465"/>
    </row>
    <row r="41" spans="1:7" ht="19.5" thickBot="1">
      <c r="A41" s="465"/>
      <c r="B41" s="485" t="s">
        <v>137</v>
      </c>
      <c r="C41" s="486"/>
      <c r="D41" s="486"/>
      <c r="E41" s="486"/>
      <c r="F41" s="486"/>
      <c r="G41" s="465"/>
    </row>
    <row r="42" spans="1:7" ht="34.5" customHeight="1" thickBot="1">
      <c r="A42" s="465"/>
      <c r="B42" s="483" t="s">
        <v>24</v>
      </c>
      <c r="C42" s="484">
        <v>1448</v>
      </c>
      <c r="D42" s="484">
        <v>1448</v>
      </c>
      <c r="E42" s="484">
        <v>1448</v>
      </c>
      <c r="F42" s="484">
        <v>1448</v>
      </c>
      <c r="G42" s="465"/>
    </row>
    <row r="43" spans="1:7" ht="19.5" thickBot="1">
      <c r="A43" s="465"/>
      <c r="B43" s="485" t="s">
        <v>136</v>
      </c>
      <c r="C43" s="484">
        <v>1448</v>
      </c>
      <c r="D43" s="484">
        <v>1448</v>
      </c>
      <c r="E43" s="484">
        <v>1448</v>
      </c>
      <c r="F43" s="484">
        <v>1448</v>
      </c>
      <c r="G43" s="465"/>
    </row>
    <row r="44" spans="1:7" ht="19.5" thickBot="1">
      <c r="A44" s="465"/>
      <c r="B44" s="485" t="s">
        <v>137</v>
      </c>
      <c r="C44" s="486"/>
      <c r="D44" s="484"/>
      <c r="E44" s="484"/>
      <c r="F44" s="484"/>
      <c r="G44" s="465"/>
    </row>
    <row r="45" spans="1:7" ht="25.5" customHeight="1" thickBot="1">
      <c r="A45" s="465"/>
      <c r="B45" s="483" t="s">
        <v>25</v>
      </c>
      <c r="C45" s="486">
        <v>7120</v>
      </c>
      <c r="D45" s="484">
        <v>6909</v>
      </c>
      <c r="E45" s="484">
        <v>5909</v>
      </c>
      <c r="F45" s="484">
        <v>6909</v>
      </c>
      <c r="G45" s="465"/>
    </row>
    <row r="46" spans="1:7" ht="19.5" thickBot="1">
      <c r="A46" s="465"/>
      <c r="B46" s="485" t="s">
        <v>136</v>
      </c>
      <c r="C46" s="486">
        <v>7120</v>
      </c>
      <c r="D46" s="484">
        <v>6909</v>
      </c>
      <c r="E46" s="484">
        <v>5909</v>
      </c>
      <c r="F46" s="484">
        <v>6909</v>
      </c>
      <c r="G46" s="465"/>
    </row>
    <row r="47" spans="1:7" ht="19.5" thickBot="1">
      <c r="A47" s="465"/>
      <c r="B47" s="485" t="s">
        <v>137</v>
      </c>
      <c r="C47" s="486"/>
      <c r="D47" s="484"/>
      <c r="E47" s="484"/>
      <c r="F47" s="484"/>
      <c r="G47" s="465"/>
    </row>
    <row r="48" spans="1:7" ht="19.5" thickBot="1">
      <c r="A48" s="465"/>
      <c r="B48" s="483" t="s">
        <v>26</v>
      </c>
      <c r="C48" s="486"/>
      <c r="D48" s="484"/>
      <c r="E48" s="484"/>
      <c r="F48" s="484"/>
      <c r="G48" s="465"/>
    </row>
    <row r="49" spans="1:7" ht="19.5" thickBot="1">
      <c r="A49" s="465"/>
      <c r="B49" s="485" t="s">
        <v>136</v>
      </c>
      <c r="C49" s="486"/>
      <c r="D49" s="484"/>
      <c r="E49" s="484"/>
      <c r="F49" s="484"/>
      <c r="G49" s="465"/>
    </row>
    <row r="50" spans="1:7" ht="19.5" thickBot="1">
      <c r="A50" s="465"/>
      <c r="B50" s="485" t="s">
        <v>137</v>
      </c>
      <c r="C50" s="486"/>
      <c r="D50" s="484"/>
      <c r="E50" s="484"/>
      <c r="F50" s="484"/>
      <c r="G50" s="465"/>
    </row>
    <row r="51" spans="1:7" ht="19.5" thickBot="1">
      <c r="A51" s="465"/>
      <c r="B51" s="483" t="s">
        <v>27</v>
      </c>
      <c r="C51" s="486"/>
      <c r="D51" s="484"/>
      <c r="E51" s="484"/>
      <c r="F51" s="484"/>
      <c r="G51" s="465"/>
    </row>
    <row r="52" spans="1:7" ht="19.5" thickBot="1">
      <c r="A52" s="465"/>
      <c r="B52" s="485" t="s">
        <v>136</v>
      </c>
      <c r="C52" s="486"/>
      <c r="D52" s="484"/>
      <c r="E52" s="484"/>
      <c r="F52" s="484"/>
      <c r="G52" s="465"/>
    </row>
    <row r="53" spans="1:7" ht="19.5" thickBot="1">
      <c r="A53" s="465"/>
      <c r="B53" s="485" t="s">
        <v>137</v>
      </c>
      <c r="C53" s="486"/>
      <c r="D53" s="484"/>
      <c r="E53" s="484"/>
      <c r="F53" s="484"/>
      <c r="G53" s="465"/>
    </row>
    <row r="54" spans="1:7" ht="19.5" thickBot="1">
      <c r="A54" s="465"/>
      <c r="B54" s="483" t="s">
        <v>28</v>
      </c>
      <c r="C54" s="486">
        <f>C55+C56</f>
        <v>0</v>
      </c>
      <c r="D54" s="484">
        <f>D55+D56</f>
        <v>0</v>
      </c>
      <c r="E54" s="484">
        <f>E55+E56</f>
        <v>0</v>
      </c>
      <c r="F54" s="484">
        <f>F55+F56</f>
        <v>0</v>
      </c>
      <c r="G54" s="465"/>
    </row>
    <row r="55" spans="1:7" ht="19.5" thickBot="1">
      <c r="A55" s="465"/>
      <c r="B55" s="485" t="s">
        <v>136</v>
      </c>
      <c r="C55" s="487"/>
      <c r="D55" s="484">
        <v>0</v>
      </c>
      <c r="E55" s="488">
        <v>0</v>
      </c>
      <c r="F55" s="488">
        <v>0</v>
      </c>
      <c r="G55" s="465"/>
    </row>
    <row r="56" spans="1:7" ht="19.5" thickBot="1">
      <c r="A56" s="465"/>
      <c r="B56" s="485" t="s">
        <v>137</v>
      </c>
      <c r="C56" s="486"/>
      <c r="D56" s="484"/>
      <c r="E56" s="484"/>
      <c r="F56" s="484"/>
      <c r="G56" s="465"/>
    </row>
    <row r="57" spans="1:7" ht="38.25" thickBot="1">
      <c r="A57" s="465"/>
      <c r="B57" s="483" t="s">
        <v>29</v>
      </c>
      <c r="C57" s="486">
        <v>0</v>
      </c>
      <c r="D57" s="484">
        <v>0</v>
      </c>
      <c r="E57" s="484">
        <f>D57*1.03*0.99</f>
        <v>0</v>
      </c>
      <c r="F57" s="484">
        <f>E57*1.03*0.99</f>
        <v>0</v>
      </c>
      <c r="G57" s="465"/>
    </row>
    <row r="58" spans="1:7" ht="19.5" thickBot="1">
      <c r="A58" s="465"/>
      <c r="B58" s="485" t="s">
        <v>136</v>
      </c>
      <c r="C58" s="486"/>
      <c r="D58" s="489"/>
      <c r="E58" s="489"/>
      <c r="F58" s="489"/>
      <c r="G58" s="465"/>
    </row>
    <row r="59" spans="1:7" ht="19.5" thickBot="1">
      <c r="A59" s="465"/>
      <c r="B59" s="485" t="s">
        <v>137</v>
      </c>
      <c r="C59" s="486"/>
      <c r="D59" s="490"/>
      <c r="E59" s="489"/>
      <c r="F59" s="489"/>
      <c r="G59" s="465"/>
    </row>
    <row r="60" spans="1:7" ht="33.75" customHeight="1" thickBot="1">
      <c r="A60" s="465"/>
      <c r="B60" s="491" t="s">
        <v>30</v>
      </c>
      <c r="C60" s="486">
        <f>C57+C54+C51+C48+C45+C42+C39</f>
        <v>18390</v>
      </c>
      <c r="D60" s="486">
        <f>D57+D54+D51+D48+D45+D42+D39</f>
        <v>17179</v>
      </c>
      <c r="E60" s="486">
        <f>E57+E54+E51+E48+E45+E42+E39</f>
        <v>16179</v>
      </c>
      <c r="F60" s="486">
        <f>F57+F54+F51+F48+F45+F42+F39</f>
        <v>18179</v>
      </c>
      <c r="G60" s="465"/>
    </row>
    <row r="61" spans="1:7" ht="22.5" customHeight="1" thickBot="1">
      <c r="A61" s="465"/>
      <c r="B61" s="492" t="s">
        <v>31</v>
      </c>
      <c r="C61" s="493">
        <f>IF(C60-C31=0,0,"Error")</f>
        <v>0</v>
      </c>
      <c r="D61" s="493">
        <f>IF(D60-D31=0,0,"Error")</f>
        <v>0</v>
      </c>
      <c r="E61" s="493">
        <f>IF(E60-E31=0,0,"Error")</f>
        <v>0</v>
      </c>
      <c r="F61" s="493">
        <f>IF(F60-F31=0,0,"Error")</f>
        <v>0</v>
      </c>
      <c r="G61" s="465"/>
    </row>
    <row r="62" spans="1:7" ht="38.25" hidden="1" thickBot="1">
      <c r="A62" s="465"/>
      <c r="B62" s="494" t="s">
        <v>2172</v>
      </c>
      <c r="C62" s="1842"/>
      <c r="D62" s="1843"/>
      <c r="E62" s="1843"/>
      <c r="F62" s="1844"/>
      <c r="G62" s="465"/>
    </row>
    <row r="63" spans="1:7" ht="26.25" hidden="1" customHeight="1" thickBot="1">
      <c r="A63" s="465"/>
      <c r="B63" s="470" t="s">
        <v>14</v>
      </c>
      <c r="C63" s="1819"/>
      <c r="D63" s="1820"/>
      <c r="E63" s="1820"/>
      <c r="F63" s="1821"/>
      <c r="G63" s="465"/>
    </row>
    <row r="64" spans="1:7" ht="19.5" hidden="1" thickBot="1">
      <c r="A64" s="465"/>
      <c r="B64" s="470" t="s">
        <v>15</v>
      </c>
      <c r="C64" s="1822"/>
      <c r="D64" s="1823"/>
      <c r="E64" s="1823"/>
      <c r="F64" s="1824"/>
      <c r="G64" s="465"/>
    </row>
    <row r="65" spans="1:7" ht="12.75" hidden="1" customHeight="1">
      <c r="A65" s="465"/>
      <c r="B65" s="1814"/>
      <c r="C65" s="478">
        <v>2018</v>
      </c>
      <c r="D65" s="478">
        <v>2019</v>
      </c>
      <c r="E65" s="478">
        <v>2020</v>
      </c>
      <c r="F65" s="478">
        <v>2021</v>
      </c>
      <c r="G65" s="465"/>
    </row>
    <row r="66" spans="1:7" ht="9" hidden="1" customHeight="1" thickBot="1">
      <c r="A66" s="465"/>
      <c r="B66" s="1815"/>
      <c r="C66" s="479" t="s">
        <v>7</v>
      </c>
      <c r="D66" s="479" t="s">
        <v>8</v>
      </c>
      <c r="E66" s="479" t="s">
        <v>8</v>
      </c>
      <c r="F66" s="479" t="s">
        <v>8</v>
      </c>
      <c r="G66" s="465"/>
    </row>
    <row r="67" spans="1:7" ht="19.5" hidden="1" thickBot="1">
      <c r="A67" s="465"/>
      <c r="B67" s="470" t="s">
        <v>16</v>
      </c>
      <c r="C67" s="470"/>
      <c r="D67" s="470"/>
      <c r="E67" s="470"/>
      <c r="F67" s="470"/>
      <c r="G67" s="465"/>
    </row>
    <row r="68" spans="1:7" ht="19.5" hidden="1" thickBot="1">
      <c r="A68" s="465"/>
      <c r="B68" s="470" t="s">
        <v>17</v>
      </c>
      <c r="C68" s="480">
        <f>C97</f>
        <v>0</v>
      </c>
      <c r="D68" s="480">
        <f>D97</f>
        <v>0</v>
      </c>
      <c r="E68" s="480">
        <f>E97</f>
        <v>0</v>
      </c>
      <c r="F68" s="480">
        <f>F97</f>
        <v>0</v>
      </c>
      <c r="G68" s="465"/>
    </row>
    <row r="69" spans="1:7" ht="19.5" hidden="1" thickBot="1">
      <c r="A69" s="465"/>
      <c r="B69" s="470" t="s">
        <v>18</v>
      </c>
      <c r="C69" s="480" t="e">
        <f>C68/C67</f>
        <v>#DIV/0!</v>
      </c>
      <c r="D69" s="480" t="e">
        <f>D68/D67</f>
        <v>#DIV/0!</v>
      </c>
      <c r="E69" s="480" t="e">
        <f>E68/E67</f>
        <v>#DIV/0!</v>
      </c>
      <c r="F69" s="480" t="e">
        <f>F68/F67</f>
        <v>#DIV/0!</v>
      </c>
      <c r="G69" s="465"/>
    </row>
    <row r="70" spans="1:7" ht="19.5" hidden="1" thickBot="1">
      <c r="A70" s="465"/>
      <c r="B70" s="470" t="s">
        <v>19</v>
      </c>
      <c r="C70" s="481"/>
      <c r="D70" s="482" t="e">
        <f t="shared" ref="D70:F72" si="1">D67/C67-1</f>
        <v>#DIV/0!</v>
      </c>
      <c r="E70" s="482" t="e">
        <f t="shared" si="1"/>
        <v>#DIV/0!</v>
      </c>
      <c r="F70" s="482" t="e">
        <f t="shared" si="1"/>
        <v>#DIV/0!</v>
      </c>
      <c r="G70" s="465"/>
    </row>
    <row r="71" spans="1:7" ht="19.5" hidden="1" thickBot="1">
      <c r="A71" s="465"/>
      <c r="B71" s="470" t="s">
        <v>21</v>
      </c>
      <c r="C71" s="481"/>
      <c r="D71" s="482" t="e">
        <f t="shared" si="1"/>
        <v>#DIV/0!</v>
      </c>
      <c r="E71" s="482" t="e">
        <f t="shared" si="1"/>
        <v>#DIV/0!</v>
      </c>
      <c r="F71" s="482" t="e">
        <f t="shared" si="1"/>
        <v>#DIV/0!</v>
      </c>
      <c r="G71" s="465"/>
    </row>
    <row r="72" spans="1:7" ht="38.25" hidden="1" thickBot="1">
      <c r="A72" s="465"/>
      <c r="B72" s="470" t="s">
        <v>22</v>
      </c>
      <c r="C72" s="481"/>
      <c r="D72" s="482" t="e">
        <f t="shared" si="1"/>
        <v>#DIV/0!</v>
      </c>
      <c r="E72" s="482" t="e">
        <f t="shared" si="1"/>
        <v>#DIV/0!</v>
      </c>
      <c r="F72" s="482" t="e">
        <f t="shared" si="1"/>
        <v>#DIV/0!</v>
      </c>
      <c r="G72" s="465"/>
    </row>
    <row r="73" spans="1:7" ht="24.75" hidden="1" customHeight="1" thickBot="1">
      <c r="A73" s="465"/>
      <c r="B73" s="1825" t="s">
        <v>1744</v>
      </c>
      <c r="C73" s="1826"/>
      <c r="D73" s="1826"/>
      <c r="E73" s="1826"/>
      <c r="F73" s="1827"/>
      <c r="G73" s="465"/>
    </row>
    <row r="74" spans="1:7" ht="12.75" hidden="1" customHeight="1">
      <c r="A74" s="465"/>
      <c r="B74" s="1814"/>
      <c r="C74" s="478">
        <v>2018</v>
      </c>
      <c r="D74" s="478">
        <v>2019</v>
      </c>
      <c r="E74" s="478">
        <v>2020</v>
      </c>
      <c r="F74" s="478">
        <v>2021</v>
      </c>
      <c r="G74" s="465"/>
    </row>
    <row r="75" spans="1:7" ht="9" hidden="1" customHeight="1" thickBot="1">
      <c r="A75" s="465"/>
      <c r="B75" s="1815"/>
      <c r="C75" s="479" t="s">
        <v>7</v>
      </c>
      <c r="D75" s="479" t="s">
        <v>8</v>
      </c>
      <c r="E75" s="479" t="s">
        <v>8</v>
      </c>
      <c r="F75" s="479" t="s">
        <v>8</v>
      </c>
      <c r="G75" s="465"/>
    </row>
    <row r="76" spans="1:7" ht="24.75" hidden="1" customHeight="1" thickBot="1">
      <c r="A76" s="465"/>
      <c r="B76" s="483" t="s">
        <v>23</v>
      </c>
      <c r="C76" s="484"/>
      <c r="D76" s="484"/>
      <c r="E76" s="484"/>
      <c r="F76" s="484"/>
      <c r="G76" s="465"/>
    </row>
    <row r="77" spans="1:7" ht="38.25" hidden="1" customHeight="1" thickBot="1">
      <c r="A77" s="465"/>
      <c r="B77" s="485" t="s">
        <v>136</v>
      </c>
      <c r="C77" s="486"/>
      <c r="D77" s="495"/>
      <c r="E77" s="495"/>
      <c r="F77" s="495"/>
      <c r="G77" s="465"/>
    </row>
    <row r="78" spans="1:7" ht="24.75" hidden="1" customHeight="1" thickBot="1">
      <c r="A78" s="465"/>
      <c r="B78" s="485" t="s">
        <v>137</v>
      </c>
      <c r="C78" s="486"/>
      <c r="D78" s="495"/>
      <c r="E78" s="495"/>
      <c r="F78" s="495"/>
      <c r="G78" s="465"/>
    </row>
    <row r="79" spans="1:7" ht="24.75" hidden="1" customHeight="1" thickBot="1">
      <c r="A79" s="465"/>
      <c r="B79" s="483" t="s">
        <v>24</v>
      </c>
      <c r="C79" s="484"/>
      <c r="D79" s="484"/>
      <c r="E79" s="484"/>
      <c r="F79" s="484"/>
      <c r="G79" s="465"/>
    </row>
    <row r="80" spans="1:7" ht="19.5" hidden="1" thickBot="1">
      <c r="A80" s="465"/>
      <c r="B80" s="485" t="s">
        <v>136</v>
      </c>
      <c r="C80" s="486"/>
      <c r="D80" s="484"/>
      <c r="E80" s="484"/>
      <c r="F80" s="484"/>
      <c r="G80" s="465"/>
    </row>
    <row r="81" spans="1:7" ht="19.5" hidden="1" thickBot="1">
      <c r="A81" s="465"/>
      <c r="B81" s="485" t="s">
        <v>137</v>
      </c>
      <c r="C81" s="486"/>
      <c r="D81" s="484"/>
      <c r="E81" s="484"/>
      <c r="F81" s="484"/>
      <c r="G81" s="465"/>
    </row>
    <row r="82" spans="1:7" ht="24.75" hidden="1" customHeight="1" thickBot="1">
      <c r="A82" s="465"/>
      <c r="B82" s="483" t="s">
        <v>25</v>
      </c>
      <c r="C82" s="486">
        <v>0</v>
      </c>
      <c r="D82" s="484">
        <v>0</v>
      </c>
      <c r="E82" s="484">
        <v>0</v>
      </c>
      <c r="F82" s="484">
        <v>0</v>
      </c>
      <c r="G82" s="465"/>
    </row>
    <row r="83" spans="1:7" ht="19.5" hidden="1" thickBot="1">
      <c r="A83" s="465"/>
      <c r="B83" s="485" t="s">
        <v>136</v>
      </c>
      <c r="C83" s="486"/>
      <c r="D83" s="484"/>
      <c r="E83" s="484"/>
      <c r="F83" s="484"/>
      <c r="G83" s="465"/>
    </row>
    <row r="84" spans="1:7" ht="19.5" hidden="1" thickBot="1">
      <c r="A84" s="465"/>
      <c r="B84" s="485" t="s">
        <v>137</v>
      </c>
      <c r="C84" s="486"/>
      <c r="D84" s="484"/>
      <c r="E84" s="484"/>
      <c r="F84" s="484"/>
      <c r="G84" s="465"/>
    </row>
    <row r="85" spans="1:7" ht="19.5" hidden="1" thickBot="1">
      <c r="A85" s="465"/>
      <c r="B85" s="483" t="s">
        <v>26</v>
      </c>
      <c r="C85" s="486"/>
      <c r="D85" s="484"/>
      <c r="E85" s="484"/>
      <c r="F85" s="484"/>
      <c r="G85" s="465"/>
    </row>
    <row r="86" spans="1:7" ht="19.5" hidden="1" thickBot="1">
      <c r="A86" s="465"/>
      <c r="B86" s="485" t="s">
        <v>136</v>
      </c>
      <c r="C86" s="486"/>
      <c r="D86" s="484"/>
      <c r="E86" s="484"/>
      <c r="F86" s="484"/>
      <c r="G86" s="465"/>
    </row>
    <row r="87" spans="1:7" ht="19.5" hidden="1" thickBot="1">
      <c r="A87" s="465"/>
      <c r="B87" s="485" t="s">
        <v>137</v>
      </c>
      <c r="C87" s="486"/>
      <c r="D87" s="484"/>
      <c r="E87" s="484"/>
      <c r="F87" s="484"/>
      <c r="G87" s="465"/>
    </row>
    <row r="88" spans="1:7" ht="19.5" hidden="1" thickBot="1">
      <c r="A88" s="465"/>
      <c r="B88" s="483" t="s">
        <v>27</v>
      </c>
      <c r="C88" s="486"/>
      <c r="D88" s="484"/>
      <c r="E88" s="484"/>
      <c r="F88" s="484"/>
      <c r="G88" s="465"/>
    </row>
    <row r="89" spans="1:7" ht="19.5" hidden="1" thickBot="1">
      <c r="A89" s="465"/>
      <c r="B89" s="485" t="s">
        <v>136</v>
      </c>
      <c r="C89" s="486"/>
      <c r="D89" s="484"/>
      <c r="E89" s="484"/>
      <c r="F89" s="484"/>
      <c r="G89" s="465"/>
    </row>
    <row r="90" spans="1:7" ht="19.5" hidden="1" thickBot="1">
      <c r="A90" s="465"/>
      <c r="B90" s="485" t="s">
        <v>137</v>
      </c>
      <c r="C90" s="486"/>
      <c r="D90" s="484"/>
      <c r="E90" s="484"/>
      <c r="F90" s="484"/>
      <c r="G90" s="465"/>
    </row>
    <row r="91" spans="1:7" ht="19.5" hidden="1" thickBot="1">
      <c r="A91" s="465"/>
      <c r="B91" s="483" t="s">
        <v>28</v>
      </c>
      <c r="C91" s="486"/>
      <c r="D91" s="484"/>
      <c r="E91" s="484"/>
      <c r="F91" s="484"/>
      <c r="G91" s="465"/>
    </row>
    <row r="92" spans="1:7" ht="19.5" hidden="1" thickBot="1">
      <c r="A92" s="465"/>
      <c r="B92" s="485" t="s">
        <v>136</v>
      </c>
      <c r="C92" s="486"/>
      <c r="D92" s="484"/>
      <c r="E92" s="484"/>
      <c r="F92" s="484"/>
      <c r="G92" s="465"/>
    </row>
    <row r="93" spans="1:7" ht="19.5" hidden="1" thickBot="1">
      <c r="A93" s="465"/>
      <c r="B93" s="485" t="s">
        <v>137</v>
      </c>
      <c r="C93" s="486"/>
      <c r="D93" s="484"/>
      <c r="E93" s="484"/>
      <c r="F93" s="484"/>
      <c r="G93" s="465"/>
    </row>
    <row r="94" spans="1:7" ht="38.25" hidden="1" thickBot="1">
      <c r="A94" s="465"/>
      <c r="B94" s="483" t="s">
        <v>29</v>
      </c>
      <c r="C94" s="486"/>
      <c r="D94" s="484"/>
      <c r="E94" s="484"/>
      <c r="F94" s="484"/>
      <c r="G94" s="465"/>
    </row>
    <row r="95" spans="1:7" ht="19.5" hidden="1" thickBot="1">
      <c r="A95" s="465"/>
      <c r="B95" s="485" t="s">
        <v>136</v>
      </c>
      <c r="C95" s="486"/>
      <c r="D95" s="484"/>
      <c r="E95" s="484"/>
      <c r="F95" s="484"/>
      <c r="G95" s="465"/>
    </row>
    <row r="96" spans="1:7" ht="19.5" hidden="1" thickBot="1">
      <c r="A96" s="465"/>
      <c r="B96" s="485" t="s">
        <v>137</v>
      </c>
      <c r="C96" s="486"/>
      <c r="D96" s="484"/>
      <c r="E96" s="484"/>
      <c r="F96" s="484"/>
      <c r="G96" s="465"/>
    </row>
    <row r="97" spans="1:7" ht="19.5" hidden="1" thickBot="1">
      <c r="A97" s="465"/>
      <c r="B97" s="496" t="s">
        <v>47</v>
      </c>
      <c r="C97" s="486">
        <f>C94+C91+C88+C85+C82+C79+C76</f>
        <v>0</v>
      </c>
      <c r="D97" s="486">
        <f>D94+D91+D88+D85+D82+D79+D76</f>
        <v>0</v>
      </c>
      <c r="E97" s="486">
        <f>E94+E91+E88+E85+E82+E79+E76</f>
        <v>0</v>
      </c>
      <c r="F97" s="486">
        <f>F94+F91+F88+F85+F82+F79+F76</f>
        <v>0</v>
      </c>
      <c r="G97" s="465"/>
    </row>
    <row r="98" spans="1:7" ht="17.25" hidden="1" customHeight="1" thickBot="1">
      <c r="A98" s="465"/>
      <c r="B98" s="492" t="s">
        <v>31</v>
      </c>
      <c r="C98" s="493">
        <f>IF(C97-C68=0,0,"Error")</f>
        <v>0</v>
      </c>
      <c r="D98" s="493">
        <f>IF(D97-D68=0,0,"Error")</f>
        <v>0</v>
      </c>
      <c r="E98" s="493">
        <f>IF(E97-E68=0,0,"Error")</f>
        <v>0</v>
      </c>
      <c r="F98" s="493">
        <f>IF(F97-F68=0,0,"Error")</f>
        <v>0</v>
      </c>
      <c r="G98" s="465"/>
    </row>
    <row r="99" spans="1:7" ht="38.25" hidden="1" thickBot="1">
      <c r="A99" s="465"/>
      <c r="B99" s="494" t="s">
        <v>2173</v>
      </c>
      <c r="C99" s="1842"/>
      <c r="D99" s="1843"/>
      <c r="E99" s="1843"/>
      <c r="F99" s="1844"/>
      <c r="G99" s="465"/>
    </row>
    <row r="100" spans="1:7" ht="26.25" hidden="1" customHeight="1" thickBot="1">
      <c r="A100" s="465"/>
      <c r="B100" s="470" t="s">
        <v>14</v>
      </c>
      <c r="C100" s="1819"/>
      <c r="D100" s="1820"/>
      <c r="E100" s="1820"/>
      <c r="F100" s="1821"/>
      <c r="G100" s="465"/>
    </row>
    <row r="101" spans="1:7" ht="19.5" hidden="1" thickBot="1">
      <c r="A101" s="465"/>
      <c r="B101" s="470" t="s">
        <v>15</v>
      </c>
      <c r="C101" s="1822"/>
      <c r="D101" s="1823"/>
      <c r="E101" s="1823"/>
      <c r="F101" s="1824"/>
      <c r="G101" s="465"/>
    </row>
    <row r="102" spans="1:7" ht="12.75" hidden="1" customHeight="1">
      <c r="A102" s="465"/>
      <c r="B102" s="1814"/>
      <c r="C102" s="478">
        <v>2018</v>
      </c>
      <c r="D102" s="478">
        <v>2019</v>
      </c>
      <c r="E102" s="478">
        <v>2020</v>
      </c>
      <c r="F102" s="478">
        <v>2021</v>
      </c>
      <c r="G102" s="465"/>
    </row>
    <row r="103" spans="1:7" ht="9" hidden="1" customHeight="1" thickBot="1">
      <c r="A103" s="465"/>
      <c r="B103" s="1815"/>
      <c r="C103" s="479" t="s">
        <v>7</v>
      </c>
      <c r="D103" s="479" t="s">
        <v>8</v>
      </c>
      <c r="E103" s="479" t="s">
        <v>8</v>
      </c>
      <c r="F103" s="479" t="s">
        <v>8</v>
      </c>
      <c r="G103" s="465"/>
    </row>
    <row r="104" spans="1:7" ht="19.5" hidden="1" thickBot="1">
      <c r="A104" s="465"/>
      <c r="B104" s="470" t="s">
        <v>16</v>
      </c>
      <c r="C104" s="497"/>
      <c r="D104" s="497"/>
      <c r="E104" s="497"/>
      <c r="F104" s="497"/>
      <c r="G104" s="465"/>
    </row>
    <row r="105" spans="1:7" ht="19.5" hidden="1" thickBot="1">
      <c r="A105" s="465"/>
      <c r="B105" s="470" t="s">
        <v>17</v>
      </c>
      <c r="C105" s="480">
        <f>C134</f>
        <v>0</v>
      </c>
      <c r="D105" s="480">
        <f>D134</f>
        <v>0</v>
      </c>
      <c r="E105" s="480">
        <f>E134</f>
        <v>0</v>
      </c>
      <c r="F105" s="480">
        <f>F134</f>
        <v>0</v>
      </c>
      <c r="G105" s="465"/>
    </row>
    <row r="106" spans="1:7" ht="19.5" hidden="1" thickBot="1">
      <c r="A106" s="465"/>
      <c r="B106" s="470" t="s">
        <v>18</v>
      </c>
      <c r="C106" s="480" t="e">
        <f>C105/C104</f>
        <v>#DIV/0!</v>
      </c>
      <c r="D106" s="480" t="e">
        <f>D105/D104</f>
        <v>#DIV/0!</v>
      </c>
      <c r="E106" s="480" t="e">
        <f>E105/E104</f>
        <v>#DIV/0!</v>
      </c>
      <c r="F106" s="480" t="e">
        <f>F105/F104</f>
        <v>#DIV/0!</v>
      </c>
      <c r="G106" s="465"/>
    </row>
    <row r="107" spans="1:7" ht="19.5" hidden="1" thickBot="1">
      <c r="A107" s="465"/>
      <c r="B107" s="470" t="s">
        <v>19</v>
      </c>
      <c r="C107" s="481"/>
      <c r="D107" s="482" t="e">
        <f t="shared" ref="D107:F109" si="2">D104/C104-1</f>
        <v>#DIV/0!</v>
      </c>
      <c r="E107" s="482" t="e">
        <f t="shared" si="2"/>
        <v>#DIV/0!</v>
      </c>
      <c r="F107" s="482" t="e">
        <f t="shared" si="2"/>
        <v>#DIV/0!</v>
      </c>
      <c r="G107" s="465"/>
    </row>
    <row r="108" spans="1:7" ht="19.5" hidden="1" thickBot="1">
      <c r="A108" s="465"/>
      <c r="B108" s="470" t="s">
        <v>21</v>
      </c>
      <c r="C108" s="481"/>
      <c r="D108" s="482" t="e">
        <f t="shared" si="2"/>
        <v>#DIV/0!</v>
      </c>
      <c r="E108" s="482" t="e">
        <f t="shared" si="2"/>
        <v>#DIV/0!</v>
      </c>
      <c r="F108" s="482" t="e">
        <f t="shared" si="2"/>
        <v>#DIV/0!</v>
      </c>
      <c r="G108" s="465"/>
    </row>
    <row r="109" spans="1:7" ht="38.25" hidden="1" thickBot="1">
      <c r="A109" s="465"/>
      <c r="B109" s="470" t="s">
        <v>22</v>
      </c>
      <c r="C109" s="481"/>
      <c r="D109" s="482" t="e">
        <f t="shared" si="2"/>
        <v>#DIV/0!</v>
      </c>
      <c r="E109" s="482" t="e">
        <f t="shared" si="2"/>
        <v>#DIV/0!</v>
      </c>
      <c r="F109" s="482" t="e">
        <f t="shared" si="2"/>
        <v>#DIV/0!</v>
      </c>
      <c r="G109" s="465"/>
    </row>
    <row r="110" spans="1:7" ht="24.75" hidden="1" customHeight="1" thickBot="1">
      <c r="A110" s="465"/>
      <c r="B110" s="1825" t="s">
        <v>1744</v>
      </c>
      <c r="C110" s="1826"/>
      <c r="D110" s="1826"/>
      <c r="E110" s="1826"/>
      <c r="F110" s="1827"/>
      <c r="G110" s="465"/>
    </row>
    <row r="111" spans="1:7" ht="12.75" hidden="1" customHeight="1">
      <c r="A111" s="465"/>
      <c r="B111" s="1814"/>
      <c r="C111" s="478">
        <v>2018</v>
      </c>
      <c r="D111" s="478">
        <v>2019</v>
      </c>
      <c r="E111" s="478">
        <v>2020</v>
      </c>
      <c r="F111" s="478">
        <v>2021</v>
      </c>
      <c r="G111" s="465"/>
    </row>
    <row r="112" spans="1:7" ht="9" hidden="1" customHeight="1" thickBot="1">
      <c r="A112" s="465"/>
      <c r="B112" s="1815"/>
      <c r="C112" s="479" t="s">
        <v>7</v>
      </c>
      <c r="D112" s="479" t="s">
        <v>8</v>
      </c>
      <c r="E112" s="479" t="s">
        <v>8</v>
      </c>
      <c r="F112" s="479" t="s">
        <v>8</v>
      </c>
      <c r="G112" s="465"/>
    </row>
    <row r="113" spans="1:7" ht="24.75" hidden="1" customHeight="1" thickBot="1">
      <c r="A113" s="465"/>
      <c r="B113" s="483" t="s">
        <v>23</v>
      </c>
      <c r="C113" s="484"/>
      <c r="D113" s="484"/>
      <c r="E113" s="484"/>
      <c r="F113" s="484"/>
      <c r="G113" s="465"/>
    </row>
    <row r="114" spans="1:7" ht="19.5" hidden="1" thickBot="1">
      <c r="A114" s="465"/>
      <c r="B114" s="485" t="s">
        <v>136</v>
      </c>
      <c r="C114" s="486"/>
      <c r="D114" s="495"/>
      <c r="E114" s="495"/>
      <c r="F114" s="495"/>
      <c r="G114" s="465"/>
    </row>
    <row r="115" spans="1:7" ht="19.5" hidden="1" thickBot="1">
      <c r="A115" s="465"/>
      <c r="B115" s="485" t="s">
        <v>137</v>
      </c>
      <c r="C115" s="486"/>
      <c r="D115" s="495"/>
      <c r="E115" s="495"/>
      <c r="F115" s="495"/>
      <c r="G115" s="465"/>
    </row>
    <row r="116" spans="1:7" ht="24.75" hidden="1" customHeight="1" thickBot="1">
      <c r="A116" s="465"/>
      <c r="B116" s="483" t="s">
        <v>24</v>
      </c>
      <c r="C116" s="484"/>
      <c r="D116" s="484"/>
      <c r="E116" s="484"/>
      <c r="F116" s="484"/>
      <c r="G116" s="465"/>
    </row>
    <row r="117" spans="1:7" ht="19.5" hidden="1" thickBot="1">
      <c r="A117" s="465"/>
      <c r="B117" s="485" t="s">
        <v>136</v>
      </c>
      <c r="C117" s="486"/>
      <c r="D117" s="484"/>
      <c r="E117" s="484"/>
      <c r="F117" s="484"/>
      <c r="G117" s="465"/>
    </row>
    <row r="118" spans="1:7" ht="19.5" hidden="1" thickBot="1">
      <c r="A118" s="465"/>
      <c r="B118" s="485" t="s">
        <v>137</v>
      </c>
      <c r="C118" s="486"/>
      <c r="D118" s="484"/>
      <c r="E118" s="484"/>
      <c r="F118" s="484"/>
      <c r="G118" s="465"/>
    </row>
    <row r="119" spans="1:7" ht="24.75" hidden="1" customHeight="1" thickBot="1">
      <c r="A119" s="465"/>
      <c r="B119" s="483" t="s">
        <v>25</v>
      </c>
      <c r="C119" s="498">
        <v>0</v>
      </c>
      <c r="D119" s="499">
        <v>0</v>
      </c>
      <c r="E119" s="499">
        <v>0</v>
      </c>
      <c r="F119" s="499">
        <v>0</v>
      </c>
      <c r="G119" s="465"/>
    </row>
    <row r="120" spans="1:7" ht="19.5" hidden="1" thickBot="1">
      <c r="A120" s="465"/>
      <c r="B120" s="485" t="s">
        <v>136</v>
      </c>
      <c r="C120" s="486"/>
      <c r="D120" s="484"/>
      <c r="E120" s="484"/>
      <c r="F120" s="484"/>
      <c r="G120" s="465"/>
    </row>
    <row r="121" spans="1:7" ht="19.5" hidden="1" thickBot="1">
      <c r="A121" s="465"/>
      <c r="B121" s="485" t="s">
        <v>137</v>
      </c>
      <c r="C121" s="486"/>
      <c r="D121" s="484"/>
      <c r="E121" s="484"/>
      <c r="F121" s="484"/>
      <c r="G121" s="465"/>
    </row>
    <row r="122" spans="1:7" ht="19.5" hidden="1" thickBot="1">
      <c r="A122" s="465"/>
      <c r="B122" s="483" t="s">
        <v>26</v>
      </c>
      <c r="C122" s="486"/>
      <c r="D122" s="484"/>
      <c r="E122" s="484"/>
      <c r="F122" s="484"/>
      <c r="G122" s="465"/>
    </row>
    <row r="123" spans="1:7" ht="19.5" hidden="1" thickBot="1">
      <c r="A123" s="465"/>
      <c r="B123" s="485" t="s">
        <v>136</v>
      </c>
      <c r="C123" s="486"/>
      <c r="D123" s="484"/>
      <c r="E123" s="484"/>
      <c r="F123" s="484"/>
      <c r="G123" s="465"/>
    </row>
    <row r="124" spans="1:7" ht="19.5" hidden="1" thickBot="1">
      <c r="A124" s="465"/>
      <c r="B124" s="485" t="s">
        <v>137</v>
      </c>
      <c r="C124" s="486"/>
      <c r="D124" s="484"/>
      <c r="E124" s="484"/>
      <c r="F124" s="484"/>
      <c r="G124" s="465"/>
    </row>
    <row r="125" spans="1:7" ht="19.5" hidden="1" thickBot="1">
      <c r="A125" s="465"/>
      <c r="B125" s="483" t="s">
        <v>27</v>
      </c>
      <c r="C125" s="486"/>
      <c r="D125" s="484"/>
      <c r="E125" s="484"/>
      <c r="F125" s="484"/>
      <c r="G125" s="465"/>
    </row>
    <row r="126" spans="1:7" ht="19.5" hidden="1" thickBot="1">
      <c r="A126" s="465"/>
      <c r="B126" s="485" t="s">
        <v>136</v>
      </c>
      <c r="C126" s="486"/>
      <c r="D126" s="484"/>
      <c r="E126" s="484"/>
      <c r="F126" s="484"/>
      <c r="G126" s="465"/>
    </row>
    <row r="127" spans="1:7" ht="15" hidden="1" customHeight="1" thickBot="1">
      <c r="A127" s="465"/>
      <c r="B127" s="485" t="s">
        <v>137</v>
      </c>
      <c r="C127" s="486"/>
      <c r="D127" s="484"/>
      <c r="E127" s="484"/>
      <c r="F127" s="484"/>
      <c r="G127" s="465"/>
    </row>
    <row r="128" spans="1:7" ht="19.5" hidden="1" thickBot="1">
      <c r="A128" s="465"/>
      <c r="B128" s="483" t="s">
        <v>28</v>
      </c>
      <c r="C128" s="486">
        <v>0</v>
      </c>
      <c r="D128" s="484">
        <v>0</v>
      </c>
      <c r="E128" s="484">
        <v>0</v>
      </c>
      <c r="F128" s="484">
        <v>0</v>
      </c>
      <c r="G128" s="465"/>
    </row>
    <row r="129" spans="1:7" ht="19.5" hidden="1" thickBot="1">
      <c r="A129" s="465"/>
      <c r="B129" s="485" t="s">
        <v>136</v>
      </c>
      <c r="C129" s="486"/>
      <c r="D129" s="484"/>
      <c r="E129" s="484"/>
      <c r="F129" s="484"/>
      <c r="G129" s="465"/>
    </row>
    <row r="130" spans="1:7" ht="19.5" hidden="1" thickBot="1">
      <c r="A130" s="465"/>
      <c r="B130" s="485" t="s">
        <v>137</v>
      </c>
      <c r="C130" s="486"/>
      <c r="D130" s="484"/>
      <c r="E130" s="484"/>
      <c r="F130" s="484"/>
      <c r="G130" s="465"/>
    </row>
    <row r="131" spans="1:7" ht="38.25" hidden="1" thickBot="1">
      <c r="A131" s="465"/>
      <c r="B131" s="483" t="s">
        <v>29</v>
      </c>
      <c r="C131" s="486"/>
      <c r="D131" s="484"/>
      <c r="E131" s="484"/>
      <c r="F131" s="484"/>
      <c r="G131" s="465"/>
    </row>
    <row r="132" spans="1:7" ht="19.5" hidden="1" thickBot="1">
      <c r="A132" s="465"/>
      <c r="B132" s="485" t="s">
        <v>136</v>
      </c>
      <c r="C132" s="486"/>
      <c r="D132" s="484"/>
      <c r="E132" s="484"/>
      <c r="F132" s="484"/>
      <c r="G132" s="465"/>
    </row>
    <row r="133" spans="1:7" ht="19.5" hidden="1" thickBot="1">
      <c r="A133" s="465"/>
      <c r="B133" s="485" t="s">
        <v>137</v>
      </c>
      <c r="C133" s="486"/>
      <c r="D133" s="484"/>
      <c r="E133" s="484"/>
      <c r="F133" s="484"/>
      <c r="G133" s="465"/>
    </row>
    <row r="134" spans="1:7" ht="19.5" hidden="1" thickBot="1">
      <c r="A134" s="465"/>
      <c r="B134" s="496" t="s">
        <v>47</v>
      </c>
      <c r="C134" s="486">
        <f>C131+C128+C125+C122+C119+C116+C113</f>
        <v>0</v>
      </c>
      <c r="D134" s="486">
        <f>D131+D128+D125+D122+D119+D116+D113</f>
        <v>0</v>
      </c>
      <c r="E134" s="486">
        <f>E131+E128+E125+E122+E119+E116+E113</f>
        <v>0</v>
      </c>
      <c r="F134" s="486">
        <f>F131+F128+F125+F122+F119+F116+F113</f>
        <v>0</v>
      </c>
      <c r="G134" s="465"/>
    </row>
    <row r="135" spans="1:7" ht="17.25" hidden="1" customHeight="1" thickBot="1">
      <c r="A135" s="465"/>
      <c r="B135" s="492" t="s">
        <v>31</v>
      </c>
      <c r="C135" s="493">
        <f>IF(C134-C105=0,0,"Error")</f>
        <v>0</v>
      </c>
      <c r="D135" s="493">
        <f>IF(D134-D105=0,0,"Error")</f>
        <v>0</v>
      </c>
      <c r="E135" s="493">
        <f>IF(E134-E105=0,0,"Error")</f>
        <v>0</v>
      </c>
      <c r="F135" s="493">
        <f>IF(F134-F105=0,0,"Error")</f>
        <v>0</v>
      </c>
      <c r="G135" s="465"/>
    </row>
    <row r="136" spans="1:7" ht="27.75" customHeight="1" thickBot="1">
      <c r="A136" s="465"/>
      <c r="B136" s="1829" t="s">
        <v>38</v>
      </c>
      <c r="C136" s="1830"/>
      <c r="D136" s="1830"/>
      <c r="E136" s="1830"/>
      <c r="F136" s="1831"/>
      <c r="G136" s="465"/>
    </row>
    <row r="137" spans="1:7" ht="27" customHeight="1" thickBot="1">
      <c r="A137" s="465"/>
      <c r="B137" s="1829" t="s">
        <v>39</v>
      </c>
      <c r="C137" s="1830"/>
      <c r="D137" s="1830"/>
      <c r="E137" s="1830"/>
      <c r="F137" s="1831"/>
      <c r="G137" s="465"/>
    </row>
    <row r="138" spans="1:7" ht="38.25" thickBot="1">
      <c r="A138" s="465"/>
      <c r="B138" s="477" t="s">
        <v>48</v>
      </c>
      <c r="C138" s="1833"/>
      <c r="D138" s="1834"/>
      <c r="E138" s="1835"/>
      <c r="F138" s="1836"/>
      <c r="G138" s="465"/>
    </row>
    <row r="139" spans="1:7" ht="48.75" customHeight="1" thickBot="1">
      <c r="A139" s="465"/>
      <c r="B139" s="477" t="s">
        <v>67</v>
      </c>
      <c r="C139" s="477" t="s">
        <v>2174</v>
      </c>
      <c r="D139" s="500" t="s">
        <v>138</v>
      </c>
      <c r="E139" s="1837" t="s">
        <v>530</v>
      </c>
      <c r="F139" s="1838"/>
      <c r="G139" s="465"/>
    </row>
    <row r="140" spans="1:7" ht="19.5" thickBot="1">
      <c r="A140" s="465"/>
      <c r="B140" s="501"/>
      <c r="C140" s="1816"/>
      <c r="D140" s="1832"/>
      <c r="E140" s="1817"/>
      <c r="F140" s="1818"/>
      <c r="G140" s="465"/>
    </row>
    <row r="141" spans="1:7" ht="27.75" customHeight="1" thickBot="1">
      <c r="A141" s="465"/>
      <c r="B141" s="470" t="s">
        <v>14</v>
      </c>
      <c r="C141" s="1839" t="s">
        <v>2174</v>
      </c>
      <c r="D141" s="1840"/>
      <c r="E141" s="1840"/>
      <c r="F141" s="1841"/>
      <c r="G141" s="465"/>
    </row>
    <row r="142" spans="1:7" ht="19.5" thickBot="1">
      <c r="A142" s="465"/>
      <c r="B142" s="470" t="s">
        <v>15</v>
      </c>
      <c r="C142" s="1822" t="s">
        <v>2175</v>
      </c>
      <c r="D142" s="1823"/>
      <c r="E142" s="1823"/>
      <c r="F142" s="1824"/>
      <c r="G142" s="465"/>
    </row>
    <row r="143" spans="1:7" ht="12.75" customHeight="1">
      <c r="A143" s="465"/>
      <c r="B143" s="1814"/>
      <c r="C143" s="478">
        <v>2021</v>
      </c>
      <c r="D143" s="478">
        <v>2022</v>
      </c>
      <c r="E143" s="478">
        <v>2023</v>
      </c>
      <c r="F143" s="478">
        <v>2024</v>
      </c>
      <c r="G143" s="465"/>
    </row>
    <row r="144" spans="1:7" ht="23.25" customHeight="1" thickBot="1">
      <c r="A144" s="465"/>
      <c r="B144" s="1815"/>
      <c r="C144" s="479" t="s">
        <v>7</v>
      </c>
      <c r="D144" s="479" t="s">
        <v>8</v>
      </c>
      <c r="E144" s="479" t="s">
        <v>8</v>
      </c>
      <c r="F144" s="479" t="s">
        <v>8</v>
      </c>
      <c r="G144" s="465"/>
    </row>
    <row r="145" spans="1:7" ht="24" customHeight="1" thickBot="1">
      <c r="A145" s="465"/>
      <c r="B145" s="470" t="s">
        <v>16</v>
      </c>
      <c r="C145" s="502">
        <v>6</v>
      </c>
      <c r="D145" s="502">
        <v>8</v>
      </c>
      <c r="E145" s="502">
        <v>8</v>
      </c>
      <c r="F145" s="502">
        <v>8</v>
      </c>
      <c r="G145" s="465"/>
    </row>
    <row r="146" spans="1:7" ht="22.5" customHeight="1" thickBot="1">
      <c r="A146" s="465"/>
      <c r="B146" s="470" t="s">
        <v>17</v>
      </c>
      <c r="C146" s="480">
        <v>500</v>
      </c>
      <c r="D146" s="480">
        <v>500</v>
      </c>
      <c r="E146" s="480">
        <v>500</v>
      </c>
      <c r="F146" s="480">
        <f>F164</f>
        <v>500</v>
      </c>
      <c r="G146" s="465"/>
    </row>
    <row r="147" spans="1:7" ht="22.5" customHeight="1" thickBot="1">
      <c r="A147" s="465"/>
      <c r="B147" s="470" t="s">
        <v>18</v>
      </c>
      <c r="C147" s="480">
        <f>C146/C145</f>
        <v>83.333333333333329</v>
      </c>
      <c r="D147" s="480">
        <f>D146/D145</f>
        <v>62.5</v>
      </c>
      <c r="E147" s="480">
        <f>E146/E145</f>
        <v>62.5</v>
      </c>
      <c r="F147" s="480">
        <f>F146/F145</f>
        <v>62.5</v>
      </c>
      <c r="G147" s="465"/>
    </row>
    <row r="148" spans="1:7" ht="19.5" thickBot="1">
      <c r="A148" s="465"/>
      <c r="B148" s="470" t="s">
        <v>19</v>
      </c>
      <c r="C148" s="481" t="s">
        <v>20</v>
      </c>
      <c r="D148" s="482">
        <f>D145/C145-1</f>
        <v>0.33333333333333326</v>
      </c>
      <c r="E148" s="482">
        <f t="shared" ref="E148:F150" si="3">E145/D145-1</f>
        <v>0</v>
      </c>
      <c r="F148" s="482">
        <f t="shared" si="3"/>
        <v>0</v>
      </c>
      <c r="G148" s="465"/>
    </row>
    <row r="149" spans="1:7" ht="19.5" thickBot="1">
      <c r="A149" s="465"/>
      <c r="B149" s="470" t="s">
        <v>21</v>
      </c>
      <c r="C149" s="481" t="s">
        <v>20</v>
      </c>
      <c r="D149" s="482">
        <f>D146/C146-1</f>
        <v>0</v>
      </c>
      <c r="E149" s="482">
        <f t="shared" si="3"/>
        <v>0</v>
      </c>
      <c r="F149" s="482">
        <f t="shared" si="3"/>
        <v>0</v>
      </c>
      <c r="G149" s="465"/>
    </row>
    <row r="150" spans="1:7" ht="38.25" thickBot="1">
      <c r="A150" s="465"/>
      <c r="B150" s="470" t="s">
        <v>22</v>
      </c>
      <c r="C150" s="481" t="s">
        <v>20</v>
      </c>
      <c r="D150" s="482">
        <f>D147/C147-1</f>
        <v>-0.25</v>
      </c>
      <c r="E150" s="482">
        <f t="shared" si="3"/>
        <v>0</v>
      </c>
      <c r="F150" s="482">
        <f t="shared" si="3"/>
        <v>0</v>
      </c>
      <c r="G150" s="465"/>
    </row>
    <row r="151" spans="1:7" ht="28.5" customHeight="1" thickBot="1">
      <c r="A151" s="465"/>
      <c r="B151" s="1825" t="s">
        <v>61</v>
      </c>
      <c r="C151" s="1826"/>
      <c r="D151" s="1826"/>
      <c r="E151" s="1826"/>
      <c r="F151" s="1827"/>
      <c r="G151" s="465"/>
    </row>
    <row r="152" spans="1:7" ht="12.75" customHeight="1">
      <c r="A152" s="465"/>
      <c r="B152" s="1814"/>
      <c r="C152" s="478">
        <v>2021</v>
      </c>
      <c r="D152" s="478">
        <v>2022</v>
      </c>
      <c r="E152" s="478">
        <v>2023</v>
      </c>
      <c r="F152" s="478">
        <v>2024</v>
      </c>
      <c r="G152" s="465"/>
    </row>
    <row r="153" spans="1:7" ht="21" customHeight="1" thickBot="1">
      <c r="A153" s="465"/>
      <c r="B153" s="1815"/>
      <c r="C153" s="479" t="s">
        <v>7</v>
      </c>
      <c r="D153" s="479" t="s">
        <v>8</v>
      </c>
      <c r="E153" s="479" t="s">
        <v>8</v>
      </c>
      <c r="F153" s="479" t="s">
        <v>8</v>
      </c>
      <c r="G153" s="465"/>
    </row>
    <row r="154" spans="1:7" ht="19.5" thickBot="1">
      <c r="A154" s="465"/>
      <c r="B154" s="483" t="s">
        <v>41</v>
      </c>
      <c r="C154" s="484">
        <f>C155+C156+C157+C158</f>
        <v>0</v>
      </c>
      <c r="D154" s="484">
        <f>D155+D156+D157+D158</f>
        <v>0</v>
      </c>
      <c r="E154" s="484">
        <f>E155+E156+E157+E158</f>
        <v>0</v>
      </c>
      <c r="F154" s="484">
        <f>F155+F156+F157+F158</f>
        <v>0</v>
      </c>
      <c r="G154" s="465"/>
    </row>
    <row r="155" spans="1:7" ht="19.5" thickBot="1">
      <c r="A155" s="465"/>
      <c r="B155" s="485" t="s">
        <v>136</v>
      </c>
      <c r="C155" s="484"/>
      <c r="D155" s="484"/>
      <c r="E155" s="484"/>
      <c r="F155" s="484"/>
      <c r="G155" s="465"/>
    </row>
    <row r="156" spans="1:7" ht="19.5" thickBot="1">
      <c r="A156" s="465"/>
      <c r="B156" s="485" t="s">
        <v>141</v>
      </c>
      <c r="C156" s="484"/>
      <c r="D156" s="484"/>
      <c r="E156" s="484"/>
      <c r="F156" s="484"/>
      <c r="G156" s="465"/>
    </row>
    <row r="157" spans="1:7" ht="19.5" thickBot="1">
      <c r="A157" s="465"/>
      <c r="B157" s="485" t="s">
        <v>142</v>
      </c>
      <c r="C157" s="484"/>
      <c r="D157" s="484"/>
      <c r="E157" s="484"/>
      <c r="F157" s="484"/>
      <c r="G157" s="465"/>
    </row>
    <row r="158" spans="1:7" ht="19.5" thickBot="1">
      <c r="A158" s="465"/>
      <c r="B158" s="485" t="s">
        <v>143</v>
      </c>
      <c r="C158" s="484"/>
      <c r="D158" s="484"/>
      <c r="E158" s="484"/>
      <c r="F158" s="484"/>
      <c r="G158" s="465"/>
    </row>
    <row r="159" spans="1:7" ht="24.75" customHeight="1" thickBot="1">
      <c r="A159" s="465"/>
      <c r="B159" s="483" t="s">
        <v>42</v>
      </c>
      <c r="C159" s="502">
        <v>500</v>
      </c>
      <c r="D159" s="502">
        <v>500</v>
      </c>
      <c r="E159" s="502">
        <v>500</v>
      </c>
      <c r="F159" s="502">
        <v>500</v>
      </c>
      <c r="G159" s="465"/>
    </row>
    <row r="160" spans="1:7" ht="19.5" thickBot="1">
      <c r="A160" s="465"/>
      <c r="B160" s="485" t="s">
        <v>136</v>
      </c>
      <c r="C160" s="502">
        <v>500</v>
      </c>
      <c r="D160" s="502">
        <v>500</v>
      </c>
      <c r="E160" s="502">
        <v>500</v>
      </c>
      <c r="F160" s="502">
        <v>500</v>
      </c>
      <c r="G160" s="465"/>
    </row>
    <row r="161" spans="1:7" ht="19.5" thickBot="1">
      <c r="A161" s="465"/>
      <c r="B161" s="485" t="s">
        <v>141</v>
      </c>
      <c r="C161" s="486"/>
      <c r="D161" s="484"/>
      <c r="E161" s="484"/>
      <c r="F161" s="484"/>
      <c r="G161" s="465"/>
    </row>
    <row r="162" spans="1:7" ht="19.5" thickBot="1">
      <c r="A162" s="465"/>
      <c r="B162" s="485" t="s">
        <v>142</v>
      </c>
      <c r="C162" s="486"/>
      <c r="D162" s="484"/>
      <c r="E162" s="484"/>
      <c r="F162" s="484"/>
      <c r="G162" s="465"/>
    </row>
    <row r="163" spans="1:7" ht="19.5" thickBot="1">
      <c r="A163" s="465"/>
      <c r="B163" s="485" t="s">
        <v>143</v>
      </c>
      <c r="C163" s="486"/>
      <c r="D163" s="484"/>
      <c r="E163" s="484"/>
      <c r="F163" s="484"/>
      <c r="G163" s="465"/>
    </row>
    <row r="164" spans="1:7" ht="19.5" thickBot="1">
      <c r="A164" s="465"/>
      <c r="B164" s="503" t="s">
        <v>30</v>
      </c>
      <c r="C164" s="504">
        <f>C154+C159</f>
        <v>500</v>
      </c>
      <c r="D164" s="504">
        <f>D154+D159</f>
        <v>500</v>
      </c>
      <c r="E164" s="504">
        <f>E154+E159</f>
        <v>500</v>
      </c>
      <c r="F164" s="504">
        <f>F154+F159</f>
        <v>500</v>
      </c>
      <c r="G164" s="465"/>
    </row>
    <row r="165" spans="1:7" ht="57" hidden="1" thickBot="1">
      <c r="A165" s="465"/>
      <c r="B165" s="477" t="s">
        <v>32</v>
      </c>
      <c r="C165" s="477" t="s">
        <v>182</v>
      </c>
      <c r="D165" s="500" t="s">
        <v>138</v>
      </c>
      <c r="E165" s="1817"/>
      <c r="F165" s="1818"/>
      <c r="G165" s="465"/>
    </row>
    <row r="166" spans="1:7" ht="17.25" hidden="1" customHeight="1" thickBot="1">
      <c r="A166" s="465"/>
      <c r="B166" s="470" t="s">
        <v>14</v>
      </c>
      <c r="C166" s="1819" t="s">
        <v>53</v>
      </c>
      <c r="D166" s="1820"/>
      <c r="E166" s="1820"/>
      <c r="F166" s="1821"/>
      <c r="G166" s="465"/>
    </row>
    <row r="167" spans="1:7" ht="19.5" hidden="1" thickBot="1">
      <c r="A167" s="465"/>
      <c r="B167" s="470" t="s">
        <v>15</v>
      </c>
      <c r="C167" s="1822" t="s">
        <v>183</v>
      </c>
      <c r="D167" s="1823"/>
      <c r="E167" s="1823"/>
      <c r="F167" s="1824"/>
      <c r="G167" s="465"/>
    </row>
    <row r="168" spans="1:7" ht="12.75" hidden="1" customHeight="1">
      <c r="A168" s="465"/>
      <c r="B168" s="1814"/>
      <c r="C168" s="478">
        <v>2021</v>
      </c>
      <c r="D168" s="478">
        <v>2022</v>
      </c>
      <c r="E168" s="478">
        <v>2023</v>
      </c>
      <c r="F168" s="478">
        <v>2024</v>
      </c>
      <c r="G168" s="465"/>
    </row>
    <row r="169" spans="1:7" ht="23.25" hidden="1" customHeight="1" thickBot="1">
      <c r="A169" s="465"/>
      <c r="B169" s="1815"/>
      <c r="C169" s="479" t="s">
        <v>7</v>
      </c>
      <c r="D169" s="479" t="s">
        <v>8</v>
      </c>
      <c r="E169" s="479" t="s">
        <v>8</v>
      </c>
      <c r="F169" s="479" t="s">
        <v>8</v>
      </c>
      <c r="G169" s="465"/>
    </row>
    <row r="170" spans="1:7" ht="19.5" hidden="1" thickBot="1">
      <c r="A170" s="465"/>
      <c r="B170" s="470" t="s">
        <v>16</v>
      </c>
      <c r="C170" s="470"/>
      <c r="D170" s="481">
        <v>0</v>
      </c>
      <c r="E170" s="470"/>
      <c r="F170" s="470"/>
      <c r="G170" s="465"/>
    </row>
    <row r="171" spans="1:7" ht="19.5" hidden="1" thickBot="1">
      <c r="A171" s="465"/>
      <c r="B171" s="470" t="s">
        <v>17</v>
      </c>
      <c r="C171" s="480"/>
      <c r="D171" s="480">
        <f>D189</f>
        <v>0</v>
      </c>
      <c r="E171" s="480"/>
      <c r="F171" s="480"/>
      <c r="G171" s="465"/>
    </row>
    <row r="172" spans="1:7" ht="19.5" hidden="1" thickBot="1">
      <c r="A172" s="465"/>
      <c r="B172" s="470" t="s">
        <v>18</v>
      </c>
      <c r="C172" s="480" t="e">
        <f>C171/C170</f>
        <v>#DIV/0!</v>
      </c>
      <c r="D172" s="480" t="e">
        <f>D171/D170</f>
        <v>#DIV/0!</v>
      </c>
      <c r="E172" s="480" t="e">
        <f>E171/E170</f>
        <v>#DIV/0!</v>
      </c>
      <c r="F172" s="480" t="e">
        <f>F171/F170</f>
        <v>#DIV/0!</v>
      </c>
      <c r="G172" s="465"/>
    </row>
    <row r="173" spans="1:7" ht="19.5" hidden="1" thickBot="1">
      <c r="A173" s="465"/>
      <c r="B173" s="470" t="s">
        <v>19</v>
      </c>
      <c r="C173" s="481" t="s">
        <v>20</v>
      </c>
      <c r="D173" s="482" t="e">
        <f>D170/C170-1</f>
        <v>#DIV/0!</v>
      </c>
      <c r="E173" s="482" t="e">
        <f t="shared" ref="E173:F175" si="4">E170/D170-1</f>
        <v>#DIV/0!</v>
      </c>
      <c r="F173" s="482" t="e">
        <f t="shared" si="4"/>
        <v>#DIV/0!</v>
      </c>
      <c r="G173" s="465"/>
    </row>
    <row r="174" spans="1:7" ht="19.5" hidden="1" thickBot="1">
      <c r="A174" s="465"/>
      <c r="B174" s="470" t="s">
        <v>21</v>
      </c>
      <c r="C174" s="481" t="s">
        <v>20</v>
      </c>
      <c r="D174" s="482" t="e">
        <f>D171/C171-1</f>
        <v>#DIV/0!</v>
      </c>
      <c r="E174" s="482" t="e">
        <f t="shared" si="4"/>
        <v>#DIV/0!</v>
      </c>
      <c r="F174" s="482" t="e">
        <f t="shared" si="4"/>
        <v>#DIV/0!</v>
      </c>
      <c r="G174" s="465"/>
    </row>
    <row r="175" spans="1:7" ht="38.25" hidden="1" thickBot="1">
      <c r="A175" s="465"/>
      <c r="B175" s="470" t="s">
        <v>22</v>
      </c>
      <c r="C175" s="481" t="s">
        <v>20</v>
      </c>
      <c r="D175" s="482" t="e">
        <f>D172/C172-1</f>
        <v>#DIV/0!</v>
      </c>
      <c r="E175" s="482" t="e">
        <f t="shared" si="4"/>
        <v>#DIV/0!</v>
      </c>
      <c r="F175" s="482" t="e">
        <f t="shared" si="4"/>
        <v>#DIV/0!</v>
      </c>
      <c r="G175" s="465"/>
    </row>
    <row r="176" spans="1:7" ht="26.25" hidden="1" customHeight="1" thickBot="1">
      <c r="A176" s="465"/>
      <c r="B176" s="1825" t="s">
        <v>89</v>
      </c>
      <c r="C176" s="1826"/>
      <c r="D176" s="1826"/>
      <c r="E176" s="1826"/>
      <c r="F176" s="1827"/>
      <c r="G176" s="465"/>
    </row>
    <row r="177" spans="1:7" ht="12.75" hidden="1" customHeight="1">
      <c r="A177" s="465"/>
      <c r="B177" s="1814"/>
      <c r="C177" s="478">
        <v>2019</v>
      </c>
      <c r="D177" s="478">
        <v>2020</v>
      </c>
      <c r="E177" s="478">
        <v>2021</v>
      </c>
      <c r="F177" s="478">
        <v>2022</v>
      </c>
      <c r="G177" s="465"/>
    </row>
    <row r="178" spans="1:7" ht="18.75" hidden="1" customHeight="1" thickBot="1">
      <c r="A178" s="465"/>
      <c r="B178" s="1815"/>
      <c r="C178" s="479" t="s">
        <v>7</v>
      </c>
      <c r="D178" s="479" t="s">
        <v>8</v>
      </c>
      <c r="E178" s="479" t="s">
        <v>8</v>
      </c>
      <c r="F178" s="479" t="s">
        <v>8</v>
      </c>
      <c r="G178" s="465"/>
    </row>
    <row r="179" spans="1:7" ht="19.5" hidden="1" thickBot="1">
      <c r="A179" s="465"/>
      <c r="B179" s="483" t="s">
        <v>41</v>
      </c>
      <c r="C179" s="484">
        <f>C180+C181+C182+C183</f>
        <v>0</v>
      </c>
      <c r="D179" s="484">
        <f>D180+D181+D182+D183</f>
        <v>0</v>
      </c>
      <c r="E179" s="484">
        <f>E180+E181+E182+E183</f>
        <v>0</v>
      </c>
      <c r="F179" s="484">
        <f>F180+F181+F182+F183</f>
        <v>0</v>
      </c>
      <c r="G179" s="465"/>
    </row>
    <row r="180" spans="1:7" ht="19.5" hidden="1" thickBot="1">
      <c r="A180" s="465"/>
      <c r="B180" s="485" t="s">
        <v>136</v>
      </c>
      <c r="C180" s="484"/>
      <c r="D180" s="484"/>
      <c r="E180" s="484"/>
      <c r="F180" s="484"/>
      <c r="G180" s="465"/>
    </row>
    <row r="181" spans="1:7" ht="19.5" hidden="1" thickBot="1">
      <c r="A181" s="465"/>
      <c r="B181" s="485" t="s">
        <v>141</v>
      </c>
      <c r="C181" s="484"/>
      <c r="D181" s="484"/>
      <c r="E181" s="484"/>
      <c r="F181" s="484"/>
      <c r="G181" s="465"/>
    </row>
    <row r="182" spans="1:7" ht="19.5" hidden="1" thickBot="1">
      <c r="A182" s="465"/>
      <c r="B182" s="485" t="s">
        <v>142</v>
      </c>
      <c r="C182" s="484"/>
      <c r="D182" s="484"/>
      <c r="E182" s="484"/>
      <c r="F182" s="484"/>
      <c r="G182" s="465"/>
    </row>
    <row r="183" spans="1:7" ht="19.5" hidden="1" thickBot="1">
      <c r="A183" s="465"/>
      <c r="B183" s="485" t="s">
        <v>143</v>
      </c>
      <c r="C183" s="484"/>
      <c r="D183" s="484"/>
      <c r="E183" s="484"/>
      <c r="F183" s="484"/>
      <c r="G183" s="465"/>
    </row>
    <row r="184" spans="1:7" ht="19.5" hidden="1" thickBot="1">
      <c r="A184" s="465"/>
      <c r="B184" s="483" t="s">
        <v>42</v>
      </c>
      <c r="C184" s="486">
        <f>C185+C186+C187+C188</f>
        <v>0</v>
      </c>
      <c r="D184" s="486">
        <f>D185+D186+D187+D188</f>
        <v>0</v>
      </c>
      <c r="E184" s="486">
        <f>E185+E186+E187+E188</f>
        <v>0</v>
      </c>
      <c r="F184" s="486">
        <f>F185+F186+F187+F188</f>
        <v>0</v>
      </c>
      <c r="G184" s="465"/>
    </row>
    <row r="185" spans="1:7" ht="19.5" hidden="1" thickBot="1">
      <c r="A185" s="465"/>
      <c r="B185" s="485" t="s">
        <v>136</v>
      </c>
      <c r="C185" s="486"/>
      <c r="D185" s="488">
        <v>0</v>
      </c>
      <c r="E185" s="484"/>
      <c r="F185" s="484"/>
      <c r="G185" s="465"/>
    </row>
    <row r="186" spans="1:7" ht="19.5" hidden="1" thickBot="1">
      <c r="A186" s="465"/>
      <c r="B186" s="485" t="s">
        <v>141</v>
      </c>
      <c r="C186" s="486"/>
      <c r="D186" s="484"/>
      <c r="E186" s="484"/>
      <c r="F186" s="484"/>
      <c r="G186" s="465"/>
    </row>
    <row r="187" spans="1:7" ht="19.5" hidden="1" thickBot="1">
      <c r="A187" s="465"/>
      <c r="B187" s="485" t="s">
        <v>142</v>
      </c>
      <c r="C187" s="486"/>
      <c r="D187" s="484"/>
      <c r="E187" s="484"/>
      <c r="F187" s="484"/>
      <c r="G187" s="465"/>
    </row>
    <row r="188" spans="1:7" ht="19.5" hidden="1" thickBot="1">
      <c r="A188" s="465"/>
      <c r="B188" s="485" t="s">
        <v>143</v>
      </c>
      <c r="C188" s="486"/>
      <c r="D188" s="484"/>
      <c r="E188" s="484"/>
      <c r="F188" s="484"/>
      <c r="G188" s="465"/>
    </row>
    <row r="189" spans="1:7" ht="19.5" hidden="1" thickBot="1">
      <c r="A189" s="465"/>
      <c r="B189" s="503" t="s">
        <v>144</v>
      </c>
      <c r="C189" s="486">
        <f>C179+C184</f>
        <v>0</v>
      </c>
      <c r="D189" s="486">
        <f>D179+D184</f>
        <v>0</v>
      </c>
      <c r="E189" s="486">
        <f>E179+E184</f>
        <v>0</v>
      </c>
      <c r="F189" s="486">
        <f>F179+F184</f>
        <v>0</v>
      </c>
      <c r="G189" s="465"/>
    </row>
    <row r="190" spans="1:7" ht="57" hidden="1" thickBot="1">
      <c r="A190" s="465"/>
      <c r="B190" s="477" t="s">
        <v>64</v>
      </c>
      <c r="C190" s="505"/>
      <c r="D190" s="467" t="s">
        <v>138</v>
      </c>
      <c r="E190" s="506"/>
      <c r="F190" s="507"/>
      <c r="G190" s="465"/>
    </row>
    <row r="191" spans="1:7" ht="17.25" hidden="1" customHeight="1" thickBot="1">
      <c r="A191" s="465"/>
      <c r="B191" s="470" t="s">
        <v>14</v>
      </c>
      <c r="C191" s="1819"/>
      <c r="D191" s="1820"/>
      <c r="E191" s="1820"/>
      <c r="F191" s="1821"/>
      <c r="G191" s="465"/>
    </row>
    <row r="192" spans="1:7" ht="19.5" hidden="1" thickBot="1">
      <c r="A192" s="465"/>
      <c r="B192" s="470" t="s">
        <v>15</v>
      </c>
      <c r="C192" s="1822"/>
      <c r="D192" s="1823"/>
      <c r="E192" s="1823"/>
      <c r="F192" s="1824"/>
      <c r="G192" s="465"/>
    </row>
    <row r="193" spans="1:7" ht="12.75" hidden="1" customHeight="1">
      <c r="A193" s="465"/>
      <c r="B193" s="1814"/>
      <c r="C193" s="478">
        <v>2018</v>
      </c>
      <c r="D193" s="478">
        <v>2019</v>
      </c>
      <c r="E193" s="478">
        <v>2020</v>
      </c>
      <c r="F193" s="478">
        <v>2021</v>
      </c>
      <c r="G193" s="465"/>
    </row>
    <row r="194" spans="1:7" ht="9" hidden="1" customHeight="1" thickBot="1">
      <c r="A194" s="465"/>
      <c r="B194" s="1815"/>
      <c r="C194" s="479" t="s">
        <v>7</v>
      </c>
      <c r="D194" s="479" t="s">
        <v>8</v>
      </c>
      <c r="E194" s="479" t="s">
        <v>8</v>
      </c>
      <c r="F194" s="479" t="s">
        <v>8</v>
      </c>
      <c r="G194" s="465"/>
    </row>
    <row r="195" spans="1:7" ht="19.5" hidden="1" thickBot="1">
      <c r="A195" s="465"/>
      <c r="B195" s="470" t="s">
        <v>16</v>
      </c>
      <c r="C195" s="470"/>
      <c r="D195" s="470"/>
      <c r="E195" s="470"/>
      <c r="F195" s="470"/>
      <c r="G195" s="465"/>
    </row>
    <row r="196" spans="1:7" ht="19.5" hidden="1" thickBot="1">
      <c r="A196" s="465"/>
      <c r="B196" s="470" t="s">
        <v>17</v>
      </c>
      <c r="C196" s="480">
        <f>C214</f>
        <v>0</v>
      </c>
      <c r="D196" s="480">
        <f>D214</f>
        <v>0</v>
      </c>
      <c r="E196" s="480">
        <f>E214</f>
        <v>0</v>
      </c>
      <c r="F196" s="480">
        <f>F214</f>
        <v>0</v>
      </c>
      <c r="G196" s="465"/>
    </row>
    <row r="197" spans="1:7" ht="19.5" hidden="1" thickBot="1">
      <c r="A197" s="465"/>
      <c r="B197" s="470" t="s">
        <v>18</v>
      </c>
      <c r="C197" s="480" t="e">
        <f>C196/C195</f>
        <v>#DIV/0!</v>
      </c>
      <c r="D197" s="480" t="e">
        <f>D196/D195</f>
        <v>#DIV/0!</v>
      </c>
      <c r="E197" s="480" t="e">
        <f>E196/E195</f>
        <v>#DIV/0!</v>
      </c>
      <c r="F197" s="480" t="e">
        <f>F196/F195</f>
        <v>#DIV/0!</v>
      </c>
      <c r="G197" s="465"/>
    </row>
    <row r="198" spans="1:7" ht="19.5" hidden="1" thickBot="1">
      <c r="A198" s="465"/>
      <c r="B198" s="470" t="s">
        <v>19</v>
      </c>
      <c r="C198" s="481" t="s">
        <v>20</v>
      </c>
      <c r="D198" s="482" t="e">
        <f>D195/C195-1</f>
        <v>#DIV/0!</v>
      </c>
      <c r="E198" s="482" t="e">
        <f t="shared" ref="E198:F200" si="5">E195/D195-1</f>
        <v>#DIV/0!</v>
      </c>
      <c r="F198" s="482" t="e">
        <f t="shared" si="5"/>
        <v>#DIV/0!</v>
      </c>
      <c r="G198" s="465"/>
    </row>
    <row r="199" spans="1:7" ht="19.5" hidden="1" thickBot="1">
      <c r="A199" s="465"/>
      <c r="B199" s="470" t="s">
        <v>21</v>
      </c>
      <c r="C199" s="481" t="s">
        <v>20</v>
      </c>
      <c r="D199" s="482" t="e">
        <f>D196/C196-1</f>
        <v>#DIV/0!</v>
      </c>
      <c r="E199" s="482" t="e">
        <f t="shared" si="5"/>
        <v>#DIV/0!</v>
      </c>
      <c r="F199" s="482" t="e">
        <f t="shared" si="5"/>
        <v>#DIV/0!</v>
      </c>
      <c r="G199" s="465"/>
    </row>
    <row r="200" spans="1:7" ht="38.25" hidden="1" thickBot="1">
      <c r="A200" s="465"/>
      <c r="B200" s="470" t="s">
        <v>22</v>
      </c>
      <c r="C200" s="481" t="s">
        <v>20</v>
      </c>
      <c r="D200" s="482" t="e">
        <f>D197/C197-1</f>
        <v>#DIV/0!</v>
      </c>
      <c r="E200" s="482" t="e">
        <f t="shared" si="5"/>
        <v>#DIV/0!</v>
      </c>
      <c r="F200" s="482" t="e">
        <f t="shared" si="5"/>
        <v>#DIV/0!</v>
      </c>
      <c r="G200" s="465"/>
    </row>
    <row r="201" spans="1:7" ht="19.5" hidden="1" thickBot="1">
      <c r="A201" s="465"/>
      <c r="B201" s="1825" t="s">
        <v>2176</v>
      </c>
      <c r="C201" s="1826"/>
      <c r="D201" s="1826"/>
      <c r="E201" s="1826"/>
      <c r="F201" s="1827"/>
      <c r="G201" s="465"/>
    </row>
    <row r="202" spans="1:7" ht="12.75" hidden="1" customHeight="1">
      <c r="A202" s="465"/>
      <c r="B202" s="1814"/>
      <c r="C202" s="478">
        <v>2018</v>
      </c>
      <c r="D202" s="478">
        <v>2019</v>
      </c>
      <c r="E202" s="478">
        <v>2020</v>
      </c>
      <c r="F202" s="478">
        <v>2021</v>
      </c>
      <c r="G202" s="465"/>
    </row>
    <row r="203" spans="1:7" ht="9" hidden="1" customHeight="1" thickBot="1">
      <c r="A203" s="465"/>
      <c r="B203" s="1815"/>
      <c r="C203" s="479" t="s">
        <v>7</v>
      </c>
      <c r="D203" s="479" t="s">
        <v>8</v>
      </c>
      <c r="E203" s="479" t="s">
        <v>8</v>
      </c>
      <c r="F203" s="479" t="s">
        <v>8</v>
      </c>
      <c r="G203" s="465"/>
    </row>
    <row r="204" spans="1:7" ht="19.5" hidden="1" thickBot="1">
      <c r="A204" s="465"/>
      <c r="B204" s="483" t="s">
        <v>41</v>
      </c>
      <c r="C204" s="484">
        <f>C205+C206+C207+C208</f>
        <v>0</v>
      </c>
      <c r="D204" s="484">
        <f>D205+D206+D207+D208</f>
        <v>0</v>
      </c>
      <c r="E204" s="484">
        <f>E205+E206+E207+E208</f>
        <v>0</v>
      </c>
      <c r="F204" s="484">
        <f>F205+F206+F207+F208</f>
        <v>0</v>
      </c>
      <c r="G204" s="465"/>
    </row>
    <row r="205" spans="1:7" ht="19.5" hidden="1" thickBot="1">
      <c r="A205" s="465"/>
      <c r="B205" s="485" t="s">
        <v>136</v>
      </c>
      <c r="C205" s="484"/>
      <c r="D205" s="484"/>
      <c r="E205" s="484"/>
      <c r="F205" s="484"/>
      <c r="G205" s="465"/>
    </row>
    <row r="206" spans="1:7" ht="19.5" hidden="1" thickBot="1">
      <c r="A206" s="465"/>
      <c r="B206" s="485" t="s">
        <v>141</v>
      </c>
      <c r="C206" s="484"/>
      <c r="D206" s="484"/>
      <c r="E206" s="484"/>
      <c r="F206" s="484"/>
      <c r="G206" s="465"/>
    </row>
    <row r="207" spans="1:7" ht="19.5" hidden="1" thickBot="1">
      <c r="A207" s="465"/>
      <c r="B207" s="485" t="s">
        <v>142</v>
      </c>
      <c r="C207" s="484"/>
      <c r="D207" s="484"/>
      <c r="E207" s="484"/>
      <c r="F207" s="484"/>
      <c r="G207" s="465"/>
    </row>
    <row r="208" spans="1:7" ht="19.5" hidden="1" thickBot="1">
      <c r="A208" s="465"/>
      <c r="B208" s="485" t="s">
        <v>143</v>
      </c>
      <c r="C208" s="484"/>
      <c r="D208" s="484"/>
      <c r="E208" s="484"/>
      <c r="F208" s="484"/>
      <c r="G208" s="465"/>
    </row>
    <row r="209" spans="1:7" ht="19.5" hidden="1" thickBot="1">
      <c r="A209" s="465"/>
      <c r="B209" s="483" t="s">
        <v>42</v>
      </c>
      <c r="C209" s="486">
        <f>C210+C211+C212+C213</f>
        <v>0</v>
      </c>
      <c r="D209" s="486">
        <f>D210+D211+D212+D213</f>
        <v>0</v>
      </c>
      <c r="E209" s="486">
        <f>E210+E211+E212+E213</f>
        <v>0</v>
      </c>
      <c r="F209" s="486">
        <f>F210+F211+F212+F213</f>
        <v>0</v>
      </c>
      <c r="G209" s="465"/>
    </row>
    <row r="210" spans="1:7" ht="19.5" hidden="1" thickBot="1">
      <c r="A210" s="465"/>
      <c r="B210" s="485" t="s">
        <v>136</v>
      </c>
      <c r="C210" s="486"/>
      <c r="D210" s="484"/>
      <c r="E210" s="484"/>
      <c r="F210" s="484"/>
      <c r="G210" s="465"/>
    </row>
    <row r="211" spans="1:7" ht="19.5" hidden="1" thickBot="1">
      <c r="A211" s="465"/>
      <c r="B211" s="485" t="s">
        <v>141</v>
      </c>
      <c r="C211" s="486"/>
      <c r="D211" s="484"/>
      <c r="E211" s="484"/>
      <c r="F211" s="484"/>
      <c r="G211" s="465"/>
    </row>
    <row r="212" spans="1:7" ht="19.5" hidden="1" thickBot="1">
      <c r="A212" s="465"/>
      <c r="B212" s="485" t="s">
        <v>142</v>
      </c>
      <c r="C212" s="486"/>
      <c r="D212" s="484"/>
      <c r="E212" s="484"/>
      <c r="F212" s="484"/>
      <c r="G212" s="465"/>
    </row>
    <row r="213" spans="1:7" ht="19.5" hidden="1" thickBot="1">
      <c r="A213" s="465"/>
      <c r="B213" s="485" t="s">
        <v>143</v>
      </c>
      <c r="C213" s="486"/>
      <c r="D213" s="484"/>
      <c r="E213" s="484"/>
      <c r="F213" s="484"/>
      <c r="G213" s="465"/>
    </row>
    <row r="214" spans="1:7" ht="19.5" hidden="1" thickBot="1">
      <c r="A214" s="465"/>
      <c r="B214" s="491" t="s">
        <v>153</v>
      </c>
      <c r="C214" s="486">
        <f>C204+C209</f>
        <v>0</v>
      </c>
      <c r="D214" s="486">
        <f>D204+D209</f>
        <v>0</v>
      </c>
      <c r="E214" s="486">
        <f>E204+E209</f>
        <v>0</v>
      </c>
      <c r="F214" s="486">
        <f>F204+F209</f>
        <v>0</v>
      </c>
      <c r="G214" s="465"/>
    </row>
    <row r="215" spans="1:7" ht="25.5" hidden="1" customHeight="1" thickBot="1">
      <c r="A215" s="465"/>
      <c r="B215" s="508" t="s">
        <v>43</v>
      </c>
      <c r="C215" s="1816"/>
      <c r="D215" s="1817"/>
      <c r="E215" s="1817"/>
      <c r="F215" s="1818"/>
      <c r="G215" s="465"/>
    </row>
    <row r="216" spans="1:7" ht="57" hidden="1" thickBot="1">
      <c r="A216" s="465"/>
      <c r="B216" s="477" t="s">
        <v>103</v>
      </c>
      <c r="C216" s="505"/>
      <c r="D216" s="467" t="s">
        <v>138</v>
      </c>
      <c r="E216" s="506"/>
      <c r="F216" s="507"/>
      <c r="G216" s="465"/>
    </row>
    <row r="217" spans="1:7" ht="17.25" hidden="1" customHeight="1" thickBot="1">
      <c r="A217" s="465"/>
      <c r="B217" s="470" t="s">
        <v>14</v>
      </c>
      <c r="C217" s="1819"/>
      <c r="D217" s="1820"/>
      <c r="E217" s="1820"/>
      <c r="F217" s="1821"/>
      <c r="G217" s="465"/>
    </row>
    <row r="218" spans="1:7" ht="19.5" hidden="1" thickBot="1">
      <c r="A218" s="465"/>
      <c r="B218" s="470" t="s">
        <v>15</v>
      </c>
      <c r="C218" s="1828"/>
      <c r="D218" s="1823"/>
      <c r="E218" s="1823"/>
      <c r="F218" s="1824"/>
      <c r="G218" s="465"/>
    </row>
    <row r="219" spans="1:7" ht="12.75" hidden="1" customHeight="1">
      <c r="A219" s="465"/>
      <c r="B219" s="1814"/>
      <c r="C219" s="478">
        <v>2021</v>
      </c>
      <c r="D219" s="478">
        <v>2022</v>
      </c>
      <c r="E219" s="478">
        <v>2023</v>
      </c>
      <c r="F219" s="478">
        <v>2024</v>
      </c>
      <c r="G219" s="465"/>
    </row>
    <row r="220" spans="1:7" ht="15" hidden="1" customHeight="1" thickBot="1">
      <c r="A220" s="465"/>
      <c r="B220" s="1815"/>
      <c r="C220" s="479" t="s">
        <v>7</v>
      </c>
      <c r="D220" s="479" t="s">
        <v>8</v>
      </c>
      <c r="E220" s="479" t="s">
        <v>8</v>
      </c>
      <c r="F220" s="479" t="s">
        <v>8</v>
      </c>
      <c r="G220" s="465"/>
    </row>
    <row r="221" spans="1:7" ht="19.5" hidden="1" thickBot="1">
      <c r="A221" s="465"/>
      <c r="B221" s="470" t="s">
        <v>16</v>
      </c>
      <c r="C221" s="470">
        <v>0</v>
      </c>
      <c r="D221" s="481">
        <v>0</v>
      </c>
      <c r="E221" s="481">
        <v>0</v>
      </c>
      <c r="F221" s="470">
        <v>0</v>
      </c>
      <c r="G221" s="465"/>
    </row>
    <row r="222" spans="1:7" ht="19.5" hidden="1" thickBot="1">
      <c r="A222" s="465"/>
      <c r="B222" s="470" t="s">
        <v>17</v>
      </c>
      <c r="C222" s="480">
        <f>C240</f>
        <v>0</v>
      </c>
      <c r="D222" s="480">
        <f>D240</f>
        <v>0</v>
      </c>
      <c r="E222" s="480">
        <f>E240</f>
        <v>0</v>
      </c>
      <c r="F222" s="480">
        <f>F240</f>
        <v>0</v>
      </c>
      <c r="G222" s="465"/>
    </row>
    <row r="223" spans="1:7" ht="19.5" hidden="1" thickBot="1">
      <c r="A223" s="465"/>
      <c r="B223" s="470" t="s">
        <v>18</v>
      </c>
      <c r="C223" s="480" t="e">
        <f>C222/C221</f>
        <v>#DIV/0!</v>
      </c>
      <c r="D223" s="480" t="e">
        <f>D222/D221</f>
        <v>#DIV/0!</v>
      </c>
      <c r="E223" s="480" t="e">
        <f>E222/E221</f>
        <v>#DIV/0!</v>
      </c>
      <c r="F223" s="480" t="e">
        <f>F222/F221</f>
        <v>#DIV/0!</v>
      </c>
      <c r="G223" s="465"/>
    </row>
    <row r="224" spans="1:7" ht="19.5" hidden="1" thickBot="1">
      <c r="A224" s="465"/>
      <c r="B224" s="470" t="s">
        <v>19</v>
      </c>
      <c r="C224" s="481" t="s">
        <v>20</v>
      </c>
      <c r="D224" s="482" t="e">
        <f>D221/C221-1</f>
        <v>#DIV/0!</v>
      </c>
      <c r="E224" s="482" t="e">
        <f t="shared" ref="E224:F226" si="6">E221/D221-1</f>
        <v>#DIV/0!</v>
      </c>
      <c r="F224" s="482" t="e">
        <f t="shared" si="6"/>
        <v>#DIV/0!</v>
      </c>
      <c r="G224" s="465"/>
    </row>
    <row r="225" spans="1:7" ht="19.5" hidden="1" thickBot="1">
      <c r="A225" s="465"/>
      <c r="B225" s="470" t="s">
        <v>21</v>
      </c>
      <c r="C225" s="481" t="s">
        <v>20</v>
      </c>
      <c r="D225" s="482" t="e">
        <f>D222/C222-1</f>
        <v>#DIV/0!</v>
      </c>
      <c r="E225" s="482" t="e">
        <f t="shared" si="6"/>
        <v>#DIV/0!</v>
      </c>
      <c r="F225" s="482" t="e">
        <f t="shared" si="6"/>
        <v>#DIV/0!</v>
      </c>
      <c r="G225" s="465"/>
    </row>
    <row r="226" spans="1:7" ht="38.25" hidden="1" thickBot="1">
      <c r="A226" s="465"/>
      <c r="B226" s="470" t="s">
        <v>22</v>
      </c>
      <c r="C226" s="481" t="s">
        <v>20</v>
      </c>
      <c r="D226" s="482" t="e">
        <f>D223/C223-1</f>
        <v>#DIV/0!</v>
      </c>
      <c r="E226" s="482" t="e">
        <f t="shared" si="6"/>
        <v>#DIV/0!</v>
      </c>
      <c r="F226" s="482" t="e">
        <f t="shared" si="6"/>
        <v>#DIV/0!</v>
      </c>
      <c r="G226" s="465"/>
    </row>
    <row r="227" spans="1:7" ht="30.75" hidden="1" customHeight="1" thickBot="1">
      <c r="A227" s="465"/>
      <c r="B227" s="1825" t="s">
        <v>1744</v>
      </c>
      <c r="C227" s="1826"/>
      <c r="D227" s="1826"/>
      <c r="E227" s="1826"/>
      <c r="F227" s="1827"/>
      <c r="G227" s="465"/>
    </row>
    <row r="228" spans="1:7" ht="12.75" hidden="1" customHeight="1">
      <c r="A228" s="465"/>
      <c r="B228" s="1814"/>
      <c r="C228" s="478">
        <v>2021</v>
      </c>
      <c r="D228" s="478">
        <v>2022</v>
      </c>
      <c r="E228" s="478">
        <v>2023</v>
      </c>
      <c r="F228" s="478">
        <v>2024</v>
      </c>
      <c r="G228" s="465"/>
    </row>
    <row r="229" spans="1:7" ht="15.75" hidden="1" customHeight="1" thickBot="1">
      <c r="A229" s="465"/>
      <c r="B229" s="1815"/>
      <c r="C229" s="479" t="s">
        <v>7</v>
      </c>
      <c r="D229" s="479" t="s">
        <v>8</v>
      </c>
      <c r="E229" s="479" t="s">
        <v>8</v>
      </c>
      <c r="F229" s="479" t="s">
        <v>8</v>
      </c>
      <c r="G229" s="465"/>
    </row>
    <row r="230" spans="1:7" ht="19.5" hidden="1" thickBot="1">
      <c r="A230" s="465"/>
      <c r="B230" s="483" t="s">
        <v>41</v>
      </c>
      <c r="C230" s="484">
        <f>C231+C232+C233+C234</f>
        <v>0</v>
      </c>
      <c r="D230" s="484">
        <f>D231+D232+D233+D234</f>
        <v>0</v>
      </c>
      <c r="E230" s="484">
        <f>E231+E232+E233+E234</f>
        <v>0</v>
      </c>
      <c r="F230" s="484">
        <f>F231+F232+F233+F234</f>
        <v>0</v>
      </c>
      <c r="G230" s="465"/>
    </row>
    <row r="231" spans="1:7" ht="19.5" hidden="1" thickBot="1">
      <c r="A231" s="465"/>
      <c r="B231" s="485" t="s">
        <v>136</v>
      </c>
      <c r="C231" s="484"/>
      <c r="D231" s="484"/>
      <c r="E231" s="484"/>
      <c r="F231" s="484"/>
      <c r="G231" s="465"/>
    </row>
    <row r="232" spans="1:7" ht="19.5" hidden="1" thickBot="1">
      <c r="A232" s="465"/>
      <c r="B232" s="485" t="s">
        <v>141</v>
      </c>
      <c r="C232" s="484"/>
      <c r="D232" s="484"/>
      <c r="E232" s="484"/>
      <c r="F232" s="484"/>
      <c r="G232" s="465"/>
    </row>
    <row r="233" spans="1:7" ht="19.5" hidden="1" thickBot="1">
      <c r="A233" s="465"/>
      <c r="B233" s="485" t="s">
        <v>142</v>
      </c>
      <c r="C233" s="484"/>
      <c r="D233" s="484"/>
      <c r="E233" s="484"/>
      <c r="F233" s="484"/>
      <c r="G233" s="465"/>
    </row>
    <row r="234" spans="1:7" ht="19.5" hidden="1" thickBot="1">
      <c r="A234" s="465"/>
      <c r="B234" s="485" t="s">
        <v>143</v>
      </c>
      <c r="C234" s="484"/>
      <c r="D234" s="484"/>
      <c r="E234" s="484"/>
      <c r="F234" s="484"/>
      <c r="G234" s="465"/>
    </row>
    <row r="235" spans="1:7" ht="19.5" hidden="1" thickBot="1">
      <c r="A235" s="465"/>
      <c r="B235" s="483" t="s">
        <v>42</v>
      </c>
      <c r="C235" s="486">
        <f>C236+C237+C238+C239</f>
        <v>0</v>
      </c>
      <c r="D235" s="486">
        <f>D236+D237+D238+D239</f>
        <v>0</v>
      </c>
      <c r="E235" s="486">
        <f>E236+E237+E238+E239</f>
        <v>0</v>
      </c>
      <c r="F235" s="486">
        <f>F236+F237+F238+F239</f>
        <v>0</v>
      </c>
      <c r="G235" s="465"/>
    </row>
    <row r="236" spans="1:7" ht="19.5" hidden="1" thickBot="1">
      <c r="A236" s="465"/>
      <c r="B236" s="485" t="s">
        <v>136</v>
      </c>
      <c r="C236" s="486"/>
      <c r="D236" s="486">
        <v>0</v>
      </c>
      <c r="E236" s="486">
        <v>0</v>
      </c>
      <c r="F236" s="486"/>
      <c r="G236" s="465"/>
    </row>
    <row r="237" spans="1:7" ht="19.5" hidden="1" thickBot="1">
      <c r="A237" s="465"/>
      <c r="B237" s="485" t="s">
        <v>141</v>
      </c>
      <c r="C237" s="486"/>
      <c r="D237" s="486"/>
      <c r="E237" s="486"/>
      <c r="F237" s="486"/>
      <c r="G237" s="465"/>
    </row>
    <row r="238" spans="1:7" ht="19.5" hidden="1" thickBot="1">
      <c r="A238" s="465"/>
      <c r="B238" s="485" t="s">
        <v>142</v>
      </c>
      <c r="C238" s="486"/>
      <c r="D238" s="486"/>
      <c r="E238" s="486"/>
      <c r="F238" s="486"/>
      <c r="G238" s="465"/>
    </row>
    <row r="239" spans="1:7" ht="19.5" hidden="1" thickBot="1">
      <c r="A239" s="465"/>
      <c r="B239" s="485" t="s">
        <v>143</v>
      </c>
      <c r="C239" s="486"/>
      <c r="D239" s="486"/>
      <c r="E239" s="486"/>
      <c r="F239" s="486"/>
      <c r="G239" s="465"/>
    </row>
    <row r="240" spans="1:7" ht="19.5" hidden="1" thickBot="1">
      <c r="A240" s="465"/>
      <c r="B240" s="491" t="s">
        <v>47</v>
      </c>
      <c r="C240" s="486">
        <f>C230+C235</f>
        <v>0</v>
      </c>
      <c r="D240" s="486">
        <f>D230+D235</f>
        <v>0</v>
      </c>
      <c r="E240" s="486">
        <f>E230+E235</f>
        <v>0</v>
      </c>
      <c r="F240" s="486">
        <f>F230+F235</f>
        <v>0</v>
      </c>
      <c r="G240" s="465"/>
    </row>
    <row r="241" spans="1:7" ht="28.5" hidden="1" customHeight="1" thickBot="1">
      <c r="A241" s="465"/>
      <c r="B241" s="1829" t="s">
        <v>44</v>
      </c>
      <c r="C241" s="1830"/>
      <c r="D241" s="1830"/>
      <c r="E241" s="1830"/>
      <c r="F241" s="1831"/>
      <c r="G241" s="465"/>
    </row>
    <row r="242" spans="1:7" ht="21" hidden="1" customHeight="1" thickBot="1">
      <c r="A242" s="465"/>
      <c r="B242" s="1829" t="s">
        <v>45</v>
      </c>
      <c r="C242" s="1830"/>
      <c r="D242" s="1830"/>
      <c r="E242" s="1830"/>
      <c r="F242" s="1831"/>
      <c r="G242" s="465"/>
    </row>
    <row r="243" spans="1:7" ht="38.25" hidden="1" thickBot="1">
      <c r="A243" s="465"/>
      <c r="B243" s="477" t="s">
        <v>48</v>
      </c>
      <c r="C243" s="1825"/>
      <c r="D243" s="1826"/>
      <c r="E243" s="1826"/>
      <c r="F243" s="1827"/>
      <c r="G243" s="465"/>
    </row>
    <row r="244" spans="1:7" ht="30.75" hidden="1" customHeight="1" thickBot="1">
      <c r="A244" s="465"/>
      <c r="B244" s="477" t="s">
        <v>67</v>
      </c>
      <c r="C244" s="477"/>
      <c r="D244" s="500" t="s">
        <v>138</v>
      </c>
      <c r="E244" s="1817"/>
      <c r="F244" s="1818"/>
      <c r="G244" s="465"/>
    </row>
    <row r="245" spans="1:7" ht="19.5" hidden="1" thickBot="1">
      <c r="A245" s="465"/>
      <c r="B245" s="501"/>
      <c r="C245" s="1816"/>
      <c r="D245" s="1832"/>
      <c r="E245" s="1817"/>
      <c r="F245" s="1818"/>
      <c r="G245" s="465"/>
    </row>
    <row r="246" spans="1:7" ht="17.25" hidden="1" customHeight="1" thickBot="1">
      <c r="A246" s="465"/>
      <c r="B246" s="470" t="s">
        <v>14</v>
      </c>
      <c r="C246" s="1819"/>
      <c r="D246" s="1820"/>
      <c r="E246" s="1820"/>
      <c r="F246" s="1821"/>
      <c r="G246" s="465"/>
    </row>
    <row r="247" spans="1:7" ht="19.5" hidden="1" thickBot="1">
      <c r="A247" s="465"/>
      <c r="B247" s="470" t="s">
        <v>15</v>
      </c>
      <c r="C247" s="1822"/>
      <c r="D247" s="1823"/>
      <c r="E247" s="1823"/>
      <c r="F247" s="1824"/>
      <c r="G247" s="465"/>
    </row>
    <row r="248" spans="1:7" ht="12.75" hidden="1" customHeight="1">
      <c r="A248" s="465"/>
      <c r="B248" s="1814"/>
      <c r="C248" s="478">
        <v>2021</v>
      </c>
      <c r="D248" s="478">
        <v>2022</v>
      </c>
      <c r="E248" s="478">
        <v>2023</v>
      </c>
      <c r="F248" s="478">
        <v>2024</v>
      </c>
      <c r="G248" s="465"/>
    </row>
    <row r="249" spans="1:7" ht="9" hidden="1" customHeight="1" thickBot="1">
      <c r="A249" s="465"/>
      <c r="B249" s="1815"/>
      <c r="C249" s="479" t="s">
        <v>7</v>
      </c>
      <c r="D249" s="479" t="s">
        <v>8</v>
      </c>
      <c r="E249" s="479" t="s">
        <v>8</v>
      </c>
      <c r="F249" s="479" t="s">
        <v>8</v>
      </c>
      <c r="G249" s="465"/>
    </row>
    <row r="250" spans="1:7" ht="19.5" hidden="1" thickBot="1">
      <c r="A250" s="465"/>
      <c r="B250" s="470" t="s">
        <v>16</v>
      </c>
      <c r="C250" s="502"/>
      <c r="D250" s="480"/>
      <c r="E250" s="480"/>
      <c r="F250" s="480"/>
      <c r="G250" s="465"/>
    </row>
    <row r="251" spans="1:7" ht="19.5" hidden="1" thickBot="1">
      <c r="A251" s="465"/>
      <c r="B251" s="470" t="s">
        <v>17</v>
      </c>
      <c r="C251" s="480"/>
      <c r="D251" s="480"/>
      <c r="E251" s="480"/>
      <c r="F251" s="480"/>
      <c r="G251" s="465"/>
    </row>
    <row r="252" spans="1:7" ht="19.5" hidden="1" thickBot="1">
      <c r="A252" s="465"/>
      <c r="B252" s="470" t="s">
        <v>18</v>
      </c>
      <c r="C252" s="480" t="e">
        <f>C251/C250</f>
        <v>#DIV/0!</v>
      </c>
      <c r="D252" s="480" t="e">
        <f>D251/D250</f>
        <v>#DIV/0!</v>
      </c>
      <c r="E252" s="480" t="e">
        <f>E251/E250</f>
        <v>#DIV/0!</v>
      </c>
      <c r="F252" s="480" t="e">
        <f>F251/F250</f>
        <v>#DIV/0!</v>
      </c>
      <c r="G252" s="465"/>
    </row>
    <row r="253" spans="1:7" ht="19.5" hidden="1" thickBot="1">
      <c r="A253" s="465"/>
      <c r="B253" s="470" t="s">
        <v>19</v>
      </c>
      <c r="C253" s="481" t="s">
        <v>20</v>
      </c>
      <c r="D253" s="482" t="e">
        <f>D250/C250-1</f>
        <v>#DIV/0!</v>
      </c>
      <c r="E253" s="482" t="e">
        <f t="shared" ref="E253:F255" si="7">E250/D250-1</f>
        <v>#DIV/0!</v>
      </c>
      <c r="F253" s="482" t="e">
        <f t="shared" si="7"/>
        <v>#DIV/0!</v>
      </c>
      <c r="G253" s="465"/>
    </row>
    <row r="254" spans="1:7" ht="19.5" hidden="1" thickBot="1">
      <c r="A254" s="465"/>
      <c r="B254" s="470" t="s">
        <v>21</v>
      </c>
      <c r="C254" s="481" t="s">
        <v>20</v>
      </c>
      <c r="D254" s="482" t="e">
        <f>D251/C251-1</f>
        <v>#DIV/0!</v>
      </c>
      <c r="E254" s="482" t="e">
        <f t="shared" si="7"/>
        <v>#DIV/0!</v>
      </c>
      <c r="F254" s="482" t="e">
        <f t="shared" si="7"/>
        <v>#DIV/0!</v>
      </c>
      <c r="G254" s="465"/>
    </row>
    <row r="255" spans="1:7" ht="38.25" hidden="1" thickBot="1">
      <c r="A255" s="465"/>
      <c r="B255" s="470" t="s">
        <v>22</v>
      </c>
      <c r="C255" s="481" t="s">
        <v>20</v>
      </c>
      <c r="D255" s="482" t="e">
        <f>D252/C252-1</f>
        <v>#DIV/0!</v>
      </c>
      <c r="E255" s="482" t="e">
        <f t="shared" si="7"/>
        <v>#DIV/0!</v>
      </c>
      <c r="F255" s="482" t="e">
        <f t="shared" si="7"/>
        <v>#DIV/0!</v>
      </c>
      <c r="G255" s="465"/>
    </row>
    <row r="256" spans="1:7" ht="23.25" hidden="1" customHeight="1" thickBot="1">
      <c r="A256" s="465"/>
      <c r="B256" s="1825" t="s">
        <v>61</v>
      </c>
      <c r="C256" s="1826"/>
      <c r="D256" s="1826"/>
      <c r="E256" s="1826"/>
      <c r="F256" s="1827"/>
      <c r="G256" s="465"/>
    </row>
    <row r="257" spans="1:7" ht="12.75" hidden="1" customHeight="1">
      <c r="A257" s="465"/>
      <c r="B257" s="1814"/>
      <c r="C257" s="478">
        <v>2021</v>
      </c>
      <c r="D257" s="478">
        <v>2022</v>
      </c>
      <c r="E257" s="478">
        <v>2023</v>
      </c>
      <c r="F257" s="478">
        <v>2024</v>
      </c>
      <c r="G257" s="465"/>
    </row>
    <row r="258" spans="1:7" ht="18.75" hidden="1" customHeight="1" thickBot="1">
      <c r="A258" s="465"/>
      <c r="B258" s="1815"/>
      <c r="C258" s="479" t="s">
        <v>7</v>
      </c>
      <c r="D258" s="479" t="s">
        <v>8</v>
      </c>
      <c r="E258" s="479" t="s">
        <v>8</v>
      </c>
      <c r="F258" s="479" t="s">
        <v>8</v>
      </c>
      <c r="G258" s="465"/>
    </row>
    <row r="259" spans="1:7" ht="19.5" hidden="1" thickBot="1">
      <c r="A259" s="465"/>
      <c r="B259" s="483" t="s">
        <v>41</v>
      </c>
      <c r="C259" s="484">
        <f>C260+C261+C262+C263</f>
        <v>0</v>
      </c>
      <c r="D259" s="484">
        <f>D260+D261+D262+D263</f>
        <v>0</v>
      </c>
      <c r="E259" s="484">
        <f>E260+E261+E262+E263</f>
        <v>0</v>
      </c>
      <c r="F259" s="484">
        <f>F260+F261+F262+F263</f>
        <v>0</v>
      </c>
      <c r="G259" s="465"/>
    </row>
    <row r="260" spans="1:7" ht="19.5" hidden="1" thickBot="1">
      <c r="A260" s="465"/>
      <c r="B260" s="485" t="s">
        <v>136</v>
      </c>
      <c r="C260" s="484"/>
      <c r="D260" s="484"/>
      <c r="E260" s="484"/>
      <c r="F260" s="484"/>
      <c r="G260" s="465"/>
    </row>
    <row r="261" spans="1:7" ht="19.5" hidden="1" thickBot="1">
      <c r="A261" s="465"/>
      <c r="B261" s="485" t="s">
        <v>141</v>
      </c>
      <c r="C261" s="484"/>
      <c r="D261" s="484"/>
      <c r="E261" s="484"/>
      <c r="F261" s="484"/>
      <c r="G261" s="465"/>
    </row>
    <row r="262" spans="1:7" ht="19.5" hidden="1" thickBot="1">
      <c r="A262" s="465"/>
      <c r="B262" s="485" t="s">
        <v>142</v>
      </c>
      <c r="C262" s="484"/>
      <c r="D262" s="484"/>
      <c r="E262" s="484"/>
      <c r="F262" s="484"/>
      <c r="G262" s="465"/>
    </row>
    <row r="263" spans="1:7" ht="19.5" hidden="1" thickBot="1">
      <c r="A263" s="465"/>
      <c r="B263" s="485" t="s">
        <v>143</v>
      </c>
      <c r="C263" s="484"/>
      <c r="D263" s="484"/>
      <c r="E263" s="484"/>
      <c r="F263" s="484"/>
      <c r="G263" s="465"/>
    </row>
    <row r="264" spans="1:7" ht="19.5" hidden="1" thickBot="1">
      <c r="A264" s="465"/>
      <c r="B264" s="483" t="s">
        <v>42</v>
      </c>
      <c r="C264" s="486">
        <f>C265+C266+C267+C268</f>
        <v>0</v>
      </c>
      <c r="D264" s="486">
        <f>D265+D266+D267+D268</f>
        <v>0</v>
      </c>
      <c r="E264" s="486">
        <f>E265+E266+E267+E268</f>
        <v>0</v>
      </c>
      <c r="F264" s="486">
        <f>F265+F266+F267+F268</f>
        <v>0</v>
      </c>
      <c r="G264" s="465"/>
    </row>
    <row r="265" spans="1:7" ht="19.5" hidden="1" thickBot="1">
      <c r="A265" s="465"/>
      <c r="B265" s="485" t="s">
        <v>136</v>
      </c>
      <c r="C265" s="486"/>
      <c r="D265" s="484"/>
      <c r="E265" s="484"/>
      <c r="F265" s="484">
        <v>0</v>
      </c>
      <c r="G265" s="465"/>
    </row>
    <row r="266" spans="1:7" ht="19.5" hidden="1" thickBot="1">
      <c r="A266" s="465"/>
      <c r="B266" s="485" t="s">
        <v>141</v>
      </c>
      <c r="C266" s="486"/>
      <c r="D266" s="484"/>
      <c r="E266" s="484"/>
      <c r="F266" s="484"/>
      <c r="G266" s="465"/>
    </row>
    <row r="267" spans="1:7" ht="19.5" hidden="1" thickBot="1">
      <c r="A267" s="465"/>
      <c r="B267" s="485" t="s">
        <v>142</v>
      </c>
      <c r="C267" s="486"/>
      <c r="D267" s="484"/>
      <c r="E267" s="484"/>
      <c r="F267" s="484"/>
      <c r="G267" s="465"/>
    </row>
    <row r="268" spans="1:7" ht="19.5" hidden="1" thickBot="1">
      <c r="A268" s="465"/>
      <c r="B268" s="485" t="s">
        <v>143</v>
      </c>
      <c r="C268" s="486"/>
      <c r="D268" s="484"/>
      <c r="E268" s="484"/>
      <c r="F268" s="484"/>
      <c r="G268" s="465"/>
    </row>
    <row r="269" spans="1:7" ht="19.5" hidden="1" thickBot="1">
      <c r="A269" s="465"/>
      <c r="B269" s="503" t="s">
        <v>30</v>
      </c>
      <c r="C269" s="486">
        <f>C259+C264</f>
        <v>0</v>
      </c>
      <c r="D269" s="486">
        <f>D259+D264</f>
        <v>0</v>
      </c>
      <c r="E269" s="486">
        <f>E259+E264</f>
        <v>0</v>
      </c>
      <c r="F269" s="486">
        <f>F259+F264</f>
        <v>0</v>
      </c>
      <c r="G269" s="465"/>
    </row>
    <row r="270" spans="1:7" ht="57" hidden="1" thickBot="1">
      <c r="A270" s="465"/>
      <c r="B270" s="477" t="s">
        <v>32</v>
      </c>
      <c r="C270" s="477"/>
      <c r="D270" s="500" t="s">
        <v>138</v>
      </c>
      <c r="E270" s="1817"/>
      <c r="F270" s="1818"/>
      <c r="G270" s="465"/>
    </row>
    <row r="271" spans="1:7" ht="17.25" hidden="1" customHeight="1" thickBot="1">
      <c r="A271" s="465"/>
      <c r="B271" s="470" t="s">
        <v>14</v>
      </c>
      <c r="C271" s="1819"/>
      <c r="D271" s="1820"/>
      <c r="E271" s="1820"/>
      <c r="F271" s="1821"/>
      <c r="G271" s="465"/>
    </row>
    <row r="272" spans="1:7" ht="19.5" hidden="1" thickBot="1">
      <c r="A272" s="465"/>
      <c r="B272" s="470" t="s">
        <v>15</v>
      </c>
      <c r="C272" s="1822"/>
      <c r="D272" s="1823"/>
      <c r="E272" s="1823"/>
      <c r="F272" s="1824"/>
      <c r="G272" s="465"/>
    </row>
    <row r="273" spans="1:7" ht="12.75" hidden="1" customHeight="1">
      <c r="A273" s="465"/>
      <c r="B273" s="1814"/>
      <c r="C273" s="478">
        <v>2021</v>
      </c>
      <c r="D273" s="478">
        <v>2022</v>
      </c>
      <c r="E273" s="478">
        <v>2023</v>
      </c>
      <c r="F273" s="478">
        <v>2024</v>
      </c>
      <c r="G273" s="465"/>
    </row>
    <row r="274" spans="1:7" ht="9" hidden="1" customHeight="1" thickBot="1">
      <c r="A274" s="465"/>
      <c r="B274" s="1815"/>
      <c r="C274" s="479" t="s">
        <v>7</v>
      </c>
      <c r="D274" s="479" t="s">
        <v>8</v>
      </c>
      <c r="E274" s="479" t="s">
        <v>8</v>
      </c>
      <c r="F274" s="479" t="s">
        <v>8</v>
      </c>
      <c r="G274" s="465"/>
    </row>
    <row r="275" spans="1:7" ht="19.5" hidden="1" thickBot="1">
      <c r="A275" s="465"/>
      <c r="B275" s="470" t="s">
        <v>16</v>
      </c>
      <c r="C275" s="470"/>
      <c r="D275" s="470"/>
      <c r="E275" s="470"/>
      <c r="F275" s="470"/>
      <c r="G275" s="465"/>
    </row>
    <row r="276" spans="1:7" ht="19.5" hidden="1" thickBot="1">
      <c r="A276" s="465"/>
      <c r="B276" s="470" t="s">
        <v>17</v>
      </c>
      <c r="C276" s="480"/>
      <c r="D276" s="480"/>
      <c r="E276" s="480"/>
      <c r="F276" s="480"/>
      <c r="G276" s="465"/>
    </row>
    <row r="277" spans="1:7" ht="19.5" hidden="1" thickBot="1">
      <c r="A277" s="465"/>
      <c r="B277" s="470" t="s">
        <v>18</v>
      </c>
      <c r="C277" s="480" t="e">
        <f>C276/C275</f>
        <v>#DIV/0!</v>
      </c>
      <c r="D277" s="480" t="e">
        <f>D276/D275</f>
        <v>#DIV/0!</v>
      </c>
      <c r="E277" s="480" t="e">
        <f>E276/E275</f>
        <v>#DIV/0!</v>
      </c>
      <c r="F277" s="480" t="e">
        <f>F276/F275</f>
        <v>#DIV/0!</v>
      </c>
      <c r="G277" s="465"/>
    </row>
    <row r="278" spans="1:7" ht="19.5" hidden="1" thickBot="1">
      <c r="A278" s="465"/>
      <c r="B278" s="470" t="s">
        <v>19</v>
      </c>
      <c r="C278" s="481" t="s">
        <v>20</v>
      </c>
      <c r="D278" s="482" t="e">
        <f>D275/C275-1</f>
        <v>#DIV/0!</v>
      </c>
      <c r="E278" s="482" t="e">
        <f t="shared" ref="E278:F280" si="8">E275/D275-1</f>
        <v>#DIV/0!</v>
      </c>
      <c r="F278" s="482" t="e">
        <f t="shared" si="8"/>
        <v>#DIV/0!</v>
      </c>
      <c r="G278" s="465"/>
    </row>
    <row r="279" spans="1:7" ht="19.5" hidden="1" thickBot="1">
      <c r="A279" s="465"/>
      <c r="B279" s="470" t="s">
        <v>21</v>
      </c>
      <c r="C279" s="481" t="s">
        <v>20</v>
      </c>
      <c r="D279" s="482" t="e">
        <f>D276/C276-1</f>
        <v>#DIV/0!</v>
      </c>
      <c r="E279" s="482" t="e">
        <f t="shared" si="8"/>
        <v>#DIV/0!</v>
      </c>
      <c r="F279" s="482" t="e">
        <f t="shared" si="8"/>
        <v>#DIV/0!</v>
      </c>
      <c r="G279" s="465"/>
    </row>
    <row r="280" spans="1:7" ht="38.25" hidden="1" thickBot="1">
      <c r="A280" s="465"/>
      <c r="B280" s="470" t="s">
        <v>22</v>
      </c>
      <c r="C280" s="481" t="s">
        <v>20</v>
      </c>
      <c r="D280" s="482" t="e">
        <f>D277/C277-1</f>
        <v>#DIV/0!</v>
      </c>
      <c r="E280" s="482" t="e">
        <f t="shared" si="8"/>
        <v>#DIV/0!</v>
      </c>
      <c r="F280" s="482" t="e">
        <f t="shared" si="8"/>
        <v>#DIV/0!</v>
      </c>
      <c r="G280" s="465"/>
    </row>
    <row r="281" spans="1:7" ht="25.5" hidden="1" customHeight="1" thickBot="1">
      <c r="A281" s="465"/>
      <c r="B281" s="1825" t="s">
        <v>89</v>
      </c>
      <c r="C281" s="1826"/>
      <c r="D281" s="1826"/>
      <c r="E281" s="1826"/>
      <c r="F281" s="1827"/>
      <c r="G281" s="465"/>
    </row>
    <row r="282" spans="1:7" ht="18.75" hidden="1" customHeight="1">
      <c r="A282" s="465"/>
      <c r="B282" s="1814"/>
      <c r="C282" s="478">
        <v>2021</v>
      </c>
      <c r="D282" s="478">
        <v>2022</v>
      </c>
      <c r="E282" s="478">
        <v>2023</v>
      </c>
      <c r="F282" s="478">
        <v>2024</v>
      </c>
      <c r="G282" s="465"/>
    </row>
    <row r="283" spans="1:7" ht="16.5" hidden="1" customHeight="1" thickBot="1">
      <c r="A283" s="465"/>
      <c r="B283" s="1815"/>
      <c r="C283" s="479" t="s">
        <v>7</v>
      </c>
      <c r="D283" s="479" t="s">
        <v>8</v>
      </c>
      <c r="E283" s="479" t="s">
        <v>8</v>
      </c>
      <c r="F283" s="479" t="s">
        <v>8</v>
      </c>
      <c r="G283" s="465"/>
    </row>
    <row r="284" spans="1:7" ht="19.5" hidden="1" thickBot="1">
      <c r="A284" s="465"/>
      <c r="B284" s="483" t="s">
        <v>41</v>
      </c>
      <c r="C284" s="484">
        <f>C285+C286+C287+C288</f>
        <v>0</v>
      </c>
      <c r="D284" s="484">
        <f>D285+D286+D287+D288</f>
        <v>0</v>
      </c>
      <c r="E284" s="484">
        <f>E285+E286+E287+E288</f>
        <v>0</v>
      </c>
      <c r="F284" s="484">
        <f>F285+F286+F287+F288</f>
        <v>0</v>
      </c>
      <c r="G284" s="465"/>
    </row>
    <row r="285" spans="1:7" ht="19.5" hidden="1" thickBot="1">
      <c r="A285" s="465"/>
      <c r="B285" s="485" t="s">
        <v>136</v>
      </c>
      <c r="C285" s="484"/>
      <c r="D285" s="484"/>
      <c r="E285" s="484"/>
      <c r="F285" s="484"/>
      <c r="G285" s="465"/>
    </row>
    <row r="286" spans="1:7" ht="19.5" hidden="1" thickBot="1">
      <c r="A286" s="465"/>
      <c r="B286" s="485" t="s">
        <v>141</v>
      </c>
      <c r="C286" s="484"/>
      <c r="D286" s="484"/>
      <c r="E286" s="484"/>
      <c r="F286" s="484"/>
      <c r="G286" s="465"/>
    </row>
    <row r="287" spans="1:7" ht="19.5" hidden="1" thickBot="1">
      <c r="A287" s="465"/>
      <c r="B287" s="485" t="s">
        <v>142</v>
      </c>
      <c r="C287" s="484"/>
      <c r="D287" s="484"/>
      <c r="E287" s="484"/>
      <c r="F287" s="484"/>
      <c r="G287" s="465"/>
    </row>
    <row r="288" spans="1:7" ht="19.5" hidden="1" thickBot="1">
      <c r="A288" s="465"/>
      <c r="B288" s="485" t="s">
        <v>143</v>
      </c>
      <c r="C288" s="484"/>
      <c r="D288" s="484"/>
      <c r="E288" s="484"/>
      <c r="F288" s="484"/>
      <c r="G288" s="465"/>
    </row>
    <row r="289" spans="1:7" ht="19.5" hidden="1" thickBot="1">
      <c r="A289" s="465"/>
      <c r="B289" s="483" t="s">
        <v>42</v>
      </c>
      <c r="C289" s="486">
        <f>C290+C291+C292+C293</f>
        <v>0</v>
      </c>
      <c r="D289" s="486">
        <f>D290+D291+D292+D293</f>
        <v>0</v>
      </c>
      <c r="E289" s="486">
        <f>E290+E291+E292+E293</f>
        <v>0</v>
      </c>
      <c r="F289" s="486">
        <f>F290+F291+F292+F293</f>
        <v>0</v>
      </c>
      <c r="G289" s="465"/>
    </row>
    <row r="290" spans="1:7" ht="19.5" hidden="1" thickBot="1">
      <c r="A290" s="465"/>
      <c r="B290" s="485" t="s">
        <v>136</v>
      </c>
      <c r="C290" s="486"/>
      <c r="D290" s="484"/>
      <c r="E290" s="484"/>
      <c r="F290" s="484"/>
      <c r="G290" s="465"/>
    </row>
    <row r="291" spans="1:7" ht="19.5" hidden="1" thickBot="1">
      <c r="A291" s="465"/>
      <c r="B291" s="485" t="s">
        <v>141</v>
      </c>
      <c r="C291" s="486"/>
      <c r="D291" s="484"/>
      <c r="E291" s="484"/>
      <c r="F291" s="484"/>
      <c r="G291" s="465"/>
    </row>
    <row r="292" spans="1:7" ht="19.5" hidden="1" thickBot="1">
      <c r="A292" s="465"/>
      <c r="B292" s="485" t="s">
        <v>142</v>
      </c>
      <c r="C292" s="486"/>
      <c r="D292" s="484"/>
      <c r="E292" s="484"/>
      <c r="F292" s="484"/>
      <c r="G292" s="465"/>
    </row>
    <row r="293" spans="1:7" ht="19.5" hidden="1" thickBot="1">
      <c r="A293" s="465"/>
      <c r="B293" s="485" t="s">
        <v>143</v>
      </c>
      <c r="C293" s="486"/>
      <c r="D293" s="484"/>
      <c r="E293" s="484"/>
      <c r="F293" s="484"/>
      <c r="G293" s="465"/>
    </row>
    <row r="294" spans="1:7" ht="19.5" hidden="1" thickBot="1">
      <c r="A294" s="465"/>
      <c r="B294" s="503" t="s">
        <v>144</v>
      </c>
      <c r="C294" s="486">
        <f>C284+C289</f>
        <v>0</v>
      </c>
      <c r="D294" s="486">
        <f>D284+D289</f>
        <v>0</v>
      </c>
      <c r="E294" s="486">
        <f>E284+E289</f>
        <v>0</v>
      </c>
      <c r="F294" s="486">
        <f>F284+F289</f>
        <v>0</v>
      </c>
      <c r="G294" s="465"/>
    </row>
    <row r="295" spans="1:7" ht="57" hidden="1" thickBot="1">
      <c r="A295" s="465"/>
      <c r="B295" s="477" t="s">
        <v>64</v>
      </c>
      <c r="C295" s="505"/>
      <c r="D295" s="467" t="s">
        <v>138</v>
      </c>
      <c r="E295" s="506"/>
      <c r="F295" s="507"/>
      <c r="G295" s="465"/>
    </row>
    <row r="296" spans="1:7" ht="17.25" hidden="1" customHeight="1" thickBot="1">
      <c r="A296" s="465"/>
      <c r="B296" s="470" t="s">
        <v>14</v>
      </c>
      <c r="C296" s="1819"/>
      <c r="D296" s="1820"/>
      <c r="E296" s="1820"/>
      <c r="F296" s="1821"/>
      <c r="G296" s="465"/>
    </row>
    <row r="297" spans="1:7" ht="19.5" hidden="1" thickBot="1">
      <c r="A297" s="465"/>
      <c r="B297" s="470" t="s">
        <v>15</v>
      </c>
      <c r="C297" s="1822"/>
      <c r="D297" s="1823"/>
      <c r="E297" s="1823"/>
      <c r="F297" s="1824"/>
      <c r="G297" s="465"/>
    </row>
    <row r="298" spans="1:7" ht="18" hidden="1" customHeight="1">
      <c r="A298" s="465"/>
      <c r="B298" s="1814"/>
      <c r="C298" s="478">
        <v>2021</v>
      </c>
      <c r="D298" s="478">
        <v>2022</v>
      </c>
      <c r="E298" s="478">
        <v>2023</v>
      </c>
      <c r="F298" s="478">
        <v>2024</v>
      </c>
      <c r="G298" s="465"/>
    </row>
    <row r="299" spans="1:7" ht="21" hidden="1" customHeight="1" thickBot="1">
      <c r="A299" s="465"/>
      <c r="B299" s="1815"/>
      <c r="C299" s="479" t="s">
        <v>7</v>
      </c>
      <c r="D299" s="479" t="s">
        <v>8</v>
      </c>
      <c r="E299" s="479" t="s">
        <v>8</v>
      </c>
      <c r="F299" s="479" t="s">
        <v>8</v>
      </c>
      <c r="G299" s="465"/>
    </row>
    <row r="300" spans="1:7" ht="19.5" hidden="1" thickBot="1">
      <c r="A300" s="465"/>
      <c r="B300" s="470" t="s">
        <v>16</v>
      </c>
      <c r="C300" s="470"/>
      <c r="D300" s="470"/>
      <c r="E300" s="470"/>
      <c r="F300" s="470"/>
      <c r="G300" s="465"/>
    </row>
    <row r="301" spans="1:7" ht="19.5" hidden="1" thickBot="1">
      <c r="A301" s="465"/>
      <c r="B301" s="470" t="s">
        <v>17</v>
      </c>
      <c r="C301" s="480">
        <f>C319</f>
        <v>0</v>
      </c>
      <c r="D301" s="480">
        <f>D319</f>
        <v>0</v>
      </c>
      <c r="E301" s="480">
        <f>E319</f>
        <v>0</v>
      </c>
      <c r="F301" s="480">
        <f>F319</f>
        <v>0</v>
      </c>
      <c r="G301" s="465"/>
    </row>
    <row r="302" spans="1:7" ht="19.5" hidden="1" thickBot="1">
      <c r="A302" s="465"/>
      <c r="B302" s="470" t="s">
        <v>18</v>
      </c>
      <c r="C302" s="480" t="e">
        <f>C301/C300</f>
        <v>#DIV/0!</v>
      </c>
      <c r="D302" s="480" t="e">
        <f>D301/D300</f>
        <v>#DIV/0!</v>
      </c>
      <c r="E302" s="480" t="e">
        <f>E301/E300</f>
        <v>#DIV/0!</v>
      </c>
      <c r="F302" s="480" t="e">
        <f>F301/F300</f>
        <v>#DIV/0!</v>
      </c>
      <c r="G302" s="465"/>
    </row>
    <row r="303" spans="1:7" ht="19.5" hidden="1" thickBot="1">
      <c r="A303" s="465"/>
      <c r="B303" s="470" t="s">
        <v>19</v>
      </c>
      <c r="C303" s="481" t="s">
        <v>20</v>
      </c>
      <c r="D303" s="482" t="e">
        <f>D300/C300-1</f>
        <v>#DIV/0!</v>
      </c>
      <c r="E303" s="482" t="e">
        <f t="shared" ref="E303:F305" si="9">E300/D300-1</f>
        <v>#DIV/0!</v>
      </c>
      <c r="F303" s="482" t="e">
        <f t="shared" si="9"/>
        <v>#DIV/0!</v>
      </c>
      <c r="G303" s="465"/>
    </row>
    <row r="304" spans="1:7" ht="19.5" hidden="1" thickBot="1">
      <c r="A304" s="465"/>
      <c r="B304" s="470" t="s">
        <v>21</v>
      </c>
      <c r="C304" s="481" t="s">
        <v>20</v>
      </c>
      <c r="D304" s="482" t="e">
        <f>D301/C301-1</f>
        <v>#DIV/0!</v>
      </c>
      <c r="E304" s="482" t="e">
        <f t="shared" si="9"/>
        <v>#DIV/0!</v>
      </c>
      <c r="F304" s="482" t="e">
        <f t="shared" si="9"/>
        <v>#DIV/0!</v>
      </c>
      <c r="G304" s="465"/>
    </row>
    <row r="305" spans="1:7" ht="38.25" hidden="1" thickBot="1">
      <c r="A305" s="465"/>
      <c r="B305" s="470" t="s">
        <v>22</v>
      </c>
      <c r="C305" s="481" t="s">
        <v>20</v>
      </c>
      <c r="D305" s="482" t="e">
        <f>D302/C302-1</f>
        <v>#DIV/0!</v>
      </c>
      <c r="E305" s="482" t="e">
        <f t="shared" si="9"/>
        <v>#DIV/0!</v>
      </c>
      <c r="F305" s="482" t="e">
        <f t="shared" si="9"/>
        <v>#DIV/0!</v>
      </c>
      <c r="G305" s="465"/>
    </row>
    <row r="306" spans="1:7" ht="19.5" hidden="1" thickBot="1">
      <c r="A306" s="465"/>
      <c r="B306" s="1825" t="s">
        <v>1744</v>
      </c>
      <c r="C306" s="1826"/>
      <c r="D306" s="1826"/>
      <c r="E306" s="1826"/>
      <c r="F306" s="1827"/>
      <c r="G306" s="465"/>
    </row>
    <row r="307" spans="1:7" ht="12.75" hidden="1" customHeight="1">
      <c r="A307" s="465"/>
      <c r="B307" s="1814"/>
      <c r="C307" s="478">
        <v>2021</v>
      </c>
      <c r="D307" s="478">
        <v>2022</v>
      </c>
      <c r="E307" s="478">
        <v>2023</v>
      </c>
      <c r="F307" s="478">
        <v>2024</v>
      </c>
      <c r="G307" s="465"/>
    </row>
    <row r="308" spans="1:7" ht="22.5" hidden="1" customHeight="1" thickBot="1">
      <c r="A308" s="465"/>
      <c r="B308" s="1815"/>
      <c r="C308" s="479" t="s">
        <v>7</v>
      </c>
      <c r="D308" s="479" t="s">
        <v>8</v>
      </c>
      <c r="E308" s="479" t="s">
        <v>8</v>
      </c>
      <c r="F308" s="479" t="s">
        <v>8</v>
      </c>
      <c r="G308" s="465"/>
    </row>
    <row r="309" spans="1:7" ht="19.5" hidden="1" thickBot="1">
      <c r="A309" s="465"/>
      <c r="B309" s="483" t="s">
        <v>41</v>
      </c>
      <c r="C309" s="484">
        <f>C310+C311+C312+C313</f>
        <v>0</v>
      </c>
      <c r="D309" s="484">
        <f>D310+D311+D312+D313</f>
        <v>0</v>
      </c>
      <c r="E309" s="484">
        <f>E310+E311+E312+E313</f>
        <v>0</v>
      </c>
      <c r="F309" s="484">
        <f>F310+F311+F312+F313</f>
        <v>0</v>
      </c>
      <c r="G309" s="465"/>
    </row>
    <row r="310" spans="1:7" ht="19.5" hidden="1" thickBot="1">
      <c r="A310" s="465"/>
      <c r="B310" s="485" t="s">
        <v>136</v>
      </c>
      <c r="C310" s="484"/>
      <c r="D310" s="484"/>
      <c r="E310" s="484"/>
      <c r="F310" s="484"/>
      <c r="G310" s="465"/>
    </row>
    <row r="311" spans="1:7" ht="19.5" hidden="1" thickBot="1">
      <c r="A311" s="465"/>
      <c r="B311" s="485" t="s">
        <v>141</v>
      </c>
      <c r="C311" s="484"/>
      <c r="D311" s="484"/>
      <c r="E311" s="484"/>
      <c r="F311" s="484"/>
      <c r="G311" s="465"/>
    </row>
    <row r="312" spans="1:7" ht="19.5" hidden="1" thickBot="1">
      <c r="A312" s="465"/>
      <c r="B312" s="485" t="s">
        <v>142</v>
      </c>
      <c r="C312" s="484"/>
      <c r="D312" s="484"/>
      <c r="E312" s="484"/>
      <c r="F312" s="484"/>
      <c r="G312" s="465"/>
    </row>
    <row r="313" spans="1:7" ht="19.5" hidden="1" thickBot="1">
      <c r="A313" s="465"/>
      <c r="B313" s="485" t="s">
        <v>143</v>
      </c>
      <c r="C313" s="484"/>
      <c r="D313" s="484"/>
      <c r="E313" s="484"/>
      <c r="F313" s="484"/>
      <c r="G313" s="465"/>
    </row>
    <row r="314" spans="1:7" ht="19.5" hidden="1" thickBot="1">
      <c r="A314" s="465"/>
      <c r="B314" s="483" t="s">
        <v>42</v>
      </c>
      <c r="C314" s="486">
        <f>C315+C316+C317+C318</f>
        <v>0</v>
      </c>
      <c r="D314" s="486">
        <f>D315+D316+D317+D318</f>
        <v>0</v>
      </c>
      <c r="E314" s="486">
        <f>E315+E316+E317+E318</f>
        <v>0</v>
      </c>
      <c r="F314" s="486">
        <f>F315+F316+F317+F318</f>
        <v>0</v>
      </c>
      <c r="G314" s="465"/>
    </row>
    <row r="315" spans="1:7" ht="19.5" hidden="1" thickBot="1">
      <c r="A315" s="465"/>
      <c r="B315" s="485" t="s">
        <v>136</v>
      </c>
      <c r="C315" s="486"/>
      <c r="D315" s="484"/>
      <c r="E315" s="484"/>
      <c r="F315" s="484"/>
      <c r="G315" s="465"/>
    </row>
    <row r="316" spans="1:7" ht="19.5" hidden="1" thickBot="1">
      <c r="A316" s="465"/>
      <c r="B316" s="485" t="s">
        <v>141</v>
      </c>
      <c r="C316" s="486"/>
      <c r="D316" s="484"/>
      <c r="E316" s="484"/>
      <c r="F316" s="484"/>
      <c r="G316" s="465"/>
    </row>
    <row r="317" spans="1:7" ht="19.5" hidden="1" thickBot="1">
      <c r="A317" s="465"/>
      <c r="B317" s="485" t="s">
        <v>142</v>
      </c>
      <c r="C317" s="486"/>
      <c r="D317" s="484"/>
      <c r="E317" s="484"/>
      <c r="F317" s="484"/>
      <c r="G317" s="465"/>
    </row>
    <row r="318" spans="1:7" ht="19.5" hidden="1" thickBot="1">
      <c r="A318" s="465"/>
      <c r="B318" s="485" t="s">
        <v>143</v>
      </c>
      <c r="C318" s="486"/>
      <c r="D318" s="484"/>
      <c r="E318" s="484"/>
      <c r="F318" s="484"/>
      <c r="G318" s="465"/>
    </row>
    <row r="319" spans="1:7" ht="19.5" hidden="1" thickBot="1">
      <c r="A319" s="465"/>
      <c r="B319" s="491" t="s">
        <v>147</v>
      </c>
      <c r="C319" s="486">
        <f>C309+C314</f>
        <v>0</v>
      </c>
      <c r="D319" s="486">
        <f>D309+D314</f>
        <v>0</v>
      </c>
      <c r="E319" s="486">
        <f>E309+E314</f>
        <v>0</v>
      </c>
      <c r="F319" s="486">
        <f>F309+F314</f>
        <v>0</v>
      </c>
      <c r="G319" s="465"/>
    </row>
    <row r="320" spans="1:7" ht="25.5" hidden="1" customHeight="1" thickBot="1">
      <c r="A320" s="465"/>
      <c r="B320" s="508" t="s">
        <v>43</v>
      </c>
      <c r="C320" s="1816"/>
      <c r="D320" s="1817"/>
      <c r="E320" s="1817"/>
      <c r="F320" s="1818"/>
      <c r="G320" s="465"/>
    </row>
    <row r="321" spans="1:7" ht="57" hidden="1" thickBot="1">
      <c r="A321" s="465"/>
      <c r="B321" s="477" t="s">
        <v>64</v>
      </c>
      <c r="C321" s="505"/>
      <c r="D321" s="467" t="s">
        <v>138</v>
      </c>
      <c r="E321" s="506"/>
      <c r="F321" s="507"/>
      <c r="G321" s="465"/>
    </row>
    <row r="322" spans="1:7" ht="17.25" hidden="1" customHeight="1" thickBot="1">
      <c r="A322" s="465"/>
      <c r="B322" s="470" t="s">
        <v>14</v>
      </c>
      <c r="C322" s="1819"/>
      <c r="D322" s="1820"/>
      <c r="E322" s="1820"/>
      <c r="F322" s="1821"/>
      <c r="G322" s="465"/>
    </row>
    <row r="323" spans="1:7" ht="19.5" hidden="1" thickBot="1">
      <c r="A323" s="465"/>
      <c r="B323" s="470" t="s">
        <v>15</v>
      </c>
      <c r="C323" s="1822"/>
      <c r="D323" s="1823"/>
      <c r="E323" s="1823"/>
      <c r="F323" s="1824"/>
      <c r="G323" s="465"/>
    </row>
    <row r="324" spans="1:7" ht="12.75" hidden="1" customHeight="1">
      <c r="A324" s="465"/>
      <c r="B324" s="1814"/>
      <c r="C324" s="478">
        <v>2021</v>
      </c>
      <c r="D324" s="478">
        <v>2022</v>
      </c>
      <c r="E324" s="478">
        <v>2023</v>
      </c>
      <c r="F324" s="478">
        <v>2024</v>
      </c>
      <c r="G324" s="465"/>
    </row>
    <row r="325" spans="1:7" ht="21" hidden="1" customHeight="1" thickBot="1">
      <c r="A325" s="465"/>
      <c r="B325" s="1815"/>
      <c r="C325" s="479" t="s">
        <v>7</v>
      </c>
      <c r="D325" s="479" t="s">
        <v>8</v>
      </c>
      <c r="E325" s="479" t="s">
        <v>8</v>
      </c>
      <c r="F325" s="479" t="s">
        <v>8</v>
      </c>
      <c r="G325" s="465"/>
    </row>
    <row r="326" spans="1:7" ht="19.5" hidden="1" thickBot="1">
      <c r="A326" s="465"/>
      <c r="B326" s="470" t="s">
        <v>16</v>
      </c>
      <c r="C326" s="470"/>
      <c r="D326" s="470"/>
      <c r="E326" s="470"/>
      <c r="F326" s="470"/>
      <c r="G326" s="465"/>
    </row>
    <row r="327" spans="1:7" ht="19.5" hidden="1" thickBot="1">
      <c r="A327" s="465"/>
      <c r="B327" s="470" t="s">
        <v>17</v>
      </c>
      <c r="C327" s="480">
        <f>C345</f>
        <v>0</v>
      </c>
      <c r="D327" s="480">
        <f>D345</f>
        <v>0</v>
      </c>
      <c r="E327" s="480">
        <f>E345</f>
        <v>0</v>
      </c>
      <c r="F327" s="480">
        <f>F345</f>
        <v>0</v>
      </c>
      <c r="G327" s="465"/>
    </row>
    <row r="328" spans="1:7" ht="19.5" hidden="1" thickBot="1">
      <c r="A328" s="465"/>
      <c r="B328" s="470" t="s">
        <v>18</v>
      </c>
      <c r="C328" s="480" t="e">
        <f>C327/C326</f>
        <v>#DIV/0!</v>
      </c>
      <c r="D328" s="480" t="e">
        <f>D327/D326</f>
        <v>#DIV/0!</v>
      </c>
      <c r="E328" s="480" t="e">
        <f>E327/E326</f>
        <v>#DIV/0!</v>
      </c>
      <c r="F328" s="480" t="e">
        <f>F327/F326</f>
        <v>#DIV/0!</v>
      </c>
      <c r="G328" s="465"/>
    </row>
    <row r="329" spans="1:7" ht="19.5" hidden="1" thickBot="1">
      <c r="A329" s="465"/>
      <c r="B329" s="470" t="s">
        <v>19</v>
      </c>
      <c r="C329" s="481" t="s">
        <v>20</v>
      </c>
      <c r="D329" s="482" t="e">
        <f>D326/C326-1</f>
        <v>#DIV/0!</v>
      </c>
      <c r="E329" s="482" t="e">
        <f t="shared" ref="E329:F331" si="10">E326/D326-1</f>
        <v>#DIV/0!</v>
      </c>
      <c r="F329" s="482" t="e">
        <f t="shared" si="10"/>
        <v>#DIV/0!</v>
      </c>
      <c r="G329" s="465"/>
    </row>
    <row r="330" spans="1:7" ht="19.5" hidden="1" thickBot="1">
      <c r="A330" s="465"/>
      <c r="B330" s="470" t="s">
        <v>21</v>
      </c>
      <c r="C330" s="481" t="s">
        <v>20</v>
      </c>
      <c r="D330" s="482" t="e">
        <f>D327/C327-1</f>
        <v>#DIV/0!</v>
      </c>
      <c r="E330" s="482" t="e">
        <f t="shared" si="10"/>
        <v>#DIV/0!</v>
      </c>
      <c r="F330" s="482" t="e">
        <f t="shared" si="10"/>
        <v>#DIV/0!</v>
      </c>
      <c r="G330" s="465"/>
    </row>
    <row r="331" spans="1:7" ht="38.25" hidden="1" thickBot="1">
      <c r="A331" s="465"/>
      <c r="B331" s="470" t="s">
        <v>22</v>
      </c>
      <c r="C331" s="481" t="s">
        <v>20</v>
      </c>
      <c r="D331" s="482" t="e">
        <f>D328/C328-1</f>
        <v>#DIV/0!</v>
      </c>
      <c r="E331" s="482" t="e">
        <f t="shared" si="10"/>
        <v>#DIV/0!</v>
      </c>
      <c r="F331" s="482" t="e">
        <f t="shared" si="10"/>
        <v>#DIV/0!</v>
      </c>
      <c r="G331" s="465"/>
    </row>
    <row r="332" spans="1:7" ht="19.5" hidden="1" thickBot="1">
      <c r="A332" s="465"/>
      <c r="B332" s="1825" t="s">
        <v>1744</v>
      </c>
      <c r="C332" s="1826"/>
      <c r="D332" s="1826"/>
      <c r="E332" s="1826"/>
      <c r="F332" s="1827"/>
      <c r="G332" s="465"/>
    </row>
    <row r="333" spans="1:7" ht="12.75" hidden="1" customHeight="1">
      <c r="A333" s="465"/>
      <c r="B333" s="1814"/>
      <c r="C333" s="478">
        <v>2019</v>
      </c>
      <c r="D333" s="478">
        <v>2020</v>
      </c>
      <c r="E333" s="478">
        <v>2021</v>
      </c>
      <c r="F333" s="478">
        <v>2022</v>
      </c>
      <c r="G333" s="465"/>
    </row>
    <row r="334" spans="1:7" ht="21" hidden="1" customHeight="1" thickBot="1">
      <c r="A334" s="465"/>
      <c r="B334" s="1815"/>
      <c r="C334" s="479" t="s">
        <v>7</v>
      </c>
      <c r="D334" s="479" t="s">
        <v>8</v>
      </c>
      <c r="E334" s="479" t="s">
        <v>8</v>
      </c>
      <c r="F334" s="479" t="s">
        <v>8</v>
      </c>
      <c r="G334" s="465"/>
    </row>
    <row r="335" spans="1:7" ht="19.5" hidden="1" thickBot="1">
      <c r="A335" s="465"/>
      <c r="B335" s="483" t="s">
        <v>41</v>
      </c>
      <c r="C335" s="484">
        <f>C336+C337+C338+C339</f>
        <v>0</v>
      </c>
      <c r="D335" s="484">
        <f>D336+D337+D338+D339</f>
        <v>0</v>
      </c>
      <c r="E335" s="484">
        <f>E336+E337+E338+E339</f>
        <v>0</v>
      </c>
      <c r="F335" s="484">
        <f>F336+F337+F338+F339</f>
        <v>0</v>
      </c>
      <c r="G335" s="465"/>
    </row>
    <row r="336" spans="1:7" ht="19.5" hidden="1" thickBot="1">
      <c r="A336" s="465"/>
      <c r="B336" s="485" t="s">
        <v>136</v>
      </c>
      <c r="C336" s="484"/>
      <c r="D336" s="484"/>
      <c r="E336" s="484"/>
      <c r="F336" s="484"/>
      <c r="G336" s="465"/>
    </row>
    <row r="337" spans="1:7" ht="19.5" hidden="1" thickBot="1">
      <c r="A337" s="465"/>
      <c r="B337" s="485" t="s">
        <v>141</v>
      </c>
      <c r="C337" s="484"/>
      <c r="D337" s="484"/>
      <c r="E337" s="484"/>
      <c r="F337" s="484"/>
      <c r="G337" s="465"/>
    </row>
    <row r="338" spans="1:7" ht="19.5" hidden="1" thickBot="1">
      <c r="A338" s="465"/>
      <c r="B338" s="485" t="s">
        <v>142</v>
      </c>
      <c r="C338" s="484"/>
      <c r="D338" s="484"/>
      <c r="E338" s="484"/>
      <c r="F338" s="484"/>
      <c r="G338" s="465"/>
    </row>
    <row r="339" spans="1:7" ht="19.5" hidden="1" thickBot="1">
      <c r="A339" s="465"/>
      <c r="B339" s="485" t="s">
        <v>143</v>
      </c>
      <c r="C339" s="484"/>
      <c r="D339" s="484"/>
      <c r="E339" s="484"/>
      <c r="F339" s="484"/>
      <c r="G339" s="465"/>
    </row>
    <row r="340" spans="1:7" ht="19.5" hidden="1" thickBot="1">
      <c r="A340" s="465"/>
      <c r="B340" s="483" t="s">
        <v>42</v>
      </c>
      <c r="C340" s="486">
        <f>C341+C342+C343+C344</f>
        <v>0</v>
      </c>
      <c r="D340" s="486">
        <f>D341+D342+D343+D344</f>
        <v>0</v>
      </c>
      <c r="E340" s="486">
        <f>E341+E342+E343+E344</f>
        <v>0</v>
      </c>
      <c r="F340" s="486">
        <f>F341+F342+F343+F344</f>
        <v>0</v>
      </c>
      <c r="G340" s="465"/>
    </row>
    <row r="341" spans="1:7" ht="19.5" hidden="1" thickBot="1">
      <c r="A341" s="465"/>
      <c r="B341" s="485" t="s">
        <v>136</v>
      </c>
      <c r="C341" s="486"/>
      <c r="D341" s="486"/>
      <c r="E341" s="486"/>
      <c r="F341" s="486"/>
      <c r="G341" s="465"/>
    </row>
    <row r="342" spans="1:7" ht="19.5" hidden="1" thickBot="1">
      <c r="A342" s="465"/>
      <c r="B342" s="485" t="s">
        <v>141</v>
      </c>
      <c r="C342" s="486"/>
      <c r="D342" s="486"/>
      <c r="E342" s="486"/>
      <c r="F342" s="486"/>
      <c r="G342" s="465"/>
    </row>
    <row r="343" spans="1:7" ht="19.5" hidden="1" thickBot="1">
      <c r="A343" s="465"/>
      <c r="B343" s="485" t="s">
        <v>142</v>
      </c>
      <c r="C343" s="486"/>
      <c r="D343" s="486"/>
      <c r="E343" s="486"/>
      <c r="F343" s="486"/>
      <c r="G343" s="465"/>
    </row>
    <row r="344" spans="1:7" ht="19.5" hidden="1" thickBot="1">
      <c r="A344" s="465"/>
      <c r="B344" s="485" t="s">
        <v>143</v>
      </c>
      <c r="C344" s="486"/>
      <c r="D344" s="486"/>
      <c r="E344" s="486"/>
      <c r="F344" s="486"/>
      <c r="G344" s="465"/>
    </row>
    <row r="345" spans="1:7" ht="19.5" hidden="1" thickBot="1">
      <c r="A345" s="465"/>
      <c r="B345" s="491" t="s">
        <v>47</v>
      </c>
      <c r="C345" s="486">
        <f>C335+C340</f>
        <v>0</v>
      </c>
      <c r="D345" s="486">
        <f>D335+D340</f>
        <v>0</v>
      </c>
      <c r="E345" s="486">
        <f>E335+E340</f>
        <v>0</v>
      </c>
      <c r="F345" s="486">
        <f>F335+F340</f>
        <v>0</v>
      </c>
      <c r="G345" s="465"/>
    </row>
    <row r="346" spans="1:7" ht="19.5" thickBot="1">
      <c r="A346" s="465"/>
      <c r="B346" s="509"/>
      <c r="C346" s="510"/>
      <c r="D346" s="510"/>
      <c r="E346" s="510"/>
      <c r="F346" s="510"/>
      <c r="G346" s="465"/>
    </row>
    <row r="347" spans="1:7" ht="47.25" customHeight="1" thickBot="1">
      <c r="A347" s="465"/>
      <c r="B347" s="474" t="s">
        <v>49</v>
      </c>
      <c r="C347" s="511">
        <f>+C222+C146+C68+C31+C171+C105+C327+C301+C276+C251+C196</f>
        <v>18890</v>
      </c>
      <c r="D347" s="511">
        <f>+D222+D146+D68+D31+D171+D105+D327+D301+D276+D251+D196</f>
        <v>17679</v>
      </c>
      <c r="E347" s="511">
        <f>+E222+E146+E68+E31+E171+E105+E327+E301+E276+E251+E196</f>
        <v>16679</v>
      </c>
      <c r="F347" s="511">
        <f>+F222+F146+F68+F31+F171+F105+F327+F301+F276+F251+F196</f>
        <v>18679</v>
      </c>
      <c r="G347" s="465"/>
    </row>
    <row r="348" spans="1:7" ht="57" thickBot="1">
      <c r="A348" s="465"/>
      <c r="B348" s="474" t="s">
        <v>50</v>
      </c>
      <c r="C348" s="511">
        <f>+C240+C214+C134+C97+C60+C345+C319+C294+C269+C189+C164</f>
        <v>18890</v>
      </c>
      <c r="D348" s="511">
        <f>+D240+D214+D134+D97+D60+D345+D319+D294+D269+D189+D164</f>
        <v>17679</v>
      </c>
      <c r="E348" s="511">
        <f>+E240+E214+E134+E97+E60+E345+E319+E294+E269+E189+E164</f>
        <v>16679</v>
      </c>
      <c r="F348" s="511">
        <f>+F240+F214+F134+F97+F60+F345+F319+F294+F269+F189+F164</f>
        <v>18679</v>
      </c>
      <c r="G348" s="465"/>
    </row>
    <row r="349" spans="1:7" ht="19.5" thickBot="1">
      <c r="A349" s="465"/>
      <c r="B349" s="483" t="s">
        <v>23</v>
      </c>
      <c r="C349" s="512">
        <f>C350+C351</f>
        <v>9822</v>
      </c>
      <c r="D349" s="512">
        <f>D350+D351</f>
        <v>8822</v>
      </c>
      <c r="E349" s="512">
        <f>E350+E351</f>
        <v>8822</v>
      </c>
      <c r="F349" s="512">
        <f>F350+F351</f>
        <v>9822</v>
      </c>
      <c r="G349" s="465"/>
    </row>
    <row r="350" spans="1:7" ht="19.5" thickBot="1">
      <c r="A350" s="465"/>
      <c r="B350" s="485" t="s">
        <v>136</v>
      </c>
      <c r="C350" s="486">
        <f t="shared" ref="C350:F351" si="11">C40+C77+C114</f>
        <v>9822</v>
      </c>
      <c r="D350" s="486">
        <f t="shared" si="11"/>
        <v>8822</v>
      </c>
      <c r="E350" s="486">
        <f t="shared" si="11"/>
        <v>8822</v>
      </c>
      <c r="F350" s="486">
        <f t="shared" si="11"/>
        <v>9822</v>
      </c>
      <c r="G350" s="465"/>
    </row>
    <row r="351" spans="1:7" ht="19.5" thickBot="1">
      <c r="A351" s="465"/>
      <c r="B351" s="485" t="s">
        <v>148</v>
      </c>
      <c r="C351" s="486">
        <f t="shared" si="11"/>
        <v>0</v>
      </c>
      <c r="D351" s="486">
        <f t="shared" si="11"/>
        <v>0</v>
      </c>
      <c r="E351" s="486">
        <f t="shared" si="11"/>
        <v>0</v>
      </c>
      <c r="F351" s="486">
        <f t="shared" si="11"/>
        <v>0</v>
      </c>
      <c r="G351" s="465"/>
    </row>
    <row r="352" spans="1:7" ht="38.25" thickBot="1">
      <c r="A352" s="465"/>
      <c r="B352" s="483" t="s">
        <v>24</v>
      </c>
      <c r="C352" s="512">
        <f>C353+C354</f>
        <v>1448</v>
      </c>
      <c r="D352" s="512">
        <f>D353+D354</f>
        <v>1448</v>
      </c>
      <c r="E352" s="512">
        <f>E353+E354</f>
        <v>1448</v>
      </c>
      <c r="F352" s="512">
        <f>F353+F354</f>
        <v>1448</v>
      </c>
      <c r="G352" s="465"/>
    </row>
    <row r="353" spans="1:7" ht="19.5" thickBot="1">
      <c r="A353" s="465"/>
      <c r="B353" s="485" t="s">
        <v>136</v>
      </c>
      <c r="C353" s="484">
        <f>C43+C80+C117</f>
        <v>1448</v>
      </c>
      <c r="D353" s="484">
        <f>D43+D80+D117</f>
        <v>1448</v>
      </c>
      <c r="E353" s="484">
        <f>E43+E80+E117</f>
        <v>1448</v>
      </c>
      <c r="F353" s="484">
        <f>F43+F80+F117</f>
        <v>1448</v>
      </c>
      <c r="G353" s="465"/>
    </row>
    <row r="354" spans="1:7" ht="19.5" thickBot="1">
      <c r="A354" s="465"/>
      <c r="B354" s="485" t="s">
        <v>148</v>
      </c>
      <c r="C354" s="486">
        <f>C44+C81+C115</f>
        <v>0</v>
      </c>
      <c r="D354" s="486">
        <f>D44+D81+D115</f>
        <v>0</v>
      </c>
      <c r="E354" s="486">
        <f>E44+E81+E115</f>
        <v>0</v>
      </c>
      <c r="F354" s="486">
        <f>F44+F81+F115</f>
        <v>0</v>
      </c>
      <c r="G354" s="465"/>
    </row>
    <row r="355" spans="1:7" ht="19.5" thickBot="1">
      <c r="A355" s="465"/>
      <c r="B355" s="483" t="s">
        <v>25</v>
      </c>
      <c r="C355" s="512">
        <f>C356+C357</f>
        <v>7120</v>
      </c>
      <c r="D355" s="512">
        <f>D356+D357</f>
        <v>6909</v>
      </c>
      <c r="E355" s="512">
        <f>E356+E357</f>
        <v>5909</v>
      </c>
      <c r="F355" s="512">
        <f>F356+F357</f>
        <v>6909</v>
      </c>
      <c r="G355" s="465"/>
    </row>
    <row r="356" spans="1:7" ht="19.5" thickBot="1">
      <c r="A356" s="465"/>
      <c r="B356" s="485" t="s">
        <v>136</v>
      </c>
      <c r="C356" s="486">
        <f t="shared" ref="C356:F357" si="12">C46+C83+C120</f>
        <v>7120</v>
      </c>
      <c r="D356" s="486">
        <f t="shared" si="12"/>
        <v>6909</v>
      </c>
      <c r="E356" s="486">
        <f t="shared" si="12"/>
        <v>5909</v>
      </c>
      <c r="F356" s="486">
        <f t="shared" si="12"/>
        <v>6909</v>
      </c>
      <c r="G356" s="465"/>
    </row>
    <row r="357" spans="1:7" ht="19.5" thickBot="1">
      <c r="A357" s="465"/>
      <c r="B357" s="485" t="s">
        <v>148</v>
      </c>
      <c r="C357" s="486">
        <f t="shared" si="12"/>
        <v>0</v>
      </c>
      <c r="D357" s="486">
        <f t="shared" si="12"/>
        <v>0</v>
      </c>
      <c r="E357" s="486">
        <f t="shared" si="12"/>
        <v>0</v>
      </c>
      <c r="F357" s="486">
        <f t="shared" si="12"/>
        <v>0</v>
      </c>
      <c r="G357" s="465"/>
    </row>
    <row r="358" spans="1:7" ht="19.5" thickBot="1">
      <c r="A358" s="465"/>
      <c r="B358" s="483" t="s">
        <v>26</v>
      </c>
      <c r="C358" s="512">
        <f>C359+C360</f>
        <v>0</v>
      </c>
      <c r="D358" s="512">
        <f>D359+D360</f>
        <v>0</v>
      </c>
      <c r="E358" s="512">
        <f>E359+E360</f>
        <v>0</v>
      </c>
      <c r="F358" s="512">
        <f>F359+F360</f>
        <v>0</v>
      </c>
      <c r="G358" s="465"/>
    </row>
    <row r="359" spans="1:7" ht="19.5" thickBot="1">
      <c r="A359" s="465"/>
      <c r="B359" s="485" t="s">
        <v>136</v>
      </c>
      <c r="C359" s="484">
        <f t="shared" ref="C359:F360" si="13">C49+C86+C123</f>
        <v>0</v>
      </c>
      <c r="D359" s="484">
        <f t="shared" si="13"/>
        <v>0</v>
      </c>
      <c r="E359" s="484">
        <f t="shared" si="13"/>
        <v>0</v>
      </c>
      <c r="F359" s="484">
        <f t="shared" si="13"/>
        <v>0</v>
      </c>
      <c r="G359" s="465"/>
    </row>
    <row r="360" spans="1:7" ht="19.5" thickBot="1">
      <c r="A360" s="465"/>
      <c r="B360" s="485" t="s">
        <v>148</v>
      </c>
      <c r="C360" s="486">
        <f t="shared" si="13"/>
        <v>0</v>
      </c>
      <c r="D360" s="486">
        <f t="shared" si="13"/>
        <v>0</v>
      </c>
      <c r="E360" s="486">
        <f t="shared" si="13"/>
        <v>0</v>
      </c>
      <c r="F360" s="486">
        <f t="shared" si="13"/>
        <v>0</v>
      </c>
      <c r="G360" s="465"/>
    </row>
    <row r="361" spans="1:7" ht="19.5" thickBot="1">
      <c r="A361" s="465"/>
      <c r="B361" s="483" t="s">
        <v>27</v>
      </c>
      <c r="C361" s="512">
        <f>C362+C363</f>
        <v>0</v>
      </c>
      <c r="D361" s="512">
        <f>D362+D363</f>
        <v>0</v>
      </c>
      <c r="E361" s="512">
        <f>E362+E363</f>
        <v>0</v>
      </c>
      <c r="F361" s="512">
        <f>F362+F363</f>
        <v>0</v>
      </c>
      <c r="G361" s="465"/>
    </row>
    <row r="362" spans="1:7" ht="19.5" thickBot="1">
      <c r="A362" s="465"/>
      <c r="B362" s="485" t="s">
        <v>136</v>
      </c>
      <c r="C362" s="484">
        <f t="shared" ref="C362:F363" si="14">C52+C89+C126</f>
        <v>0</v>
      </c>
      <c r="D362" s="484">
        <f t="shared" si="14"/>
        <v>0</v>
      </c>
      <c r="E362" s="484">
        <f t="shared" si="14"/>
        <v>0</v>
      </c>
      <c r="F362" s="484">
        <f t="shared" si="14"/>
        <v>0</v>
      </c>
      <c r="G362" s="465"/>
    </row>
    <row r="363" spans="1:7" ht="19.5" thickBot="1">
      <c r="A363" s="465"/>
      <c r="B363" s="485" t="s">
        <v>148</v>
      </c>
      <c r="C363" s="486">
        <f t="shared" si="14"/>
        <v>0</v>
      </c>
      <c r="D363" s="486">
        <f t="shared" si="14"/>
        <v>0</v>
      </c>
      <c r="E363" s="486">
        <f t="shared" si="14"/>
        <v>0</v>
      </c>
      <c r="F363" s="486">
        <f t="shared" si="14"/>
        <v>0</v>
      </c>
      <c r="G363" s="465"/>
    </row>
    <row r="364" spans="1:7" ht="19.5" thickBot="1">
      <c r="A364" s="465"/>
      <c r="B364" s="483" t="s">
        <v>28</v>
      </c>
      <c r="C364" s="512">
        <f>C365+C366</f>
        <v>0</v>
      </c>
      <c r="D364" s="512">
        <f>D365+D366</f>
        <v>0</v>
      </c>
      <c r="E364" s="512">
        <f>E365+E366</f>
        <v>0</v>
      </c>
      <c r="F364" s="512">
        <f>F365+F366</f>
        <v>0</v>
      </c>
      <c r="G364" s="465"/>
    </row>
    <row r="365" spans="1:7" ht="19.5" thickBot="1">
      <c r="A365" s="465"/>
      <c r="B365" s="485" t="s">
        <v>136</v>
      </c>
      <c r="C365" s="484">
        <f t="shared" ref="C365:F366" si="15">C55+C92+C129</f>
        <v>0</v>
      </c>
      <c r="D365" s="484">
        <f t="shared" si="15"/>
        <v>0</v>
      </c>
      <c r="E365" s="484">
        <f t="shared" si="15"/>
        <v>0</v>
      </c>
      <c r="F365" s="484">
        <f t="shared" si="15"/>
        <v>0</v>
      </c>
      <c r="G365" s="465"/>
    </row>
    <row r="366" spans="1:7" ht="19.5" thickBot="1">
      <c r="A366" s="465"/>
      <c r="B366" s="485" t="s">
        <v>148</v>
      </c>
      <c r="C366" s="486">
        <f t="shared" si="15"/>
        <v>0</v>
      </c>
      <c r="D366" s="486">
        <f t="shared" si="15"/>
        <v>0</v>
      </c>
      <c r="E366" s="486">
        <f t="shared" si="15"/>
        <v>0</v>
      </c>
      <c r="F366" s="486">
        <f t="shared" si="15"/>
        <v>0</v>
      </c>
      <c r="G366" s="465"/>
    </row>
    <row r="367" spans="1:7" ht="38.25" thickBot="1">
      <c r="A367" s="465"/>
      <c r="B367" s="483" t="s">
        <v>29</v>
      </c>
      <c r="C367" s="512">
        <f>C94+C57</f>
        <v>0</v>
      </c>
      <c r="D367" s="512">
        <f>D94+D57</f>
        <v>0</v>
      </c>
      <c r="E367" s="512">
        <f>E94+E57</f>
        <v>0</v>
      </c>
      <c r="F367" s="512">
        <f>F94+F57</f>
        <v>0</v>
      </c>
      <c r="G367" s="465"/>
    </row>
    <row r="368" spans="1:7" ht="19.5" thickBot="1">
      <c r="A368" s="465"/>
      <c r="B368" s="485" t="s">
        <v>136</v>
      </c>
      <c r="C368" s="484">
        <f t="shared" ref="C368:F369" si="16">C58+C95+C132</f>
        <v>0</v>
      </c>
      <c r="D368" s="484">
        <f t="shared" si="16"/>
        <v>0</v>
      </c>
      <c r="E368" s="484">
        <f t="shared" si="16"/>
        <v>0</v>
      </c>
      <c r="F368" s="484">
        <f t="shared" si="16"/>
        <v>0</v>
      </c>
      <c r="G368" s="465"/>
    </row>
    <row r="369" spans="1:7" ht="19.5" thickBot="1">
      <c r="A369" s="465"/>
      <c r="B369" s="485" t="s">
        <v>148</v>
      </c>
      <c r="C369" s="486">
        <f t="shared" si="16"/>
        <v>0</v>
      </c>
      <c r="D369" s="486">
        <f t="shared" si="16"/>
        <v>0</v>
      </c>
      <c r="E369" s="486">
        <f t="shared" si="16"/>
        <v>0</v>
      </c>
      <c r="F369" s="486">
        <f t="shared" si="16"/>
        <v>0</v>
      </c>
      <c r="G369" s="465"/>
    </row>
    <row r="370" spans="1:7" ht="19.5" thickBot="1">
      <c r="A370" s="465"/>
      <c r="B370" s="483" t="s">
        <v>51</v>
      </c>
      <c r="C370" s="512">
        <f>C371+C372+C373+C374</f>
        <v>0</v>
      </c>
      <c r="D370" s="512">
        <f>D371+D372+D373+D374</f>
        <v>0</v>
      </c>
      <c r="E370" s="512">
        <f>E371+E372+E373+E374</f>
        <v>0</v>
      </c>
      <c r="F370" s="512">
        <f>F371+F372+F373+F374</f>
        <v>0</v>
      </c>
      <c r="G370" s="465"/>
    </row>
    <row r="371" spans="1:7" ht="19.5" thickBot="1">
      <c r="A371" s="465"/>
      <c r="B371" s="485" t="s">
        <v>136</v>
      </c>
      <c r="C371" s="484">
        <f t="shared" ref="C371:F374" si="17">C155+C180+C205+C231+C260+C285+C310+C336</f>
        <v>0</v>
      </c>
      <c r="D371" s="484">
        <f t="shared" si="17"/>
        <v>0</v>
      </c>
      <c r="E371" s="484">
        <f t="shared" si="17"/>
        <v>0</v>
      </c>
      <c r="F371" s="484">
        <f t="shared" si="17"/>
        <v>0</v>
      </c>
      <c r="G371" s="465"/>
    </row>
    <row r="372" spans="1:7" ht="19.5" thickBot="1">
      <c r="A372" s="465"/>
      <c r="B372" s="485" t="s">
        <v>149</v>
      </c>
      <c r="C372" s="484">
        <f t="shared" si="17"/>
        <v>0</v>
      </c>
      <c r="D372" s="484">
        <f t="shared" si="17"/>
        <v>0</v>
      </c>
      <c r="E372" s="484">
        <f t="shared" si="17"/>
        <v>0</v>
      </c>
      <c r="F372" s="484">
        <f t="shared" si="17"/>
        <v>0</v>
      </c>
      <c r="G372" s="465"/>
    </row>
    <row r="373" spans="1:7" ht="19.5" thickBot="1">
      <c r="A373" s="465"/>
      <c r="B373" s="485" t="s">
        <v>142</v>
      </c>
      <c r="C373" s="484">
        <f t="shared" si="17"/>
        <v>0</v>
      </c>
      <c r="D373" s="484">
        <f t="shared" si="17"/>
        <v>0</v>
      </c>
      <c r="E373" s="484">
        <f t="shared" si="17"/>
        <v>0</v>
      </c>
      <c r="F373" s="484">
        <f t="shared" si="17"/>
        <v>0</v>
      </c>
      <c r="G373" s="465"/>
    </row>
    <row r="374" spans="1:7" ht="19.5" thickBot="1">
      <c r="A374" s="465"/>
      <c r="B374" s="485" t="s">
        <v>143</v>
      </c>
      <c r="C374" s="484">
        <f t="shared" si="17"/>
        <v>0</v>
      </c>
      <c r="D374" s="484">
        <f t="shared" si="17"/>
        <v>0</v>
      </c>
      <c r="E374" s="484">
        <f t="shared" si="17"/>
        <v>0</v>
      </c>
      <c r="F374" s="484">
        <f t="shared" si="17"/>
        <v>0</v>
      </c>
      <c r="G374" s="465"/>
    </row>
    <row r="375" spans="1:7" ht="19.5" thickBot="1">
      <c r="A375" s="465"/>
      <c r="B375" s="483" t="s">
        <v>52</v>
      </c>
      <c r="C375" s="512">
        <f>C376+C377+C378+C379</f>
        <v>500</v>
      </c>
      <c r="D375" s="512">
        <f>D376+D377+D378+D379</f>
        <v>500</v>
      </c>
      <c r="E375" s="512">
        <f>E376+E377+E378+E379</f>
        <v>500</v>
      </c>
      <c r="F375" s="512">
        <f>F376+F377+F378+F379</f>
        <v>500</v>
      </c>
      <c r="G375" s="465"/>
    </row>
    <row r="376" spans="1:7" ht="19.5" thickBot="1">
      <c r="A376" s="465"/>
      <c r="B376" s="485" t="s">
        <v>136</v>
      </c>
      <c r="C376" s="484">
        <f t="shared" ref="C376:F379" si="18">C160+C185+C210+C236+C265+C290+C315+C341</f>
        <v>500</v>
      </c>
      <c r="D376" s="484">
        <f t="shared" si="18"/>
        <v>500</v>
      </c>
      <c r="E376" s="484">
        <f t="shared" si="18"/>
        <v>500</v>
      </c>
      <c r="F376" s="484">
        <f t="shared" si="18"/>
        <v>500</v>
      </c>
      <c r="G376" s="465"/>
    </row>
    <row r="377" spans="1:7" ht="19.5" thickBot="1">
      <c r="A377" s="465"/>
      <c r="B377" s="485" t="s">
        <v>149</v>
      </c>
      <c r="C377" s="484">
        <f t="shared" si="18"/>
        <v>0</v>
      </c>
      <c r="D377" s="484">
        <f t="shared" si="18"/>
        <v>0</v>
      </c>
      <c r="E377" s="484">
        <f t="shared" si="18"/>
        <v>0</v>
      </c>
      <c r="F377" s="484">
        <f t="shared" si="18"/>
        <v>0</v>
      </c>
      <c r="G377" s="465"/>
    </row>
    <row r="378" spans="1:7" ht="19.5" thickBot="1">
      <c r="A378" s="465"/>
      <c r="B378" s="485" t="s">
        <v>142</v>
      </c>
      <c r="C378" s="484">
        <f t="shared" si="18"/>
        <v>0</v>
      </c>
      <c r="D378" s="484">
        <f t="shared" si="18"/>
        <v>0</v>
      </c>
      <c r="E378" s="484">
        <f t="shared" si="18"/>
        <v>0</v>
      </c>
      <c r="F378" s="484">
        <f t="shared" si="18"/>
        <v>0</v>
      </c>
      <c r="G378" s="465"/>
    </row>
    <row r="379" spans="1:7" ht="19.5" thickBot="1">
      <c r="A379" s="465"/>
      <c r="B379" s="485" t="s">
        <v>143</v>
      </c>
      <c r="C379" s="484">
        <f t="shared" si="18"/>
        <v>0</v>
      </c>
      <c r="D379" s="484">
        <f t="shared" si="18"/>
        <v>0</v>
      </c>
      <c r="E379" s="484">
        <f t="shared" si="18"/>
        <v>0</v>
      </c>
      <c r="F379" s="484">
        <f t="shared" si="18"/>
        <v>0</v>
      </c>
      <c r="G379" s="465"/>
    </row>
    <row r="380" spans="1:7" ht="19.5" thickBot="1">
      <c r="A380" s="465"/>
      <c r="B380" s="492" t="s">
        <v>31</v>
      </c>
      <c r="C380" s="493">
        <f>IF(C348-C347=0,0,"Error")</f>
        <v>0</v>
      </c>
      <c r="D380" s="493">
        <f>IF(D348-D347=0,0,"Error")</f>
        <v>0</v>
      </c>
      <c r="E380" s="493">
        <f>IF(E348-E347=0,0,"Error")</f>
        <v>0</v>
      </c>
      <c r="F380" s="493">
        <f>IF(F348-F347=0,0,"Error")</f>
        <v>0</v>
      </c>
      <c r="G380" s="465"/>
    </row>
    <row r="381" spans="1:7" ht="18.75">
      <c r="A381" s="465"/>
      <c r="B381" s="513"/>
      <c r="C381" s="514"/>
      <c r="D381" s="514"/>
      <c r="E381" s="514"/>
      <c r="F381" s="514"/>
      <c r="G381" s="465"/>
    </row>
  </sheetData>
  <mergeCells count="85">
    <mergeCell ref="B8:F8"/>
    <mergeCell ref="A2:G2"/>
    <mergeCell ref="B3:F3"/>
    <mergeCell ref="C5:F5"/>
    <mergeCell ref="C6:F6"/>
    <mergeCell ref="C7:F7"/>
    <mergeCell ref="B36:F36"/>
    <mergeCell ref="B9:F11"/>
    <mergeCell ref="C12:F12"/>
    <mergeCell ref="B13:B14"/>
    <mergeCell ref="C18:F18"/>
    <mergeCell ref="B19:F19"/>
    <mergeCell ref="B23:F23"/>
    <mergeCell ref="B24:F24"/>
    <mergeCell ref="C25:F25"/>
    <mergeCell ref="C26:F26"/>
    <mergeCell ref="C27:F27"/>
    <mergeCell ref="B28:B29"/>
    <mergeCell ref="B110:F110"/>
    <mergeCell ref="B37:B38"/>
    <mergeCell ref="C62:F62"/>
    <mergeCell ref="C63:F63"/>
    <mergeCell ref="C64:F64"/>
    <mergeCell ref="B65:B66"/>
    <mergeCell ref="B73:F73"/>
    <mergeCell ref="B74:B75"/>
    <mergeCell ref="C99:F99"/>
    <mergeCell ref="C100:F100"/>
    <mergeCell ref="C101:F101"/>
    <mergeCell ref="B102:B103"/>
    <mergeCell ref="E165:F165"/>
    <mergeCell ref="B111:B112"/>
    <mergeCell ref="B136:F136"/>
    <mergeCell ref="B137:F137"/>
    <mergeCell ref="C138:F138"/>
    <mergeCell ref="E139:F139"/>
    <mergeCell ref="C140:F140"/>
    <mergeCell ref="C141:F141"/>
    <mergeCell ref="C142:F142"/>
    <mergeCell ref="B143:B144"/>
    <mergeCell ref="B151:F151"/>
    <mergeCell ref="B152:B153"/>
    <mergeCell ref="C217:F217"/>
    <mergeCell ref="C166:F166"/>
    <mergeCell ref="C167:F167"/>
    <mergeCell ref="B168:B169"/>
    <mergeCell ref="B176:F176"/>
    <mergeCell ref="B177:B178"/>
    <mergeCell ref="C191:F191"/>
    <mergeCell ref="C192:F192"/>
    <mergeCell ref="B193:B194"/>
    <mergeCell ref="B201:F201"/>
    <mergeCell ref="B202:B203"/>
    <mergeCell ref="C215:F215"/>
    <mergeCell ref="B248:B249"/>
    <mergeCell ref="C218:F218"/>
    <mergeCell ref="B219:B220"/>
    <mergeCell ref="B227:F227"/>
    <mergeCell ref="B228:B229"/>
    <mergeCell ref="B241:F241"/>
    <mergeCell ref="B242:F242"/>
    <mergeCell ref="C243:F243"/>
    <mergeCell ref="E244:F244"/>
    <mergeCell ref="C245:F245"/>
    <mergeCell ref="C246:F246"/>
    <mergeCell ref="C247:F247"/>
    <mergeCell ref="B306:F306"/>
    <mergeCell ref="B256:F256"/>
    <mergeCell ref="B257:B258"/>
    <mergeCell ref="E270:F270"/>
    <mergeCell ref="C271:F271"/>
    <mergeCell ref="C272:F272"/>
    <mergeCell ref="B273:B274"/>
    <mergeCell ref="B281:F281"/>
    <mergeCell ref="B282:B283"/>
    <mergeCell ref="C296:F296"/>
    <mergeCell ref="C297:F297"/>
    <mergeCell ref="B298:B299"/>
    <mergeCell ref="B333:B334"/>
    <mergeCell ref="B307:B308"/>
    <mergeCell ref="C320:F320"/>
    <mergeCell ref="C322:F322"/>
    <mergeCell ref="C323:F323"/>
    <mergeCell ref="B324:B325"/>
    <mergeCell ref="B332:F332"/>
  </mergeCells>
  <pageMargins left="0.2" right="0.2" top="0.25" bottom="0.25" header="0.3" footer="0.3"/>
  <pageSetup paperSize="9" fitToHeight="0" orientation="landscape" r:id="rId1"/>
  <rowBreaks count="3" manualBreakCount="3">
    <brk id="61" max="5" man="1"/>
    <brk id="240" max="5" man="1"/>
    <brk id="319" max="5" man="1"/>
  </rowBreaks>
  <colBreaks count="1" manualBreakCount="1">
    <brk id="6" max="38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63"/>
  <sheetViews>
    <sheetView view="pageBreakPreview" topLeftCell="A134" zoomScale="60" zoomScaleNormal="170" workbookViewId="0">
      <selection activeCell="H336" sqref="H336"/>
    </sheetView>
  </sheetViews>
  <sheetFormatPr defaultRowHeight="15"/>
  <cols>
    <col min="1" max="1" width="9.140625" style="153" customWidth="1"/>
    <col min="2" max="2" width="28.5703125" style="153" customWidth="1"/>
    <col min="3" max="5" width="11.7109375" style="153" customWidth="1"/>
    <col min="6" max="6" width="12.42578125" style="153" customWidth="1"/>
    <col min="7" max="7" width="4.85546875" style="153" customWidth="1"/>
    <col min="8" max="8" width="3.140625" style="153" customWidth="1"/>
    <col min="9" max="9" width="11" style="153" customWidth="1"/>
    <col min="10" max="10" width="11" style="153" bestFit="1" customWidth="1"/>
    <col min="11" max="16384" width="9.140625" style="153"/>
  </cols>
  <sheetData>
    <row r="2" spans="1:12" ht="18" customHeight="1">
      <c r="A2" s="411"/>
      <c r="B2" s="1878" t="s">
        <v>499</v>
      </c>
      <c r="C2" s="1878"/>
      <c r="D2" s="1878"/>
      <c r="E2" s="1878"/>
      <c r="F2" s="1878"/>
      <c r="G2" s="411"/>
    </row>
    <row r="3" spans="1:12" ht="18" customHeight="1">
      <c r="A3" s="151"/>
      <c r="B3" s="1621" t="s">
        <v>290</v>
      </c>
      <c r="C3" s="1621"/>
      <c r="D3" s="1621"/>
      <c r="E3" s="1621"/>
      <c r="F3" s="1621"/>
      <c r="G3" s="151"/>
    </row>
    <row r="4" spans="1:12" ht="15.75" thickBot="1"/>
    <row r="5" spans="1:12" ht="15.75" thickBot="1">
      <c r="B5" s="262" t="s">
        <v>0</v>
      </c>
      <c r="C5" s="1879" t="s">
        <v>105</v>
      </c>
      <c r="D5" s="1879"/>
      <c r="E5" s="1879"/>
      <c r="F5" s="1879"/>
    </row>
    <row r="6" spans="1:12" ht="15.75" thickBot="1">
      <c r="B6" s="262" t="s">
        <v>1</v>
      </c>
      <c r="C6" s="1880" t="s">
        <v>104</v>
      </c>
      <c r="D6" s="1881"/>
      <c r="E6" s="1881"/>
      <c r="F6" s="1882"/>
    </row>
    <row r="7" spans="1:12" ht="15.75" thickBot="1">
      <c r="B7" s="262" t="s">
        <v>3</v>
      </c>
      <c r="C7" s="1883" t="s">
        <v>544</v>
      </c>
      <c r="D7" s="1884"/>
      <c r="E7" s="1884"/>
      <c r="F7" s="1885"/>
    </row>
    <row r="8" spans="1:12" ht="15.75" thickBot="1">
      <c r="B8" s="1629" t="s">
        <v>4</v>
      </c>
      <c r="C8" s="1630"/>
      <c r="D8" s="1630"/>
      <c r="E8" s="1630"/>
      <c r="F8" s="1631"/>
    </row>
    <row r="9" spans="1:12" ht="15.75" thickBot="1">
      <c r="B9" s="1870" t="s">
        <v>121</v>
      </c>
      <c r="C9" s="1633"/>
      <c r="D9" s="1633"/>
      <c r="E9" s="1633"/>
      <c r="F9" s="1634"/>
    </row>
    <row r="10" spans="1:12" ht="14.25" customHeight="1" thickBot="1">
      <c r="B10" s="1632"/>
      <c r="C10" s="1633"/>
      <c r="D10" s="1633"/>
      <c r="E10" s="1633"/>
      <c r="F10" s="1634"/>
    </row>
    <row r="11" spans="1:12" ht="15.75" thickBot="1">
      <c r="A11" s="515"/>
      <c r="B11" s="1632"/>
      <c r="C11" s="1633"/>
      <c r="D11" s="1633"/>
      <c r="E11" s="1633"/>
      <c r="F11" s="1634"/>
    </row>
    <row r="12" spans="1:12" ht="43.5" customHeight="1" thickBot="1">
      <c r="A12" s="515"/>
      <c r="B12" s="263" t="s">
        <v>230</v>
      </c>
      <c r="C12" s="1871" t="s">
        <v>231</v>
      </c>
      <c r="D12" s="1872"/>
      <c r="E12" s="1872"/>
      <c r="F12" s="1873"/>
      <c r="I12" s="516"/>
      <c r="J12" s="517"/>
      <c r="K12" s="517"/>
      <c r="L12" s="517"/>
    </row>
    <row r="13" spans="1:12" ht="23.25" customHeight="1" thickBot="1">
      <c r="A13" s="515"/>
      <c r="B13" s="412" t="s">
        <v>232</v>
      </c>
      <c r="C13" s="518">
        <v>2021</v>
      </c>
      <c r="D13" s="518">
        <v>2022</v>
      </c>
      <c r="E13" s="518">
        <v>2023</v>
      </c>
      <c r="F13" s="518">
        <v>2024</v>
      </c>
    </row>
    <row r="14" spans="1:12" ht="27" customHeight="1" thickBot="1">
      <c r="A14" s="515"/>
      <c r="B14" s="269" t="s">
        <v>233</v>
      </c>
      <c r="C14" s="519">
        <v>0.75</v>
      </c>
      <c r="D14" s="520" t="s">
        <v>234</v>
      </c>
      <c r="E14" s="520" t="s">
        <v>234</v>
      </c>
      <c r="F14" s="520" t="s">
        <v>234</v>
      </c>
    </row>
    <row r="15" spans="1:12" ht="90" customHeight="1" thickBot="1">
      <c r="A15" s="515"/>
      <c r="B15" s="268" t="s">
        <v>235</v>
      </c>
      <c r="C15" s="1871" t="s">
        <v>236</v>
      </c>
      <c r="D15" s="1872"/>
      <c r="E15" s="1872"/>
      <c r="F15" s="1873"/>
    </row>
    <row r="16" spans="1:12" ht="23.25" customHeight="1" thickBot="1">
      <c r="B16" s="1581" t="s">
        <v>237</v>
      </c>
      <c r="C16" s="1582"/>
      <c r="D16" s="1582"/>
      <c r="E16" s="1582"/>
      <c r="F16" s="1583"/>
      <c r="I16" s="82"/>
      <c r="K16" s="82"/>
    </row>
    <row r="17" spans="1:13" ht="15.75" thickBot="1">
      <c r="B17" s="412"/>
      <c r="C17" s="518">
        <v>2021</v>
      </c>
      <c r="D17" s="518">
        <v>2022</v>
      </c>
      <c r="E17" s="518">
        <v>2023</v>
      </c>
      <c r="F17" s="518">
        <v>2024</v>
      </c>
      <c r="H17" s="86"/>
    </row>
    <row r="18" spans="1:13" ht="24.75" customHeight="1" thickBot="1">
      <c r="B18" s="521" t="s">
        <v>238</v>
      </c>
      <c r="C18" s="522">
        <v>1</v>
      </c>
      <c r="D18" s="522">
        <v>1</v>
      </c>
      <c r="E18" s="522">
        <v>1</v>
      </c>
      <c r="F18" s="522">
        <v>1</v>
      </c>
      <c r="H18" s="86"/>
    </row>
    <row r="19" spans="1:13" ht="43.5" customHeight="1" thickBot="1">
      <c r="A19" s="523"/>
      <c r="B19" s="521" t="s">
        <v>239</v>
      </c>
      <c r="C19" s="152" t="s">
        <v>57</v>
      </c>
      <c r="D19" s="152" t="s">
        <v>57</v>
      </c>
      <c r="E19" s="152" t="s">
        <v>57</v>
      </c>
      <c r="F19" s="152" t="s">
        <v>57</v>
      </c>
      <c r="H19" s="86"/>
    </row>
    <row r="20" spans="1:13" ht="15.75" thickBot="1">
      <c r="B20" s="1617" t="s">
        <v>240</v>
      </c>
      <c r="C20" s="1874"/>
      <c r="D20" s="1874"/>
      <c r="E20" s="1874"/>
      <c r="F20" s="1619"/>
    </row>
    <row r="21" spans="1:13" ht="15.75" thickBot="1">
      <c r="B21" s="1598" t="s">
        <v>291</v>
      </c>
      <c r="C21" s="1599"/>
      <c r="D21" s="1599"/>
      <c r="E21" s="1599"/>
      <c r="F21" s="1600"/>
    </row>
    <row r="22" spans="1:13" ht="18.75" customHeight="1" thickBot="1">
      <c r="B22" s="273" t="s">
        <v>241</v>
      </c>
      <c r="C22" s="1581" t="s">
        <v>242</v>
      </c>
      <c r="D22" s="1585"/>
      <c r="E22" s="1585"/>
      <c r="F22" s="1586"/>
      <c r="J22" s="524"/>
    </row>
    <row r="23" spans="1:13" ht="31.5" customHeight="1" thickBot="1">
      <c r="B23" s="269" t="s">
        <v>14</v>
      </c>
      <c r="C23" s="1875" t="s">
        <v>243</v>
      </c>
      <c r="D23" s="1876"/>
      <c r="E23" s="1876"/>
      <c r="F23" s="1877"/>
    </row>
    <row r="24" spans="1:13" ht="28.5" customHeight="1" thickBot="1">
      <c r="B24" s="269" t="s">
        <v>15</v>
      </c>
      <c r="C24" s="1581" t="s">
        <v>211</v>
      </c>
      <c r="D24" s="1582"/>
      <c r="E24" s="1582"/>
      <c r="F24" s="1583"/>
    </row>
    <row r="25" spans="1:13" ht="12.75" customHeight="1">
      <c r="B25" s="1576"/>
      <c r="C25" s="274">
        <v>2021</v>
      </c>
      <c r="D25" s="274">
        <v>2022</v>
      </c>
      <c r="E25" s="274">
        <v>2023</v>
      </c>
      <c r="F25" s="274">
        <v>2024</v>
      </c>
    </row>
    <row r="26" spans="1:13" ht="12.75" customHeight="1" thickBot="1">
      <c r="B26" s="1577"/>
      <c r="C26" s="275" t="s">
        <v>7</v>
      </c>
      <c r="D26" s="275" t="s">
        <v>8</v>
      </c>
      <c r="E26" s="275" t="s">
        <v>8</v>
      </c>
      <c r="F26" s="275" t="s">
        <v>8</v>
      </c>
    </row>
    <row r="27" spans="1:13" ht="15.75" thickBot="1">
      <c r="B27" s="269" t="s">
        <v>16</v>
      </c>
      <c r="C27" s="276">
        <v>3000</v>
      </c>
      <c r="D27" s="276">
        <v>3040</v>
      </c>
      <c r="E27" s="276">
        <v>3050</v>
      </c>
      <c r="F27" s="276">
        <v>3060</v>
      </c>
    </row>
    <row r="28" spans="1:13" ht="15.75" thickBot="1">
      <c r="B28" s="269" t="s">
        <v>17</v>
      </c>
      <c r="C28" s="397">
        <f>59782-3500</f>
        <v>56282</v>
      </c>
      <c r="D28" s="397">
        <v>64981</v>
      </c>
      <c r="E28" s="397">
        <v>65782</v>
      </c>
      <c r="F28" s="397">
        <v>76282</v>
      </c>
      <c r="G28" s="515"/>
      <c r="H28" s="515"/>
      <c r="I28" s="515"/>
      <c r="J28" s="525"/>
      <c r="K28" s="515"/>
      <c r="L28" s="515"/>
      <c r="M28" s="515"/>
    </row>
    <row r="29" spans="1:13" ht="15.75" thickBot="1">
      <c r="B29" s="269" t="s">
        <v>18</v>
      </c>
      <c r="C29" s="276">
        <f>C28/C27</f>
        <v>18.760666666666665</v>
      </c>
      <c r="D29" s="276">
        <f>D28/D27</f>
        <v>21.37532894736842</v>
      </c>
      <c r="E29" s="276">
        <f>E28/E27</f>
        <v>21.567868852459018</v>
      </c>
      <c r="F29" s="276">
        <f>F28/F27</f>
        <v>24.928758169934639</v>
      </c>
    </row>
    <row r="30" spans="1:13" ht="15.75" thickBot="1">
      <c r="B30" s="269" t="s">
        <v>19</v>
      </c>
      <c r="C30" s="277" t="s">
        <v>20</v>
      </c>
      <c r="D30" s="278">
        <f>D27/C27-1</f>
        <v>1.3333333333333419E-2</v>
      </c>
      <c r="E30" s="278">
        <f t="shared" ref="E30:F32" si="0">E27/D27-1</f>
        <v>3.2894736842106198E-3</v>
      </c>
      <c r="F30" s="278">
        <f t="shared" si="0"/>
        <v>3.2786885245901232E-3</v>
      </c>
      <c r="H30" s="98"/>
      <c r="I30" s="98"/>
      <c r="J30" s="98"/>
      <c r="K30" s="98"/>
      <c r="L30" s="98"/>
    </row>
    <row r="31" spans="1:13" ht="15.75" thickBot="1">
      <c r="B31" s="269" t="s">
        <v>21</v>
      </c>
      <c r="C31" s="277" t="s">
        <v>20</v>
      </c>
      <c r="D31" s="278">
        <f>D28/C28-1</f>
        <v>0.15456096087559068</v>
      </c>
      <c r="E31" s="278">
        <f t="shared" si="0"/>
        <v>1.2326680106492738E-2</v>
      </c>
      <c r="F31" s="278">
        <f t="shared" si="0"/>
        <v>0.15961813261986557</v>
      </c>
    </row>
    <row r="32" spans="1:13" ht="15.75" thickBot="1">
      <c r="B32" s="269" t="s">
        <v>22</v>
      </c>
      <c r="C32" s="277" t="s">
        <v>20</v>
      </c>
      <c r="D32" s="278">
        <f>D29/C29-1</f>
        <v>0.13936936928512256</v>
      </c>
      <c r="E32" s="278">
        <f t="shared" si="0"/>
        <v>9.0075762372912038E-3</v>
      </c>
      <c r="F32" s="278">
        <f t="shared" si="0"/>
        <v>0.15582853087927773</v>
      </c>
    </row>
    <row r="33" spans="2:6" ht="15.75" thickBot="1">
      <c r="B33" s="1573" t="s">
        <v>244</v>
      </c>
      <c r="C33" s="1574"/>
      <c r="D33" s="1574"/>
      <c r="E33" s="1574"/>
      <c r="F33" s="1575"/>
    </row>
    <row r="34" spans="2:6" ht="12.75" customHeight="1">
      <c r="B34" s="1576"/>
      <c r="C34" s="274">
        <v>2021</v>
      </c>
      <c r="D34" s="274">
        <v>2022</v>
      </c>
      <c r="E34" s="274">
        <v>2023</v>
      </c>
      <c r="F34" s="274">
        <v>2024</v>
      </c>
    </row>
    <row r="35" spans="2:6" ht="12.75" customHeight="1" thickBot="1">
      <c r="B35" s="1577"/>
      <c r="C35" s="275" t="s">
        <v>7</v>
      </c>
      <c r="D35" s="275" t="s">
        <v>8</v>
      </c>
      <c r="E35" s="275" t="s">
        <v>8</v>
      </c>
      <c r="F35" s="275" t="s">
        <v>8</v>
      </c>
    </row>
    <row r="36" spans="2:6" ht="15.75" thickBot="1">
      <c r="B36" s="279" t="s">
        <v>23</v>
      </c>
      <c r="C36" s="280">
        <f>C37+C38</f>
        <v>35460</v>
      </c>
      <c r="D36" s="280">
        <f>D37+D38</f>
        <v>35124</v>
      </c>
      <c r="E36" s="280">
        <f>E37+E38</f>
        <v>35124</v>
      </c>
      <c r="F36" s="280">
        <f>F37+F38</f>
        <v>36124</v>
      </c>
    </row>
    <row r="37" spans="2:6" ht="15.75" thickBot="1">
      <c r="B37" s="281" t="s">
        <v>136</v>
      </c>
      <c r="C37" s="282">
        <v>35460</v>
      </c>
      <c r="D37" s="282">
        <v>35124</v>
      </c>
      <c r="E37" s="282">
        <v>35124</v>
      </c>
      <c r="F37" s="282">
        <v>36124</v>
      </c>
    </row>
    <row r="38" spans="2:6" ht="15.75" thickBot="1">
      <c r="B38" s="281" t="s">
        <v>137</v>
      </c>
      <c r="C38" s="282"/>
      <c r="D38" s="291"/>
      <c r="E38" s="291"/>
      <c r="F38" s="291"/>
    </row>
    <row r="39" spans="2:6" ht="24.75" thickBot="1">
      <c r="B39" s="279" t="s">
        <v>24</v>
      </c>
      <c r="C39" s="280">
        <f>C40+C41</f>
        <v>6000</v>
      </c>
      <c r="D39" s="280">
        <f>D40+D41</f>
        <v>4868</v>
      </c>
      <c r="E39" s="280">
        <f>E40+E41</f>
        <v>4869</v>
      </c>
      <c r="F39" s="280">
        <f>F40+F41</f>
        <v>4869</v>
      </c>
    </row>
    <row r="40" spans="2:6" ht="15.75" thickBot="1">
      <c r="B40" s="281" t="s">
        <v>136</v>
      </c>
      <c r="C40" s="280">
        <v>6000</v>
      </c>
      <c r="D40" s="284">
        <v>4868</v>
      </c>
      <c r="E40" s="284">
        <v>4869</v>
      </c>
      <c r="F40" s="284">
        <v>4869</v>
      </c>
    </row>
    <row r="41" spans="2:6" ht="15.75" thickBot="1">
      <c r="B41" s="281" t="s">
        <v>137</v>
      </c>
      <c r="C41" s="282"/>
      <c r="D41" s="280"/>
      <c r="E41" s="280"/>
      <c r="F41" s="280"/>
    </row>
    <row r="42" spans="2:6" ht="15.75" thickBot="1">
      <c r="B42" s="279" t="s">
        <v>25</v>
      </c>
      <c r="C42" s="280">
        <f>C43+C44</f>
        <v>14722</v>
      </c>
      <c r="D42" s="280">
        <f>D43+D44</f>
        <v>24989</v>
      </c>
      <c r="E42" s="280">
        <f>E43+E44</f>
        <v>25789</v>
      </c>
      <c r="F42" s="280">
        <f>F43+F44</f>
        <v>35289</v>
      </c>
    </row>
    <row r="43" spans="2:6" ht="15.75" thickBot="1">
      <c r="B43" s="281" t="s">
        <v>136</v>
      </c>
      <c r="C43" s="280">
        <f>18222-3500</f>
        <v>14722</v>
      </c>
      <c r="D43" s="280">
        <f>26289-1300</f>
        <v>24989</v>
      </c>
      <c r="E43" s="280">
        <f>27289-1500</f>
        <v>25789</v>
      </c>
      <c r="F43" s="280">
        <v>35289</v>
      </c>
    </row>
    <row r="44" spans="2:6" ht="15.75" thickBot="1">
      <c r="B44" s="281" t="s">
        <v>137</v>
      </c>
      <c r="C44" s="282"/>
      <c r="D44" s="280"/>
      <c r="E44" s="280"/>
      <c r="F44" s="280"/>
    </row>
    <row r="45" spans="2:6" ht="15.75" thickBot="1">
      <c r="B45" s="279" t="s">
        <v>26</v>
      </c>
      <c r="C45" s="282">
        <v>0</v>
      </c>
      <c r="D45" s="280">
        <v>0</v>
      </c>
      <c r="E45" s="280">
        <v>0</v>
      </c>
      <c r="F45" s="280">
        <v>0</v>
      </c>
    </row>
    <row r="46" spans="2:6" ht="15.75" thickBot="1">
      <c r="B46" s="281" t="s">
        <v>136</v>
      </c>
      <c r="C46" s="282"/>
      <c r="D46" s="280"/>
      <c r="E46" s="280"/>
      <c r="F46" s="280"/>
    </row>
    <row r="47" spans="2:6" ht="15.75" thickBot="1">
      <c r="B47" s="281" t="s">
        <v>137</v>
      </c>
      <c r="C47" s="282"/>
      <c r="D47" s="280"/>
      <c r="E47" s="280"/>
      <c r="F47" s="280"/>
    </row>
    <row r="48" spans="2:6" ht="15.75" thickBot="1">
      <c r="B48" s="279" t="s">
        <v>27</v>
      </c>
      <c r="C48" s="282">
        <v>0</v>
      </c>
      <c r="D48" s="280">
        <v>0</v>
      </c>
      <c r="E48" s="280">
        <v>0</v>
      </c>
      <c r="F48" s="280">
        <v>0</v>
      </c>
    </row>
    <row r="49" spans="1:13" ht="15.75" thickBot="1">
      <c r="B49" s="281" t="s">
        <v>136</v>
      </c>
      <c r="C49" s="282"/>
      <c r="D49" s="280"/>
      <c r="E49" s="280"/>
      <c r="F49" s="280"/>
    </row>
    <row r="50" spans="1:13" ht="15.75" thickBot="1">
      <c r="B50" s="281" t="s">
        <v>137</v>
      </c>
      <c r="C50" s="282"/>
      <c r="D50" s="280"/>
      <c r="E50" s="280"/>
      <c r="F50" s="280"/>
    </row>
    <row r="51" spans="1:13" ht="15.75" thickBot="1">
      <c r="B51" s="279" t="s">
        <v>28</v>
      </c>
      <c r="C51" s="282">
        <v>0</v>
      </c>
      <c r="D51" s="280">
        <v>0</v>
      </c>
      <c r="E51" s="280">
        <v>0</v>
      </c>
      <c r="F51" s="280">
        <v>0</v>
      </c>
    </row>
    <row r="52" spans="1:13" ht="15.75" thickBot="1">
      <c r="B52" s="281" t="s">
        <v>136</v>
      </c>
      <c r="C52" s="282"/>
      <c r="D52" s="280"/>
      <c r="E52" s="280"/>
      <c r="F52" s="280"/>
    </row>
    <row r="53" spans="1:13" ht="15.75" thickBot="1">
      <c r="B53" s="281" t="s">
        <v>137</v>
      </c>
      <c r="C53" s="282"/>
      <c r="D53" s="280"/>
      <c r="E53" s="280"/>
      <c r="F53" s="280"/>
    </row>
    <row r="54" spans="1:13" ht="24.75" thickBot="1">
      <c r="B54" s="279" t="s">
        <v>29</v>
      </c>
      <c r="C54" s="282">
        <f>C55+C56</f>
        <v>100</v>
      </c>
      <c r="D54" s="280">
        <v>0</v>
      </c>
      <c r="E54" s="280">
        <f>D54*1.03*0.99</f>
        <v>0</v>
      </c>
      <c r="F54" s="280">
        <f>E54*1.03*0.99</f>
        <v>0</v>
      </c>
      <c r="I54" s="105"/>
    </row>
    <row r="55" spans="1:13" ht="15.75" thickBot="1">
      <c r="B55" s="281" t="s">
        <v>136</v>
      </c>
      <c r="C55" s="282">
        <v>100</v>
      </c>
      <c r="D55" s="285"/>
      <c r="E55" s="285"/>
      <c r="F55" s="285"/>
      <c r="K55" s="107"/>
      <c r="L55" s="107"/>
      <c r="M55" s="107"/>
    </row>
    <row r="56" spans="1:13" ht="15.75" thickBot="1">
      <c r="B56" s="281" t="s">
        <v>137</v>
      </c>
      <c r="C56" s="282"/>
      <c r="D56" s="286"/>
      <c r="E56" s="285"/>
      <c r="F56" s="285"/>
    </row>
    <row r="57" spans="1:13" ht="15.75" thickBot="1">
      <c r="B57" s="287" t="s">
        <v>147</v>
      </c>
      <c r="C57" s="282">
        <f>C54+C51+C48+C45+C42+C39+C36</f>
        <v>56282</v>
      </c>
      <c r="D57" s="282">
        <f>D54+D51+D48+D45+D42+D39+D36</f>
        <v>64981</v>
      </c>
      <c r="E57" s="282">
        <f>E54+E51+E48+E45+E42+E39+E36</f>
        <v>65782</v>
      </c>
      <c r="F57" s="282">
        <f>F54+F51+F48+F45+F42+F39+F36</f>
        <v>76282</v>
      </c>
    </row>
    <row r="58" spans="1:13" ht="15.75" thickBot="1">
      <c r="B58" s="288" t="s">
        <v>31</v>
      </c>
      <c r="C58" s="289">
        <f>IF(C57-C28=0,0,"Error")</f>
        <v>0</v>
      </c>
      <c r="D58" s="289">
        <f>IF(D57-D28=0,0,"Error")</f>
        <v>0</v>
      </c>
      <c r="E58" s="289">
        <f>IF(E57-E28=0,0,"Error")</f>
        <v>0</v>
      </c>
      <c r="F58" s="289">
        <f>IF(F57-F28=0,0,"Error")</f>
        <v>0</v>
      </c>
    </row>
    <row r="59" spans="1:13" ht="15.75" thickBot="1">
      <c r="B59" s="1598" t="s">
        <v>38</v>
      </c>
      <c r="C59" s="1599"/>
      <c r="D59" s="1599"/>
      <c r="E59" s="1599"/>
      <c r="F59" s="1600"/>
    </row>
    <row r="60" spans="1:13" ht="15.75" thickBot="1">
      <c r="B60" s="1598" t="s">
        <v>39</v>
      </c>
      <c r="C60" s="1599"/>
      <c r="D60" s="1599"/>
      <c r="E60" s="1599"/>
      <c r="F60" s="1600"/>
    </row>
    <row r="61" spans="1:13" ht="15.75" thickBot="1">
      <c r="B61" s="273" t="s">
        <v>48</v>
      </c>
      <c r="C61" s="1863" t="s">
        <v>292</v>
      </c>
      <c r="D61" s="1864"/>
      <c r="E61" s="1864"/>
      <c r="F61" s="1865"/>
    </row>
    <row r="62" spans="1:13" ht="35.25" customHeight="1" thickBot="1">
      <c r="A62" s="515"/>
      <c r="B62" s="273" t="s">
        <v>13</v>
      </c>
      <c r="C62" s="273" t="s">
        <v>274</v>
      </c>
      <c r="D62" s="293" t="s">
        <v>293</v>
      </c>
      <c r="E62" s="1608" t="s">
        <v>530</v>
      </c>
      <c r="F62" s="1609"/>
      <c r="J62" s="524"/>
    </row>
    <row r="63" spans="1:13" ht="17.25" customHeight="1" thickBot="1">
      <c r="B63" s="269" t="s">
        <v>14</v>
      </c>
      <c r="C63" s="1863" t="s">
        <v>294</v>
      </c>
      <c r="D63" s="1864"/>
      <c r="E63" s="1864"/>
      <c r="F63" s="1865"/>
    </row>
    <row r="64" spans="1:13" ht="15.75" thickBot="1">
      <c r="B64" s="269" t="s">
        <v>15</v>
      </c>
      <c r="C64" s="1584" t="s">
        <v>199</v>
      </c>
      <c r="D64" s="1585"/>
      <c r="E64" s="1585"/>
      <c r="F64" s="1586"/>
    </row>
    <row r="65" spans="1:12" ht="12.75" customHeight="1">
      <c r="B65" s="1576"/>
      <c r="C65" s="274">
        <v>2021</v>
      </c>
      <c r="D65" s="274">
        <v>2022</v>
      </c>
      <c r="E65" s="274">
        <v>2023</v>
      </c>
      <c r="F65" s="274">
        <v>2024</v>
      </c>
    </row>
    <row r="66" spans="1:12" ht="14.25" customHeight="1" thickBot="1">
      <c r="B66" s="1577"/>
      <c r="C66" s="275" t="s">
        <v>7</v>
      </c>
      <c r="D66" s="275" t="s">
        <v>8</v>
      </c>
      <c r="E66" s="275" t="s">
        <v>8</v>
      </c>
      <c r="F66" s="275" t="s">
        <v>8</v>
      </c>
    </row>
    <row r="67" spans="1:12" ht="15.75" thickBot="1">
      <c r="B67" s="269" t="s">
        <v>16</v>
      </c>
      <c r="C67" s="277">
        <v>35</v>
      </c>
      <c r="D67" s="277">
        <v>30</v>
      </c>
      <c r="E67" s="277">
        <v>30</v>
      </c>
      <c r="F67" s="277">
        <v>10</v>
      </c>
      <c r="J67" s="524"/>
    </row>
    <row r="68" spans="1:12" ht="15.75" thickBot="1">
      <c r="B68" s="269" t="s">
        <v>17</v>
      </c>
      <c r="C68" s="276">
        <v>4500</v>
      </c>
      <c r="D68" s="276">
        <v>2000</v>
      </c>
      <c r="E68" s="276">
        <v>2000</v>
      </c>
      <c r="F68" s="276">
        <v>500</v>
      </c>
    </row>
    <row r="69" spans="1:12" ht="15.75" thickBot="1">
      <c r="B69" s="269" t="s">
        <v>18</v>
      </c>
      <c r="C69" s="276">
        <f>C68/C67</f>
        <v>128.57142857142858</v>
      </c>
      <c r="D69" s="276">
        <f>D68/D67</f>
        <v>66.666666666666671</v>
      </c>
      <c r="E69" s="276">
        <f>E68/E67</f>
        <v>66.666666666666671</v>
      </c>
      <c r="F69" s="276">
        <f>F68/F67</f>
        <v>50</v>
      </c>
    </row>
    <row r="70" spans="1:12" ht="15.75" thickBot="1">
      <c r="B70" s="269" t="s">
        <v>19</v>
      </c>
      <c r="C70" s="277" t="s">
        <v>20</v>
      </c>
      <c r="D70" s="278">
        <f t="shared" ref="D70:F72" si="1">D67/C67-1</f>
        <v>-0.1428571428571429</v>
      </c>
      <c r="E70" s="278">
        <f t="shared" si="1"/>
        <v>0</v>
      </c>
      <c r="F70" s="278">
        <f t="shared" si="1"/>
        <v>-0.66666666666666674</v>
      </c>
      <c r="H70" s="98"/>
      <c r="I70" s="98"/>
      <c r="J70" s="98"/>
      <c r="K70" s="98"/>
      <c r="L70" s="98"/>
    </row>
    <row r="71" spans="1:12" ht="15.75" thickBot="1">
      <c r="B71" s="269" t="s">
        <v>21</v>
      </c>
      <c r="C71" s="277" t="s">
        <v>20</v>
      </c>
      <c r="D71" s="278">
        <f t="shared" si="1"/>
        <v>-0.55555555555555558</v>
      </c>
      <c r="E71" s="278">
        <f t="shared" si="1"/>
        <v>0</v>
      </c>
      <c r="F71" s="278">
        <f t="shared" si="1"/>
        <v>-0.75</v>
      </c>
      <c r="J71" s="524"/>
    </row>
    <row r="72" spans="1:12" ht="15.75" thickBot="1">
      <c r="B72" s="269" t="s">
        <v>22</v>
      </c>
      <c r="C72" s="277" t="s">
        <v>20</v>
      </c>
      <c r="D72" s="278">
        <f>D69/C69-1</f>
        <v>-0.48148148148148151</v>
      </c>
      <c r="E72" s="278">
        <f t="shared" si="1"/>
        <v>0</v>
      </c>
      <c r="F72" s="278">
        <f t="shared" si="1"/>
        <v>-0.25</v>
      </c>
    </row>
    <row r="73" spans="1:12" ht="15.75" thickBot="1">
      <c r="B73" s="1573" t="s">
        <v>96</v>
      </c>
      <c r="C73" s="1574"/>
      <c r="D73" s="1574"/>
      <c r="E73" s="1574"/>
      <c r="F73" s="1575"/>
    </row>
    <row r="74" spans="1:12" ht="12.75" customHeight="1">
      <c r="B74" s="1576"/>
      <c r="C74" s="274">
        <v>2021</v>
      </c>
      <c r="D74" s="274">
        <v>2022</v>
      </c>
      <c r="E74" s="274">
        <v>2023</v>
      </c>
      <c r="F74" s="274">
        <v>2024</v>
      </c>
    </row>
    <row r="75" spans="1:12" ht="9" customHeight="1" thickBot="1">
      <c r="B75" s="1577"/>
      <c r="C75" s="275" t="s">
        <v>7</v>
      </c>
      <c r="D75" s="275" t="s">
        <v>8</v>
      </c>
      <c r="E75" s="275" t="s">
        <v>8</v>
      </c>
      <c r="F75" s="275" t="s">
        <v>8</v>
      </c>
    </row>
    <row r="76" spans="1:12" ht="15.75" thickBot="1">
      <c r="B76" s="279" t="s">
        <v>41</v>
      </c>
      <c r="C76" s="280"/>
      <c r="D76" s="280"/>
      <c r="E76" s="280"/>
      <c r="F76" s="280"/>
    </row>
    <row r="77" spans="1:12" ht="15.75" thickBot="1">
      <c r="B77" s="279" t="s">
        <v>42</v>
      </c>
      <c r="C77" s="283">
        <v>4500</v>
      </c>
      <c r="D77" s="284">
        <v>2000</v>
      </c>
      <c r="E77" s="284">
        <v>2000</v>
      </c>
      <c r="F77" s="284">
        <v>500</v>
      </c>
    </row>
    <row r="78" spans="1:12" ht="15.75" thickBot="1">
      <c r="B78" s="526" t="s">
        <v>30</v>
      </c>
      <c r="C78" s="527">
        <f>C77+C76</f>
        <v>4500</v>
      </c>
      <c r="D78" s="527">
        <f>D77+D76</f>
        <v>2000</v>
      </c>
      <c r="E78" s="527">
        <f>E77+E76</f>
        <v>2000</v>
      </c>
      <c r="F78" s="527">
        <f>F77+F76</f>
        <v>500</v>
      </c>
    </row>
    <row r="79" spans="1:12" ht="15.75" thickBot="1">
      <c r="B79" s="273" t="s">
        <v>48</v>
      </c>
      <c r="C79" s="1867" t="s">
        <v>295</v>
      </c>
      <c r="D79" s="1868"/>
      <c r="E79" s="1868"/>
      <c r="F79" s="1869"/>
    </row>
    <row r="80" spans="1:12" ht="35.25" customHeight="1" thickBot="1">
      <c r="A80" s="515"/>
      <c r="B80" s="273" t="s">
        <v>63</v>
      </c>
      <c r="C80" s="273" t="s">
        <v>546</v>
      </c>
      <c r="D80" s="293" t="s">
        <v>293</v>
      </c>
      <c r="E80" s="1608" t="s">
        <v>297</v>
      </c>
      <c r="F80" s="1580"/>
      <c r="J80" s="524"/>
    </row>
    <row r="81" spans="2:12" ht="17.25" customHeight="1" thickBot="1">
      <c r="B81" s="269" t="s">
        <v>14</v>
      </c>
      <c r="C81" s="1863" t="s">
        <v>296</v>
      </c>
      <c r="D81" s="1864"/>
      <c r="E81" s="1864"/>
      <c r="F81" s="1865"/>
    </row>
    <row r="82" spans="2:12" ht="15.75" thickBot="1">
      <c r="B82" s="269" t="s">
        <v>15</v>
      </c>
      <c r="C82" s="1584" t="s">
        <v>199</v>
      </c>
      <c r="D82" s="1585"/>
      <c r="E82" s="1585"/>
      <c r="F82" s="1586"/>
    </row>
    <row r="83" spans="2:12" ht="12.75" customHeight="1">
      <c r="B83" s="1576"/>
      <c r="C83" s="274">
        <v>2021</v>
      </c>
      <c r="D83" s="274">
        <v>2022</v>
      </c>
      <c r="E83" s="274">
        <v>2023</v>
      </c>
      <c r="F83" s="274">
        <v>2024</v>
      </c>
    </row>
    <row r="84" spans="2:12" ht="14.25" customHeight="1" thickBot="1">
      <c r="B84" s="1577"/>
      <c r="C84" s="275" t="s">
        <v>7</v>
      </c>
      <c r="D84" s="275" t="s">
        <v>8</v>
      </c>
      <c r="E84" s="275" t="s">
        <v>8</v>
      </c>
      <c r="F84" s="275" t="s">
        <v>8</v>
      </c>
    </row>
    <row r="85" spans="2:12" ht="15.75" thickBot="1">
      <c r="B85" s="269" t="s">
        <v>16</v>
      </c>
      <c r="C85" s="277">
        <v>1</v>
      </c>
      <c r="D85" s="269"/>
      <c r="E85" s="269"/>
      <c r="F85" s="269"/>
      <c r="J85" s="524"/>
    </row>
    <row r="86" spans="2:12" ht="15.75" thickBot="1">
      <c r="B86" s="269" t="s">
        <v>17</v>
      </c>
      <c r="C86" s="276">
        <f>C95</f>
        <v>500</v>
      </c>
      <c r="D86" s="276">
        <f>D95</f>
        <v>0</v>
      </c>
      <c r="E86" s="276">
        <f>E95</f>
        <v>0</v>
      </c>
      <c r="F86" s="276">
        <f>F95</f>
        <v>0</v>
      </c>
    </row>
    <row r="87" spans="2:12" ht="15.75" thickBot="1">
      <c r="B87" s="269" t="s">
        <v>18</v>
      </c>
      <c r="C87" s="276">
        <f>C86/C85</f>
        <v>500</v>
      </c>
      <c r="D87" s="276" t="e">
        <f>D86/D85</f>
        <v>#DIV/0!</v>
      </c>
      <c r="E87" s="276" t="e">
        <f>E86/E85</f>
        <v>#DIV/0!</v>
      </c>
      <c r="F87" s="276" t="e">
        <f>F86/F85</f>
        <v>#DIV/0!</v>
      </c>
    </row>
    <row r="88" spans="2:12" ht="15.75" thickBot="1">
      <c r="B88" s="269" t="s">
        <v>19</v>
      </c>
      <c r="C88" s="277" t="s">
        <v>20</v>
      </c>
      <c r="D88" s="278">
        <f t="shared" ref="D88:F90" si="2">D85/C85-1</f>
        <v>-1</v>
      </c>
      <c r="E88" s="278" t="e">
        <f t="shared" si="2"/>
        <v>#DIV/0!</v>
      </c>
      <c r="F88" s="278" t="e">
        <f t="shared" si="2"/>
        <v>#DIV/0!</v>
      </c>
      <c r="H88" s="98"/>
      <c r="I88" s="98"/>
      <c r="J88" s="98"/>
      <c r="K88" s="98"/>
      <c r="L88" s="98"/>
    </row>
    <row r="89" spans="2:12" ht="15.75" thickBot="1">
      <c r="B89" s="269" t="s">
        <v>21</v>
      </c>
      <c r="C89" s="277" t="s">
        <v>20</v>
      </c>
      <c r="D89" s="278">
        <f t="shared" si="2"/>
        <v>-1</v>
      </c>
      <c r="E89" s="278" t="e">
        <f t="shared" si="2"/>
        <v>#DIV/0!</v>
      </c>
      <c r="F89" s="278" t="e">
        <f t="shared" si="2"/>
        <v>#DIV/0!</v>
      </c>
      <c r="J89" s="524"/>
    </row>
    <row r="90" spans="2:12" ht="15.75" thickBot="1">
      <c r="B90" s="269" t="s">
        <v>22</v>
      </c>
      <c r="C90" s="277" t="s">
        <v>20</v>
      </c>
      <c r="D90" s="278" t="e">
        <f>D87/C87-1</f>
        <v>#DIV/0!</v>
      </c>
      <c r="E90" s="278" t="e">
        <f t="shared" si="2"/>
        <v>#DIV/0!</v>
      </c>
      <c r="F90" s="278" t="e">
        <f t="shared" si="2"/>
        <v>#DIV/0!</v>
      </c>
    </row>
    <row r="91" spans="2:12" ht="15.75" thickBot="1">
      <c r="B91" s="1573" t="s">
        <v>118</v>
      </c>
      <c r="C91" s="1574"/>
      <c r="D91" s="1574"/>
      <c r="E91" s="1574"/>
      <c r="F91" s="1575"/>
    </row>
    <row r="92" spans="2:12" ht="12.75" customHeight="1">
      <c r="B92" s="1576"/>
      <c r="C92" s="274">
        <v>2021</v>
      </c>
      <c r="D92" s="274">
        <v>2022</v>
      </c>
      <c r="E92" s="274">
        <v>2023</v>
      </c>
      <c r="F92" s="274">
        <v>2024</v>
      </c>
    </row>
    <row r="93" spans="2:12" ht="9" customHeight="1" thickBot="1">
      <c r="B93" s="1577"/>
      <c r="C93" s="275" t="s">
        <v>7</v>
      </c>
      <c r="D93" s="275" t="s">
        <v>8</v>
      </c>
      <c r="E93" s="275" t="s">
        <v>8</v>
      </c>
      <c r="F93" s="275" t="s">
        <v>8</v>
      </c>
    </row>
    <row r="94" spans="2:12" ht="15.75" thickBot="1">
      <c r="B94" s="279" t="s">
        <v>41</v>
      </c>
      <c r="C94" s="280"/>
      <c r="D94" s="280"/>
      <c r="E94" s="280"/>
      <c r="F94" s="280"/>
    </row>
    <row r="95" spans="2:12" ht="15.75" thickBot="1">
      <c r="B95" s="279" t="s">
        <v>42</v>
      </c>
      <c r="C95" s="283">
        <v>500</v>
      </c>
      <c r="D95" s="284">
        <v>0</v>
      </c>
      <c r="E95" s="284">
        <v>0</v>
      </c>
      <c r="F95" s="284">
        <v>0</v>
      </c>
    </row>
    <row r="96" spans="2:12" ht="15.75" thickBot="1">
      <c r="B96" s="526" t="s">
        <v>33</v>
      </c>
      <c r="C96" s="527">
        <f>C95+C94</f>
        <v>500</v>
      </c>
      <c r="D96" s="527">
        <f>D95+D94</f>
        <v>0</v>
      </c>
      <c r="E96" s="527">
        <f>E95+E94</f>
        <v>0</v>
      </c>
      <c r="F96" s="527">
        <f>F95+F94</f>
        <v>0</v>
      </c>
    </row>
    <row r="97" spans="2:10" ht="12.75" customHeight="1">
      <c r="B97" s="1576"/>
      <c r="C97" s="274">
        <v>2021</v>
      </c>
      <c r="D97" s="274">
        <v>2022</v>
      </c>
      <c r="E97" s="274">
        <v>2023</v>
      </c>
      <c r="F97" s="274">
        <v>2024</v>
      </c>
    </row>
    <row r="98" spans="2:10" ht="13.5" customHeight="1" thickBot="1">
      <c r="B98" s="1577"/>
      <c r="C98" s="275" t="s">
        <v>7</v>
      </c>
      <c r="D98" s="275" t="s">
        <v>8</v>
      </c>
      <c r="E98" s="275" t="s">
        <v>8</v>
      </c>
      <c r="F98" s="275" t="s">
        <v>8</v>
      </c>
    </row>
    <row r="99" spans="2:10" ht="15.75" thickBot="1">
      <c r="B99" s="279" t="s">
        <v>41</v>
      </c>
      <c r="C99" s="280">
        <v>0</v>
      </c>
      <c r="D99" s="280">
        <v>0</v>
      </c>
      <c r="E99" s="280"/>
      <c r="F99" s="280"/>
    </row>
    <row r="100" spans="2:10" ht="15.75" thickBot="1">
      <c r="B100" s="279" t="s">
        <v>42</v>
      </c>
      <c r="C100" s="282">
        <v>0</v>
      </c>
      <c r="D100" s="280">
        <v>0</v>
      </c>
      <c r="E100" s="280">
        <v>0</v>
      </c>
      <c r="F100" s="284">
        <v>0</v>
      </c>
    </row>
    <row r="101" spans="2:10" ht="34.5" thickBot="1">
      <c r="B101" s="273" t="s">
        <v>34</v>
      </c>
      <c r="C101" s="528" t="s">
        <v>1436</v>
      </c>
      <c r="D101" s="293" t="s">
        <v>293</v>
      </c>
      <c r="E101" s="1608"/>
      <c r="F101" s="1609"/>
    </row>
    <row r="102" spans="2:10" ht="18" customHeight="1" thickBot="1">
      <c r="B102" s="269" t="s">
        <v>14</v>
      </c>
      <c r="C102" s="1863" t="s">
        <v>1436</v>
      </c>
      <c r="D102" s="1864"/>
      <c r="E102" s="1864"/>
      <c r="F102" s="1865"/>
    </row>
    <row r="103" spans="2:10" ht="27" customHeight="1" thickBot="1">
      <c r="B103" s="269" t="s">
        <v>15</v>
      </c>
      <c r="C103" s="1584"/>
      <c r="D103" s="1585"/>
      <c r="E103" s="1585"/>
      <c r="F103" s="1586"/>
    </row>
    <row r="104" spans="2:10">
      <c r="B104" s="1576"/>
      <c r="C104" s="274">
        <v>2021</v>
      </c>
      <c r="D104" s="274">
        <v>2022</v>
      </c>
      <c r="E104" s="274">
        <v>2023</v>
      </c>
      <c r="F104" s="274">
        <v>2024</v>
      </c>
      <c r="H104" s="98"/>
      <c r="I104" s="98"/>
      <c r="J104" s="98"/>
    </row>
    <row r="105" spans="2:10" ht="15.75" thickBot="1">
      <c r="B105" s="1577"/>
      <c r="C105" s="275" t="s">
        <v>7</v>
      </c>
      <c r="D105" s="275" t="s">
        <v>8</v>
      </c>
      <c r="E105" s="275" t="s">
        <v>8</v>
      </c>
      <c r="F105" s="275" t="s">
        <v>8</v>
      </c>
      <c r="H105" s="98"/>
      <c r="I105" s="98"/>
      <c r="J105" s="524"/>
    </row>
    <row r="106" spans="2:10" ht="15.75" thickBot="1">
      <c r="B106" s="269" t="s">
        <v>16</v>
      </c>
      <c r="C106" s="269"/>
      <c r="D106" s="277">
        <v>1</v>
      </c>
      <c r="E106" s="269"/>
      <c r="F106" s="269"/>
    </row>
    <row r="107" spans="2:10" ht="15.75" thickBot="1">
      <c r="B107" s="269" t="s">
        <v>17</v>
      </c>
      <c r="C107" s="276">
        <f>C116</f>
        <v>0</v>
      </c>
      <c r="D107" s="276">
        <f>D117</f>
        <v>1700</v>
      </c>
      <c r="E107" s="276">
        <f>E116</f>
        <v>0</v>
      </c>
      <c r="F107" s="276">
        <f>F116</f>
        <v>0</v>
      </c>
    </row>
    <row r="108" spans="2:10" ht="15.75" thickBot="1">
      <c r="B108" s="269" t="s">
        <v>18</v>
      </c>
      <c r="C108" s="276" t="e">
        <f>C107/C106</f>
        <v>#DIV/0!</v>
      </c>
      <c r="D108" s="276">
        <f>D107/D106</f>
        <v>1700</v>
      </c>
      <c r="E108" s="276" t="e">
        <f>E107/E106</f>
        <v>#DIV/0!</v>
      </c>
      <c r="F108" s="276" t="e">
        <f>F107/F106</f>
        <v>#DIV/0!</v>
      </c>
    </row>
    <row r="109" spans="2:10" ht="15.75" thickBot="1">
      <c r="B109" s="269" t="s">
        <v>19</v>
      </c>
      <c r="C109" s="277" t="s">
        <v>20</v>
      </c>
      <c r="D109" s="278" t="e">
        <f t="shared" ref="D109:F111" si="3">D106/C106-1</f>
        <v>#DIV/0!</v>
      </c>
      <c r="E109" s="278">
        <f t="shared" si="3"/>
        <v>-1</v>
      </c>
      <c r="F109" s="278" t="e">
        <f t="shared" si="3"/>
        <v>#DIV/0!</v>
      </c>
    </row>
    <row r="110" spans="2:10" ht="15.75" thickBot="1">
      <c r="B110" s="269" t="s">
        <v>21</v>
      </c>
      <c r="C110" s="277" t="s">
        <v>20</v>
      </c>
      <c r="D110" s="278" t="e">
        <f t="shared" si="3"/>
        <v>#DIV/0!</v>
      </c>
      <c r="E110" s="278">
        <f t="shared" si="3"/>
        <v>-1</v>
      </c>
      <c r="F110" s="278" t="e">
        <f t="shared" si="3"/>
        <v>#DIV/0!</v>
      </c>
    </row>
    <row r="111" spans="2:10" ht="15.75" thickBot="1">
      <c r="B111" s="269" t="s">
        <v>22</v>
      </c>
      <c r="C111" s="277" t="s">
        <v>20</v>
      </c>
      <c r="D111" s="278" t="e">
        <f>D108/C108-1</f>
        <v>#DIV/0!</v>
      </c>
      <c r="E111" s="278" t="e">
        <f t="shared" si="3"/>
        <v>#DIV/0!</v>
      </c>
      <c r="F111" s="278" t="e">
        <f t="shared" si="3"/>
        <v>#DIV/0!</v>
      </c>
    </row>
    <row r="112" spans="2:10" ht="15.75" customHeight="1" thickBot="1">
      <c r="B112" s="1573" t="s">
        <v>1437</v>
      </c>
      <c r="C112" s="1574"/>
      <c r="D112" s="1574"/>
      <c r="E112" s="1574"/>
      <c r="F112" s="1575"/>
    </row>
    <row r="113" spans="2:13" ht="48.75" customHeight="1">
      <c r="B113" s="1576"/>
      <c r="C113" s="274">
        <v>2021</v>
      </c>
      <c r="D113" s="274">
        <v>2022</v>
      </c>
      <c r="E113" s="274">
        <v>2023</v>
      </c>
      <c r="F113" s="274">
        <v>2024</v>
      </c>
    </row>
    <row r="114" spans="2:13" ht="15.75" thickBot="1">
      <c r="B114" s="1577"/>
      <c r="C114" s="275" t="s">
        <v>7</v>
      </c>
      <c r="D114" s="275" t="s">
        <v>8</v>
      </c>
      <c r="E114" s="275" t="s">
        <v>8</v>
      </c>
      <c r="F114" s="275" t="s">
        <v>8</v>
      </c>
    </row>
    <row r="115" spans="2:13" ht="15.75" thickBot="1">
      <c r="B115" s="279" t="s">
        <v>41</v>
      </c>
      <c r="C115" s="280"/>
      <c r="D115" s="280">
        <v>1700</v>
      </c>
      <c r="E115" s="280"/>
      <c r="F115" s="280"/>
    </row>
    <row r="116" spans="2:13" ht="15.75" thickBot="1">
      <c r="B116" s="279" t="s">
        <v>42</v>
      </c>
      <c r="C116" s="283"/>
      <c r="D116" s="284"/>
      <c r="E116" s="284"/>
      <c r="F116" s="284"/>
    </row>
    <row r="117" spans="2:13" ht="15.75" thickBot="1">
      <c r="B117" s="526" t="s">
        <v>35</v>
      </c>
      <c r="C117" s="527">
        <f>C116+C115</f>
        <v>0</v>
      </c>
      <c r="D117" s="527">
        <f>D116+D115</f>
        <v>1700</v>
      </c>
      <c r="E117" s="527">
        <f>E116+E115</f>
        <v>0</v>
      </c>
      <c r="F117" s="527">
        <f>F116+F115</f>
        <v>0</v>
      </c>
    </row>
    <row r="118" spans="2:13" ht="15.75" thickBot="1">
      <c r="B118" s="273" t="s">
        <v>48</v>
      </c>
      <c r="C118" s="1867"/>
      <c r="D118" s="1868"/>
      <c r="E118" s="1868"/>
      <c r="F118" s="1869"/>
    </row>
    <row r="119" spans="2:13" ht="34.5" thickBot="1">
      <c r="B119" s="273" t="s">
        <v>36</v>
      </c>
      <c r="C119" s="273" t="s">
        <v>1438</v>
      </c>
      <c r="D119" s="293" t="s">
        <v>293</v>
      </c>
      <c r="E119" s="1608"/>
      <c r="F119" s="1580"/>
    </row>
    <row r="120" spans="2:13" ht="15.75" thickBot="1">
      <c r="B120" s="269" t="s">
        <v>14</v>
      </c>
      <c r="C120" s="1863" t="s">
        <v>1438</v>
      </c>
      <c r="D120" s="1864"/>
      <c r="E120" s="1864"/>
      <c r="F120" s="1865"/>
      <c r="I120" s="529"/>
      <c r="J120" s="529"/>
      <c r="K120" s="529"/>
      <c r="L120" s="529"/>
      <c r="M120" s="529"/>
    </row>
    <row r="121" spans="2:13" ht="15.75" customHeight="1" thickBot="1">
      <c r="B121" s="269" t="s">
        <v>15</v>
      </c>
      <c r="C121" s="1584"/>
      <c r="D121" s="1585"/>
      <c r="E121" s="1585"/>
      <c r="F121" s="1586"/>
      <c r="I121" s="529"/>
      <c r="J121" s="529"/>
      <c r="K121" s="529"/>
      <c r="L121" s="529"/>
      <c r="M121" s="529"/>
    </row>
    <row r="122" spans="2:13">
      <c r="B122" s="1576"/>
      <c r="C122" s="274">
        <v>2021</v>
      </c>
      <c r="D122" s="274">
        <v>2022</v>
      </c>
      <c r="E122" s="274">
        <v>2023</v>
      </c>
      <c r="F122" s="274">
        <v>2024</v>
      </c>
      <c r="I122" s="529"/>
      <c r="J122" s="529"/>
      <c r="K122" s="529"/>
      <c r="L122" s="529"/>
      <c r="M122" s="529"/>
    </row>
    <row r="123" spans="2:13" ht="16.5" customHeight="1" thickBot="1">
      <c r="B123" s="1577"/>
      <c r="C123" s="275" t="s">
        <v>7</v>
      </c>
      <c r="D123" s="275" t="s">
        <v>8</v>
      </c>
      <c r="E123" s="275" t="s">
        <v>8</v>
      </c>
      <c r="F123" s="275" t="s">
        <v>8</v>
      </c>
      <c r="G123" s="156"/>
      <c r="H123" s="156"/>
      <c r="I123" s="530"/>
      <c r="J123" s="530"/>
      <c r="K123" s="530"/>
      <c r="L123" s="530"/>
      <c r="M123" s="529"/>
    </row>
    <row r="124" spans="2:13" ht="15.75" thickBot="1">
      <c r="B124" s="269" t="s">
        <v>16</v>
      </c>
      <c r="C124" s="277"/>
      <c r="D124" s="269"/>
      <c r="E124" s="277">
        <v>1</v>
      </c>
      <c r="F124" s="269"/>
    </row>
    <row r="125" spans="2:13" ht="15.75" thickBot="1">
      <c r="B125" s="269" t="s">
        <v>17</v>
      </c>
      <c r="C125" s="276">
        <f>C134</f>
        <v>0</v>
      </c>
      <c r="D125" s="276">
        <f>D134</f>
        <v>0</v>
      </c>
      <c r="E125" s="276">
        <f>E134</f>
        <v>3500</v>
      </c>
      <c r="F125" s="276">
        <f>F134</f>
        <v>0</v>
      </c>
    </row>
    <row r="126" spans="2:13" ht="15.75" thickBot="1">
      <c r="B126" s="269" t="s">
        <v>18</v>
      </c>
      <c r="C126" s="276" t="e">
        <f>C125/C124</f>
        <v>#DIV/0!</v>
      </c>
      <c r="D126" s="276" t="e">
        <f>D125/D124</f>
        <v>#DIV/0!</v>
      </c>
      <c r="E126" s="276">
        <f>E125/E124</f>
        <v>3500</v>
      </c>
      <c r="F126" s="276" t="e">
        <f>F125/F124</f>
        <v>#DIV/0!</v>
      </c>
    </row>
    <row r="127" spans="2:13" ht="15.75" thickBot="1">
      <c r="B127" s="269" t="s">
        <v>19</v>
      </c>
      <c r="C127" s="277" t="s">
        <v>20</v>
      </c>
      <c r="D127" s="278" t="e">
        <f t="shared" ref="D127:F129" si="4">D124/C124-1</f>
        <v>#DIV/0!</v>
      </c>
      <c r="E127" s="278" t="e">
        <f t="shared" si="4"/>
        <v>#DIV/0!</v>
      </c>
      <c r="F127" s="278">
        <f t="shared" si="4"/>
        <v>-1</v>
      </c>
    </row>
    <row r="128" spans="2:13" ht="15.75" thickBot="1">
      <c r="B128" s="269" t="s">
        <v>21</v>
      </c>
      <c r="C128" s="277" t="s">
        <v>20</v>
      </c>
      <c r="D128" s="278" t="e">
        <f t="shared" si="4"/>
        <v>#DIV/0!</v>
      </c>
      <c r="E128" s="278" t="e">
        <f t="shared" si="4"/>
        <v>#DIV/0!</v>
      </c>
      <c r="F128" s="278">
        <f t="shared" si="4"/>
        <v>-1</v>
      </c>
    </row>
    <row r="129" spans="1:10" ht="15.75" thickBot="1">
      <c r="B129" s="269" t="s">
        <v>22</v>
      </c>
      <c r="C129" s="277" t="s">
        <v>20</v>
      </c>
      <c r="D129" s="278" t="e">
        <f>D126/C126-1</f>
        <v>#DIV/0!</v>
      </c>
      <c r="E129" s="278" t="e">
        <f t="shared" si="4"/>
        <v>#DIV/0!</v>
      </c>
      <c r="F129" s="278" t="e">
        <f t="shared" si="4"/>
        <v>#DIV/0!</v>
      </c>
    </row>
    <row r="130" spans="1:10" ht="9" customHeight="1" thickBot="1">
      <c r="A130" s="1866"/>
      <c r="B130" s="1573" t="s">
        <v>1439</v>
      </c>
      <c r="C130" s="1574"/>
      <c r="D130" s="1574"/>
      <c r="E130" s="1574"/>
      <c r="F130" s="1575"/>
      <c r="H130" s="531"/>
      <c r="I130" s="135"/>
      <c r="J130" s="135"/>
    </row>
    <row r="131" spans="1:10" ht="11.25" customHeight="1">
      <c r="A131" s="1866"/>
      <c r="B131" s="1576"/>
      <c r="C131" s="274">
        <v>2021</v>
      </c>
      <c r="D131" s="274">
        <v>2022</v>
      </c>
      <c r="E131" s="274">
        <v>2023</v>
      </c>
      <c r="F131" s="274">
        <v>2024</v>
      </c>
      <c r="H131" s="531"/>
      <c r="I131" s="135"/>
      <c r="J131" s="135"/>
    </row>
    <row r="132" spans="1:10" ht="18" customHeight="1" thickBot="1">
      <c r="A132" s="1866"/>
      <c r="B132" s="1577"/>
      <c r="C132" s="275" t="s">
        <v>7</v>
      </c>
      <c r="D132" s="275" t="s">
        <v>8</v>
      </c>
      <c r="E132" s="275" t="s">
        <v>8</v>
      </c>
      <c r="F132" s="275" t="s">
        <v>8</v>
      </c>
      <c r="H132" s="531"/>
      <c r="I132" s="135"/>
      <c r="J132" s="135"/>
    </row>
    <row r="133" spans="1:10" ht="15.75" thickBot="1">
      <c r="B133" s="279" t="s">
        <v>41</v>
      </c>
      <c r="C133" s="280"/>
      <c r="D133" s="280"/>
      <c r="E133" s="280"/>
      <c r="F133" s="280"/>
    </row>
    <row r="134" spans="1:10" ht="15.75" thickBot="1">
      <c r="B134" s="279" t="s">
        <v>42</v>
      </c>
      <c r="C134" s="283">
        <v>0</v>
      </c>
      <c r="D134" s="284">
        <v>0</v>
      </c>
      <c r="E134" s="284">
        <v>3500</v>
      </c>
      <c r="F134" s="284">
        <v>0</v>
      </c>
    </row>
    <row r="135" spans="1:10" ht="15.75" thickBot="1">
      <c r="B135" s="526" t="s">
        <v>37</v>
      </c>
      <c r="C135" s="527">
        <f>C134+C133</f>
        <v>0</v>
      </c>
      <c r="D135" s="527">
        <f>D134+D133</f>
        <v>0</v>
      </c>
      <c r="E135" s="527">
        <f>E134+E133</f>
        <v>3500</v>
      </c>
      <c r="F135" s="527">
        <f>F134+F133</f>
        <v>0</v>
      </c>
    </row>
    <row r="136" spans="1:10" ht="15.75" thickBot="1">
      <c r="B136" s="302"/>
      <c r="C136" s="303"/>
      <c r="D136" s="303"/>
      <c r="E136" s="303"/>
      <c r="F136" s="303"/>
    </row>
    <row r="137" spans="1:10" ht="24.75" thickBot="1">
      <c r="B137" s="268" t="s">
        <v>49</v>
      </c>
      <c r="C137" s="304">
        <f>C57+C78+C96</f>
        <v>61282</v>
      </c>
      <c r="D137" s="304">
        <f>D57+D78+D96+D115</f>
        <v>68681</v>
      </c>
      <c r="E137" s="304">
        <f>E57+E78+E96+E134</f>
        <v>71282</v>
      </c>
      <c r="F137" s="304">
        <f>F57+F78+F96</f>
        <v>76782</v>
      </c>
    </row>
    <row r="138" spans="1:10" ht="24.75" thickBot="1">
      <c r="B138" s="268" t="s">
        <v>50</v>
      </c>
      <c r="C138" s="304">
        <f>C139+C142+C145+C160+C161+C157</f>
        <v>61282</v>
      </c>
      <c r="D138" s="304">
        <f>D139+D142+D145+D160+D161</f>
        <v>68681</v>
      </c>
      <c r="E138" s="304">
        <f>E139+E142+E145+E160+E161</f>
        <v>71282</v>
      </c>
      <c r="F138" s="304">
        <f>F139+F142+F145+F160+F161</f>
        <v>76782</v>
      </c>
    </row>
    <row r="139" spans="1:10" ht="15.75" thickBot="1">
      <c r="B139" s="279" t="s">
        <v>23</v>
      </c>
      <c r="C139" s="306">
        <f t="shared" ref="C139:F154" si="5">C36</f>
        <v>35460</v>
      </c>
      <c r="D139" s="306">
        <f t="shared" si="5"/>
        <v>35124</v>
      </c>
      <c r="E139" s="306">
        <f t="shared" si="5"/>
        <v>35124</v>
      </c>
      <c r="F139" s="306">
        <f t="shared" si="5"/>
        <v>36124</v>
      </c>
    </row>
    <row r="140" spans="1:10" ht="15.75" thickBot="1">
      <c r="B140" s="281" t="s">
        <v>136</v>
      </c>
      <c r="C140" s="282">
        <f t="shared" si="5"/>
        <v>35460</v>
      </c>
      <c r="D140" s="282">
        <f t="shared" si="5"/>
        <v>35124</v>
      </c>
      <c r="E140" s="282">
        <f t="shared" si="5"/>
        <v>35124</v>
      </c>
      <c r="F140" s="282">
        <f t="shared" si="5"/>
        <v>36124</v>
      </c>
    </row>
    <row r="141" spans="1:10" ht="15.75" thickBot="1">
      <c r="B141" s="281" t="s">
        <v>148</v>
      </c>
      <c r="C141" s="282">
        <f t="shared" si="5"/>
        <v>0</v>
      </c>
      <c r="D141" s="282">
        <f t="shared" si="5"/>
        <v>0</v>
      </c>
      <c r="E141" s="282">
        <f t="shared" si="5"/>
        <v>0</v>
      </c>
      <c r="F141" s="282">
        <f t="shared" si="5"/>
        <v>0</v>
      </c>
    </row>
    <row r="142" spans="1:10" ht="24.75" thickBot="1">
      <c r="B142" s="279" t="s">
        <v>24</v>
      </c>
      <c r="C142" s="306">
        <f t="shared" si="5"/>
        <v>6000</v>
      </c>
      <c r="D142" s="306">
        <f t="shared" si="5"/>
        <v>4868</v>
      </c>
      <c r="E142" s="306">
        <f t="shared" si="5"/>
        <v>4869</v>
      </c>
      <c r="F142" s="306">
        <f t="shared" si="5"/>
        <v>4869</v>
      </c>
    </row>
    <row r="143" spans="1:10" ht="15.75" thickBot="1">
      <c r="B143" s="281" t="s">
        <v>136</v>
      </c>
      <c r="C143" s="280">
        <f t="shared" si="5"/>
        <v>6000</v>
      </c>
      <c r="D143" s="280">
        <f t="shared" si="5"/>
        <v>4868</v>
      </c>
      <c r="E143" s="280">
        <f t="shared" si="5"/>
        <v>4869</v>
      </c>
      <c r="F143" s="280">
        <f t="shared" si="5"/>
        <v>4869</v>
      </c>
    </row>
    <row r="144" spans="1:10" ht="15.75" thickBot="1">
      <c r="B144" s="281" t="s">
        <v>148</v>
      </c>
      <c r="C144" s="282">
        <f t="shared" si="5"/>
        <v>0</v>
      </c>
      <c r="D144" s="282">
        <f t="shared" si="5"/>
        <v>0</v>
      </c>
      <c r="E144" s="282">
        <f t="shared" si="5"/>
        <v>0</v>
      </c>
      <c r="F144" s="282">
        <f t="shared" si="5"/>
        <v>0</v>
      </c>
    </row>
    <row r="145" spans="2:6" ht="15.75" thickBot="1">
      <c r="B145" s="279" t="s">
        <v>25</v>
      </c>
      <c r="C145" s="306">
        <f t="shared" si="5"/>
        <v>14722</v>
      </c>
      <c r="D145" s="306">
        <f t="shared" si="5"/>
        <v>24989</v>
      </c>
      <c r="E145" s="306">
        <f t="shared" si="5"/>
        <v>25789</v>
      </c>
      <c r="F145" s="306">
        <f t="shared" si="5"/>
        <v>35289</v>
      </c>
    </row>
    <row r="146" spans="2:6" ht="15.75" thickBot="1">
      <c r="B146" s="281" t="s">
        <v>136</v>
      </c>
      <c r="C146" s="282">
        <f t="shared" si="5"/>
        <v>14722</v>
      </c>
      <c r="D146" s="282">
        <f t="shared" si="5"/>
        <v>24989</v>
      </c>
      <c r="E146" s="282">
        <f t="shared" si="5"/>
        <v>25789</v>
      </c>
      <c r="F146" s="282">
        <f t="shared" si="5"/>
        <v>35289</v>
      </c>
    </row>
    <row r="147" spans="2:6" ht="15.75" thickBot="1">
      <c r="B147" s="281" t="s">
        <v>148</v>
      </c>
      <c r="C147" s="282">
        <f t="shared" si="5"/>
        <v>0</v>
      </c>
      <c r="D147" s="282">
        <f t="shared" si="5"/>
        <v>0</v>
      </c>
      <c r="E147" s="282">
        <f t="shared" si="5"/>
        <v>0</v>
      </c>
      <c r="F147" s="282">
        <f t="shared" si="5"/>
        <v>0</v>
      </c>
    </row>
    <row r="148" spans="2:6" ht="15.75" thickBot="1">
      <c r="B148" s="279" t="s">
        <v>26</v>
      </c>
      <c r="C148" s="306">
        <f t="shared" si="5"/>
        <v>0</v>
      </c>
      <c r="D148" s="306">
        <f t="shared" si="5"/>
        <v>0</v>
      </c>
      <c r="E148" s="306">
        <f t="shared" si="5"/>
        <v>0</v>
      </c>
      <c r="F148" s="306">
        <f t="shared" si="5"/>
        <v>0</v>
      </c>
    </row>
    <row r="149" spans="2:6" ht="15.75" thickBot="1">
      <c r="B149" s="281" t="s">
        <v>136</v>
      </c>
      <c r="C149" s="280">
        <f t="shared" si="5"/>
        <v>0</v>
      </c>
      <c r="D149" s="280">
        <f t="shared" si="5"/>
        <v>0</v>
      </c>
      <c r="E149" s="280">
        <f t="shared" si="5"/>
        <v>0</v>
      </c>
      <c r="F149" s="280">
        <f t="shared" si="5"/>
        <v>0</v>
      </c>
    </row>
    <row r="150" spans="2:6" ht="15.75" thickBot="1">
      <c r="B150" s="281" t="s">
        <v>148</v>
      </c>
      <c r="C150" s="280">
        <f t="shared" si="5"/>
        <v>0</v>
      </c>
      <c r="D150" s="280">
        <f t="shared" si="5"/>
        <v>0</v>
      </c>
      <c r="E150" s="280">
        <f t="shared" si="5"/>
        <v>0</v>
      </c>
      <c r="F150" s="280">
        <f t="shared" si="5"/>
        <v>0</v>
      </c>
    </row>
    <row r="151" spans="2:6" ht="15.75" thickBot="1">
      <c r="B151" s="279" t="s">
        <v>27</v>
      </c>
      <c r="C151" s="280">
        <f t="shared" si="5"/>
        <v>0</v>
      </c>
      <c r="D151" s="280">
        <f t="shared" si="5"/>
        <v>0</v>
      </c>
      <c r="E151" s="280">
        <f t="shared" si="5"/>
        <v>0</v>
      </c>
      <c r="F151" s="280">
        <f t="shared" si="5"/>
        <v>0</v>
      </c>
    </row>
    <row r="152" spans="2:6" ht="15.75" thickBot="1">
      <c r="B152" s="281" t="s">
        <v>136</v>
      </c>
      <c r="C152" s="280">
        <f t="shared" si="5"/>
        <v>0</v>
      </c>
      <c r="D152" s="280">
        <f t="shared" si="5"/>
        <v>0</v>
      </c>
      <c r="E152" s="280">
        <f t="shared" si="5"/>
        <v>0</v>
      </c>
      <c r="F152" s="280">
        <f t="shared" si="5"/>
        <v>0</v>
      </c>
    </row>
    <row r="153" spans="2:6" ht="15.75" thickBot="1">
      <c r="B153" s="281" t="s">
        <v>148</v>
      </c>
      <c r="C153" s="280">
        <f t="shared" si="5"/>
        <v>0</v>
      </c>
      <c r="D153" s="280">
        <f t="shared" si="5"/>
        <v>0</v>
      </c>
      <c r="E153" s="280">
        <f t="shared" si="5"/>
        <v>0</v>
      </c>
      <c r="F153" s="280">
        <f t="shared" si="5"/>
        <v>0</v>
      </c>
    </row>
    <row r="154" spans="2:6" ht="15.75" thickBot="1">
      <c r="B154" s="279" t="s">
        <v>28</v>
      </c>
      <c r="C154" s="280">
        <f t="shared" si="5"/>
        <v>0</v>
      </c>
      <c r="D154" s="280">
        <f t="shared" si="5"/>
        <v>0</v>
      </c>
      <c r="E154" s="280">
        <f t="shared" si="5"/>
        <v>0</v>
      </c>
      <c r="F154" s="280">
        <f t="shared" si="5"/>
        <v>0</v>
      </c>
    </row>
    <row r="155" spans="2:6" ht="15.75" thickBot="1">
      <c r="B155" s="281" t="s">
        <v>136</v>
      </c>
      <c r="C155" s="280">
        <f t="shared" ref="C155:F159" si="6">C52</f>
        <v>0</v>
      </c>
      <c r="D155" s="280">
        <f t="shared" si="6"/>
        <v>0</v>
      </c>
      <c r="E155" s="280">
        <f t="shared" si="6"/>
        <v>0</v>
      </c>
      <c r="F155" s="280">
        <f t="shared" si="6"/>
        <v>0</v>
      </c>
    </row>
    <row r="156" spans="2:6" ht="15.75" thickBot="1">
      <c r="B156" s="281" t="s">
        <v>148</v>
      </c>
      <c r="C156" s="280">
        <f t="shared" si="6"/>
        <v>0</v>
      </c>
      <c r="D156" s="280">
        <f t="shared" si="6"/>
        <v>0</v>
      </c>
      <c r="E156" s="280">
        <f t="shared" si="6"/>
        <v>0</v>
      </c>
      <c r="F156" s="280">
        <f t="shared" si="6"/>
        <v>0</v>
      </c>
    </row>
    <row r="157" spans="2:6" ht="24.75" thickBot="1">
      <c r="B157" s="279" t="s">
        <v>29</v>
      </c>
      <c r="C157" s="280">
        <f t="shared" si="6"/>
        <v>100</v>
      </c>
      <c r="D157" s="280">
        <f t="shared" si="6"/>
        <v>0</v>
      </c>
      <c r="E157" s="280">
        <f t="shared" si="6"/>
        <v>0</v>
      </c>
      <c r="F157" s="280">
        <f t="shared" si="6"/>
        <v>0</v>
      </c>
    </row>
    <row r="158" spans="2:6" ht="15.75" thickBot="1">
      <c r="B158" s="281" t="s">
        <v>136</v>
      </c>
      <c r="C158" s="280">
        <f t="shared" si="6"/>
        <v>100</v>
      </c>
      <c r="D158" s="280">
        <f t="shared" si="6"/>
        <v>0</v>
      </c>
      <c r="E158" s="280">
        <f t="shared" si="6"/>
        <v>0</v>
      </c>
      <c r="F158" s="280">
        <f t="shared" si="6"/>
        <v>0</v>
      </c>
    </row>
    <row r="159" spans="2:6" ht="15.75" thickBot="1">
      <c r="B159" s="281" t="s">
        <v>148</v>
      </c>
      <c r="C159" s="280">
        <f t="shared" si="6"/>
        <v>0</v>
      </c>
      <c r="D159" s="280">
        <f t="shared" si="6"/>
        <v>0</v>
      </c>
      <c r="E159" s="280">
        <f t="shared" si="6"/>
        <v>0</v>
      </c>
      <c r="F159" s="280">
        <f t="shared" si="6"/>
        <v>0</v>
      </c>
    </row>
    <row r="160" spans="2:6" ht="15.75" thickBot="1">
      <c r="B160" s="279" t="s">
        <v>51</v>
      </c>
      <c r="C160" s="306">
        <f>C76</f>
        <v>0</v>
      </c>
      <c r="D160" s="306">
        <f>D76</f>
        <v>0</v>
      </c>
      <c r="E160" s="306">
        <f>E76</f>
        <v>0</v>
      </c>
      <c r="F160" s="306">
        <f>F76</f>
        <v>0</v>
      </c>
    </row>
    <row r="161" spans="2:6" ht="15.75" thickBot="1">
      <c r="B161" s="279" t="s">
        <v>52</v>
      </c>
      <c r="C161" s="306">
        <f>C77+C95</f>
        <v>5000</v>
      </c>
      <c r="D161" s="306">
        <f>D77+D95+D115</f>
        <v>3700</v>
      </c>
      <c r="E161" s="306">
        <f>E77+E95+E134</f>
        <v>5500</v>
      </c>
      <c r="F161" s="306">
        <f>F77+F95</f>
        <v>500</v>
      </c>
    </row>
    <row r="162" spans="2:6" ht="15.75" thickBot="1">
      <c r="B162" s="288" t="s">
        <v>31</v>
      </c>
      <c r="C162" s="289">
        <f>IF(C138-C137=0,0,"Error")</f>
        <v>0</v>
      </c>
      <c r="D162" s="289">
        <f>IF(D138-D137=0,0,"Error")</f>
        <v>0</v>
      </c>
      <c r="E162" s="289">
        <f>IF(E138-E137=0,0,"Error")</f>
        <v>0</v>
      </c>
      <c r="F162" s="289">
        <f>IF(F138-F137=0,0,"Error")</f>
        <v>0</v>
      </c>
    </row>
    <row r="163" spans="2:6">
      <c r="B163" s="127"/>
      <c r="C163" s="128"/>
      <c r="D163" s="128"/>
      <c r="E163" s="128"/>
      <c r="F163" s="128"/>
    </row>
  </sheetData>
  <mergeCells count="49">
    <mergeCell ref="B8:F8"/>
    <mergeCell ref="B2:F2"/>
    <mergeCell ref="B3:F3"/>
    <mergeCell ref="C5:F5"/>
    <mergeCell ref="C6:F6"/>
    <mergeCell ref="C7:F7"/>
    <mergeCell ref="B34:B35"/>
    <mergeCell ref="B9:F11"/>
    <mergeCell ref="C12:F12"/>
    <mergeCell ref="C15:F15"/>
    <mergeCell ref="B16:F16"/>
    <mergeCell ref="B20:F20"/>
    <mergeCell ref="B21:F21"/>
    <mergeCell ref="C22:F22"/>
    <mergeCell ref="C23:F23"/>
    <mergeCell ref="C24:F24"/>
    <mergeCell ref="B25:B26"/>
    <mergeCell ref="B33:F33"/>
    <mergeCell ref="C81:F81"/>
    <mergeCell ref="B59:F59"/>
    <mergeCell ref="B60:F60"/>
    <mergeCell ref="C61:F61"/>
    <mergeCell ref="E62:F62"/>
    <mergeCell ref="C63:F63"/>
    <mergeCell ref="C64:F64"/>
    <mergeCell ref="B65:B66"/>
    <mergeCell ref="B73:F73"/>
    <mergeCell ref="B74:B75"/>
    <mergeCell ref="C79:F79"/>
    <mergeCell ref="E80:F80"/>
    <mergeCell ref="C118:F118"/>
    <mergeCell ref="C82:F82"/>
    <mergeCell ref="B83:B84"/>
    <mergeCell ref="B91:F91"/>
    <mergeCell ref="B92:B93"/>
    <mergeCell ref="B97:B98"/>
    <mergeCell ref="E101:F101"/>
    <mergeCell ref="C102:F102"/>
    <mergeCell ref="C103:F103"/>
    <mergeCell ref="B104:B105"/>
    <mergeCell ref="B112:F112"/>
    <mergeCell ref="B113:B114"/>
    <mergeCell ref="E119:F119"/>
    <mergeCell ref="C120:F120"/>
    <mergeCell ref="C121:F121"/>
    <mergeCell ref="B122:B123"/>
    <mergeCell ref="A130:A132"/>
    <mergeCell ref="B130:F130"/>
    <mergeCell ref="B131:B132"/>
  </mergeCells>
  <pageMargins left="0.53" right="0.61" top="0.18" bottom="0.35" header="0.22" footer="0.3"/>
  <pageSetup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82"/>
  <sheetViews>
    <sheetView view="pageBreakPreview" topLeftCell="A161" zoomScaleNormal="100" zoomScaleSheetLayoutView="100" workbookViewId="0">
      <selection activeCell="H336" sqref="H336"/>
    </sheetView>
  </sheetViews>
  <sheetFormatPr defaultRowHeight="15"/>
  <cols>
    <col min="1" max="1" width="12" style="153" customWidth="1"/>
    <col min="2" max="2" width="28.5703125" style="153" customWidth="1"/>
    <col min="3" max="6" width="11.7109375" style="153" customWidth="1"/>
    <col min="7" max="8" width="9.140625" style="153"/>
    <col min="9" max="9" width="11" style="153" customWidth="1"/>
    <col min="10" max="10" width="11" style="153" bestFit="1" customWidth="1"/>
    <col min="11" max="16384" width="9.140625" style="153"/>
  </cols>
  <sheetData>
    <row r="1" spans="1:7">
      <c r="A1" s="1620" t="s">
        <v>499</v>
      </c>
      <c r="B1" s="1620"/>
      <c r="C1" s="1620"/>
      <c r="D1" s="1620"/>
      <c r="E1" s="1620"/>
      <c r="F1" s="1620"/>
      <c r="G1" s="1620"/>
    </row>
    <row r="2" spans="1:7">
      <c r="A2" s="151"/>
      <c r="B2" s="1621" t="s">
        <v>545</v>
      </c>
      <c r="C2" s="1621"/>
      <c r="D2" s="1621"/>
      <c r="E2" s="1621"/>
      <c r="F2" s="1621"/>
      <c r="G2" s="151"/>
    </row>
    <row r="3" spans="1:7" ht="15.75" thickBot="1"/>
    <row r="4" spans="1:7" ht="15.75" thickBot="1">
      <c r="B4" s="262" t="s">
        <v>0</v>
      </c>
      <c r="C4" s="1622" t="s">
        <v>228</v>
      </c>
      <c r="D4" s="1622"/>
      <c r="E4" s="1622"/>
      <c r="F4" s="1622"/>
    </row>
    <row r="5" spans="1:7" ht="15.75" thickBot="1">
      <c r="B5" s="262" t="s">
        <v>1</v>
      </c>
      <c r="C5" s="1623" t="s">
        <v>104</v>
      </c>
      <c r="D5" s="1624"/>
      <c r="E5" s="1624"/>
      <c r="F5" s="1625"/>
    </row>
    <row r="6" spans="1:7" ht="15.75" thickBot="1">
      <c r="B6" s="262" t="s">
        <v>3</v>
      </c>
      <c r="C6" s="1626" t="s">
        <v>544</v>
      </c>
      <c r="D6" s="1627"/>
      <c r="E6" s="1627"/>
      <c r="F6" s="1628"/>
    </row>
    <row r="7" spans="1:7" ht="15.75" thickBot="1">
      <c r="B7" s="1629" t="s">
        <v>4</v>
      </c>
      <c r="C7" s="1630"/>
      <c r="D7" s="1630"/>
      <c r="E7" s="1630"/>
      <c r="F7" s="1631"/>
    </row>
    <row r="8" spans="1:7" ht="15.75" thickBot="1">
      <c r="B8" s="1892" t="s">
        <v>2177</v>
      </c>
      <c r="C8" s="1893"/>
      <c r="D8" s="1893"/>
      <c r="E8" s="1893"/>
      <c r="F8" s="1894"/>
    </row>
    <row r="9" spans="1:7" ht="15.75" thickBot="1">
      <c r="B9" s="1892"/>
      <c r="C9" s="1893"/>
      <c r="D9" s="1893"/>
      <c r="E9" s="1893"/>
      <c r="F9" s="1894"/>
    </row>
    <row r="10" spans="1:7" ht="69.75" customHeight="1" thickBot="1">
      <c r="B10" s="1892"/>
      <c r="C10" s="1893"/>
      <c r="D10" s="1893"/>
      <c r="E10" s="1893"/>
      <c r="F10" s="1894"/>
    </row>
    <row r="11" spans="1:7" ht="33.75" customHeight="1" thickBot="1">
      <c r="B11" s="263" t="s">
        <v>5</v>
      </c>
      <c r="C11" s="1635" t="s">
        <v>2178</v>
      </c>
      <c r="D11" s="1636"/>
      <c r="E11" s="1636"/>
      <c r="F11" s="1637"/>
    </row>
    <row r="12" spans="1:7">
      <c r="B12" s="1576" t="s">
        <v>6</v>
      </c>
      <c r="C12" s="264">
        <v>2021</v>
      </c>
      <c r="D12" s="264">
        <v>2022</v>
      </c>
      <c r="E12" s="264">
        <v>2023</v>
      </c>
      <c r="F12" s="264">
        <v>2024</v>
      </c>
    </row>
    <row r="13" spans="1:7" ht="15.75" thickBot="1">
      <c r="B13" s="1577"/>
      <c r="C13" s="265" t="s">
        <v>7</v>
      </c>
      <c r="D13" s="265" t="s">
        <v>8</v>
      </c>
      <c r="E13" s="265" t="s">
        <v>8</v>
      </c>
      <c r="F13" s="265" t="s">
        <v>8</v>
      </c>
    </row>
    <row r="14" spans="1:7" ht="30.75" thickBot="1">
      <c r="B14" s="532" t="s">
        <v>2179</v>
      </c>
      <c r="C14" s="386">
        <v>0.9</v>
      </c>
      <c r="D14" s="386">
        <v>1</v>
      </c>
      <c r="E14" s="386">
        <v>1</v>
      </c>
      <c r="F14" s="386">
        <v>1</v>
      </c>
    </row>
    <row r="15" spans="1:7" ht="60.75" thickBot="1">
      <c r="B15" s="532" t="s">
        <v>2180</v>
      </c>
      <c r="C15" s="386">
        <v>0.9</v>
      </c>
      <c r="D15" s="386">
        <v>1</v>
      </c>
      <c r="E15" s="386">
        <v>1</v>
      </c>
      <c r="F15" s="386">
        <v>1</v>
      </c>
    </row>
    <row r="16" spans="1:7" ht="52.5" customHeight="1" thickBot="1">
      <c r="B16" s="268" t="s">
        <v>9</v>
      </c>
      <c r="C16" s="1895" t="s">
        <v>2181</v>
      </c>
      <c r="D16" s="1896"/>
      <c r="E16" s="1896"/>
      <c r="F16" s="1897"/>
    </row>
    <row r="17" spans="2:12" ht="15.75" thickBot="1">
      <c r="B17" s="1581" t="s">
        <v>10</v>
      </c>
      <c r="C17" s="1582"/>
      <c r="D17" s="1582"/>
      <c r="E17" s="1582"/>
      <c r="F17" s="1583"/>
      <c r="I17" s="82"/>
      <c r="K17" s="82"/>
    </row>
    <row r="18" spans="2:12" ht="15.75" thickBot="1">
      <c r="B18" s="269" t="s">
        <v>71</v>
      </c>
      <c r="C18" s="270" t="s">
        <v>59</v>
      </c>
      <c r="D18" s="271" t="s">
        <v>60</v>
      </c>
      <c r="E18" s="271" t="s">
        <v>60</v>
      </c>
      <c r="F18" s="271" t="s">
        <v>60</v>
      </c>
      <c r="H18" s="86"/>
    </row>
    <row r="19" spans="2:12" ht="23.25" thickBot="1">
      <c r="B19" s="269" t="s">
        <v>58</v>
      </c>
      <c r="C19" s="272" t="s">
        <v>59</v>
      </c>
      <c r="D19" s="271" t="s">
        <v>60</v>
      </c>
      <c r="E19" s="271" t="s">
        <v>60</v>
      </c>
      <c r="F19" s="271" t="s">
        <v>60</v>
      </c>
    </row>
    <row r="20" spans="2:12" ht="15.75" thickBot="1">
      <c r="B20" s="1617" t="s">
        <v>11</v>
      </c>
      <c r="C20" s="1618"/>
      <c r="D20" s="1618"/>
      <c r="E20" s="1618"/>
      <c r="F20" s="1619"/>
    </row>
    <row r="21" spans="2:12" ht="15.75" thickBot="1">
      <c r="B21" s="1598" t="s">
        <v>12</v>
      </c>
      <c r="C21" s="1599"/>
      <c r="D21" s="1599"/>
      <c r="E21" s="1599"/>
      <c r="F21" s="1600"/>
    </row>
    <row r="22" spans="2:12" ht="15.75" thickBot="1">
      <c r="B22" s="533" t="s">
        <v>2182</v>
      </c>
      <c r="C22" s="1581" t="s">
        <v>2183</v>
      </c>
      <c r="D22" s="1585"/>
      <c r="E22" s="1585"/>
      <c r="F22" s="1586"/>
    </row>
    <row r="23" spans="2:12" ht="15.75" thickBot="1">
      <c r="B23" s="269" t="s">
        <v>14</v>
      </c>
      <c r="C23" s="1581" t="s">
        <v>2184</v>
      </c>
      <c r="D23" s="1585"/>
      <c r="E23" s="1585"/>
      <c r="F23" s="1586"/>
    </row>
    <row r="24" spans="2:12" ht="15.75" thickBot="1">
      <c r="B24" s="269" t="s">
        <v>15</v>
      </c>
      <c r="C24" s="1584" t="s">
        <v>2185</v>
      </c>
      <c r="D24" s="1585"/>
      <c r="E24" s="1585"/>
      <c r="F24" s="1586"/>
    </row>
    <row r="25" spans="2:12">
      <c r="B25" s="1576"/>
      <c r="C25" s="274">
        <v>2021</v>
      </c>
      <c r="D25" s="274">
        <v>2022</v>
      </c>
      <c r="E25" s="274">
        <v>2023</v>
      </c>
      <c r="F25" s="274">
        <v>2024</v>
      </c>
    </row>
    <row r="26" spans="2:12" ht="15.75" thickBot="1">
      <c r="B26" s="1577"/>
      <c r="C26" s="275" t="s">
        <v>7</v>
      </c>
      <c r="D26" s="275" t="s">
        <v>8</v>
      </c>
      <c r="E26" s="275" t="s">
        <v>8</v>
      </c>
      <c r="F26" s="275" t="s">
        <v>8</v>
      </c>
    </row>
    <row r="27" spans="2:12" ht="15.75" thickBot="1">
      <c r="B27" s="269" t="s">
        <v>16</v>
      </c>
      <c r="C27" s="170">
        <v>27000</v>
      </c>
      <c r="D27" s="170">
        <v>30000</v>
      </c>
      <c r="E27" s="170">
        <v>30000</v>
      </c>
      <c r="F27" s="170">
        <v>30000</v>
      </c>
    </row>
    <row r="28" spans="2:12" ht="15.75" thickBot="1">
      <c r="B28" s="269" t="s">
        <v>17</v>
      </c>
      <c r="C28" s="276">
        <f>C57</f>
        <v>67470</v>
      </c>
      <c r="D28" s="276">
        <f>D57</f>
        <v>89070</v>
      </c>
      <c r="E28" s="276">
        <f>E57</f>
        <v>89070</v>
      </c>
      <c r="F28" s="276">
        <f>F57</f>
        <v>60070</v>
      </c>
    </row>
    <row r="29" spans="2:12" ht="15.75" thickBot="1">
      <c r="B29" s="269" t="s">
        <v>18</v>
      </c>
      <c r="C29" s="276">
        <f>C28/C27</f>
        <v>2.4988888888888887</v>
      </c>
      <c r="D29" s="276">
        <f>D28/D27</f>
        <v>2.9689999999999999</v>
      </c>
      <c r="E29" s="276">
        <f>E28/E27</f>
        <v>2.9689999999999999</v>
      </c>
      <c r="F29" s="276">
        <f>F28/F27</f>
        <v>2.0023333333333335</v>
      </c>
    </row>
    <row r="30" spans="2:12" ht="15.75" thickBot="1">
      <c r="B30" s="269" t="s">
        <v>19</v>
      </c>
      <c r="C30" s="277" t="s">
        <v>20</v>
      </c>
      <c r="D30" s="278">
        <f>D27/C27-1</f>
        <v>0.11111111111111116</v>
      </c>
      <c r="E30" s="278">
        <f t="shared" ref="E30:F32" si="0">E27/D27-1</f>
        <v>0</v>
      </c>
      <c r="F30" s="278">
        <f t="shared" si="0"/>
        <v>0</v>
      </c>
      <c r="H30" s="98"/>
      <c r="I30" s="98"/>
      <c r="J30" s="98"/>
      <c r="K30" s="98"/>
      <c r="L30" s="98"/>
    </row>
    <row r="31" spans="2:12" ht="15.75" thickBot="1">
      <c r="B31" s="269" t="s">
        <v>21</v>
      </c>
      <c r="C31" s="277" t="s">
        <v>20</v>
      </c>
      <c r="D31" s="278">
        <f>D28/C28-1</f>
        <v>0.32014228546020451</v>
      </c>
      <c r="E31" s="278">
        <f t="shared" si="0"/>
        <v>0</v>
      </c>
      <c r="F31" s="278">
        <f t="shared" si="0"/>
        <v>-0.32558661726731786</v>
      </c>
    </row>
    <row r="32" spans="2:12" ht="15.75" thickBot="1">
      <c r="B32" s="269" t="s">
        <v>22</v>
      </c>
      <c r="C32" s="277" t="s">
        <v>20</v>
      </c>
      <c r="D32" s="278">
        <f>D29/C29-1</f>
        <v>0.18812805691418411</v>
      </c>
      <c r="E32" s="278">
        <f t="shared" si="0"/>
        <v>0</v>
      </c>
      <c r="F32" s="278">
        <f t="shared" si="0"/>
        <v>-0.32558661726731775</v>
      </c>
    </row>
    <row r="33" spans="2:9" ht="15.75" thickBot="1">
      <c r="B33" s="1573" t="s">
        <v>96</v>
      </c>
      <c r="C33" s="1574"/>
      <c r="D33" s="1574"/>
      <c r="E33" s="1574"/>
      <c r="F33" s="1575"/>
    </row>
    <row r="34" spans="2:9">
      <c r="B34" s="1576"/>
      <c r="C34" s="274">
        <v>2021</v>
      </c>
      <c r="D34" s="274">
        <v>2022</v>
      </c>
      <c r="E34" s="274">
        <v>2023</v>
      </c>
      <c r="F34" s="274">
        <v>2024</v>
      </c>
    </row>
    <row r="35" spans="2:9" ht="15.75" thickBot="1">
      <c r="B35" s="1577"/>
      <c r="C35" s="275" t="s">
        <v>7</v>
      </c>
      <c r="D35" s="275" t="s">
        <v>8</v>
      </c>
      <c r="E35" s="275" t="s">
        <v>8</v>
      </c>
      <c r="F35" s="275" t="s">
        <v>8</v>
      </c>
    </row>
    <row r="36" spans="2:9" ht="15.75" thickBot="1">
      <c r="B36" s="279" t="s">
        <v>23</v>
      </c>
      <c r="C36" s="280">
        <f>C37+C38</f>
        <v>49570</v>
      </c>
      <c r="D36" s="280">
        <f>D37+D38</f>
        <v>73570</v>
      </c>
      <c r="E36" s="280">
        <f>E37+E38</f>
        <v>73570</v>
      </c>
      <c r="F36" s="280">
        <f>F37+F38</f>
        <v>49570</v>
      </c>
    </row>
    <row r="37" spans="2:9" ht="15.75" thickBot="1">
      <c r="B37" s="281" t="s">
        <v>136</v>
      </c>
      <c r="C37" s="283">
        <v>49570</v>
      </c>
      <c r="D37" s="282">
        <v>73570</v>
      </c>
      <c r="E37" s="282">
        <v>73570</v>
      </c>
      <c r="F37" s="282">
        <v>49570</v>
      </c>
    </row>
    <row r="38" spans="2:9" ht="15.75" thickBot="1">
      <c r="B38" s="281" t="s">
        <v>137</v>
      </c>
      <c r="C38" s="282"/>
      <c r="D38" s="282"/>
      <c r="E38" s="282"/>
      <c r="F38" s="282"/>
    </row>
    <row r="39" spans="2:9" ht="24.75" thickBot="1">
      <c r="B39" s="279" t="s">
        <v>24</v>
      </c>
      <c r="C39" s="280">
        <f>C40+C41</f>
        <v>7500</v>
      </c>
      <c r="D39" s="280">
        <f>D40+D41</f>
        <v>12500</v>
      </c>
      <c r="E39" s="280">
        <f>E40+E41</f>
        <v>12500</v>
      </c>
      <c r="F39" s="280">
        <f>F40+F41</f>
        <v>7500</v>
      </c>
    </row>
    <row r="40" spans="2:9" ht="15.75" thickBot="1">
      <c r="B40" s="281" t="s">
        <v>136</v>
      </c>
      <c r="C40" s="283">
        <v>7500</v>
      </c>
      <c r="D40" s="280">
        <v>12500</v>
      </c>
      <c r="E40" s="280">
        <v>12500</v>
      </c>
      <c r="F40" s="280">
        <v>7500</v>
      </c>
      <c r="I40" s="98"/>
    </row>
    <row r="41" spans="2:9" ht="15.75" thickBot="1">
      <c r="B41" s="281" t="s">
        <v>137</v>
      </c>
      <c r="C41" s="282"/>
      <c r="D41" s="280"/>
      <c r="E41" s="280"/>
      <c r="F41" s="280"/>
      <c r="I41" s="98"/>
    </row>
    <row r="42" spans="2:9" ht="15.75" thickBot="1">
      <c r="B42" s="279" t="s">
        <v>25</v>
      </c>
      <c r="C42" s="283">
        <f>C43+C44</f>
        <v>10400</v>
      </c>
      <c r="D42" s="284">
        <f>D43+D44</f>
        <v>3000</v>
      </c>
      <c r="E42" s="284">
        <f>E43+E44</f>
        <v>3000</v>
      </c>
      <c r="F42" s="284">
        <f>F43+F44</f>
        <v>3000</v>
      </c>
    </row>
    <row r="43" spans="2:9" ht="15.75" thickBot="1">
      <c r="B43" s="281" t="s">
        <v>136</v>
      </c>
      <c r="C43" s="283">
        <v>10400</v>
      </c>
      <c r="D43" s="284">
        <v>3000</v>
      </c>
      <c r="E43" s="284">
        <v>3000</v>
      </c>
      <c r="F43" s="284">
        <v>3000</v>
      </c>
    </row>
    <row r="44" spans="2:9" ht="15.75" thickBot="1">
      <c r="B44" s="281" t="s">
        <v>137</v>
      </c>
      <c r="C44" s="282"/>
      <c r="D44" s="282"/>
      <c r="E44" s="282"/>
      <c r="F44" s="282"/>
    </row>
    <row r="45" spans="2:9" ht="15.75" thickBot="1">
      <c r="B45" s="279" t="s">
        <v>26</v>
      </c>
      <c r="C45" s="282"/>
      <c r="D45" s="280"/>
      <c r="E45" s="280"/>
      <c r="F45" s="280"/>
    </row>
    <row r="46" spans="2:9" ht="15.75" thickBot="1">
      <c r="B46" s="281" t="s">
        <v>136</v>
      </c>
      <c r="C46" s="282"/>
      <c r="D46" s="280"/>
      <c r="E46" s="280"/>
      <c r="F46" s="280"/>
    </row>
    <row r="47" spans="2:9" ht="15.75" thickBot="1">
      <c r="B47" s="281" t="s">
        <v>137</v>
      </c>
      <c r="C47" s="282"/>
      <c r="D47" s="280"/>
      <c r="E47" s="280"/>
      <c r="F47" s="280"/>
    </row>
    <row r="48" spans="2:9" ht="15.75" thickBot="1">
      <c r="B48" s="279" t="s">
        <v>27</v>
      </c>
      <c r="C48" s="282">
        <f>C49+C50</f>
        <v>0</v>
      </c>
      <c r="D48" s="280">
        <f>D49+D50</f>
        <v>0</v>
      </c>
      <c r="E48" s="280">
        <f>E49+E50</f>
        <v>0</v>
      </c>
      <c r="F48" s="280">
        <f>F49+F50</f>
        <v>0</v>
      </c>
    </row>
    <row r="49" spans="2:13" ht="15.75" thickBot="1">
      <c r="B49" s="281" t="s">
        <v>136</v>
      </c>
      <c r="C49" s="282"/>
      <c r="D49" s="280"/>
      <c r="E49" s="280"/>
      <c r="F49" s="280"/>
    </row>
    <row r="50" spans="2:13" ht="15.75" thickBot="1">
      <c r="B50" s="281" t="s">
        <v>137</v>
      </c>
      <c r="C50" s="282"/>
      <c r="D50" s="280"/>
      <c r="E50" s="280"/>
      <c r="F50" s="280"/>
      <c r="J50" s="534"/>
    </row>
    <row r="51" spans="2:13" ht="15.75" thickBot="1">
      <c r="B51" s="279" t="s">
        <v>28</v>
      </c>
      <c r="C51" s="282">
        <f>C52+C53</f>
        <v>0</v>
      </c>
      <c r="D51" s="175">
        <f>D52+D53</f>
        <v>0</v>
      </c>
      <c r="E51" s="175">
        <f>E52+E53</f>
        <v>0</v>
      </c>
      <c r="F51" s="175">
        <f>F52+F53</f>
        <v>0</v>
      </c>
    </row>
    <row r="52" spans="2:13" ht="15.75" thickBot="1">
      <c r="B52" s="281" t="s">
        <v>136</v>
      </c>
      <c r="C52" s="283"/>
      <c r="D52" s="175"/>
      <c r="E52" s="175"/>
      <c r="F52" s="175"/>
    </row>
    <row r="53" spans="2:13" ht="15.75" thickBot="1">
      <c r="B53" s="281" t="s">
        <v>137</v>
      </c>
      <c r="C53" s="282"/>
      <c r="D53" s="280"/>
      <c r="E53" s="280"/>
      <c r="F53" s="280"/>
    </row>
    <row r="54" spans="2:13" ht="24.75" thickBot="1">
      <c r="B54" s="279" t="s">
        <v>29</v>
      </c>
      <c r="C54" s="282">
        <v>0</v>
      </c>
      <c r="D54" s="280">
        <v>0</v>
      </c>
      <c r="E54" s="280">
        <f>D54*1.03*0.99</f>
        <v>0</v>
      </c>
      <c r="F54" s="280">
        <f>E54*1.03*0.99</f>
        <v>0</v>
      </c>
      <c r="I54" s="105"/>
    </row>
    <row r="55" spans="2:13" ht="15.75" thickBot="1">
      <c r="B55" s="281" t="s">
        <v>136</v>
      </c>
      <c r="C55" s="282"/>
      <c r="D55" s="285"/>
      <c r="E55" s="285"/>
      <c r="F55" s="285"/>
      <c r="K55" s="107"/>
      <c r="L55" s="107"/>
      <c r="M55" s="107"/>
    </row>
    <row r="56" spans="2:13" ht="15.75" thickBot="1">
      <c r="B56" s="281" t="s">
        <v>137</v>
      </c>
      <c r="C56" s="282"/>
      <c r="D56" s="286"/>
      <c r="E56" s="285"/>
      <c r="F56" s="285"/>
    </row>
    <row r="57" spans="2:13" ht="15.75" thickBot="1">
      <c r="B57" s="287" t="s">
        <v>30</v>
      </c>
      <c r="C57" s="282">
        <f>C54+C51+C48+C45+C42+C39+C36</f>
        <v>67470</v>
      </c>
      <c r="D57" s="282">
        <f>D54+D51+D48+D45+D42+D39+D36</f>
        <v>89070</v>
      </c>
      <c r="E57" s="282">
        <f>E54+E51+E48+E45+E42+E39+E36</f>
        <v>89070</v>
      </c>
      <c r="F57" s="282">
        <f>F54+F51+F48+F45+F42+F39+F36</f>
        <v>60070</v>
      </c>
    </row>
    <row r="58" spans="2:13" ht="15.75" thickBot="1">
      <c r="B58" s="288" t="s">
        <v>31</v>
      </c>
      <c r="C58" s="289">
        <f>IF(C57-C28=0,0,"Error")</f>
        <v>0</v>
      </c>
      <c r="D58" s="289">
        <f>IF(D57-D28=0,0,"Error")</f>
        <v>0</v>
      </c>
      <c r="E58" s="289">
        <f>IF(E57-E28=0,0,"Error")</f>
        <v>0</v>
      </c>
      <c r="F58" s="289">
        <f>IF(F57-F28=0,0,"Error")</f>
        <v>0</v>
      </c>
    </row>
    <row r="59" spans="2:13" ht="15.75" hidden="1" thickBot="1">
      <c r="B59" s="290" t="s">
        <v>154</v>
      </c>
      <c r="C59" s="1604"/>
      <c r="D59" s="1612"/>
      <c r="E59" s="1612"/>
      <c r="F59" s="1605"/>
    </row>
    <row r="60" spans="2:13" ht="26.25" hidden="1" customHeight="1">
      <c r="B60" s="269" t="s">
        <v>14</v>
      </c>
      <c r="C60" s="1581"/>
      <c r="D60" s="1582"/>
      <c r="E60" s="1582"/>
      <c r="F60" s="1583"/>
    </row>
    <row r="61" spans="2:13" ht="15.75" hidden="1" thickBot="1">
      <c r="B61" s="269" t="s">
        <v>15</v>
      </c>
      <c r="C61" s="1584"/>
      <c r="D61" s="1585"/>
      <c r="E61" s="1585"/>
      <c r="F61" s="1586"/>
    </row>
    <row r="62" spans="2:13" ht="12.75" hidden="1" customHeight="1">
      <c r="B62" s="535" t="s">
        <v>2186</v>
      </c>
      <c r="C62" s="1889" t="s">
        <v>2183</v>
      </c>
      <c r="D62" s="1887"/>
      <c r="E62" s="1887"/>
      <c r="F62" s="1888"/>
    </row>
    <row r="63" spans="2:13" ht="12.75" customHeight="1" thickBot="1">
      <c r="B63" s="533" t="s">
        <v>2186</v>
      </c>
      <c r="C63" s="1584" t="s">
        <v>2187</v>
      </c>
      <c r="D63" s="1585"/>
      <c r="E63" s="1585"/>
      <c r="F63" s="1586"/>
    </row>
    <row r="64" spans="2:13" ht="24" customHeight="1" thickBot="1">
      <c r="B64" s="269" t="s">
        <v>14</v>
      </c>
      <c r="C64" s="1581" t="s">
        <v>2188</v>
      </c>
      <c r="D64" s="1582"/>
      <c r="E64" s="1582"/>
      <c r="F64" s="1583"/>
    </row>
    <row r="65" spans="2:6" ht="15.75" thickBot="1">
      <c r="B65" s="269" t="s">
        <v>15</v>
      </c>
      <c r="C65" s="1584" t="s">
        <v>2189</v>
      </c>
      <c r="D65" s="1585"/>
      <c r="E65" s="1585"/>
      <c r="F65" s="1586"/>
    </row>
    <row r="66" spans="2:6" ht="24" customHeight="1">
      <c r="B66" s="1576"/>
      <c r="C66" s="274">
        <v>2021</v>
      </c>
      <c r="D66" s="274">
        <v>2022</v>
      </c>
      <c r="E66" s="274">
        <v>2023</v>
      </c>
      <c r="F66" s="274">
        <v>2024</v>
      </c>
    </row>
    <row r="67" spans="2:6" ht="15.75" thickBot="1">
      <c r="B67" s="1577"/>
      <c r="C67" s="275" t="s">
        <v>7</v>
      </c>
      <c r="D67" s="275" t="s">
        <v>8</v>
      </c>
      <c r="E67" s="275" t="s">
        <v>8</v>
      </c>
      <c r="F67" s="275" t="s">
        <v>8</v>
      </c>
    </row>
    <row r="68" spans="2:6" ht="15.75" thickBot="1">
      <c r="B68" s="162" t="s">
        <v>16</v>
      </c>
      <c r="C68" s="162">
        <v>96</v>
      </c>
      <c r="D68" s="171">
        <v>103</v>
      </c>
      <c r="E68" s="171">
        <v>110</v>
      </c>
      <c r="F68" s="171">
        <v>110</v>
      </c>
    </row>
    <row r="69" spans="2:6" ht="15.75" thickBot="1">
      <c r="B69" s="269" t="s">
        <v>17</v>
      </c>
      <c r="C69" s="276">
        <f>C98</f>
        <v>2150</v>
      </c>
      <c r="D69" s="276">
        <f>D98</f>
        <v>9250</v>
      </c>
      <c r="E69" s="276">
        <f>E98</f>
        <v>8750</v>
      </c>
      <c r="F69" s="276">
        <f>F98</f>
        <v>9750</v>
      </c>
    </row>
    <row r="70" spans="2:6" ht="15.75" thickBot="1">
      <c r="B70" s="269" t="s">
        <v>18</v>
      </c>
      <c r="C70" s="276">
        <f>C69/C68</f>
        <v>22.395833333333332</v>
      </c>
      <c r="D70" s="276">
        <f>D69/D68</f>
        <v>89.805825242718441</v>
      </c>
      <c r="E70" s="276">
        <f>E69/E68</f>
        <v>79.545454545454547</v>
      </c>
      <c r="F70" s="276">
        <f>F69/F68</f>
        <v>88.63636363636364</v>
      </c>
    </row>
    <row r="71" spans="2:6" ht="15.75" thickBot="1">
      <c r="B71" s="269" t="s">
        <v>19</v>
      </c>
      <c r="C71" s="277"/>
      <c r="D71" s="278">
        <f t="shared" ref="D71:F73" si="1">D68/C68-1</f>
        <v>7.2916666666666741E-2</v>
      </c>
      <c r="E71" s="278">
        <f t="shared" si="1"/>
        <v>6.7961165048543659E-2</v>
      </c>
      <c r="F71" s="278">
        <f t="shared" si="1"/>
        <v>0</v>
      </c>
    </row>
    <row r="72" spans="2:6" ht="15.75" thickBot="1">
      <c r="B72" s="269" t="s">
        <v>21</v>
      </c>
      <c r="C72" s="277"/>
      <c r="D72" s="278">
        <f t="shared" si="1"/>
        <v>3.3023255813953485</v>
      </c>
      <c r="E72" s="278">
        <f t="shared" si="1"/>
        <v>-5.4054054054054057E-2</v>
      </c>
      <c r="F72" s="278">
        <f t="shared" si="1"/>
        <v>0.11428571428571432</v>
      </c>
    </row>
    <row r="73" spans="2:6" ht="15.75" thickBot="1">
      <c r="B73" s="269" t="s">
        <v>22</v>
      </c>
      <c r="C73" s="277"/>
      <c r="D73" s="278">
        <f t="shared" si="1"/>
        <v>3.009934522465568</v>
      </c>
      <c r="E73" s="278">
        <f t="shared" si="1"/>
        <v>-0.11425061425061422</v>
      </c>
      <c r="F73" s="278">
        <f t="shared" si="1"/>
        <v>0.11428571428571432</v>
      </c>
    </row>
    <row r="74" spans="2:6" ht="15.75" thickBot="1">
      <c r="B74" s="1573" t="s">
        <v>116</v>
      </c>
      <c r="C74" s="1574"/>
      <c r="D74" s="1574"/>
      <c r="E74" s="1574"/>
      <c r="F74" s="1575"/>
    </row>
    <row r="75" spans="2:6">
      <c r="B75" s="1576"/>
      <c r="C75" s="274">
        <v>2021</v>
      </c>
      <c r="D75" s="274">
        <v>2022</v>
      </c>
      <c r="E75" s="274">
        <v>2023</v>
      </c>
      <c r="F75" s="274">
        <v>2024</v>
      </c>
    </row>
    <row r="76" spans="2:6" ht="15.75" thickBot="1">
      <c r="B76" s="1577"/>
      <c r="C76" s="275" t="s">
        <v>7</v>
      </c>
      <c r="D76" s="275" t="s">
        <v>8</v>
      </c>
      <c r="E76" s="275" t="s">
        <v>8</v>
      </c>
      <c r="F76" s="275" t="s">
        <v>8</v>
      </c>
    </row>
    <row r="77" spans="2:6" ht="15.75" thickBot="1">
      <c r="B77" s="279" t="s">
        <v>23</v>
      </c>
      <c r="C77" s="280"/>
      <c r="D77" s="280"/>
      <c r="E77" s="280"/>
      <c r="F77" s="280"/>
    </row>
    <row r="78" spans="2:6" ht="15.75" thickBot="1">
      <c r="B78" s="281" t="s">
        <v>136</v>
      </c>
      <c r="C78" s="282"/>
      <c r="D78" s="291"/>
      <c r="E78" s="291"/>
      <c r="F78" s="291"/>
    </row>
    <row r="79" spans="2:6" ht="15.75" thickBot="1">
      <c r="B79" s="281" t="s">
        <v>137</v>
      </c>
      <c r="C79" s="282"/>
      <c r="D79" s="291"/>
      <c r="E79" s="291"/>
      <c r="F79" s="291"/>
    </row>
    <row r="80" spans="2:6" ht="24.75" thickBot="1">
      <c r="B80" s="279" t="s">
        <v>24</v>
      </c>
      <c r="C80" s="280"/>
      <c r="D80" s="280"/>
      <c r="E80" s="280"/>
      <c r="F80" s="280"/>
    </row>
    <row r="81" spans="2:6" ht="15.75" thickBot="1">
      <c r="B81" s="281" t="s">
        <v>136</v>
      </c>
      <c r="C81" s="282"/>
      <c r="D81" s="280"/>
      <c r="E81" s="280"/>
      <c r="F81" s="280"/>
    </row>
    <row r="82" spans="2:6" ht="15.75" thickBot="1">
      <c r="B82" s="281" t="s">
        <v>137</v>
      </c>
      <c r="C82" s="282"/>
      <c r="D82" s="280"/>
      <c r="E82" s="280"/>
      <c r="F82" s="280"/>
    </row>
    <row r="83" spans="2:6" ht="15.75" thickBot="1">
      <c r="B83" s="279" t="s">
        <v>25</v>
      </c>
      <c r="C83" s="283">
        <f>C84+C85</f>
        <v>2150</v>
      </c>
      <c r="D83" s="283">
        <f>D84+D85</f>
        <v>9250</v>
      </c>
      <c r="E83" s="283">
        <f>E84+E85</f>
        <v>8750</v>
      </c>
      <c r="F83" s="283">
        <f>F84+F85</f>
        <v>9750</v>
      </c>
    </row>
    <row r="84" spans="2:6" ht="15.75" thickBot="1">
      <c r="B84" s="281" t="s">
        <v>136</v>
      </c>
      <c r="C84" s="283">
        <v>2150</v>
      </c>
      <c r="D84" s="284">
        <v>9250</v>
      </c>
      <c r="E84" s="284">
        <v>8750</v>
      </c>
      <c r="F84" s="284">
        <v>9750</v>
      </c>
    </row>
    <row r="85" spans="2:6" ht="15.75" thickBot="1">
      <c r="B85" s="281" t="s">
        <v>137</v>
      </c>
      <c r="C85" s="282"/>
      <c r="D85" s="280"/>
      <c r="E85" s="280"/>
      <c r="F85" s="280"/>
    </row>
    <row r="86" spans="2:6" ht="15.75" thickBot="1">
      <c r="B86" s="279" t="s">
        <v>26</v>
      </c>
      <c r="C86" s="282"/>
      <c r="D86" s="280"/>
      <c r="E86" s="280"/>
      <c r="F86" s="280"/>
    </row>
    <row r="87" spans="2:6" ht="15.75" thickBot="1">
      <c r="B87" s="281" t="s">
        <v>136</v>
      </c>
      <c r="C87" s="282"/>
      <c r="D87" s="280"/>
      <c r="E87" s="280"/>
      <c r="F87" s="280"/>
    </row>
    <row r="88" spans="2:6" ht="15.75" thickBot="1">
      <c r="B88" s="281" t="s">
        <v>137</v>
      </c>
      <c r="C88" s="282"/>
      <c r="D88" s="280"/>
      <c r="E88" s="280"/>
      <c r="F88" s="280"/>
    </row>
    <row r="89" spans="2:6" ht="15.75" thickBot="1">
      <c r="B89" s="279" t="s">
        <v>27</v>
      </c>
      <c r="C89" s="282"/>
      <c r="D89" s="280"/>
      <c r="E89" s="280"/>
      <c r="F89" s="280"/>
    </row>
    <row r="90" spans="2:6" ht="15.75" thickBot="1">
      <c r="B90" s="281" t="s">
        <v>136</v>
      </c>
      <c r="C90" s="282"/>
      <c r="D90" s="280"/>
      <c r="E90" s="280"/>
      <c r="F90" s="280"/>
    </row>
    <row r="91" spans="2:6" ht="15.75" thickBot="1">
      <c r="B91" s="281" t="s">
        <v>137</v>
      </c>
      <c r="C91" s="282"/>
      <c r="D91" s="280"/>
      <c r="E91" s="280"/>
      <c r="F91" s="280"/>
    </row>
    <row r="92" spans="2:6" ht="15.75" thickBot="1">
      <c r="B92" s="279" t="s">
        <v>28</v>
      </c>
      <c r="C92" s="282"/>
      <c r="D92" s="280"/>
      <c r="E92" s="280"/>
      <c r="F92" s="280"/>
    </row>
    <row r="93" spans="2:6" ht="15.75" thickBot="1">
      <c r="B93" s="281" t="s">
        <v>136</v>
      </c>
      <c r="C93" s="282"/>
      <c r="D93" s="280"/>
      <c r="E93" s="280"/>
      <c r="F93" s="280"/>
    </row>
    <row r="94" spans="2:6" ht="15.75" thickBot="1">
      <c r="B94" s="281" t="s">
        <v>137</v>
      </c>
      <c r="C94" s="282"/>
      <c r="D94" s="280"/>
      <c r="E94" s="280"/>
      <c r="F94" s="280"/>
    </row>
    <row r="95" spans="2:6" ht="24.75" thickBot="1">
      <c r="B95" s="279" t="s">
        <v>29</v>
      </c>
      <c r="C95" s="282"/>
      <c r="D95" s="280"/>
      <c r="E95" s="280"/>
      <c r="F95" s="280"/>
    </row>
    <row r="96" spans="2:6" ht="15.75" thickBot="1">
      <c r="B96" s="281" t="s">
        <v>136</v>
      </c>
      <c r="C96" s="282"/>
      <c r="D96" s="280"/>
      <c r="E96" s="280"/>
      <c r="F96" s="280"/>
    </row>
    <row r="97" spans="2:6" ht="15.75" thickBot="1">
      <c r="B97" s="281" t="s">
        <v>137</v>
      </c>
      <c r="C97" s="282"/>
      <c r="D97" s="280"/>
      <c r="E97" s="280"/>
      <c r="F97" s="280"/>
    </row>
    <row r="98" spans="2:6" ht="15.75" thickBot="1">
      <c r="B98" s="292" t="s">
        <v>47</v>
      </c>
      <c r="C98" s="282">
        <f>C95+C92+C89+C86+C83+C80+C77</f>
        <v>2150</v>
      </c>
      <c r="D98" s="282">
        <f>D95+D92+D89+D86+D83+D80+D77</f>
        <v>9250</v>
      </c>
      <c r="E98" s="282">
        <f>E95+E92+E89+E86+E83+E80+E77</f>
        <v>8750</v>
      </c>
      <c r="F98" s="282">
        <f>F95+F92+F89+F86+F83+F80+F77</f>
        <v>9750</v>
      </c>
    </row>
    <row r="99" spans="2:6" ht="15.75" thickBot="1">
      <c r="B99" s="288" t="s">
        <v>31</v>
      </c>
      <c r="C99" s="289">
        <f>IF(C98-C69=0,0,"Error")</f>
        <v>0</v>
      </c>
      <c r="D99" s="289">
        <f>IF(D98-D69=0,0,"Error")</f>
        <v>0</v>
      </c>
      <c r="E99" s="289">
        <f>IF(E98-E69=0,0,"Error")</f>
        <v>0</v>
      </c>
      <c r="F99" s="289">
        <f>IF(F98-F69=0,0,"Error")</f>
        <v>0</v>
      </c>
    </row>
    <row r="100" spans="2:6" ht="15.75" hidden="1" thickBot="1">
      <c r="B100" s="536" t="s">
        <v>155</v>
      </c>
      <c r="C100" s="1886"/>
      <c r="D100" s="1887"/>
      <c r="E100" s="1887"/>
      <c r="F100" s="1888"/>
    </row>
    <row r="101" spans="2:6" ht="15.75" hidden="1" thickBot="1">
      <c r="B101" s="537" t="s">
        <v>14</v>
      </c>
      <c r="C101" s="1889"/>
      <c r="D101" s="1890"/>
      <c r="E101" s="1890"/>
      <c r="F101" s="1891"/>
    </row>
    <row r="102" spans="2:6" ht="15.75" hidden="1" thickBot="1">
      <c r="B102" s="537" t="s">
        <v>15</v>
      </c>
      <c r="C102" s="1886"/>
      <c r="D102" s="1887"/>
      <c r="E102" s="1887"/>
      <c r="F102" s="1888"/>
    </row>
    <row r="103" spans="2:6" ht="15.75" hidden="1" thickBot="1">
      <c r="B103" s="1576"/>
      <c r="C103" s="274">
        <v>2018</v>
      </c>
      <c r="D103" s="274">
        <v>2019</v>
      </c>
      <c r="E103" s="274">
        <v>2020</v>
      </c>
      <c r="F103" s="274">
        <v>2021</v>
      </c>
    </row>
    <row r="104" spans="2:6" ht="15.75" hidden="1" thickBot="1">
      <c r="B104" s="1577"/>
      <c r="C104" s="275" t="s">
        <v>7</v>
      </c>
      <c r="D104" s="275" t="s">
        <v>8</v>
      </c>
      <c r="E104" s="275" t="s">
        <v>8</v>
      </c>
      <c r="F104" s="275" t="s">
        <v>8</v>
      </c>
    </row>
    <row r="105" spans="2:6" ht="15.75" hidden="1" thickBot="1">
      <c r="B105" s="269" t="s">
        <v>16</v>
      </c>
      <c r="C105" s="170"/>
      <c r="D105" s="170"/>
      <c r="E105" s="170"/>
      <c r="F105" s="170"/>
    </row>
    <row r="106" spans="2:6" ht="15.75" hidden="1" thickBot="1">
      <c r="B106" s="269" t="s">
        <v>17</v>
      </c>
      <c r="C106" s="276">
        <f>C135</f>
        <v>0</v>
      </c>
      <c r="D106" s="276">
        <f>D135</f>
        <v>0</v>
      </c>
      <c r="E106" s="276">
        <f>E135</f>
        <v>0</v>
      </c>
      <c r="F106" s="276">
        <f>F135</f>
        <v>0</v>
      </c>
    </row>
    <row r="107" spans="2:6" ht="15.75" hidden="1" thickBot="1">
      <c r="B107" s="269" t="s">
        <v>18</v>
      </c>
      <c r="C107" s="276" t="e">
        <f>C106/C105</f>
        <v>#DIV/0!</v>
      </c>
      <c r="D107" s="276" t="e">
        <f>D106/D105</f>
        <v>#DIV/0!</v>
      </c>
      <c r="E107" s="276" t="e">
        <f>E106/E105</f>
        <v>#DIV/0!</v>
      </c>
      <c r="F107" s="276" t="e">
        <f>F106/F105</f>
        <v>#DIV/0!</v>
      </c>
    </row>
    <row r="108" spans="2:6" ht="15.75" hidden="1" thickBot="1">
      <c r="B108" s="269" t="s">
        <v>19</v>
      </c>
      <c r="C108" s="277"/>
      <c r="D108" s="278" t="e">
        <f t="shared" ref="D108:F110" si="2">D105/C105-1</f>
        <v>#DIV/0!</v>
      </c>
      <c r="E108" s="278" t="e">
        <f t="shared" si="2"/>
        <v>#DIV/0!</v>
      </c>
      <c r="F108" s="278" t="e">
        <f t="shared" si="2"/>
        <v>#DIV/0!</v>
      </c>
    </row>
    <row r="109" spans="2:6" ht="15.75" hidden="1" thickBot="1">
      <c r="B109" s="269" t="s">
        <v>21</v>
      </c>
      <c r="C109" s="277"/>
      <c r="D109" s="278" t="e">
        <f t="shared" si="2"/>
        <v>#DIV/0!</v>
      </c>
      <c r="E109" s="278" t="e">
        <f t="shared" si="2"/>
        <v>#DIV/0!</v>
      </c>
      <c r="F109" s="278" t="e">
        <f t="shared" si="2"/>
        <v>#DIV/0!</v>
      </c>
    </row>
    <row r="110" spans="2:6" ht="15.75" hidden="1" thickBot="1">
      <c r="B110" s="269" t="s">
        <v>22</v>
      </c>
      <c r="C110" s="277"/>
      <c r="D110" s="278" t="e">
        <f t="shared" si="2"/>
        <v>#DIV/0!</v>
      </c>
      <c r="E110" s="278" t="e">
        <f t="shared" si="2"/>
        <v>#DIV/0!</v>
      </c>
      <c r="F110" s="278" t="e">
        <f t="shared" si="2"/>
        <v>#DIV/0!</v>
      </c>
    </row>
    <row r="111" spans="2:6" ht="15.75" hidden="1" thickBot="1">
      <c r="B111" s="1573" t="s">
        <v>116</v>
      </c>
      <c r="C111" s="1574"/>
      <c r="D111" s="1574"/>
      <c r="E111" s="1574"/>
      <c r="F111" s="1575"/>
    </row>
    <row r="112" spans="2:6" ht="15.75" hidden="1" thickBot="1">
      <c r="B112" s="1576"/>
      <c r="C112" s="274">
        <v>2018</v>
      </c>
      <c r="D112" s="274">
        <v>2019</v>
      </c>
      <c r="E112" s="274">
        <v>2020</v>
      </c>
      <c r="F112" s="274">
        <v>2021</v>
      </c>
    </row>
    <row r="113" spans="2:6" ht="15.75" hidden="1" thickBot="1">
      <c r="B113" s="1577"/>
      <c r="C113" s="275" t="s">
        <v>7</v>
      </c>
      <c r="D113" s="275" t="s">
        <v>8</v>
      </c>
      <c r="E113" s="275" t="s">
        <v>8</v>
      </c>
      <c r="F113" s="275" t="s">
        <v>8</v>
      </c>
    </row>
    <row r="114" spans="2:6" ht="15.75" hidden="1" thickBot="1">
      <c r="B114" s="279" t="s">
        <v>23</v>
      </c>
      <c r="C114" s="280"/>
      <c r="D114" s="280"/>
      <c r="E114" s="280"/>
      <c r="F114" s="280"/>
    </row>
    <row r="115" spans="2:6" ht="15.75" hidden="1" thickBot="1">
      <c r="B115" s="281" t="s">
        <v>136</v>
      </c>
      <c r="C115" s="282"/>
      <c r="D115" s="291"/>
      <c r="E115" s="291"/>
      <c r="F115" s="291"/>
    </row>
    <row r="116" spans="2:6" ht="15.75" hidden="1" thickBot="1">
      <c r="B116" s="281" t="s">
        <v>137</v>
      </c>
      <c r="C116" s="282"/>
      <c r="D116" s="291"/>
      <c r="E116" s="291"/>
      <c r="F116" s="291"/>
    </row>
    <row r="117" spans="2:6" ht="24.75" hidden="1" thickBot="1">
      <c r="B117" s="279" t="s">
        <v>24</v>
      </c>
      <c r="C117" s="280"/>
      <c r="D117" s="280"/>
      <c r="E117" s="280"/>
      <c r="F117" s="280"/>
    </row>
    <row r="118" spans="2:6" ht="15.75" hidden="1" thickBot="1">
      <c r="B118" s="281" t="s">
        <v>136</v>
      </c>
      <c r="C118" s="282"/>
      <c r="D118" s="280"/>
      <c r="E118" s="280"/>
      <c r="F118" s="280"/>
    </row>
    <row r="119" spans="2:6" ht="15.75" hidden="1" thickBot="1">
      <c r="B119" s="281" t="s">
        <v>137</v>
      </c>
      <c r="C119" s="282"/>
      <c r="D119" s="280"/>
      <c r="E119" s="280"/>
      <c r="F119" s="280"/>
    </row>
    <row r="120" spans="2:6" ht="15.75" hidden="1" thickBot="1">
      <c r="B120" s="279" t="s">
        <v>25</v>
      </c>
      <c r="C120" s="177">
        <v>0</v>
      </c>
      <c r="D120" s="175">
        <v>0</v>
      </c>
      <c r="E120" s="175">
        <v>0</v>
      </c>
      <c r="F120" s="175">
        <v>0</v>
      </c>
    </row>
    <row r="121" spans="2:6" ht="15.75" hidden="1" thickBot="1">
      <c r="B121" s="281" t="s">
        <v>136</v>
      </c>
      <c r="C121" s="282"/>
      <c r="D121" s="280"/>
      <c r="E121" s="280"/>
      <c r="F121" s="280"/>
    </row>
    <row r="122" spans="2:6" ht="15.75" hidden="1" thickBot="1">
      <c r="B122" s="281" t="s">
        <v>137</v>
      </c>
      <c r="C122" s="282"/>
      <c r="D122" s="280"/>
      <c r="E122" s="280"/>
      <c r="F122" s="280"/>
    </row>
    <row r="123" spans="2:6" ht="15.75" hidden="1" thickBot="1">
      <c r="B123" s="279" t="s">
        <v>26</v>
      </c>
      <c r="C123" s="282"/>
      <c r="D123" s="280"/>
      <c r="E123" s="280"/>
      <c r="F123" s="280"/>
    </row>
    <row r="124" spans="2:6" ht="15.75" hidden="1" thickBot="1">
      <c r="B124" s="281" t="s">
        <v>136</v>
      </c>
      <c r="C124" s="282"/>
      <c r="D124" s="280"/>
      <c r="E124" s="280"/>
      <c r="F124" s="280"/>
    </row>
    <row r="125" spans="2:6" ht="15.75" hidden="1" thickBot="1">
      <c r="B125" s="281" t="s">
        <v>137</v>
      </c>
      <c r="C125" s="282"/>
      <c r="D125" s="280"/>
      <c r="E125" s="280"/>
      <c r="F125" s="280"/>
    </row>
    <row r="126" spans="2:6" ht="15.75" hidden="1" thickBot="1">
      <c r="B126" s="279" t="s">
        <v>27</v>
      </c>
      <c r="C126" s="282"/>
      <c r="D126" s="280"/>
      <c r="E126" s="280"/>
      <c r="F126" s="280"/>
    </row>
    <row r="127" spans="2:6" ht="15.75" hidden="1" thickBot="1">
      <c r="B127" s="281" t="s">
        <v>136</v>
      </c>
      <c r="C127" s="282"/>
      <c r="D127" s="280"/>
      <c r="E127" s="280"/>
      <c r="F127" s="280"/>
    </row>
    <row r="128" spans="2:6" ht="15.75" hidden="1" thickBot="1">
      <c r="B128" s="281" t="s">
        <v>137</v>
      </c>
      <c r="C128" s="282"/>
      <c r="D128" s="280"/>
      <c r="E128" s="280"/>
      <c r="F128" s="280"/>
    </row>
    <row r="129" spans="2:12" ht="15.75" hidden="1" thickBot="1">
      <c r="B129" s="279" t="s">
        <v>28</v>
      </c>
      <c r="C129" s="282">
        <v>0</v>
      </c>
      <c r="D129" s="280">
        <v>0</v>
      </c>
      <c r="E129" s="280">
        <v>0</v>
      </c>
      <c r="F129" s="280">
        <v>0</v>
      </c>
    </row>
    <row r="130" spans="2:12" ht="15.75" hidden="1" thickBot="1">
      <c r="B130" s="281" t="s">
        <v>136</v>
      </c>
      <c r="C130" s="282"/>
      <c r="D130" s="280"/>
      <c r="E130" s="280"/>
      <c r="F130" s="280"/>
    </row>
    <row r="131" spans="2:12" ht="15.75" hidden="1" thickBot="1">
      <c r="B131" s="281" t="s">
        <v>137</v>
      </c>
      <c r="C131" s="282"/>
      <c r="D131" s="280"/>
      <c r="E131" s="280"/>
      <c r="F131" s="280"/>
    </row>
    <row r="132" spans="2:12" ht="24.75" hidden="1" thickBot="1">
      <c r="B132" s="279" t="s">
        <v>29</v>
      </c>
      <c r="C132" s="282"/>
      <c r="D132" s="280"/>
      <c r="E132" s="280"/>
      <c r="F132" s="280"/>
    </row>
    <row r="133" spans="2:12" ht="15.75" hidden="1" thickBot="1">
      <c r="B133" s="281" t="s">
        <v>136</v>
      </c>
      <c r="C133" s="282"/>
      <c r="D133" s="280"/>
      <c r="E133" s="280"/>
      <c r="F133" s="280"/>
    </row>
    <row r="134" spans="2:12" ht="15.75" hidden="1" thickBot="1">
      <c r="B134" s="281" t="s">
        <v>137</v>
      </c>
      <c r="C134" s="282"/>
      <c r="D134" s="280"/>
      <c r="E134" s="280"/>
      <c r="F134" s="280"/>
    </row>
    <row r="135" spans="2:12" ht="15.75" hidden="1" thickBot="1">
      <c r="B135" s="292" t="s">
        <v>47</v>
      </c>
      <c r="C135" s="282">
        <f>C132+C129+C126+C123+C120+C117+C114</f>
        <v>0</v>
      </c>
      <c r="D135" s="282">
        <f>D132+D129+D126+D123+D120+D117+D114</f>
        <v>0</v>
      </c>
      <c r="E135" s="282">
        <f>E132+E129+E126+E123+E120+E117+E114</f>
        <v>0</v>
      </c>
      <c r="F135" s="282">
        <f>F132+F129+F126+F123+F120+F117+F114</f>
        <v>0</v>
      </c>
    </row>
    <row r="136" spans="2:12" ht="15.75" hidden="1" thickBot="1">
      <c r="B136" s="288" t="s">
        <v>31</v>
      </c>
      <c r="C136" s="289">
        <f>IF(C135-C106=0,0,"Error")</f>
        <v>0</v>
      </c>
      <c r="D136" s="289">
        <f>IF(D135-D106=0,0,"Error")</f>
        <v>0</v>
      </c>
      <c r="E136" s="289">
        <f>IF(E135-E106=0,0,"Error")</f>
        <v>0</v>
      </c>
      <c r="F136" s="289">
        <f>IF(F135-F106=0,0,"Error")</f>
        <v>0</v>
      </c>
    </row>
    <row r="137" spans="2:12" ht="15.75" thickBot="1">
      <c r="B137" s="1598" t="s">
        <v>38</v>
      </c>
      <c r="C137" s="1599"/>
      <c r="D137" s="1599"/>
      <c r="E137" s="1599"/>
      <c r="F137" s="1600"/>
    </row>
    <row r="138" spans="2:12" ht="15.75" thickBot="1">
      <c r="B138" s="1598" t="s">
        <v>39</v>
      </c>
      <c r="C138" s="1599"/>
      <c r="D138" s="1599"/>
      <c r="E138" s="1599"/>
      <c r="F138" s="1600"/>
    </row>
    <row r="139" spans="2:12" ht="15.75" thickBot="1">
      <c r="B139" s="273" t="s">
        <v>48</v>
      </c>
      <c r="C139" s="1480" t="s">
        <v>2190</v>
      </c>
      <c r="D139" s="1481"/>
      <c r="E139" s="1482"/>
      <c r="F139" s="1483"/>
    </row>
    <row r="140" spans="2:12" ht="34.5" thickBot="1">
      <c r="B140" s="273" t="s">
        <v>67</v>
      </c>
      <c r="C140" s="167"/>
      <c r="D140" s="183" t="s">
        <v>138</v>
      </c>
      <c r="E140" s="1484" t="s">
        <v>2191</v>
      </c>
      <c r="F140" s="1485"/>
      <c r="H140" s="1729"/>
      <c r="I140" s="1729"/>
      <c r="J140" s="1729"/>
      <c r="K140" s="1729"/>
      <c r="L140" s="1729"/>
    </row>
    <row r="141" spans="2:12" ht="15.75" thickBot="1">
      <c r="B141" s="294"/>
      <c r="C141" s="1734"/>
      <c r="D141" s="1735"/>
      <c r="E141" s="1484"/>
      <c r="F141" s="1485"/>
      <c r="H141" s="1729"/>
      <c r="I141" s="1729"/>
      <c r="J141" s="1729"/>
      <c r="K141" s="1729"/>
      <c r="L141" s="1729"/>
    </row>
    <row r="142" spans="2:12" ht="15.75" thickBot="1">
      <c r="B142" s="269" t="s">
        <v>14</v>
      </c>
      <c r="C142" s="1480" t="s">
        <v>2190</v>
      </c>
      <c r="D142" s="1481"/>
      <c r="E142" s="1482"/>
      <c r="F142" s="1483"/>
      <c r="H142" s="1729"/>
      <c r="I142" s="1729"/>
      <c r="J142" s="1729"/>
      <c r="K142" s="1729"/>
      <c r="L142" s="1729"/>
    </row>
    <row r="143" spans="2:12" ht="15.75" thickBot="1">
      <c r="B143" s="269" t="s">
        <v>15</v>
      </c>
      <c r="C143" s="1476" t="s">
        <v>1413</v>
      </c>
      <c r="D143" s="1477"/>
      <c r="E143" s="1477"/>
      <c r="F143" s="1478"/>
    </row>
    <row r="144" spans="2:12">
      <c r="B144" s="1576"/>
      <c r="C144" s="274">
        <v>2021</v>
      </c>
      <c r="D144" s="274">
        <v>2022</v>
      </c>
      <c r="E144" s="274">
        <v>2023</v>
      </c>
      <c r="F144" s="274">
        <v>2024</v>
      </c>
    </row>
    <row r="145" spans="2:12" ht="15.75" thickBot="1">
      <c r="B145" s="1577"/>
      <c r="C145" s="275" t="s">
        <v>7</v>
      </c>
      <c r="D145" s="275" t="s">
        <v>8</v>
      </c>
      <c r="E145" s="275" t="s">
        <v>8</v>
      </c>
      <c r="F145" s="275" t="s">
        <v>8</v>
      </c>
    </row>
    <row r="146" spans="2:12" ht="15.75" thickBot="1">
      <c r="B146" s="269" t="s">
        <v>16</v>
      </c>
      <c r="C146" s="170">
        <v>10</v>
      </c>
      <c r="D146" s="170">
        <v>10</v>
      </c>
      <c r="E146" s="170">
        <v>10</v>
      </c>
      <c r="F146" s="170">
        <v>10</v>
      </c>
    </row>
    <row r="147" spans="2:12" ht="15.75" thickBot="1">
      <c r="B147" s="269" t="s">
        <v>17</v>
      </c>
      <c r="C147" s="276">
        <f>C165</f>
        <v>1000</v>
      </c>
      <c r="D147" s="276">
        <f>D165</f>
        <v>1000</v>
      </c>
      <c r="E147" s="276">
        <f>E165</f>
        <v>1000</v>
      </c>
      <c r="F147" s="276">
        <f>F165</f>
        <v>1000</v>
      </c>
    </row>
    <row r="148" spans="2:12" ht="15.75" thickBot="1">
      <c r="B148" s="269" t="s">
        <v>18</v>
      </c>
      <c r="C148" s="276">
        <f>C147/C146</f>
        <v>100</v>
      </c>
      <c r="D148" s="276">
        <f>D147/D146</f>
        <v>100</v>
      </c>
      <c r="E148" s="276">
        <f>E147/E146</f>
        <v>100</v>
      </c>
      <c r="F148" s="276">
        <f>F147/F146</f>
        <v>100</v>
      </c>
    </row>
    <row r="149" spans="2:12" ht="15.75" thickBot="1">
      <c r="B149" s="269" t="s">
        <v>19</v>
      </c>
      <c r="C149" s="277" t="s">
        <v>20</v>
      </c>
      <c r="D149" s="278">
        <f>D146/C146-1</f>
        <v>0</v>
      </c>
      <c r="E149" s="278">
        <f t="shared" ref="E149:F151" si="3">E146/D146-1</f>
        <v>0</v>
      </c>
      <c r="F149" s="278">
        <f t="shared" si="3"/>
        <v>0</v>
      </c>
      <c r="H149" s="98"/>
      <c r="I149" s="98"/>
      <c r="J149" s="98"/>
      <c r="K149" s="98"/>
      <c r="L149" s="98"/>
    </row>
    <row r="150" spans="2:12" ht="15.75" thickBot="1">
      <c r="B150" s="269" t="s">
        <v>21</v>
      </c>
      <c r="C150" s="277" t="s">
        <v>20</v>
      </c>
      <c r="D150" s="278">
        <f>D147/C147-1</f>
        <v>0</v>
      </c>
      <c r="E150" s="278">
        <f t="shared" si="3"/>
        <v>0</v>
      </c>
      <c r="F150" s="278">
        <f t="shared" si="3"/>
        <v>0</v>
      </c>
    </row>
    <row r="151" spans="2:12" ht="15.75" thickBot="1">
      <c r="B151" s="269" t="s">
        <v>22</v>
      </c>
      <c r="C151" s="277" t="s">
        <v>20</v>
      </c>
      <c r="D151" s="278">
        <f>D148/C148-1</f>
        <v>0</v>
      </c>
      <c r="E151" s="278">
        <f t="shared" si="3"/>
        <v>0</v>
      </c>
      <c r="F151" s="278">
        <f t="shared" si="3"/>
        <v>0</v>
      </c>
    </row>
    <row r="152" spans="2:12" ht="15.75" thickBot="1">
      <c r="B152" s="1573" t="s">
        <v>98</v>
      </c>
      <c r="C152" s="1574"/>
      <c r="D152" s="1574"/>
      <c r="E152" s="1574"/>
      <c r="F152" s="1575"/>
    </row>
    <row r="153" spans="2:12">
      <c r="B153" s="1576"/>
      <c r="C153" s="274">
        <v>2021</v>
      </c>
      <c r="D153" s="274">
        <v>2022</v>
      </c>
      <c r="E153" s="274">
        <v>2023</v>
      </c>
      <c r="F153" s="274">
        <v>2024</v>
      </c>
    </row>
    <row r="154" spans="2:12" ht="15.75" thickBot="1">
      <c r="B154" s="1577"/>
      <c r="C154" s="275" t="s">
        <v>7</v>
      </c>
      <c r="D154" s="275" t="s">
        <v>8</v>
      </c>
      <c r="E154" s="275" t="s">
        <v>8</v>
      </c>
      <c r="F154" s="275" t="s">
        <v>8</v>
      </c>
    </row>
    <row r="155" spans="2:12" ht="15.75" thickBot="1">
      <c r="B155" s="279" t="s">
        <v>41</v>
      </c>
      <c r="C155" s="280">
        <f>C156+C157+C158+C159</f>
        <v>0</v>
      </c>
      <c r="D155" s="280">
        <f>D156+D157+D158+D159</f>
        <v>0</v>
      </c>
      <c r="E155" s="280">
        <f>E156+E157+E158+E159</f>
        <v>0</v>
      </c>
      <c r="F155" s="280">
        <f>F156+F157+F158+F159</f>
        <v>0</v>
      </c>
    </row>
    <row r="156" spans="2:12" ht="15.75" thickBot="1">
      <c r="B156" s="281" t="s">
        <v>136</v>
      </c>
      <c r="C156" s="280"/>
      <c r="D156" s="280"/>
      <c r="E156" s="280"/>
      <c r="F156" s="280"/>
    </row>
    <row r="157" spans="2:12" ht="15.75" thickBot="1">
      <c r="B157" s="281" t="s">
        <v>141</v>
      </c>
      <c r="C157" s="280"/>
      <c r="D157" s="280"/>
      <c r="E157" s="280"/>
      <c r="F157" s="280"/>
    </row>
    <row r="158" spans="2:12" ht="15.75" thickBot="1">
      <c r="B158" s="281" t="s">
        <v>142</v>
      </c>
      <c r="C158" s="280"/>
      <c r="D158" s="280"/>
      <c r="E158" s="280"/>
      <c r="F158" s="280"/>
    </row>
    <row r="159" spans="2:12" ht="15.75" thickBot="1">
      <c r="B159" s="281" t="s">
        <v>143</v>
      </c>
      <c r="C159" s="280"/>
      <c r="D159" s="280"/>
      <c r="E159" s="280"/>
      <c r="F159" s="280"/>
    </row>
    <row r="160" spans="2:12" ht="15.75" thickBot="1">
      <c r="B160" s="279" t="s">
        <v>42</v>
      </c>
      <c r="C160" s="282">
        <f>C161+C162+C163+C164</f>
        <v>1000</v>
      </c>
      <c r="D160" s="282">
        <f>D161+D162+D163+D164</f>
        <v>1000</v>
      </c>
      <c r="E160" s="282">
        <f>E161+E162+E163+E164</f>
        <v>1000</v>
      </c>
      <c r="F160" s="282">
        <f>F161+F162+F163+F164</f>
        <v>1000</v>
      </c>
    </row>
    <row r="161" spans="2:12" ht="15.75" thickBot="1">
      <c r="B161" s="281" t="s">
        <v>136</v>
      </c>
      <c r="C161" s="282">
        <v>1000</v>
      </c>
      <c r="D161" s="280">
        <v>1000</v>
      </c>
      <c r="E161" s="280">
        <v>1000</v>
      </c>
      <c r="F161" s="280">
        <v>1000</v>
      </c>
    </row>
    <row r="162" spans="2:12" ht="15.75" thickBot="1">
      <c r="B162" s="281" t="s">
        <v>141</v>
      </c>
      <c r="C162" s="282"/>
      <c r="D162" s="280"/>
      <c r="E162" s="280"/>
      <c r="F162" s="280"/>
    </row>
    <row r="163" spans="2:12" ht="15.75" thickBot="1">
      <c r="B163" s="281" t="s">
        <v>142</v>
      </c>
      <c r="C163" s="282"/>
      <c r="D163" s="280"/>
      <c r="E163" s="280"/>
      <c r="F163" s="280"/>
    </row>
    <row r="164" spans="2:12" ht="15.75" thickBot="1">
      <c r="B164" s="281" t="s">
        <v>143</v>
      </c>
      <c r="C164" s="282"/>
      <c r="D164" s="280"/>
      <c r="E164" s="280"/>
      <c r="F164" s="280"/>
    </row>
    <row r="165" spans="2:12" ht="15.75" thickBot="1">
      <c r="B165" s="295" t="s">
        <v>30</v>
      </c>
      <c r="C165" s="282">
        <f>C155+C160</f>
        <v>1000</v>
      </c>
      <c r="D165" s="282">
        <f>D155+D160</f>
        <v>1000</v>
      </c>
      <c r="E165" s="282">
        <f>E155+E160</f>
        <v>1000</v>
      </c>
      <c r="F165" s="282">
        <f>F155+F160</f>
        <v>1000</v>
      </c>
    </row>
    <row r="166" spans="2:12" ht="34.5" hidden="1" thickBot="1">
      <c r="B166" s="273" t="s">
        <v>32</v>
      </c>
      <c r="C166" s="273" t="s">
        <v>182</v>
      </c>
      <c r="D166" s="293" t="s">
        <v>138</v>
      </c>
      <c r="E166" s="1579"/>
      <c r="F166" s="1580"/>
    </row>
    <row r="167" spans="2:12" ht="15.75" hidden="1" thickBot="1">
      <c r="B167" s="269" t="s">
        <v>14</v>
      </c>
      <c r="C167" s="1581" t="s">
        <v>53</v>
      </c>
      <c r="D167" s="1582"/>
      <c r="E167" s="1582"/>
      <c r="F167" s="1583"/>
    </row>
    <row r="168" spans="2:12" ht="15.75" hidden="1" thickBot="1">
      <c r="B168" s="269" t="s">
        <v>15</v>
      </c>
      <c r="C168" s="1584" t="s">
        <v>183</v>
      </c>
      <c r="D168" s="1585"/>
      <c r="E168" s="1585"/>
      <c r="F168" s="1586"/>
    </row>
    <row r="169" spans="2:12" hidden="1">
      <c r="B169" s="1576"/>
      <c r="C169" s="274">
        <v>2021</v>
      </c>
      <c r="D169" s="274">
        <v>2022</v>
      </c>
      <c r="E169" s="274">
        <v>2023</v>
      </c>
      <c r="F169" s="274">
        <v>2024</v>
      </c>
    </row>
    <row r="170" spans="2:12" ht="15.75" hidden="1" thickBot="1">
      <c r="B170" s="1577"/>
      <c r="C170" s="275" t="s">
        <v>7</v>
      </c>
      <c r="D170" s="275" t="s">
        <v>8</v>
      </c>
      <c r="E170" s="275" t="s">
        <v>8</v>
      </c>
      <c r="F170" s="275" t="s">
        <v>8</v>
      </c>
    </row>
    <row r="171" spans="2:12" ht="15.75" hidden="1" thickBot="1">
      <c r="B171" s="269" t="s">
        <v>16</v>
      </c>
      <c r="C171" s="269"/>
      <c r="D171" s="277">
        <v>0</v>
      </c>
      <c r="E171" s="269"/>
      <c r="F171" s="269"/>
    </row>
    <row r="172" spans="2:12" ht="15.75" hidden="1" thickBot="1">
      <c r="B172" s="269" t="s">
        <v>17</v>
      </c>
      <c r="C172" s="276"/>
      <c r="D172" s="276">
        <f>D190</f>
        <v>0</v>
      </c>
      <c r="E172" s="276"/>
      <c r="F172" s="276"/>
    </row>
    <row r="173" spans="2:12" ht="15.75" hidden="1" thickBot="1">
      <c r="B173" s="269" t="s">
        <v>18</v>
      </c>
      <c r="C173" s="276" t="e">
        <f>C172/C171</f>
        <v>#DIV/0!</v>
      </c>
      <c r="D173" s="276" t="e">
        <f>D172/D171</f>
        <v>#DIV/0!</v>
      </c>
      <c r="E173" s="276" t="e">
        <f>E172/E171</f>
        <v>#DIV/0!</v>
      </c>
      <c r="F173" s="276" t="e">
        <f>F172/F171</f>
        <v>#DIV/0!</v>
      </c>
    </row>
    <row r="174" spans="2:12" ht="15.75" hidden="1" thickBot="1">
      <c r="B174" s="269" t="s">
        <v>19</v>
      </c>
      <c r="C174" s="277" t="s">
        <v>20</v>
      </c>
      <c r="D174" s="278" t="e">
        <f>D171/C171-1</f>
        <v>#DIV/0!</v>
      </c>
      <c r="E174" s="278" t="e">
        <f t="shared" ref="E174:F176" si="4">E171/D171-1</f>
        <v>#DIV/0!</v>
      </c>
      <c r="F174" s="278" t="e">
        <f t="shared" si="4"/>
        <v>#DIV/0!</v>
      </c>
      <c r="H174" s="98"/>
      <c r="I174" s="98"/>
      <c r="J174" s="98"/>
      <c r="K174" s="98"/>
      <c r="L174" s="98"/>
    </row>
    <row r="175" spans="2:12" ht="15.75" hidden="1" thickBot="1">
      <c r="B175" s="269" t="s">
        <v>21</v>
      </c>
      <c r="C175" s="277" t="s">
        <v>20</v>
      </c>
      <c r="D175" s="278" t="e">
        <f>D172/C172-1</f>
        <v>#DIV/0!</v>
      </c>
      <c r="E175" s="278" t="e">
        <f t="shared" si="4"/>
        <v>#DIV/0!</v>
      </c>
      <c r="F175" s="278" t="e">
        <f t="shared" si="4"/>
        <v>#DIV/0!</v>
      </c>
    </row>
    <row r="176" spans="2:12" ht="15.75" hidden="1" thickBot="1">
      <c r="B176" s="269" t="s">
        <v>22</v>
      </c>
      <c r="C176" s="277" t="s">
        <v>20</v>
      </c>
      <c r="D176" s="278" t="e">
        <f>D173/C173-1</f>
        <v>#DIV/0!</v>
      </c>
      <c r="E176" s="278" t="e">
        <f t="shared" si="4"/>
        <v>#DIV/0!</v>
      </c>
      <c r="F176" s="278" t="e">
        <f t="shared" si="4"/>
        <v>#DIV/0!</v>
      </c>
    </row>
    <row r="177" spans="2:6" ht="15.75" hidden="1" thickBot="1">
      <c r="B177" s="1573" t="s">
        <v>117</v>
      </c>
      <c r="C177" s="1574"/>
      <c r="D177" s="1574"/>
      <c r="E177" s="1574"/>
      <c r="F177" s="1575"/>
    </row>
    <row r="178" spans="2:6" hidden="1">
      <c r="B178" s="1576"/>
      <c r="C178" s="274">
        <v>2019</v>
      </c>
      <c r="D178" s="274">
        <v>2020</v>
      </c>
      <c r="E178" s="274">
        <v>2021</v>
      </c>
      <c r="F178" s="274">
        <v>2022</v>
      </c>
    </row>
    <row r="179" spans="2:6" ht="15.75" hidden="1" thickBot="1">
      <c r="B179" s="1577"/>
      <c r="C179" s="275" t="s">
        <v>7</v>
      </c>
      <c r="D179" s="275" t="s">
        <v>8</v>
      </c>
      <c r="E179" s="275" t="s">
        <v>8</v>
      </c>
      <c r="F179" s="275" t="s">
        <v>8</v>
      </c>
    </row>
    <row r="180" spans="2:6" ht="15.75" hidden="1" thickBot="1">
      <c r="B180" s="279" t="s">
        <v>41</v>
      </c>
      <c r="C180" s="280">
        <f>C181+C182+C183+C184</f>
        <v>0</v>
      </c>
      <c r="D180" s="280">
        <f>D181+D182+D183+D184</f>
        <v>0</v>
      </c>
      <c r="E180" s="280">
        <f>E181+E182+E183+E184</f>
        <v>0</v>
      </c>
      <c r="F180" s="280">
        <f>F181+F182+F183+F184</f>
        <v>0</v>
      </c>
    </row>
    <row r="181" spans="2:6" ht="15.75" hidden="1" thickBot="1">
      <c r="B181" s="281" t="s">
        <v>136</v>
      </c>
      <c r="C181" s="280"/>
      <c r="D181" s="280"/>
      <c r="E181" s="280"/>
      <c r="F181" s="280"/>
    </row>
    <row r="182" spans="2:6" ht="15.75" hidden="1" thickBot="1">
      <c r="B182" s="281" t="s">
        <v>141</v>
      </c>
      <c r="C182" s="280"/>
      <c r="D182" s="280"/>
      <c r="E182" s="280"/>
      <c r="F182" s="280"/>
    </row>
    <row r="183" spans="2:6" ht="15.75" hidden="1" thickBot="1">
      <c r="B183" s="281" t="s">
        <v>142</v>
      </c>
      <c r="C183" s="280"/>
      <c r="D183" s="280"/>
      <c r="E183" s="280"/>
      <c r="F183" s="280"/>
    </row>
    <row r="184" spans="2:6" ht="15.75" hidden="1" thickBot="1">
      <c r="B184" s="281" t="s">
        <v>143</v>
      </c>
      <c r="C184" s="280"/>
      <c r="D184" s="280"/>
      <c r="E184" s="280"/>
      <c r="F184" s="280"/>
    </row>
    <row r="185" spans="2:6" ht="15.75" hidden="1" thickBot="1">
      <c r="B185" s="279" t="s">
        <v>42</v>
      </c>
      <c r="C185" s="282">
        <f>C186+C187+C188+C189</f>
        <v>0</v>
      </c>
      <c r="D185" s="282">
        <f>D186+D187+D188+D189</f>
        <v>0</v>
      </c>
      <c r="E185" s="282">
        <f>E186+E187+E188+E189</f>
        <v>0</v>
      </c>
      <c r="F185" s="282">
        <f>F186+F187+F188+F189</f>
        <v>0</v>
      </c>
    </row>
    <row r="186" spans="2:6" ht="15.75" hidden="1" thickBot="1">
      <c r="B186" s="281" t="s">
        <v>136</v>
      </c>
      <c r="C186" s="282"/>
      <c r="D186" s="284">
        <v>0</v>
      </c>
      <c r="E186" s="280"/>
      <c r="F186" s="280"/>
    </row>
    <row r="187" spans="2:6" ht="15.75" hidden="1" thickBot="1">
      <c r="B187" s="281" t="s">
        <v>141</v>
      </c>
      <c r="C187" s="282"/>
      <c r="D187" s="280"/>
      <c r="E187" s="280"/>
      <c r="F187" s="280"/>
    </row>
    <row r="188" spans="2:6" ht="15.75" hidden="1" thickBot="1">
      <c r="B188" s="281" t="s">
        <v>142</v>
      </c>
      <c r="C188" s="282"/>
      <c r="D188" s="280"/>
      <c r="E188" s="280"/>
      <c r="F188" s="280"/>
    </row>
    <row r="189" spans="2:6" ht="15.75" hidden="1" thickBot="1">
      <c r="B189" s="281" t="s">
        <v>143</v>
      </c>
      <c r="C189" s="282"/>
      <c r="D189" s="280"/>
      <c r="E189" s="280"/>
      <c r="F189" s="280"/>
    </row>
    <row r="190" spans="2:6" ht="15.75" hidden="1" thickBot="1">
      <c r="B190" s="295" t="s">
        <v>144</v>
      </c>
      <c r="C190" s="282">
        <f>C180+C185</f>
        <v>0</v>
      </c>
      <c r="D190" s="282">
        <f>D180+D185</f>
        <v>0</v>
      </c>
      <c r="E190" s="282">
        <f>E180+E185</f>
        <v>0</v>
      </c>
      <c r="F190" s="282">
        <f>F180+F185</f>
        <v>0</v>
      </c>
    </row>
    <row r="191" spans="2:6" ht="34.5" hidden="1" thickBot="1">
      <c r="B191" s="273" t="s">
        <v>64</v>
      </c>
      <c r="C191" s="299"/>
      <c r="D191" s="297" t="s">
        <v>138</v>
      </c>
      <c r="E191" s="300"/>
      <c r="F191" s="301"/>
    </row>
    <row r="192" spans="2:6" ht="15.75" hidden="1" thickBot="1">
      <c r="B192" s="269" t="s">
        <v>14</v>
      </c>
      <c r="C192" s="1581"/>
      <c r="D192" s="1582"/>
      <c r="E192" s="1582"/>
      <c r="F192" s="1583"/>
    </row>
    <row r="193" spans="2:12" ht="15.75" hidden="1" thickBot="1">
      <c r="B193" s="269" t="s">
        <v>15</v>
      </c>
      <c r="C193" s="1584"/>
      <c r="D193" s="1585"/>
      <c r="E193" s="1585"/>
      <c r="F193" s="1586"/>
    </row>
    <row r="194" spans="2:12" hidden="1">
      <c r="B194" s="1576"/>
      <c r="C194" s="274">
        <v>2018</v>
      </c>
      <c r="D194" s="274">
        <v>2019</v>
      </c>
      <c r="E194" s="274">
        <v>2020</v>
      </c>
      <c r="F194" s="274">
        <v>2021</v>
      </c>
    </row>
    <row r="195" spans="2:12" ht="15.75" hidden="1" thickBot="1">
      <c r="B195" s="1577"/>
      <c r="C195" s="275" t="s">
        <v>7</v>
      </c>
      <c r="D195" s="275" t="s">
        <v>8</v>
      </c>
      <c r="E195" s="275" t="s">
        <v>8</v>
      </c>
      <c r="F195" s="275" t="s">
        <v>8</v>
      </c>
    </row>
    <row r="196" spans="2:12" ht="15.75" hidden="1" thickBot="1">
      <c r="B196" s="269" t="s">
        <v>16</v>
      </c>
      <c r="C196" s="269"/>
      <c r="D196" s="269"/>
      <c r="E196" s="269"/>
      <c r="F196" s="269"/>
    </row>
    <row r="197" spans="2:12" ht="15.75" hidden="1" thickBot="1">
      <c r="B197" s="269" t="s">
        <v>17</v>
      </c>
      <c r="C197" s="276">
        <f>C215</f>
        <v>0</v>
      </c>
      <c r="D197" s="276">
        <f>D215</f>
        <v>0</v>
      </c>
      <c r="E197" s="276">
        <f>E215</f>
        <v>0</v>
      </c>
      <c r="F197" s="276">
        <f>F215</f>
        <v>0</v>
      </c>
    </row>
    <row r="198" spans="2:12" ht="15.75" hidden="1" thickBot="1">
      <c r="B198" s="269" t="s">
        <v>18</v>
      </c>
      <c r="C198" s="276" t="e">
        <f>C197/C196</f>
        <v>#DIV/0!</v>
      </c>
      <c r="D198" s="276" t="e">
        <f>D197/D196</f>
        <v>#DIV/0!</v>
      </c>
      <c r="E198" s="276" t="e">
        <f>E197/E196</f>
        <v>#DIV/0!</v>
      </c>
      <c r="F198" s="276" t="e">
        <f>F197/F196</f>
        <v>#DIV/0!</v>
      </c>
    </row>
    <row r="199" spans="2:12" ht="15.75" hidden="1" thickBot="1">
      <c r="B199" s="269" t="s">
        <v>19</v>
      </c>
      <c r="C199" s="277" t="s">
        <v>20</v>
      </c>
      <c r="D199" s="278" t="e">
        <f>D196/C196-1</f>
        <v>#DIV/0!</v>
      </c>
      <c r="E199" s="278" t="e">
        <f t="shared" ref="E199:F201" si="5">E196/D196-1</f>
        <v>#DIV/0!</v>
      </c>
      <c r="F199" s="278" t="e">
        <f t="shared" si="5"/>
        <v>#DIV/0!</v>
      </c>
      <c r="H199" s="98"/>
      <c r="I199" s="98"/>
      <c r="J199" s="98"/>
      <c r="K199" s="98"/>
      <c r="L199" s="98"/>
    </row>
    <row r="200" spans="2:12" ht="15.75" hidden="1" thickBot="1">
      <c r="B200" s="269" t="s">
        <v>21</v>
      </c>
      <c r="C200" s="277" t="s">
        <v>20</v>
      </c>
      <c r="D200" s="278" t="e">
        <f>D197/C197-1</f>
        <v>#DIV/0!</v>
      </c>
      <c r="E200" s="278" t="e">
        <f t="shared" si="5"/>
        <v>#DIV/0!</v>
      </c>
      <c r="F200" s="278" t="e">
        <f t="shared" si="5"/>
        <v>#DIV/0!</v>
      </c>
    </row>
    <row r="201" spans="2:12" ht="15.75" hidden="1" thickBot="1">
      <c r="B201" s="269" t="s">
        <v>22</v>
      </c>
      <c r="C201" s="277" t="s">
        <v>20</v>
      </c>
      <c r="D201" s="278" t="e">
        <f>D198/C198-1</f>
        <v>#DIV/0!</v>
      </c>
      <c r="E201" s="278" t="e">
        <f t="shared" si="5"/>
        <v>#DIV/0!</v>
      </c>
      <c r="F201" s="278" t="e">
        <f t="shared" si="5"/>
        <v>#DIV/0!</v>
      </c>
    </row>
    <row r="202" spans="2:12" ht="15.75" hidden="1" thickBot="1">
      <c r="B202" s="1573" t="s">
        <v>152</v>
      </c>
      <c r="C202" s="1574"/>
      <c r="D202" s="1574"/>
      <c r="E202" s="1574"/>
      <c r="F202" s="1575"/>
    </row>
    <row r="203" spans="2:12" hidden="1">
      <c r="B203" s="1576"/>
      <c r="C203" s="274">
        <v>2018</v>
      </c>
      <c r="D203" s="274">
        <v>2019</v>
      </c>
      <c r="E203" s="274">
        <v>2020</v>
      </c>
      <c r="F203" s="274">
        <v>2021</v>
      </c>
    </row>
    <row r="204" spans="2:12" ht="15.75" hidden="1" thickBot="1">
      <c r="B204" s="1577"/>
      <c r="C204" s="275" t="s">
        <v>7</v>
      </c>
      <c r="D204" s="275" t="s">
        <v>8</v>
      </c>
      <c r="E204" s="275" t="s">
        <v>8</v>
      </c>
      <c r="F204" s="275" t="s">
        <v>8</v>
      </c>
    </row>
    <row r="205" spans="2:12" ht="15.75" hidden="1" thickBot="1">
      <c r="B205" s="279" t="s">
        <v>41</v>
      </c>
      <c r="C205" s="280">
        <f>C206+C207+C208+C209</f>
        <v>0</v>
      </c>
      <c r="D205" s="280">
        <f>D206+D207+D208+D209</f>
        <v>0</v>
      </c>
      <c r="E205" s="280">
        <f>E206+E207+E208+E209</f>
        <v>0</v>
      </c>
      <c r="F205" s="280">
        <f>F206+F207+F208+F209</f>
        <v>0</v>
      </c>
    </row>
    <row r="206" spans="2:12" ht="15.75" hidden="1" thickBot="1">
      <c r="B206" s="281" t="s">
        <v>136</v>
      </c>
      <c r="C206" s="280"/>
      <c r="D206" s="280"/>
      <c r="E206" s="280"/>
      <c r="F206" s="280"/>
    </row>
    <row r="207" spans="2:12" ht="15.75" hidden="1" thickBot="1">
      <c r="B207" s="281" t="s">
        <v>141</v>
      </c>
      <c r="C207" s="280"/>
      <c r="D207" s="280"/>
      <c r="E207" s="280"/>
      <c r="F207" s="280"/>
    </row>
    <row r="208" spans="2:12" ht="15.75" hidden="1" thickBot="1">
      <c r="B208" s="281" t="s">
        <v>142</v>
      </c>
      <c r="C208" s="280"/>
      <c r="D208" s="280"/>
      <c r="E208" s="280"/>
      <c r="F208" s="280"/>
    </row>
    <row r="209" spans="2:6" ht="15.75" hidden="1" thickBot="1">
      <c r="B209" s="281" t="s">
        <v>143</v>
      </c>
      <c r="C209" s="280"/>
      <c r="D209" s="280"/>
      <c r="E209" s="280"/>
      <c r="F209" s="280"/>
    </row>
    <row r="210" spans="2:6" ht="15.75" hidden="1" thickBot="1">
      <c r="B210" s="279" t="s">
        <v>42</v>
      </c>
      <c r="C210" s="282">
        <f>C211+C212+C213+C214</f>
        <v>0</v>
      </c>
      <c r="D210" s="282">
        <f>D211+D212+D213+D214</f>
        <v>0</v>
      </c>
      <c r="E210" s="282">
        <f>E211+E212+E213+E214</f>
        <v>0</v>
      </c>
      <c r="F210" s="282">
        <f>F211+F212+F213+F214</f>
        <v>0</v>
      </c>
    </row>
    <row r="211" spans="2:6" ht="15.75" hidden="1" thickBot="1">
      <c r="B211" s="281" t="s">
        <v>136</v>
      </c>
      <c r="C211" s="282"/>
      <c r="D211" s="280"/>
      <c r="E211" s="280"/>
      <c r="F211" s="280"/>
    </row>
    <row r="212" spans="2:6" ht="15.75" hidden="1" thickBot="1">
      <c r="B212" s="281" t="s">
        <v>141</v>
      </c>
      <c r="C212" s="282"/>
      <c r="D212" s="280"/>
      <c r="E212" s="280"/>
      <c r="F212" s="280"/>
    </row>
    <row r="213" spans="2:6" ht="15.75" hidden="1" thickBot="1">
      <c r="B213" s="281" t="s">
        <v>142</v>
      </c>
      <c r="C213" s="282"/>
      <c r="D213" s="280"/>
      <c r="E213" s="280"/>
      <c r="F213" s="280"/>
    </row>
    <row r="214" spans="2:6" ht="15.75" hidden="1" thickBot="1">
      <c r="B214" s="281" t="s">
        <v>143</v>
      </c>
      <c r="C214" s="282"/>
      <c r="D214" s="280"/>
      <c r="E214" s="280"/>
      <c r="F214" s="280"/>
    </row>
    <row r="215" spans="2:6" ht="15.75" hidden="1" thickBot="1">
      <c r="B215" s="287" t="s">
        <v>153</v>
      </c>
      <c r="C215" s="282">
        <f>C205+C210</f>
        <v>0</v>
      </c>
      <c r="D215" s="282">
        <f>D205+D210</f>
        <v>0</v>
      </c>
      <c r="E215" s="282">
        <f>E205+E210</f>
        <v>0</v>
      </c>
      <c r="F215" s="282">
        <f>F205+F210</f>
        <v>0</v>
      </c>
    </row>
    <row r="216" spans="2:6" ht="15.75" hidden="1" thickBot="1">
      <c r="B216" s="298" t="s">
        <v>43</v>
      </c>
      <c r="C216" s="1578"/>
      <c r="D216" s="1579"/>
      <c r="E216" s="1579"/>
      <c r="F216" s="1580"/>
    </row>
    <row r="217" spans="2:6" ht="34.5" hidden="1" thickBot="1">
      <c r="B217" s="273" t="s">
        <v>103</v>
      </c>
      <c r="C217" s="299"/>
      <c r="D217" s="297" t="s">
        <v>138</v>
      </c>
      <c r="E217" s="300"/>
      <c r="F217" s="301"/>
    </row>
    <row r="218" spans="2:6" ht="15.75" hidden="1" thickBot="1">
      <c r="B218" s="269" t="s">
        <v>14</v>
      </c>
      <c r="C218" s="1581"/>
      <c r="D218" s="1582"/>
      <c r="E218" s="1582"/>
      <c r="F218" s="1583"/>
    </row>
    <row r="219" spans="2:6" ht="15.75" hidden="1" thickBot="1">
      <c r="B219" s="269" t="s">
        <v>15</v>
      </c>
      <c r="C219" s="1597"/>
      <c r="D219" s="1585"/>
      <c r="E219" s="1585"/>
      <c r="F219" s="1586"/>
    </row>
    <row r="220" spans="2:6" hidden="1">
      <c r="B220" s="1576"/>
      <c r="C220" s="274">
        <v>2021</v>
      </c>
      <c r="D220" s="274">
        <v>2022</v>
      </c>
      <c r="E220" s="274">
        <v>2023</v>
      </c>
      <c r="F220" s="274">
        <v>2024</v>
      </c>
    </row>
    <row r="221" spans="2:6" ht="15.75" hidden="1" thickBot="1">
      <c r="B221" s="1577"/>
      <c r="C221" s="275" t="s">
        <v>7</v>
      </c>
      <c r="D221" s="275" t="s">
        <v>8</v>
      </c>
      <c r="E221" s="275" t="s">
        <v>8</v>
      </c>
      <c r="F221" s="275" t="s">
        <v>8</v>
      </c>
    </row>
    <row r="222" spans="2:6" ht="15.75" hidden="1" thickBot="1">
      <c r="B222" s="269" t="s">
        <v>16</v>
      </c>
      <c r="C222" s="269">
        <v>0</v>
      </c>
      <c r="D222" s="277">
        <v>0</v>
      </c>
      <c r="E222" s="277">
        <v>0</v>
      </c>
      <c r="F222" s="269">
        <v>0</v>
      </c>
    </row>
    <row r="223" spans="2:6" ht="15.75" hidden="1" thickBot="1">
      <c r="B223" s="269" t="s">
        <v>17</v>
      </c>
      <c r="C223" s="276">
        <f>C241</f>
        <v>0</v>
      </c>
      <c r="D223" s="276">
        <f>D241</f>
        <v>0</v>
      </c>
      <c r="E223" s="276">
        <f>E241</f>
        <v>0</v>
      </c>
      <c r="F223" s="276">
        <f>F241</f>
        <v>0</v>
      </c>
    </row>
    <row r="224" spans="2:6" ht="15.75" hidden="1" thickBot="1">
      <c r="B224" s="269" t="s">
        <v>18</v>
      </c>
      <c r="C224" s="276" t="e">
        <f>C223/C222</f>
        <v>#DIV/0!</v>
      </c>
      <c r="D224" s="276" t="e">
        <f>D223/D222</f>
        <v>#DIV/0!</v>
      </c>
      <c r="E224" s="276" t="e">
        <f>E223/E222</f>
        <v>#DIV/0!</v>
      </c>
      <c r="F224" s="276" t="e">
        <f>F223/F222</f>
        <v>#DIV/0!</v>
      </c>
    </row>
    <row r="225" spans="2:12" ht="15.75" hidden="1" thickBot="1">
      <c r="B225" s="269" t="s">
        <v>19</v>
      </c>
      <c r="C225" s="277" t="s">
        <v>20</v>
      </c>
      <c r="D225" s="278" t="e">
        <f>D222/C222-1</f>
        <v>#DIV/0!</v>
      </c>
      <c r="E225" s="278" t="e">
        <f t="shared" ref="E225:F227" si="6">E222/D222-1</f>
        <v>#DIV/0!</v>
      </c>
      <c r="F225" s="278" t="e">
        <f t="shared" si="6"/>
        <v>#DIV/0!</v>
      </c>
      <c r="H225" s="98"/>
      <c r="I225" s="98"/>
      <c r="J225" s="98"/>
      <c r="K225" s="98"/>
      <c r="L225" s="98"/>
    </row>
    <row r="226" spans="2:12" ht="15.75" hidden="1" thickBot="1">
      <c r="B226" s="269" t="s">
        <v>21</v>
      </c>
      <c r="C226" s="277" t="s">
        <v>20</v>
      </c>
      <c r="D226" s="278" t="e">
        <f>D223/C223-1</f>
        <v>#DIV/0!</v>
      </c>
      <c r="E226" s="278" t="e">
        <f t="shared" si="6"/>
        <v>#DIV/0!</v>
      </c>
      <c r="F226" s="278" t="e">
        <f t="shared" si="6"/>
        <v>#DIV/0!</v>
      </c>
    </row>
    <row r="227" spans="2:12" ht="15.75" hidden="1" thickBot="1">
      <c r="B227" s="269" t="s">
        <v>22</v>
      </c>
      <c r="C227" s="277" t="s">
        <v>20</v>
      </c>
      <c r="D227" s="278" t="e">
        <f>D224/C224-1</f>
        <v>#DIV/0!</v>
      </c>
      <c r="E227" s="278" t="e">
        <f t="shared" si="6"/>
        <v>#DIV/0!</v>
      </c>
      <c r="F227" s="278" t="e">
        <f t="shared" si="6"/>
        <v>#DIV/0!</v>
      </c>
    </row>
    <row r="228" spans="2:12" ht="15.75" hidden="1" thickBot="1">
      <c r="B228" s="1573" t="s">
        <v>97</v>
      </c>
      <c r="C228" s="1574"/>
      <c r="D228" s="1574"/>
      <c r="E228" s="1574"/>
      <c r="F228" s="1575"/>
    </row>
    <row r="229" spans="2:12" hidden="1">
      <c r="B229" s="1576"/>
      <c r="C229" s="274">
        <v>2021</v>
      </c>
      <c r="D229" s="274">
        <v>2022</v>
      </c>
      <c r="E229" s="274">
        <v>2023</v>
      </c>
      <c r="F229" s="274">
        <v>2024</v>
      </c>
    </row>
    <row r="230" spans="2:12" ht="15.75" hidden="1" thickBot="1">
      <c r="B230" s="1577"/>
      <c r="C230" s="275" t="s">
        <v>7</v>
      </c>
      <c r="D230" s="275" t="s">
        <v>8</v>
      </c>
      <c r="E230" s="275" t="s">
        <v>8</v>
      </c>
      <c r="F230" s="275" t="s">
        <v>8</v>
      </c>
    </row>
    <row r="231" spans="2:12" ht="15.75" hidden="1" thickBot="1">
      <c r="B231" s="279" t="s">
        <v>41</v>
      </c>
      <c r="C231" s="280">
        <f>C232+C233+C234+C235</f>
        <v>0</v>
      </c>
      <c r="D231" s="280">
        <f>D232+D233+D234+D235</f>
        <v>0</v>
      </c>
      <c r="E231" s="280">
        <f>E232+E233+E234+E235</f>
        <v>0</v>
      </c>
      <c r="F231" s="280">
        <f>F232+F233+F234+F235</f>
        <v>0</v>
      </c>
    </row>
    <row r="232" spans="2:12" ht="15.75" hidden="1" thickBot="1">
      <c r="B232" s="281" t="s">
        <v>136</v>
      </c>
      <c r="C232" s="280"/>
      <c r="D232" s="280"/>
      <c r="E232" s="280"/>
      <c r="F232" s="280"/>
    </row>
    <row r="233" spans="2:12" ht="15.75" hidden="1" thickBot="1">
      <c r="B233" s="281" t="s">
        <v>141</v>
      </c>
      <c r="C233" s="280"/>
      <c r="D233" s="280"/>
      <c r="E233" s="280"/>
      <c r="F233" s="280"/>
    </row>
    <row r="234" spans="2:12" ht="15.75" hidden="1" thickBot="1">
      <c r="B234" s="281" t="s">
        <v>142</v>
      </c>
      <c r="C234" s="280"/>
      <c r="D234" s="280"/>
      <c r="E234" s="280"/>
      <c r="F234" s="280"/>
      <c r="J234" s="538"/>
    </row>
    <row r="235" spans="2:12" ht="15.75" hidden="1" thickBot="1">
      <c r="B235" s="281" t="s">
        <v>143</v>
      </c>
      <c r="C235" s="280"/>
      <c r="D235" s="280"/>
      <c r="E235" s="280"/>
      <c r="F235" s="280"/>
    </row>
    <row r="236" spans="2:12" ht="15.75" hidden="1" thickBot="1">
      <c r="B236" s="279" t="s">
        <v>42</v>
      </c>
      <c r="C236" s="282">
        <f>C237+C238+C239+C240</f>
        <v>0</v>
      </c>
      <c r="D236" s="282">
        <f>D237+D238+D239+D240</f>
        <v>0</v>
      </c>
      <c r="E236" s="282">
        <f>E237+E238+E239+E240</f>
        <v>0</v>
      </c>
      <c r="F236" s="282">
        <f>F237+F238+F239+F240</f>
        <v>0</v>
      </c>
    </row>
    <row r="237" spans="2:12" ht="15.75" hidden="1" thickBot="1">
      <c r="B237" s="281" t="s">
        <v>136</v>
      </c>
      <c r="C237" s="282"/>
      <c r="D237" s="282">
        <v>0</v>
      </c>
      <c r="E237" s="282">
        <v>0</v>
      </c>
      <c r="F237" s="282"/>
      <c r="I237" s="156"/>
    </row>
    <row r="238" spans="2:12" ht="15.75" hidden="1" thickBot="1">
      <c r="B238" s="281" t="s">
        <v>141</v>
      </c>
      <c r="C238" s="282"/>
      <c r="D238" s="282"/>
      <c r="E238" s="282"/>
      <c r="F238" s="282"/>
    </row>
    <row r="239" spans="2:12" ht="15.75" hidden="1" thickBot="1">
      <c r="B239" s="281" t="s">
        <v>142</v>
      </c>
      <c r="C239" s="282"/>
      <c r="D239" s="282"/>
      <c r="E239" s="282"/>
      <c r="F239" s="282"/>
    </row>
    <row r="240" spans="2:12" ht="15.75" hidden="1" thickBot="1">
      <c r="B240" s="281" t="s">
        <v>143</v>
      </c>
      <c r="C240" s="282"/>
      <c r="D240" s="282"/>
      <c r="E240" s="282"/>
      <c r="F240" s="282"/>
    </row>
    <row r="241" spans="2:12" ht="15.75" hidden="1" thickBot="1">
      <c r="B241" s="287" t="s">
        <v>47</v>
      </c>
      <c r="C241" s="282">
        <f>C231+C236</f>
        <v>0</v>
      </c>
      <c r="D241" s="282">
        <f>D231+D236</f>
        <v>0</v>
      </c>
      <c r="E241" s="282">
        <f>E231+E236</f>
        <v>0</v>
      </c>
      <c r="F241" s="282">
        <f>F231+F236</f>
        <v>0</v>
      </c>
    </row>
    <row r="242" spans="2:12" ht="15.75" hidden="1" thickBot="1">
      <c r="B242" s="1598" t="s">
        <v>44</v>
      </c>
      <c r="C242" s="1599"/>
      <c r="D242" s="1599"/>
      <c r="E242" s="1599"/>
      <c r="F242" s="1600"/>
    </row>
    <row r="243" spans="2:12" ht="15.75" hidden="1" thickBot="1">
      <c r="B243" s="1598" t="s">
        <v>45</v>
      </c>
      <c r="C243" s="1599"/>
      <c r="D243" s="1599"/>
      <c r="E243" s="1599"/>
      <c r="F243" s="1600"/>
    </row>
    <row r="244" spans="2:12" ht="15.75" hidden="1" thickBot="1">
      <c r="B244" s="273" t="s">
        <v>48</v>
      </c>
      <c r="C244" s="1601"/>
      <c r="D244" s="1602"/>
      <c r="E244" s="1602"/>
      <c r="F244" s="1603"/>
    </row>
    <row r="245" spans="2:12" ht="34.5" hidden="1" thickBot="1">
      <c r="B245" s="273" t="s">
        <v>67</v>
      </c>
      <c r="C245" s="273"/>
      <c r="D245" s="293" t="s">
        <v>138</v>
      </c>
      <c r="E245" s="1579"/>
      <c r="F245" s="1580"/>
      <c r="H245" s="1729"/>
      <c r="I245" s="1729"/>
      <c r="J245" s="1729"/>
      <c r="K245" s="1729"/>
      <c r="L245" s="1729"/>
    </row>
    <row r="246" spans="2:12" ht="15.75" hidden="1" thickBot="1">
      <c r="B246" s="294"/>
      <c r="C246" s="1578"/>
      <c r="D246" s="1596"/>
      <c r="E246" s="1579"/>
      <c r="F246" s="1580"/>
      <c r="H246" s="1729"/>
      <c r="I246" s="1729"/>
      <c r="J246" s="1729"/>
      <c r="K246" s="1729"/>
      <c r="L246" s="1729"/>
    </row>
    <row r="247" spans="2:12" ht="15.75" hidden="1" thickBot="1">
      <c r="B247" s="269" t="s">
        <v>14</v>
      </c>
      <c r="C247" s="1581"/>
      <c r="D247" s="1582"/>
      <c r="E247" s="1582"/>
      <c r="F247" s="1583"/>
      <c r="H247" s="1729"/>
      <c r="I247" s="1729"/>
      <c r="J247" s="1729"/>
      <c r="K247" s="1729"/>
      <c r="L247" s="1729"/>
    </row>
    <row r="248" spans="2:12" ht="15.75" hidden="1" thickBot="1">
      <c r="B248" s="269" t="s">
        <v>15</v>
      </c>
      <c r="C248" s="1584"/>
      <c r="D248" s="1585"/>
      <c r="E248" s="1585"/>
      <c r="F248" s="1586"/>
    </row>
    <row r="249" spans="2:12" hidden="1">
      <c r="B249" s="1576"/>
      <c r="C249" s="274">
        <v>2021</v>
      </c>
      <c r="D249" s="274">
        <v>2022</v>
      </c>
      <c r="E249" s="274">
        <v>2023</v>
      </c>
      <c r="F249" s="274">
        <v>2024</v>
      </c>
    </row>
    <row r="250" spans="2:12" ht="15.75" hidden="1" thickBot="1">
      <c r="B250" s="1577"/>
      <c r="C250" s="275" t="s">
        <v>7</v>
      </c>
      <c r="D250" s="275" t="s">
        <v>8</v>
      </c>
      <c r="E250" s="275" t="s">
        <v>8</v>
      </c>
      <c r="F250" s="275" t="s">
        <v>8</v>
      </c>
    </row>
    <row r="251" spans="2:12" ht="15.75" hidden="1" thickBot="1">
      <c r="B251" s="269" t="s">
        <v>16</v>
      </c>
      <c r="C251" s="276"/>
      <c r="D251" s="276"/>
      <c r="E251" s="276"/>
      <c r="F251" s="276"/>
    </row>
    <row r="252" spans="2:12" ht="15.75" hidden="1" thickBot="1">
      <c r="B252" s="269" t="s">
        <v>17</v>
      </c>
      <c r="C252" s="276">
        <f>C315-C277</f>
        <v>0</v>
      </c>
      <c r="D252" s="276">
        <f>D315-D277</f>
        <v>0</v>
      </c>
      <c r="E252" s="276">
        <f>E315-E277</f>
        <v>0</v>
      </c>
      <c r="F252" s="276">
        <f>F270</f>
        <v>0</v>
      </c>
    </row>
    <row r="253" spans="2:12" ht="15.75" hidden="1" thickBot="1">
      <c r="B253" s="269" t="s">
        <v>18</v>
      </c>
      <c r="C253" s="276" t="e">
        <f>C252/C251</f>
        <v>#DIV/0!</v>
      </c>
      <c r="D253" s="276" t="e">
        <f>D252/D251</f>
        <v>#DIV/0!</v>
      </c>
      <c r="E253" s="276" t="e">
        <f>E252/E251</f>
        <v>#DIV/0!</v>
      </c>
      <c r="F253" s="276" t="e">
        <f>F252/F251</f>
        <v>#DIV/0!</v>
      </c>
    </row>
    <row r="254" spans="2:12" ht="15.75" hidden="1" thickBot="1">
      <c r="B254" s="269" t="s">
        <v>19</v>
      </c>
      <c r="C254" s="277" t="s">
        <v>20</v>
      </c>
      <c r="D254" s="278" t="e">
        <f>D251/C251-1</f>
        <v>#DIV/0!</v>
      </c>
      <c r="E254" s="278" t="e">
        <f t="shared" ref="E254:F256" si="7">E251/D251-1</f>
        <v>#DIV/0!</v>
      </c>
      <c r="F254" s="278" t="e">
        <f t="shared" si="7"/>
        <v>#DIV/0!</v>
      </c>
      <c r="H254" s="98"/>
      <c r="I254" s="98"/>
      <c r="J254" s="98"/>
      <c r="K254" s="98"/>
      <c r="L254" s="98"/>
    </row>
    <row r="255" spans="2:12" ht="15.75" hidden="1" thickBot="1">
      <c r="B255" s="269" t="s">
        <v>21</v>
      </c>
      <c r="C255" s="277" t="s">
        <v>20</v>
      </c>
      <c r="D255" s="278" t="e">
        <f>D252/C252-1</f>
        <v>#DIV/0!</v>
      </c>
      <c r="E255" s="278" t="e">
        <f t="shared" si="7"/>
        <v>#DIV/0!</v>
      </c>
      <c r="F255" s="278" t="e">
        <f t="shared" si="7"/>
        <v>#DIV/0!</v>
      </c>
    </row>
    <row r="256" spans="2:12" ht="15.75" hidden="1" thickBot="1">
      <c r="B256" s="269" t="s">
        <v>22</v>
      </c>
      <c r="C256" s="277" t="s">
        <v>20</v>
      </c>
      <c r="D256" s="278" t="e">
        <f>D253/C253-1</f>
        <v>#DIV/0!</v>
      </c>
      <c r="E256" s="278" t="e">
        <f t="shared" si="7"/>
        <v>#DIV/0!</v>
      </c>
      <c r="F256" s="278" t="e">
        <f t="shared" si="7"/>
        <v>#DIV/0!</v>
      </c>
    </row>
    <row r="257" spans="2:6" ht="15.75" hidden="1" thickBot="1">
      <c r="B257" s="1573" t="s">
        <v>98</v>
      </c>
      <c r="C257" s="1574"/>
      <c r="D257" s="1574"/>
      <c r="E257" s="1574"/>
      <c r="F257" s="1575"/>
    </row>
    <row r="258" spans="2:6" hidden="1">
      <c r="B258" s="1576"/>
      <c r="C258" s="274">
        <v>2021</v>
      </c>
      <c r="D258" s="274">
        <v>2022</v>
      </c>
      <c r="E258" s="274">
        <v>2023</v>
      </c>
      <c r="F258" s="274">
        <v>2024</v>
      </c>
    </row>
    <row r="259" spans="2:6" ht="15.75" hidden="1" thickBot="1">
      <c r="B259" s="1577"/>
      <c r="C259" s="275" t="s">
        <v>7</v>
      </c>
      <c r="D259" s="275" t="s">
        <v>8</v>
      </c>
      <c r="E259" s="275" t="s">
        <v>8</v>
      </c>
      <c r="F259" s="275" t="s">
        <v>8</v>
      </c>
    </row>
    <row r="260" spans="2:6" ht="15.75" hidden="1" thickBot="1">
      <c r="B260" s="279" t="s">
        <v>41</v>
      </c>
      <c r="C260" s="280">
        <f>C261+C262+C263+C264</f>
        <v>0</v>
      </c>
      <c r="D260" s="280">
        <f>D261+D262+D263+D264</f>
        <v>0</v>
      </c>
      <c r="E260" s="280">
        <f>E261+E262+E263+E264</f>
        <v>0</v>
      </c>
      <c r="F260" s="280">
        <f>F261+F262+F263+F264</f>
        <v>0</v>
      </c>
    </row>
    <row r="261" spans="2:6" ht="15.75" hidden="1" thickBot="1">
      <c r="B261" s="281" t="s">
        <v>136</v>
      </c>
      <c r="C261" s="280"/>
      <c r="D261" s="280"/>
      <c r="E261" s="280"/>
      <c r="F261" s="280"/>
    </row>
    <row r="262" spans="2:6" ht="15.75" hidden="1" thickBot="1">
      <c r="B262" s="281" t="s">
        <v>141</v>
      </c>
      <c r="C262" s="280"/>
      <c r="D262" s="280"/>
      <c r="E262" s="280"/>
      <c r="F262" s="280"/>
    </row>
    <row r="263" spans="2:6" ht="15.75" hidden="1" thickBot="1">
      <c r="B263" s="281" t="s">
        <v>142</v>
      </c>
      <c r="C263" s="280"/>
      <c r="D263" s="280"/>
      <c r="E263" s="280"/>
      <c r="F263" s="280"/>
    </row>
    <row r="264" spans="2:6" ht="15.75" hidden="1" thickBot="1">
      <c r="B264" s="281" t="s">
        <v>143</v>
      </c>
      <c r="C264" s="280"/>
      <c r="D264" s="280"/>
      <c r="E264" s="280"/>
      <c r="F264" s="280"/>
    </row>
    <row r="265" spans="2:6" ht="15.75" hidden="1" thickBot="1">
      <c r="B265" s="279" t="s">
        <v>42</v>
      </c>
      <c r="C265" s="282">
        <f>C266+C267+C268+C269</f>
        <v>0</v>
      </c>
      <c r="D265" s="282">
        <f>D266+D267+D268+D269</f>
        <v>0</v>
      </c>
      <c r="E265" s="282">
        <f>E266+E267+E268+E269</f>
        <v>0</v>
      </c>
      <c r="F265" s="282">
        <f>F266+F267+F268+F269</f>
        <v>0</v>
      </c>
    </row>
    <row r="266" spans="2:6" ht="15.75" hidden="1" thickBot="1">
      <c r="B266" s="281" t="s">
        <v>136</v>
      </c>
      <c r="C266" s="282"/>
      <c r="D266" s="280"/>
      <c r="E266" s="280"/>
      <c r="F266" s="280">
        <v>0</v>
      </c>
    </row>
    <row r="267" spans="2:6" ht="15.75" hidden="1" thickBot="1">
      <c r="B267" s="281" t="s">
        <v>141</v>
      </c>
      <c r="C267" s="282"/>
      <c r="D267" s="280"/>
      <c r="E267" s="280"/>
      <c r="F267" s="280"/>
    </row>
    <row r="268" spans="2:6" ht="15.75" hidden="1" thickBot="1">
      <c r="B268" s="281" t="s">
        <v>142</v>
      </c>
      <c r="C268" s="282"/>
      <c r="D268" s="280"/>
      <c r="E268" s="280"/>
      <c r="F268" s="280"/>
    </row>
    <row r="269" spans="2:6" ht="15.75" hidden="1" thickBot="1">
      <c r="B269" s="281" t="s">
        <v>143</v>
      </c>
      <c r="C269" s="282"/>
      <c r="D269" s="280"/>
      <c r="E269" s="280"/>
      <c r="F269" s="280"/>
    </row>
    <row r="270" spans="2:6" ht="15.75" hidden="1" thickBot="1">
      <c r="B270" s="295" t="s">
        <v>30</v>
      </c>
      <c r="C270" s="282">
        <f>C260+C265</f>
        <v>0</v>
      </c>
      <c r="D270" s="282">
        <f>D260+D265</f>
        <v>0</v>
      </c>
      <c r="E270" s="282">
        <f>E260+E265</f>
        <v>0</v>
      </c>
      <c r="F270" s="282">
        <f>F260+F265</f>
        <v>0</v>
      </c>
    </row>
    <row r="271" spans="2:6" ht="34.5" hidden="1" thickBot="1">
      <c r="B271" s="273" t="s">
        <v>32</v>
      </c>
      <c r="C271" s="273"/>
      <c r="D271" s="293" t="s">
        <v>138</v>
      </c>
      <c r="E271" s="1579"/>
      <c r="F271" s="1580"/>
    </row>
    <row r="272" spans="2:6" ht="15.75" hidden="1" thickBot="1">
      <c r="B272" s="269" t="s">
        <v>14</v>
      </c>
      <c r="C272" s="1581"/>
      <c r="D272" s="1582"/>
      <c r="E272" s="1582"/>
      <c r="F272" s="1583"/>
    </row>
    <row r="273" spans="2:12" ht="15.75" hidden="1" thickBot="1">
      <c r="B273" s="269" t="s">
        <v>15</v>
      </c>
      <c r="C273" s="1584"/>
      <c r="D273" s="1585"/>
      <c r="E273" s="1585"/>
      <c r="F273" s="1586"/>
    </row>
    <row r="274" spans="2:12" hidden="1">
      <c r="B274" s="1576"/>
      <c r="C274" s="274">
        <v>2021</v>
      </c>
      <c r="D274" s="274">
        <v>2022</v>
      </c>
      <c r="E274" s="274">
        <v>2023</v>
      </c>
      <c r="F274" s="274">
        <v>2024</v>
      </c>
    </row>
    <row r="275" spans="2:12" ht="15.75" hidden="1" thickBot="1">
      <c r="B275" s="1577"/>
      <c r="C275" s="275" t="s">
        <v>7</v>
      </c>
      <c r="D275" s="275" t="s">
        <v>8</v>
      </c>
      <c r="E275" s="275" t="s">
        <v>8</v>
      </c>
      <c r="F275" s="275" t="s">
        <v>8</v>
      </c>
    </row>
    <row r="276" spans="2:12" ht="15.75" hidden="1" thickBot="1">
      <c r="B276" s="269" t="s">
        <v>16</v>
      </c>
      <c r="C276" s="269"/>
      <c r="D276" s="269"/>
      <c r="E276" s="269"/>
      <c r="F276" s="269"/>
    </row>
    <row r="277" spans="2:12" ht="15.75" hidden="1" thickBot="1">
      <c r="B277" s="269" t="s">
        <v>17</v>
      </c>
      <c r="C277" s="276"/>
      <c r="D277" s="276"/>
      <c r="E277" s="276"/>
      <c r="F277" s="276"/>
    </row>
    <row r="278" spans="2:12" ht="15.75" hidden="1" thickBot="1">
      <c r="B278" s="269" t="s">
        <v>18</v>
      </c>
      <c r="C278" s="276" t="e">
        <f>C277/C276</f>
        <v>#DIV/0!</v>
      </c>
      <c r="D278" s="276" t="e">
        <f>D277/D276</f>
        <v>#DIV/0!</v>
      </c>
      <c r="E278" s="276" t="e">
        <f>E277/E276</f>
        <v>#DIV/0!</v>
      </c>
      <c r="F278" s="276" t="e">
        <f>F277/F276</f>
        <v>#DIV/0!</v>
      </c>
    </row>
    <row r="279" spans="2:12" ht="15.75" hidden="1" thickBot="1">
      <c r="B279" s="269" t="s">
        <v>19</v>
      </c>
      <c r="C279" s="277" t="s">
        <v>20</v>
      </c>
      <c r="D279" s="278" t="e">
        <f>D276/C276-1</f>
        <v>#DIV/0!</v>
      </c>
      <c r="E279" s="278" t="e">
        <f t="shared" ref="E279:F281" si="8">E276/D276-1</f>
        <v>#DIV/0!</v>
      </c>
      <c r="F279" s="278" t="e">
        <f t="shared" si="8"/>
        <v>#DIV/0!</v>
      </c>
      <c r="H279" s="98"/>
      <c r="I279" s="98"/>
      <c r="J279" s="98"/>
      <c r="K279" s="98"/>
      <c r="L279" s="98"/>
    </row>
    <row r="280" spans="2:12" ht="15.75" hidden="1" thickBot="1">
      <c r="B280" s="269" t="s">
        <v>21</v>
      </c>
      <c r="C280" s="277" t="s">
        <v>20</v>
      </c>
      <c r="D280" s="278" t="e">
        <f>D277/C277-1</f>
        <v>#DIV/0!</v>
      </c>
      <c r="E280" s="278" t="e">
        <f t="shared" si="8"/>
        <v>#DIV/0!</v>
      </c>
      <c r="F280" s="278" t="e">
        <f t="shared" si="8"/>
        <v>#DIV/0!</v>
      </c>
    </row>
    <row r="281" spans="2:12" ht="15.75" hidden="1" thickBot="1">
      <c r="B281" s="269" t="s">
        <v>22</v>
      </c>
      <c r="C281" s="277" t="s">
        <v>20</v>
      </c>
      <c r="D281" s="278" t="e">
        <f>D278/C278-1</f>
        <v>#DIV/0!</v>
      </c>
      <c r="E281" s="278" t="e">
        <f t="shared" si="8"/>
        <v>#DIV/0!</v>
      </c>
      <c r="F281" s="278" t="e">
        <f t="shared" si="8"/>
        <v>#DIV/0!</v>
      </c>
    </row>
    <row r="282" spans="2:12" ht="15.75" hidden="1" thickBot="1">
      <c r="B282" s="1573" t="s">
        <v>117</v>
      </c>
      <c r="C282" s="1574"/>
      <c r="D282" s="1574"/>
      <c r="E282" s="1574"/>
      <c r="F282" s="1575"/>
    </row>
    <row r="283" spans="2:12" hidden="1">
      <c r="B283" s="1576"/>
      <c r="C283" s="274">
        <v>2021</v>
      </c>
      <c r="D283" s="274">
        <v>2022</v>
      </c>
      <c r="E283" s="274">
        <v>2023</v>
      </c>
      <c r="F283" s="274">
        <v>2024</v>
      </c>
    </row>
    <row r="284" spans="2:12" ht="15.75" hidden="1" thickBot="1">
      <c r="B284" s="1577"/>
      <c r="C284" s="275" t="s">
        <v>7</v>
      </c>
      <c r="D284" s="275" t="s">
        <v>8</v>
      </c>
      <c r="E284" s="275" t="s">
        <v>8</v>
      </c>
      <c r="F284" s="275" t="s">
        <v>8</v>
      </c>
    </row>
    <row r="285" spans="2:12" ht="15.75" hidden="1" thickBot="1">
      <c r="B285" s="279" t="s">
        <v>41</v>
      </c>
      <c r="C285" s="280">
        <f>C286+C287+C288+C289</f>
        <v>0</v>
      </c>
      <c r="D285" s="280">
        <f>D286+D287+D288+D289</f>
        <v>0</v>
      </c>
      <c r="E285" s="280">
        <f>E286+E287+E288+E289</f>
        <v>0</v>
      </c>
      <c r="F285" s="280">
        <f>F286+F287+F288+F289</f>
        <v>0</v>
      </c>
    </row>
    <row r="286" spans="2:12" ht="15.75" hidden="1" thickBot="1">
      <c r="B286" s="281" t="s">
        <v>136</v>
      </c>
      <c r="C286" s="280"/>
      <c r="D286" s="280"/>
      <c r="E286" s="280"/>
      <c r="F286" s="280"/>
    </row>
    <row r="287" spans="2:12" ht="15.75" hidden="1" thickBot="1">
      <c r="B287" s="281" t="s">
        <v>141</v>
      </c>
      <c r="C287" s="280"/>
      <c r="D287" s="280"/>
      <c r="E287" s="280"/>
      <c r="F287" s="280"/>
    </row>
    <row r="288" spans="2:12" ht="15.75" hidden="1" thickBot="1">
      <c r="B288" s="281" t="s">
        <v>142</v>
      </c>
      <c r="C288" s="280"/>
      <c r="D288" s="280"/>
      <c r="E288" s="280"/>
      <c r="F288" s="280"/>
    </row>
    <row r="289" spans="2:12" ht="15.75" hidden="1" thickBot="1">
      <c r="B289" s="281" t="s">
        <v>143</v>
      </c>
      <c r="C289" s="280"/>
      <c r="D289" s="280"/>
      <c r="E289" s="280"/>
      <c r="F289" s="280"/>
    </row>
    <row r="290" spans="2:12" ht="15.75" hidden="1" thickBot="1">
      <c r="B290" s="279" t="s">
        <v>42</v>
      </c>
      <c r="C290" s="282">
        <f>C291+C292+C293+C294</f>
        <v>0</v>
      </c>
      <c r="D290" s="282">
        <f>D291+D292+D293+D294</f>
        <v>0</v>
      </c>
      <c r="E290" s="282">
        <f>E291+E292+E293+E294</f>
        <v>0</v>
      </c>
      <c r="F290" s="282">
        <f>F291+F292+F293+F294</f>
        <v>0</v>
      </c>
    </row>
    <row r="291" spans="2:12" ht="15.75" hidden="1" thickBot="1">
      <c r="B291" s="281" t="s">
        <v>136</v>
      </c>
      <c r="C291" s="282"/>
      <c r="D291" s="280"/>
      <c r="E291" s="280"/>
      <c r="F291" s="280"/>
    </row>
    <row r="292" spans="2:12" ht="15.75" hidden="1" thickBot="1">
      <c r="B292" s="281" t="s">
        <v>141</v>
      </c>
      <c r="C292" s="282"/>
      <c r="D292" s="280"/>
      <c r="E292" s="280"/>
      <c r="F292" s="280"/>
    </row>
    <row r="293" spans="2:12" ht="15.75" hidden="1" thickBot="1">
      <c r="B293" s="281" t="s">
        <v>142</v>
      </c>
      <c r="C293" s="282"/>
      <c r="D293" s="280"/>
      <c r="E293" s="280"/>
      <c r="F293" s="280"/>
    </row>
    <row r="294" spans="2:12" ht="15.75" hidden="1" thickBot="1">
      <c r="B294" s="281" t="s">
        <v>143</v>
      </c>
      <c r="C294" s="282"/>
      <c r="D294" s="280"/>
      <c r="E294" s="280"/>
      <c r="F294" s="280"/>
    </row>
    <row r="295" spans="2:12" ht="15.75" hidden="1" thickBot="1">
      <c r="B295" s="295" t="s">
        <v>144</v>
      </c>
      <c r="C295" s="282">
        <f>C285+C290</f>
        <v>0</v>
      </c>
      <c r="D295" s="282">
        <f>D285+D290</f>
        <v>0</v>
      </c>
      <c r="E295" s="282">
        <f>E285+E290</f>
        <v>0</v>
      </c>
      <c r="F295" s="282">
        <f>F285+F290</f>
        <v>0</v>
      </c>
    </row>
    <row r="296" spans="2:12" ht="34.5" hidden="1" thickBot="1">
      <c r="B296" s="273" t="s">
        <v>64</v>
      </c>
      <c r="C296" s="299"/>
      <c r="D296" s="297" t="s">
        <v>138</v>
      </c>
      <c r="E296" s="300"/>
      <c r="F296" s="301"/>
    </row>
    <row r="297" spans="2:12" ht="15.75" hidden="1" thickBot="1">
      <c r="B297" s="269" t="s">
        <v>14</v>
      </c>
      <c r="C297" s="1581"/>
      <c r="D297" s="1582"/>
      <c r="E297" s="1582"/>
      <c r="F297" s="1583"/>
    </row>
    <row r="298" spans="2:12" ht="15.75" hidden="1" thickBot="1">
      <c r="B298" s="269" t="s">
        <v>15</v>
      </c>
      <c r="C298" s="1584"/>
      <c r="D298" s="1585"/>
      <c r="E298" s="1585"/>
      <c r="F298" s="1586"/>
    </row>
    <row r="299" spans="2:12" hidden="1">
      <c r="B299" s="1576"/>
      <c r="C299" s="274">
        <v>2021</v>
      </c>
      <c r="D299" s="274">
        <v>2022</v>
      </c>
      <c r="E299" s="274">
        <v>2023</v>
      </c>
      <c r="F299" s="274">
        <v>2024</v>
      </c>
    </row>
    <row r="300" spans="2:12" ht="15.75" hidden="1" thickBot="1">
      <c r="B300" s="1577"/>
      <c r="C300" s="275" t="s">
        <v>7</v>
      </c>
      <c r="D300" s="275" t="s">
        <v>8</v>
      </c>
      <c r="E300" s="275" t="s">
        <v>8</v>
      </c>
      <c r="F300" s="275" t="s">
        <v>8</v>
      </c>
    </row>
    <row r="301" spans="2:12" ht="15.75" hidden="1" thickBot="1">
      <c r="B301" s="269" t="s">
        <v>16</v>
      </c>
      <c r="C301" s="269"/>
      <c r="D301" s="269"/>
      <c r="E301" s="269"/>
      <c r="F301" s="269"/>
    </row>
    <row r="302" spans="2:12" ht="15.75" hidden="1" thickBot="1">
      <c r="B302" s="269" t="s">
        <v>17</v>
      </c>
      <c r="C302" s="276">
        <f>C320</f>
        <v>0</v>
      </c>
      <c r="D302" s="276">
        <f>D320</f>
        <v>0</v>
      </c>
      <c r="E302" s="276">
        <f>E320</f>
        <v>0</v>
      </c>
      <c r="F302" s="276">
        <f>F320</f>
        <v>0</v>
      </c>
    </row>
    <row r="303" spans="2:12" ht="15.75" hidden="1" thickBot="1">
      <c r="B303" s="269" t="s">
        <v>18</v>
      </c>
      <c r="C303" s="276" t="e">
        <f>C302/C301</f>
        <v>#DIV/0!</v>
      </c>
      <c r="D303" s="276" t="e">
        <f>D302/D301</f>
        <v>#DIV/0!</v>
      </c>
      <c r="E303" s="276" t="e">
        <f>E302/E301</f>
        <v>#DIV/0!</v>
      </c>
      <c r="F303" s="276" t="e">
        <f>F302/F301</f>
        <v>#DIV/0!</v>
      </c>
    </row>
    <row r="304" spans="2:12" ht="15.75" hidden="1" thickBot="1">
      <c r="B304" s="269" t="s">
        <v>19</v>
      </c>
      <c r="C304" s="277" t="s">
        <v>20</v>
      </c>
      <c r="D304" s="278" t="e">
        <f>D301/C301-1</f>
        <v>#DIV/0!</v>
      </c>
      <c r="E304" s="278" t="e">
        <f t="shared" ref="E304:F306" si="9">E301/D301-1</f>
        <v>#DIV/0!</v>
      </c>
      <c r="F304" s="278" t="e">
        <f t="shared" si="9"/>
        <v>#DIV/0!</v>
      </c>
      <c r="H304" s="98"/>
      <c r="I304" s="98"/>
      <c r="J304" s="98"/>
      <c r="K304" s="98"/>
      <c r="L304" s="98"/>
    </row>
    <row r="305" spans="2:6" ht="15.75" hidden="1" thickBot="1">
      <c r="B305" s="269" t="s">
        <v>21</v>
      </c>
      <c r="C305" s="277" t="s">
        <v>20</v>
      </c>
      <c r="D305" s="278" t="e">
        <f>D302/C302-1</f>
        <v>#DIV/0!</v>
      </c>
      <c r="E305" s="278" t="e">
        <f t="shared" si="9"/>
        <v>#DIV/0!</v>
      </c>
      <c r="F305" s="278" t="e">
        <f t="shared" si="9"/>
        <v>#DIV/0!</v>
      </c>
    </row>
    <row r="306" spans="2:6" ht="15.75" hidden="1" thickBot="1">
      <c r="B306" s="269" t="s">
        <v>22</v>
      </c>
      <c r="C306" s="277" t="s">
        <v>20</v>
      </c>
      <c r="D306" s="278" t="e">
        <f>D303/C303-1</f>
        <v>#DIV/0!</v>
      </c>
      <c r="E306" s="278" t="e">
        <f t="shared" si="9"/>
        <v>#DIV/0!</v>
      </c>
      <c r="F306" s="278" t="e">
        <f t="shared" si="9"/>
        <v>#DIV/0!</v>
      </c>
    </row>
    <row r="307" spans="2:6" ht="15.75" hidden="1" thickBot="1">
      <c r="B307" s="1573" t="s">
        <v>185</v>
      </c>
      <c r="C307" s="1574"/>
      <c r="D307" s="1574"/>
      <c r="E307" s="1574"/>
      <c r="F307" s="1575"/>
    </row>
    <row r="308" spans="2:6" hidden="1">
      <c r="B308" s="1576"/>
      <c r="C308" s="274">
        <v>2021</v>
      </c>
      <c r="D308" s="274">
        <v>2022</v>
      </c>
      <c r="E308" s="274">
        <v>2023</v>
      </c>
      <c r="F308" s="274">
        <v>2024</v>
      </c>
    </row>
    <row r="309" spans="2:6" ht="15.75" hidden="1" thickBot="1">
      <c r="B309" s="1577"/>
      <c r="C309" s="275" t="s">
        <v>7</v>
      </c>
      <c r="D309" s="275" t="s">
        <v>8</v>
      </c>
      <c r="E309" s="275" t="s">
        <v>8</v>
      </c>
      <c r="F309" s="275" t="s">
        <v>8</v>
      </c>
    </row>
    <row r="310" spans="2:6" ht="15.75" hidden="1" thickBot="1">
      <c r="B310" s="279" t="s">
        <v>41</v>
      </c>
      <c r="C310" s="280">
        <f>C311+C312+C313+C314</f>
        <v>0</v>
      </c>
      <c r="D310" s="280">
        <f>D311+D312+D313+D314</f>
        <v>0</v>
      </c>
      <c r="E310" s="280">
        <f>E311+E312+E313+E314</f>
        <v>0</v>
      </c>
      <c r="F310" s="280">
        <f>F311+F312+F313+F314</f>
        <v>0</v>
      </c>
    </row>
    <row r="311" spans="2:6" ht="15.75" hidden="1" thickBot="1">
      <c r="B311" s="281" t="s">
        <v>136</v>
      </c>
      <c r="C311" s="280"/>
      <c r="D311" s="280"/>
      <c r="E311" s="280"/>
      <c r="F311" s="280"/>
    </row>
    <row r="312" spans="2:6" ht="15.75" hidden="1" thickBot="1">
      <c r="B312" s="281" t="s">
        <v>141</v>
      </c>
      <c r="C312" s="280"/>
      <c r="D312" s="280"/>
      <c r="E312" s="280"/>
      <c r="F312" s="280"/>
    </row>
    <row r="313" spans="2:6" ht="15.75" hidden="1" thickBot="1">
      <c r="B313" s="281" t="s">
        <v>142</v>
      </c>
      <c r="C313" s="280"/>
      <c r="D313" s="280"/>
      <c r="E313" s="280"/>
      <c r="F313" s="280"/>
    </row>
    <row r="314" spans="2:6" ht="15.75" hidden="1" thickBot="1">
      <c r="B314" s="281" t="s">
        <v>143</v>
      </c>
      <c r="C314" s="280"/>
      <c r="D314" s="280"/>
      <c r="E314" s="280"/>
      <c r="F314" s="280"/>
    </row>
    <row r="315" spans="2:6" ht="15.75" hidden="1" thickBot="1">
      <c r="B315" s="279" t="s">
        <v>42</v>
      </c>
      <c r="C315" s="282">
        <f>C316+C317+C318+C319</f>
        <v>0</v>
      </c>
      <c r="D315" s="282">
        <f>D316+D317+D318+D319</f>
        <v>0</v>
      </c>
      <c r="E315" s="282">
        <f>E316+E317+E318+E319</f>
        <v>0</v>
      </c>
      <c r="F315" s="282">
        <f>F316+F317+F318+F319</f>
        <v>0</v>
      </c>
    </row>
    <row r="316" spans="2:6" ht="15.75" hidden="1" thickBot="1">
      <c r="B316" s="281" t="s">
        <v>136</v>
      </c>
      <c r="C316" s="282"/>
      <c r="D316" s="280"/>
      <c r="E316" s="280"/>
      <c r="F316" s="280"/>
    </row>
    <row r="317" spans="2:6" ht="15.75" hidden="1" thickBot="1">
      <c r="B317" s="281" t="s">
        <v>141</v>
      </c>
      <c r="C317" s="282"/>
      <c r="D317" s="280"/>
      <c r="E317" s="280"/>
      <c r="F317" s="280"/>
    </row>
    <row r="318" spans="2:6" ht="15.75" hidden="1" thickBot="1">
      <c r="B318" s="281" t="s">
        <v>142</v>
      </c>
      <c r="C318" s="282"/>
      <c r="D318" s="280"/>
      <c r="E318" s="280"/>
      <c r="F318" s="280"/>
    </row>
    <row r="319" spans="2:6" ht="15.75" hidden="1" thickBot="1">
      <c r="B319" s="281" t="s">
        <v>143</v>
      </c>
      <c r="C319" s="282"/>
      <c r="D319" s="280"/>
      <c r="E319" s="280"/>
      <c r="F319" s="280"/>
    </row>
    <row r="320" spans="2:6" ht="15.75" hidden="1" thickBot="1">
      <c r="B320" s="287" t="s">
        <v>147</v>
      </c>
      <c r="C320" s="282">
        <f>C310+C315</f>
        <v>0</v>
      </c>
      <c r="D320" s="282">
        <f>D310+D315</f>
        <v>0</v>
      </c>
      <c r="E320" s="282">
        <f>E310+E315</f>
        <v>0</v>
      </c>
      <c r="F320" s="282">
        <f>F310+F315</f>
        <v>0</v>
      </c>
    </row>
    <row r="321" spans="2:12" ht="15.75" hidden="1" thickBot="1">
      <c r="B321" s="298" t="s">
        <v>43</v>
      </c>
      <c r="C321" s="1578"/>
      <c r="D321" s="1579"/>
      <c r="E321" s="1579"/>
      <c r="F321" s="1580"/>
    </row>
    <row r="322" spans="2:12" ht="34.5" hidden="1" thickBot="1">
      <c r="B322" s="273" t="s">
        <v>64</v>
      </c>
      <c r="C322" s="299"/>
      <c r="D322" s="297" t="s">
        <v>138</v>
      </c>
      <c r="E322" s="300"/>
      <c r="F322" s="301"/>
    </row>
    <row r="323" spans="2:12" ht="15.75" hidden="1" thickBot="1">
      <c r="B323" s="269" t="s">
        <v>14</v>
      </c>
      <c r="C323" s="1581"/>
      <c r="D323" s="1582"/>
      <c r="E323" s="1582"/>
      <c r="F323" s="1583"/>
    </row>
    <row r="324" spans="2:12" ht="15.75" hidden="1" thickBot="1">
      <c r="B324" s="269" t="s">
        <v>15</v>
      </c>
      <c r="C324" s="1584"/>
      <c r="D324" s="1585"/>
      <c r="E324" s="1585"/>
      <c r="F324" s="1586"/>
    </row>
    <row r="325" spans="2:12" hidden="1">
      <c r="B325" s="1576"/>
      <c r="C325" s="274">
        <v>2021</v>
      </c>
      <c r="D325" s="274">
        <v>2022</v>
      </c>
      <c r="E325" s="274">
        <v>2023</v>
      </c>
      <c r="F325" s="274">
        <v>2024</v>
      </c>
    </row>
    <row r="326" spans="2:12" ht="15.75" hidden="1" thickBot="1">
      <c r="B326" s="1577"/>
      <c r="C326" s="275" t="s">
        <v>7</v>
      </c>
      <c r="D326" s="275" t="s">
        <v>8</v>
      </c>
      <c r="E326" s="275" t="s">
        <v>8</v>
      </c>
      <c r="F326" s="275" t="s">
        <v>8</v>
      </c>
    </row>
    <row r="327" spans="2:12" ht="15.75" hidden="1" thickBot="1">
      <c r="B327" s="269" t="s">
        <v>16</v>
      </c>
      <c r="C327" s="269"/>
      <c r="D327" s="269"/>
      <c r="E327" s="269"/>
      <c r="F327" s="269"/>
    </row>
    <row r="328" spans="2:12" ht="15.75" hidden="1" thickBot="1">
      <c r="B328" s="269" t="s">
        <v>17</v>
      </c>
      <c r="C328" s="276">
        <f>C346</f>
        <v>0</v>
      </c>
      <c r="D328" s="276">
        <f>D346</f>
        <v>0</v>
      </c>
      <c r="E328" s="276">
        <f>E346</f>
        <v>0</v>
      </c>
      <c r="F328" s="276">
        <f>F346</f>
        <v>0</v>
      </c>
    </row>
    <row r="329" spans="2:12" ht="15.75" hidden="1" thickBot="1">
      <c r="B329" s="269" t="s">
        <v>18</v>
      </c>
      <c r="C329" s="276" t="e">
        <f>C328/C327</f>
        <v>#DIV/0!</v>
      </c>
      <c r="D329" s="276" t="e">
        <f>D328/D327</f>
        <v>#DIV/0!</v>
      </c>
      <c r="E329" s="276" t="e">
        <f>E328/E327</f>
        <v>#DIV/0!</v>
      </c>
      <c r="F329" s="276" t="e">
        <f>F328/F327</f>
        <v>#DIV/0!</v>
      </c>
    </row>
    <row r="330" spans="2:12" ht="15.75" hidden="1" thickBot="1">
      <c r="B330" s="269" t="s">
        <v>19</v>
      </c>
      <c r="C330" s="277" t="s">
        <v>20</v>
      </c>
      <c r="D330" s="278" t="e">
        <f>D327/C327-1</f>
        <v>#DIV/0!</v>
      </c>
      <c r="E330" s="278" t="e">
        <f t="shared" ref="E330:F332" si="10">E327/D327-1</f>
        <v>#DIV/0!</v>
      </c>
      <c r="F330" s="278" t="e">
        <f t="shared" si="10"/>
        <v>#DIV/0!</v>
      </c>
      <c r="H330" s="98"/>
      <c r="I330" s="98"/>
      <c r="J330" s="98"/>
      <c r="K330" s="98"/>
      <c r="L330" s="98"/>
    </row>
    <row r="331" spans="2:12" ht="15.75" hidden="1" thickBot="1">
      <c r="B331" s="269" t="s">
        <v>21</v>
      </c>
      <c r="C331" s="277" t="s">
        <v>20</v>
      </c>
      <c r="D331" s="278" t="e">
        <f>D328/C328-1</f>
        <v>#DIV/0!</v>
      </c>
      <c r="E331" s="278" t="e">
        <f t="shared" si="10"/>
        <v>#DIV/0!</v>
      </c>
      <c r="F331" s="278" t="e">
        <f t="shared" si="10"/>
        <v>#DIV/0!</v>
      </c>
    </row>
    <row r="332" spans="2:12" ht="15.75" hidden="1" thickBot="1">
      <c r="B332" s="269" t="s">
        <v>22</v>
      </c>
      <c r="C332" s="277" t="s">
        <v>20</v>
      </c>
      <c r="D332" s="278" t="e">
        <f>D329/C329-1</f>
        <v>#DIV/0!</v>
      </c>
      <c r="E332" s="278" t="e">
        <f t="shared" si="10"/>
        <v>#DIV/0!</v>
      </c>
      <c r="F332" s="278" t="e">
        <f t="shared" si="10"/>
        <v>#DIV/0!</v>
      </c>
    </row>
    <row r="333" spans="2:12" ht="15.75" hidden="1" thickBot="1">
      <c r="B333" s="1573" t="s">
        <v>97</v>
      </c>
      <c r="C333" s="1574"/>
      <c r="D333" s="1574"/>
      <c r="E333" s="1574"/>
      <c r="F333" s="1575"/>
    </row>
    <row r="334" spans="2:12" hidden="1">
      <c r="B334" s="1576"/>
      <c r="C334" s="274">
        <v>2019</v>
      </c>
      <c r="D334" s="274">
        <v>2020</v>
      </c>
      <c r="E334" s="274">
        <v>2021</v>
      </c>
      <c r="F334" s="274">
        <v>2022</v>
      </c>
    </row>
    <row r="335" spans="2:12" ht="15.75" hidden="1" thickBot="1">
      <c r="B335" s="1577"/>
      <c r="C335" s="275" t="s">
        <v>7</v>
      </c>
      <c r="D335" s="275" t="s">
        <v>8</v>
      </c>
      <c r="E335" s="275" t="s">
        <v>8</v>
      </c>
      <c r="F335" s="275" t="s">
        <v>8</v>
      </c>
    </row>
    <row r="336" spans="2:12" ht="15.75" hidden="1" thickBot="1">
      <c r="B336" s="279" t="s">
        <v>41</v>
      </c>
      <c r="C336" s="280">
        <f>C337+C338+C339+C340</f>
        <v>0</v>
      </c>
      <c r="D336" s="280">
        <f>D337+D338+D339+D340</f>
        <v>0</v>
      </c>
      <c r="E336" s="280">
        <f>E337+E338+E339+E340</f>
        <v>0</v>
      </c>
      <c r="F336" s="280">
        <f>F337+F338+F339+F340</f>
        <v>0</v>
      </c>
    </row>
    <row r="337" spans="2:6" ht="15.75" hidden="1" thickBot="1">
      <c r="B337" s="281" t="s">
        <v>136</v>
      </c>
      <c r="C337" s="280"/>
      <c r="D337" s="280"/>
      <c r="E337" s="280"/>
      <c r="F337" s="280"/>
    </row>
    <row r="338" spans="2:6" ht="15.75" hidden="1" thickBot="1">
      <c r="B338" s="281" t="s">
        <v>141</v>
      </c>
      <c r="C338" s="280"/>
      <c r="D338" s="280"/>
      <c r="E338" s="280"/>
      <c r="F338" s="280"/>
    </row>
    <row r="339" spans="2:6" ht="15.75" hidden="1" thickBot="1">
      <c r="B339" s="281" t="s">
        <v>142</v>
      </c>
      <c r="C339" s="280"/>
      <c r="D339" s="280"/>
      <c r="E339" s="280"/>
      <c r="F339" s="280"/>
    </row>
    <row r="340" spans="2:6" ht="15.75" hidden="1" thickBot="1">
      <c r="B340" s="281" t="s">
        <v>143</v>
      </c>
      <c r="C340" s="280"/>
      <c r="D340" s="280"/>
      <c r="E340" s="280"/>
      <c r="F340" s="280"/>
    </row>
    <row r="341" spans="2:6" ht="15.75" hidden="1" thickBot="1">
      <c r="B341" s="279" t="s">
        <v>42</v>
      </c>
      <c r="C341" s="282">
        <f>C342+C343+C344+C345</f>
        <v>0</v>
      </c>
      <c r="D341" s="282">
        <f>D342+D343+D344+D345</f>
        <v>0</v>
      </c>
      <c r="E341" s="282">
        <f>E342+E343+E344+E345</f>
        <v>0</v>
      </c>
      <c r="F341" s="282">
        <f>F342+F343+F344+F345</f>
        <v>0</v>
      </c>
    </row>
    <row r="342" spans="2:6" ht="15.75" hidden="1" thickBot="1">
      <c r="B342" s="281" t="s">
        <v>136</v>
      </c>
      <c r="C342" s="282"/>
      <c r="D342" s="282"/>
      <c r="E342" s="282"/>
      <c r="F342" s="282"/>
    </row>
    <row r="343" spans="2:6" ht="15.75" hidden="1" thickBot="1">
      <c r="B343" s="281" t="s">
        <v>141</v>
      </c>
      <c r="C343" s="282"/>
      <c r="D343" s="282"/>
      <c r="E343" s="282"/>
      <c r="F343" s="282"/>
    </row>
    <row r="344" spans="2:6" ht="15.75" hidden="1" thickBot="1">
      <c r="B344" s="281" t="s">
        <v>142</v>
      </c>
      <c r="C344" s="282"/>
      <c r="D344" s="282"/>
      <c r="E344" s="282"/>
      <c r="F344" s="282"/>
    </row>
    <row r="345" spans="2:6" ht="15.75" hidden="1" thickBot="1">
      <c r="B345" s="281" t="s">
        <v>143</v>
      </c>
      <c r="C345" s="282"/>
      <c r="D345" s="282"/>
      <c r="E345" s="282"/>
      <c r="F345" s="282"/>
    </row>
    <row r="346" spans="2:6" ht="15.75" thickBot="1">
      <c r="B346" s="287" t="s">
        <v>47</v>
      </c>
      <c r="C346" s="282">
        <f>C336+C341</f>
        <v>0</v>
      </c>
      <c r="D346" s="282">
        <f>D336+D341</f>
        <v>0</v>
      </c>
      <c r="E346" s="282">
        <f>E336+E341</f>
        <v>0</v>
      </c>
      <c r="F346" s="282">
        <f>F336+F341</f>
        <v>0</v>
      </c>
    </row>
    <row r="347" spans="2:6" ht="15.75" thickBot="1">
      <c r="B347" s="302"/>
      <c r="C347" s="303"/>
      <c r="D347" s="303"/>
      <c r="E347" s="303"/>
      <c r="F347" s="303"/>
    </row>
    <row r="348" spans="2:6" ht="24.75" thickBot="1">
      <c r="B348" s="268" t="s">
        <v>49</v>
      </c>
      <c r="C348" s="304">
        <f>+C223+C147+C69+C28+C172+C106+C328+C302+C277+C252+C197</f>
        <v>70620</v>
      </c>
      <c r="D348" s="304">
        <f>+D223+D147+D69+D28+D172+D106+D328+D302+D277+D252+D197</f>
        <v>99320</v>
      </c>
      <c r="E348" s="304">
        <f>+E223+E147+E69+E28+E172+E106+E328+E302+E277+E252+E197</f>
        <v>98820</v>
      </c>
      <c r="F348" s="304">
        <f>+F223+F147+F69+F28+F172+F106+F328+F302+F277+F252+F197</f>
        <v>70820</v>
      </c>
    </row>
    <row r="349" spans="2:6" ht="24.75" thickBot="1">
      <c r="B349" s="268" t="s">
        <v>50</v>
      </c>
      <c r="C349" s="304">
        <f>+C241+C215+C135+C98+C57+C346+C320+C295+C270+C190+C165</f>
        <v>70620</v>
      </c>
      <c r="D349" s="304">
        <f>+D241+D215+D135+D98+D57+D346+D320+D295+D270+D190+D165</f>
        <v>99320</v>
      </c>
      <c r="E349" s="304">
        <f>+E241+E215+E135+E98+E57+E346+E320+E295+E270+E190+E165</f>
        <v>98820</v>
      </c>
      <c r="F349" s="304">
        <f>+F241+F215+F135+F98+F57+F346+F320+F295+F270+F190+F165</f>
        <v>70820</v>
      </c>
    </row>
    <row r="350" spans="2:6" ht="15.75" thickBot="1">
      <c r="B350" s="279" t="s">
        <v>23</v>
      </c>
      <c r="C350" s="306">
        <f>C351+C352</f>
        <v>49570</v>
      </c>
      <c r="D350" s="306">
        <f>D351+D352</f>
        <v>73570</v>
      </c>
      <c r="E350" s="306">
        <f>E351+E352</f>
        <v>73570</v>
      </c>
      <c r="F350" s="306">
        <f>F351+F352</f>
        <v>49570</v>
      </c>
    </row>
    <row r="351" spans="2:6" ht="15.75" thickBot="1">
      <c r="B351" s="281" t="s">
        <v>136</v>
      </c>
      <c r="C351" s="282">
        <f t="shared" ref="C351:F352" si="11">C37+C78+C115</f>
        <v>49570</v>
      </c>
      <c r="D351" s="282">
        <f t="shared" si="11"/>
        <v>73570</v>
      </c>
      <c r="E351" s="282">
        <f t="shared" si="11"/>
        <v>73570</v>
      </c>
      <c r="F351" s="282">
        <f t="shared" si="11"/>
        <v>49570</v>
      </c>
    </row>
    <row r="352" spans="2:6" ht="15.75" thickBot="1">
      <c r="B352" s="281" t="s">
        <v>148</v>
      </c>
      <c r="C352" s="282">
        <f t="shared" si="11"/>
        <v>0</v>
      </c>
      <c r="D352" s="282">
        <f t="shared" si="11"/>
        <v>0</v>
      </c>
      <c r="E352" s="282">
        <f t="shared" si="11"/>
        <v>0</v>
      </c>
      <c r="F352" s="282">
        <f t="shared" si="11"/>
        <v>0</v>
      </c>
    </row>
    <row r="353" spans="2:6" ht="24.75" thickBot="1">
      <c r="B353" s="279" t="s">
        <v>24</v>
      </c>
      <c r="C353" s="306">
        <f>C354+C355</f>
        <v>7500</v>
      </c>
      <c r="D353" s="306">
        <f>D354+D355</f>
        <v>12500</v>
      </c>
      <c r="E353" s="306">
        <f>E354+E355</f>
        <v>12500</v>
      </c>
      <c r="F353" s="306">
        <f>F354+F355</f>
        <v>7500</v>
      </c>
    </row>
    <row r="354" spans="2:6" ht="15.75" thickBot="1">
      <c r="B354" s="281" t="s">
        <v>136</v>
      </c>
      <c r="C354" s="280">
        <f>C40+C81+C118</f>
        <v>7500</v>
      </c>
      <c r="D354" s="280">
        <f>D40+D81+D118</f>
        <v>12500</v>
      </c>
      <c r="E354" s="280">
        <f>E40+E81+E118</f>
        <v>12500</v>
      </c>
      <c r="F354" s="280">
        <f>F40+F81+F118</f>
        <v>7500</v>
      </c>
    </row>
    <row r="355" spans="2:6" ht="15.75" thickBot="1">
      <c r="B355" s="281" t="s">
        <v>148</v>
      </c>
      <c r="C355" s="282">
        <f>C41+C82+C116</f>
        <v>0</v>
      </c>
      <c r="D355" s="282">
        <f>D41+D82+D116</f>
        <v>0</v>
      </c>
      <c r="E355" s="282">
        <f>E41+E82+E116</f>
        <v>0</v>
      </c>
      <c r="F355" s="282">
        <f>F41+F82+F116</f>
        <v>0</v>
      </c>
    </row>
    <row r="356" spans="2:6" ht="15.75" thickBot="1">
      <c r="B356" s="279" t="s">
        <v>25</v>
      </c>
      <c r="C356" s="306">
        <f>C357+C358</f>
        <v>12550</v>
      </c>
      <c r="D356" s="306">
        <f>D357+D358</f>
        <v>12250</v>
      </c>
      <c r="E356" s="306">
        <f>E357+E358</f>
        <v>11750</v>
      </c>
      <c r="F356" s="306">
        <f>F357+F358</f>
        <v>12750</v>
      </c>
    </row>
    <row r="357" spans="2:6" ht="15.75" thickBot="1">
      <c r="B357" s="281" t="s">
        <v>136</v>
      </c>
      <c r="C357" s="282">
        <f t="shared" ref="C357:F358" si="12">C43+C84+C121</f>
        <v>12550</v>
      </c>
      <c r="D357" s="282">
        <f>D43+D84+D121</f>
        <v>12250</v>
      </c>
      <c r="E357" s="282">
        <f t="shared" si="12"/>
        <v>11750</v>
      </c>
      <c r="F357" s="282">
        <f t="shared" si="12"/>
        <v>12750</v>
      </c>
    </row>
    <row r="358" spans="2:6" ht="15.75" thickBot="1">
      <c r="B358" s="281" t="s">
        <v>148</v>
      </c>
      <c r="C358" s="282">
        <f t="shared" si="12"/>
        <v>0</v>
      </c>
      <c r="D358" s="282">
        <f t="shared" si="12"/>
        <v>0</v>
      </c>
      <c r="E358" s="282">
        <f t="shared" si="12"/>
        <v>0</v>
      </c>
      <c r="F358" s="282">
        <f t="shared" si="12"/>
        <v>0</v>
      </c>
    </row>
    <row r="359" spans="2:6" ht="15.75" thickBot="1">
      <c r="B359" s="279" t="s">
        <v>26</v>
      </c>
      <c r="C359" s="306">
        <f>C360+C361</f>
        <v>0</v>
      </c>
      <c r="D359" s="306">
        <f>D360+D361</f>
        <v>0</v>
      </c>
      <c r="E359" s="306">
        <f>E360+E361</f>
        <v>0</v>
      </c>
      <c r="F359" s="306">
        <f>F360+F361</f>
        <v>0</v>
      </c>
    </row>
    <row r="360" spans="2:6" ht="15.75" thickBot="1">
      <c r="B360" s="281" t="s">
        <v>136</v>
      </c>
      <c r="C360" s="280">
        <f t="shared" ref="C360:F361" si="13">C46+C87+C124</f>
        <v>0</v>
      </c>
      <c r="D360" s="280">
        <f t="shared" si="13"/>
        <v>0</v>
      </c>
      <c r="E360" s="280">
        <f t="shared" si="13"/>
        <v>0</v>
      </c>
      <c r="F360" s="280">
        <f t="shared" si="13"/>
        <v>0</v>
      </c>
    </row>
    <row r="361" spans="2:6" ht="15.75" thickBot="1">
      <c r="B361" s="281" t="s">
        <v>148</v>
      </c>
      <c r="C361" s="282">
        <f t="shared" si="13"/>
        <v>0</v>
      </c>
      <c r="D361" s="282">
        <f t="shared" si="13"/>
        <v>0</v>
      </c>
      <c r="E361" s="282">
        <f t="shared" si="13"/>
        <v>0</v>
      </c>
      <c r="F361" s="282">
        <f t="shared" si="13"/>
        <v>0</v>
      </c>
    </row>
    <row r="362" spans="2:6" ht="15.75" thickBot="1">
      <c r="B362" s="279" t="s">
        <v>27</v>
      </c>
      <c r="C362" s="306">
        <f>C363+C364</f>
        <v>0</v>
      </c>
      <c r="D362" s="306">
        <f>D363+D364</f>
        <v>0</v>
      </c>
      <c r="E362" s="306">
        <f>E363+E364</f>
        <v>0</v>
      </c>
      <c r="F362" s="306">
        <f>F363+F364</f>
        <v>0</v>
      </c>
    </row>
    <row r="363" spans="2:6" ht="15.75" thickBot="1">
      <c r="B363" s="281" t="s">
        <v>136</v>
      </c>
      <c r="C363" s="280">
        <f t="shared" ref="C363:F364" si="14">C49+C90+C127</f>
        <v>0</v>
      </c>
      <c r="D363" s="280">
        <f t="shared" si="14"/>
        <v>0</v>
      </c>
      <c r="E363" s="280">
        <f t="shared" si="14"/>
        <v>0</v>
      </c>
      <c r="F363" s="280">
        <f t="shared" si="14"/>
        <v>0</v>
      </c>
    </row>
    <row r="364" spans="2:6" ht="15.75" thickBot="1">
      <c r="B364" s="281" t="s">
        <v>148</v>
      </c>
      <c r="C364" s="282">
        <f t="shared" si="14"/>
        <v>0</v>
      </c>
      <c r="D364" s="282">
        <f t="shared" si="14"/>
        <v>0</v>
      </c>
      <c r="E364" s="282">
        <f t="shared" si="14"/>
        <v>0</v>
      </c>
      <c r="F364" s="282">
        <f t="shared" si="14"/>
        <v>0</v>
      </c>
    </row>
    <row r="365" spans="2:6" ht="15.75" thickBot="1">
      <c r="B365" s="279" t="s">
        <v>28</v>
      </c>
      <c r="C365" s="306">
        <f>C366+C367</f>
        <v>0</v>
      </c>
      <c r="D365" s="306">
        <f>D366+D367</f>
        <v>0</v>
      </c>
      <c r="E365" s="306">
        <f>E366+E367</f>
        <v>0</v>
      </c>
      <c r="F365" s="306">
        <f>F366+F367</f>
        <v>0</v>
      </c>
    </row>
    <row r="366" spans="2:6" ht="15.75" thickBot="1">
      <c r="B366" s="281" t="s">
        <v>136</v>
      </c>
      <c r="C366" s="280">
        <f t="shared" ref="C366:F367" si="15">C52+C93+C130</f>
        <v>0</v>
      </c>
      <c r="D366" s="280">
        <f t="shared" si="15"/>
        <v>0</v>
      </c>
      <c r="E366" s="280">
        <f t="shared" si="15"/>
        <v>0</v>
      </c>
      <c r="F366" s="280">
        <f t="shared" si="15"/>
        <v>0</v>
      </c>
    </row>
    <row r="367" spans="2:6" ht="15.75" thickBot="1">
      <c r="B367" s="281" t="s">
        <v>148</v>
      </c>
      <c r="C367" s="282">
        <f t="shared" si="15"/>
        <v>0</v>
      </c>
      <c r="D367" s="282">
        <f t="shared" si="15"/>
        <v>0</v>
      </c>
      <c r="E367" s="282">
        <f t="shared" si="15"/>
        <v>0</v>
      </c>
      <c r="F367" s="282">
        <f t="shared" si="15"/>
        <v>0</v>
      </c>
    </row>
    <row r="368" spans="2:6" ht="24.75" thickBot="1">
      <c r="B368" s="279" t="s">
        <v>29</v>
      </c>
      <c r="C368" s="306">
        <f>C95+C54</f>
        <v>0</v>
      </c>
      <c r="D368" s="306">
        <f>D95+D54</f>
        <v>0</v>
      </c>
      <c r="E368" s="306">
        <f>E95+E54</f>
        <v>0</v>
      </c>
      <c r="F368" s="306">
        <f>F95+F54</f>
        <v>0</v>
      </c>
    </row>
    <row r="369" spans="2:6" ht="15.75" thickBot="1">
      <c r="B369" s="281" t="s">
        <v>136</v>
      </c>
      <c r="C369" s="280">
        <f t="shared" ref="C369:F370" si="16">C55+C96+C133</f>
        <v>0</v>
      </c>
      <c r="D369" s="280">
        <f t="shared" si="16"/>
        <v>0</v>
      </c>
      <c r="E369" s="280">
        <f t="shared" si="16"/>
        <v>0</v>
      </c>
      <c r="F369" s="280">
        <f t="shared" si="16"/>
        <v>0</v>
      </c>
    </row>
    <row r="370" spans="2:6" ht="15.75" thickBot="1">
      <c r="B370" s="281" t="s">
        <v>148</v>
      </c>
      <c r="C370" s="282">
        <f t="shared" si="16"/>
        <v>0</v>
      </c>
      <c r="D370" s="282">
        <f t="shared" si="16"/>
        <v>0</v>
      </c>
      <c r="E370" s="282">
        <f t="shared" si="16"/>
        <v>0</v>
      </c>
      <c r="F370" s="282">
        <f t="shared" si="16"/>
        <v>0</v>
      </c>
    </row>
    <row r="371" spans="2:6" ht="15.75" thickBot="1">
      <c r="B371" s="279" t="s">
        <v>51</v>
      </c>
      <c r="C371" s="306">
        <f>C372+C373+C374+C375</f>
        <v>0</v>
      </c>
      <c r="D371" s="306">
        <f>D372+D373+D374+D375</f>
        <v>0</v>
      </c>
      <c r="E371" s="306">
        <f>E372+E373+E374+E375</f>
        <v>0</v>
      </c>
      <c r="F371" s="306">
        <f>F372+F373+F374+F375</f>
        <v>0</v>
      </c>
    </row>
    <row r="372" spans="2:6" ht="15.75" thickBot="1">
      <c r="B372" s="281" t="s">
        <v>136</v>
      </c>
      <c r="C372" s="280">
        <f t="shared" ref="C372:F375" si="17">C156+C181+C206+C232+C261+C286+C311+C337</f>
        <v>0</v>
      </c>
      <c r="D372" s="280">
        <f t="shared" si="17"/>
        <v>0</v>
      </c>
      <c r="E372" s="280">
        <f t="shared" si="17"/>
        <v>0</v>
      </c>
      <c r="F372" s="280">
        <f t="shared" si="17"/>
        <v>0</v>
      </c>
    </row>
    <row r="373" spans="2:6" ht="15.75" thickBot="1">
      <c r="B373" s="281" t="s">
        <v>149</v>
      </c>
      <c r="C373" s="280">
        <f t="shared" si="17"/>
        <v>0</v>
      </c>
      <c r="D373" s="280">
        <f t="shared" si="17"/>
        <v>0</v>
      </c>
      <c r="E373" s="280">
        <f t="shared" si="17"/>
        <v>0</v>
      </c>
      <c r="F373" s="280">
        <f t="shared" si="17"/>
        <v>0</v>
      </c>
    </row>
    <row r="374" spans="2:6" ht="15.75" thickBot="1">
      <c r="B374" s="281" t="s">
        <v>142</v>
      </c>
      <c r="C374" s="280">
        <f t="shared" si="17"/>
        <v>0</v>
      </c>
      <c r="D374" s="280">
        <f t="shared" si="17"/>
        <v>0</v>
      </c>
      <c r="E374" s="280">
        <f t="shared" si="17"/>
        <v>0</v>
      </c>
      <c r="F374" s="280">
        <f t="shared" si="17"/>
        <v>0</v>
      </c>
    </row>
    <row r="375" spans="2:6" ht="15.75" thickBot="1">
      <c r="B375" s="281" t="s">
        <v>143</v>
      </c>
      <c r="C375" s="280">
        <f t="shared" si="17"/>
        <v>0</v>
      </c>
      <c r="D375" s="280">
        <f t="shared" si="17"/>
        <v>0</v>
      </c>
      <c r="E375" s="280">
        <f t="shared" si="17"/>
        <v>0</v>
      </c>
      <c r="F375" s="280">
        <f t="shared" si="17"/>
        <v>0</v>
      </c>
    </row>
    <row r="376" spans="2:6" ht="15.75" thickBot="1">
      <c r="B376" s="279" t="s">
        <v>52</v>
      </c>
      <c r="C376" s="306">
        <f>C377+C378+C379+C380</f>
        <v>1000</v>
      </c>
      <c r="D376" s="306">
        <f>D377+D378+D379+D380</f>
        <v>1000</v>
      </c>
      <c r="E376" s="306">
        <f>E377+E378+E379+E380</f>
        <v>1000</v>
      </c>
      <c r="F376" s="306">
        <f>F377+F378+F379+F380</f>
        <v>1000</v>
      </c>
    </row>
    <row r="377" spans="2:6" ht="15.75" thickBot="1">
      <c r="B377" s="281" t="s">
        <v>136</v>
      </c>
      <c r="C377" s="280">
        <f t="shared" ref="C377:F380" si="18">C161+C186+C211+C237+C266+C291+C316+C342</f>
        <v>1000</v>
      </c>
      <c r="D377" s="280">
        <f t="shared" si="18"/>
        <v>1000</v>
      </c>
      <c r="E377" s="280">
        <f t="shared" si="18"/>
        <v>1000</v>
      </c>
      <c r="F377" s="280">
        <f t="shared" si="18"/>
        <v>1000</v>
      </c>
    </row>
    <row r="378" spans="2:6" ht="15.75" thickBot="1">
      <c r="B378" s="281" t="s">
        <v>149</v>
      </c>
      <c r="C378" s="280">
        <f t="shared" si="18"/>
        <v>0</v>
      </c>
      <c r="D378" s="280">
        <f t="shared" si="18"/>
        <v>0</v>
      </c>
      <c r="E378" s="280">
        <f t="shared" si="18"/>
        <v>0</v>
      </c>
      <c r="F378" s="280">
        <f t="shared" si="18"/>
        <v>0</v>
      </c>
    </row>
    <row r="379" spans="2:6" ht="15.75" thickBot="1">
      <c r="B379" s="281" t="s">
        <v>142</v>
      </c>
      <c r="C379" s="280">
        <f t="shared" si="18"/>
        <v>0</v>
      </c>
      <c r="D379" s="280">
        <f t="shared" si="18"/>
        <v>0</v>
      </c>
      <c r="E379" s="280">
        <f t="shared" si="18"/>
        <v>0</v>
      </c>
      <c r="F379" s="280">
        <f t="shared" si="18"/>
        <v>0</v>
      </c>
    </row>
    <row r="380" spans="2:6" ht="15.75" thickBot="1">
      <c r="B380" s="281" t="s">
        <v>143</v>
      </c>
      <c r="C380" s="280">
        <f t="shared" si="18"/>
        <v>0</v>
      </c>
      <c r="D380" s="280">
        <f t="shared" si="18"/>
        <v>0</v>
      </c>
      <c r="E380" s="280">
        <f t="shared" si="18"/>
        <v>0</v>
      </c>
      <c r="F380" s="280">
        <f t="shared" si="18"/>
        <v>0</v>
      </c>
    </row>
    <row r="381" spans="2:6" ht="15.75" thickBot="1">
      <c r="B381" s="288" t="s">
        <v>31</v>
      </c>
      <c r="C381" s="289">
        <f>IF(C349-C348=0,0,"Error")</f>
        <v>0</v>
      </c>
      <c r="D381" s="289">
        <f>IF(D349-D348=0,0,"Error")</f>
        <v>0</v>
      </c>
      <c r="E381" s="289">
        <f>IF(E349-E348=0,0,"Error")</f>
        <v>0</v>
      </c>
      <c r="F381" s="289">
        <f>IF(F349-F348=0,0,"Error")</f>
        <v>0</v>
      </c>
    </row>
    <row r="382" spans="2:6">
      <c r="B382" s="127"/>
      <c r="C382" s="128"/>
      <c r="D382" s="128"/>
      <c r="E382" s="128"/>
      <c r="F382" s="128"/>
    </row>
  </sheetData>
  <mergeCells count="91">
    <mergeCell ref="B20:F20"/>
    <mergeCell ref="A1:G1"/>
    <mergeCell ref="B2:F2"/>
    <mergeCell ref="C4:F4"/>
    <mergeCell ref="C5:F5"/>
    <mergeCell ref="C6:F6"/>
    <mergeCell ref="B7:F7"/>
    <mergeCell ref="B8:F10"/>
    <mergeCell ref="C11:F11"/>
    <mergeCell ref="B12:B13"/>
    <mergeCell ref="C16:F16"/>
    <mergeCell ref="B17:F17"/>
    <mergeCell ref="C63:F63"/>
    <mergeCell ref="B21:F21"/>
    <mergeCell ref="C22:F22"/>
    <mergeCell ref="C23:F23"/>
    <mergeCell ref="C24:F24"/>
    <mergeCell ref="B25:B26"/>
    <mergeCell ref="B33:F33"/>
    <mergeCell ref="B34:B35"/>
    <mergeCell ref="C59:F59"/>
    <mergeCell ref="C60:F60"/>
    <mergeCell ref="C61:F61"/>
    <mergeCell ref="C62:F62"/>
    <mergeCell ref="B137:F137"/>
    <mergeCell ref="C64:F64"/>
    <mergeCell ref="C65:F65"/>
    <mergeCell ref="B66:B67"/>
    <mergeCell ref="B74:F74"/>
    <mergeCell ref="B75:B76"/>
    <mergeCell ref="C100:F100"/>
    <mergeCell ref="C101:F101"/>
    <mergeCell ref="C102:F102"/>
    <mergeCell ref="B103:B104"/>
    <mergeCell ref="B111:F111"/>
    <mergeCell ref="B112:B113"/>
    <mergeCell ref="C167:F167"/>
    <mergeCell ref="B138:F138"/>
    <mergeCell ref="C139:F139"/>
    <mergeCell ref="E140:F140"/>
    <mergeCell ref="H140:L142"/>
    <mergeCell ref="C141:F141"/>
    <mergeCell ref="C142:F142"/>
    <mergeCell ref="C143:F143"/>
    <mergeCell ref="B144:B145"/>
    <mergeCell ref="B152:F152"/>
    <mergeCell ref="B153:B154"/>
    <mergeCell ref="E166:F166"/>
    <mergeCell ref="C219:F219"/>
    <mergeCell ref="C168:F168"/>
    <mergeCell ref="B169:B170"/>
    <mergeCell ref="B177:F177"/>
    <mergeCell ref="B178:B179"/>
    <mergeCell ref="C192:F192"/>
    <mergeCell ref="C193:F193"/>
    <mergeCell ref="B194:B195"/>
    <mergeCell ref="B202:F202"/>
    <mergeCell ref="B203:B204"/>
    <mergeCell ref="C216:F216"/>
    <mergeCell ref="C218:F218"/>
    <mergeCell ref="B249:B250"/>
    <mergeCell ref="B220:B221"/>
    <mergeCell ref="B228:F228"/>
    <mergeCell ref="B229:B230"/>
    <mergeCell ref="B242:F242"/>
    <mergeCell ref="B243:F243"/>
    <mergeCell ref="C244:F244"/>
    <mergeCell ref="E245:F245"/>
    <mergeCell ref="H245:L247"/>
    <mergeCell ref="C246:F246"/>
    <mergeCell ref="C247:F247"/>
    <mergeCell ref="C248:F248"/>
    <mergeCell ref="B307:F307"/>
    <mergeCell ref="B257:F257"/>
    <mergeCell ref="B258:B259"/>
    <mergeCell ref="E271:F271"/>
    <mergeCell ref="C272:F272"/>
    <mergeCell ref="C273:F273"/>
    <mergeCell ref="B274:B275"/>
    <mergeCell ref="B282:F282"/>
    <mergeCell ref="B283:B284"/>
    <mergeCell ref="C297:F297"/>
    <mergeCell ref="C298:F298"/>
    <mergeCell ref="B299:B300"/>
    <mergeCell ref="B334:B335"/>
    <mergeCell ref="B308:B309"/>
    <mergeCell ref="C321:F321"/>
    <mergeCell ref="C323:F323"/>
    <mergeCell ref="C324:F324"/>
    <mergeCell ref="B325:B326"/>
    <mergeCell ref="B333:F333"/>
  </mergeCells>
  <pageMargins left="0.7" right="0.7" top="0.75" bottom="0.75" header="0.3" footer="0.3"/>
  <pageSetup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77"/>
  <sheetViews>
    <sheetView view="pageBreakPreview" topLeftCell="A354" zoomScale="60" zoomScaleNormal="130" workbookViewId="0">
      <selection activeCell="H336" sqref="H336"/>
    </sheetView>
  </sheetViews>
  <sheetFormatPr defaultColWidth="12.140625" defaultRowHeight="15"/>
  <cols>
    <col min="1" max="1" width="10" style="539" customWidth="1"/>
    <col min="2" max="2" width="32.5703125" style="539" customWidth="1"/>
    <col min="3" max="3" width="15.140625" style="539" customWidth="1"/>
    <col min="4" max="6" width="12.140625" style="539"/>
    <col min="7" max="7" width="0" style="539" hidden="1" customWidth="1"/>
    <col min="8" max="8" width="12" style="539" hidden="1" customWidth="1"/>
    <col min="9" max="17" width="0" style="539" hidden="1" customWidth="1"/>
    <col min="18" max="16384" width="12.140625" style="539"/>
  </cols>
  <sheetData>
    <row r="2" spans="1:7">
      <c r="A2" s="1620" t="s">
        <v>499</v>
      </c>
      <c r="B2" s="1620"/>
      <c r="C2" s="1620"/>
      <c r="D2" s="1620"/>
      <c r="E2" s="1620"/>
      <c r="F2" s="1620"/>
      <c r="G2" s="1620"/>
    </row>
    <row r="3" spans="1:7">
      <c r="A3" s="151"/>
      <c r="B3" s="1621" t="s">
        <v>545</v>
      </c>
      <c r="C3" s="1621"/>
      <c r="D3" s="1621"/>
      <c r="E3" s="1621"/>
      <c r="F3" s="1621"/>
      <c r="G3" s="151"/>
    </row>
    <row r="4" spans="1:7" ht="15.75" thickBot="1"/>
    <row r="5" spans="1:7" ht="21.75" customHeight="1" thickBot="1">
      <c r="B5" s="540" t="s">
        <v>0</v>
      </c>
      <c r="C5" s="1622" t="s">
        <v>228</v>
      </c>
      <c r="D5" s="1622"/>
      <c r="E5" s="1622"/>
      <c r="F5" s="1622"/>
    </row>
    <row r="6" spans="1:7" ht="21.75" customHeight="1" thickBot="1">
      <c r="B6" s="540" t="s">
        <v>1</v>
      </c>
      <c r="C6" s="1623" t="s">
        <v>298</v>
      </c>
      <c r="D6" s="1624"/>
      <c r="E6" s="1624"/>
      <c r="F6" s="1625"/>
    </row>
    <row r="7" spans="1:7" ht="22.5" customHeight="1" thickBot="1">
      <c r="B7" s="540" t="s">
        <v>3</v>
      </c>
      <c r="C7" s="1626" t="s">
        <v>544</v>
      </c>
      <c r="D7" s="1627"/>
      <c r="E7" s="1627"/>
      <c r="F7" s="1628"/>
    </row>
    <row r="8" spans="1:7" ht="15.75" thickBot="1">
      <c r="B8" s="1629" t="s">
        <v>4</v>
      </c>
      <c r="C8" s="1630"/>
      <c r="D8" s="1630"/>
      <c r="E8" s="1630"/>
      <c r="F8" s="1631"/>
    </row>
    <row r="9" spans="1:7" ht="15.75" thickBot="1">
      <c r="B9" s="1632" t="s">
        <v>2192</v>
      </c>
      <c r="C9" s="1633"/>
      <c r="D9" s="1633"/>
      <c r="E9" s="1633"/>
      <c r="F9" s="1634"/>
    </row>
    <row r="10" spans="1:7" ht="15.75" thickBot="1">
      <c r="B10" s="1632"/>
      <c r="C10" s="1633"/>
      <c r="D10" s="1633"/>
      <c r="E10" s="1633"/>
      <c r="F10" s="1634"/>
    </row>
    <row r="11" spans="1:7" ht="15.75" thickBot="1">
      <c r="B11" s="1632"/>
      <c r="C11" s="1633"/>
      <c r="D11" s="1633"/>
      <c r="E11" s="1633"/>
      <c r="F11" s="1634"/>
    </row>
    <row r="12" spans="1:7" ht="42" customHeight="1" thickBot="1">
      <c r="B12" s="541" t="s">
        <v>5</v>
      </c>
      <c r="C12" s="1909" t="s">
        <v>2193</v>
      </c>
      <c r="D12" s="1910"/>
      <c r="E12" s="1910"/>
      <c r="F12" s="1911"/>
    </row>
    <row r="13" spans="1:7" ht="15.75" thickBot="1">
      <c r="B13" s="542" t="s">
        <v>6</v>
      </c>
      <c r="C13" s="542">
        <v>2021</v>
      </c>
      <c r="D13" s="542">
        <v>2022</v>
      </c>
      <c r="E13" s="542">
        <v>2023</v>
      </c>
      <c r="F13" s="542">
        <v>2024</v>
      </c>
    </row>
    <row r="14" spans="1:7" ht="15.75" hidden="1" thickBot="1">
      <c r="B14" s="542" t="s">
        <v>7</v>
      </c>
      <c r="C14" s="542">
        <v>80187</v>
      </c>
      <c r="D14" s="542">
        <v>77587</v>
      </c>
      <c r="E14" s="542">
        <v>77087</v>
      </c>
      <c r="F14" s="542">
        <v>80087</v>
      </c>
    </row>
    <row r="15" spans="1:7" ht="68.25" thickBot="1">
      <c r="B15" s="171" t="s">
        <v>2194</v>
      </c>
      <c r="C15" s="402">
        <v>500</v>
      </c>
      <c r="D15" s="402">
        <v>520</v>
      </c>
      <c r="E15" s="402">
        <v>530</v>
      </c>
      <c r="F15" s="402">
        <v>540</v>
      </c>
    </row>
    <row r="16" spans="1:7" ht="15.75" thickBot="1">
      <c r="B16" s="543" t="s">
        <v>9</v>
      </c>
      <c r="C16" s="1638" t="s">
        <v>2195</v>
      </c>
      <c r="D16" s="1639"/>
      <c r="E16" s="1639"/>
      <c r="F16" s="1640"/>
    </row>
    <row r="17" spans="2:12" ht="15.75" thickBot="1">
      <c r="B17" s="1581" t="s">
        <v>10</v>
      </c>
      <c r="C17" s="1582"/>
      <c r="D17" s="1582"/>
      <c r="E17" s="1582"/>
      <c r="F17" s="1583"/>
      <c r="I17" s="544"/>
      <c r="K17" s="544"/>
    </row>
    <row r="18" spans="2:12" ht="34.5" thickBot="1">
      <c r="B18" s="277" t="s">
        <v>2196</v>
      </c>
      <c r="C18" s="545">
        <v>1</v>
      </c>
      <c r="D18" s="545">
        <v>1</v>
      </c>
      <c r="E18" s="545">
        <v>1</v>
      </c>
      <c r="F18" s="545">
        <v>1</v>
      </c>
      <c r="H18" s="546"/>
    </row>
    <row r="19" spans="2:12" ht="15.75" thickBot="1">
      <c r="B19" s="1617" t="s">
        <v>11</v>
      </c>
      <c r="C19" s="1618"/>
      <c r="D19" s="1618"/>
      <c r="E19" s="1618"/>
      <c r="F19" s="1619"/>
    </row>
    <row r="20" spans="2:12" ht="15.75" thickBot="1">
      <c r="B20" s="1598" t="s">
        <v>12</v>
      </c>
      <c r="C20" s="1599"/>
      <c r="D20" s="1599"/>
      <c r="E20" s="1599"/>
      <c r="F20" s="1600"/>
    </row>
    <row r="21" spans="2:12" ht="15.75" thickBot="1">
      <c r="B21" s="547" t="s">
        <v>13</v>
      </c>
      <c r="C21" s="1604" t="s">
        <v>2197</v>
      </c>
      <c r="D21" s="1612"/>
      <c r="E21" s="1612"/>
      <c r="F21" s="1605"/>
    </row>
    <row r="22" spans="2:12" ht="21" customHeight="1" thickBot="1">
      <c r="B22" s="277" t="s">
        <v>14</v>
      </c>
      <c r="C22" s="1581" t="s">
        <v>2198</v>
      </c>
      <c r="D22" s="1582"/>
      <c r="E22" s="1582"/>
      <c r="F22" s="1583"/>
    </row>
    <row r="23" spans="2:12" ht="15.75" thickBot="1">
      <c r="B23" s="277" t="s">
        <v>15</v>
      </c>
      <c r="C23" s="1584" t="s">
        <v>547</v>
      </c>
      <c r="D23" s="1585"/>
      <c r="E23" s="1585"/>
      <c r="F23" s="1586"/>
    </row>
    <row r="24" spans="2:12">
      <c r="B24" s="1576"/>
      <c r="C24" s="274">
        <v>2021</v>
      </c>
      <c r="D24" s="274">
        <v>2022</v>
      </c>
      <c r="E24" s="274">
        <v>2023</v>
      </c>
      <c r="F24" s="274">
        <v>2024</v>
      </c>
    </row>
    <row r="25" spans="2:12" ht="15.75" thickBot="1">
      <c r="B25" s="1577"/>
      <c r="C25" s="275" t="s">
        <v>7</v>
      </c>
      <c r="D25" s="275" t="s">
        <v>8</v>
      </c>
      <c r="E25" s="275" t="s">
        <v>8</v>
      </c>
      <c r="F25" s="275" t="s">
        <v>8</v>
      </c>
    </row>
    <row r="26" spans="2:12" ht="15.75" thickBot="1">
      <c r="B26" s="277" t="s">
        <v>16</v>
      </c>
      <c r="C26" s="170">
        <v>230</v>
      </c>
      <c r="D26" s="170">
        <v>240</v>
      </c>
      <c r="E26" s="170">
        <v>250</v>
      </c>
      <c r="F26" s="170">
        <v>260</v>
      </c>
    </row>
    <row r="27" spans="2:12" ht="15.75" thickBot="1">
      <c r="B27" s="277" t="s">
        <v>17</v>
      </c>
      <c r="C27" s="276">
        <f>C56</f>
        <v>79187</v>
      </c>
      <c r="D27" s="276">
        <f>D56</f>
        <v>76587</v>
      </c>
      <c r="E27" s="276">
        <f>E56</f>
        <v>76087</v>
      </c>
      <c r="F27" s="276">
        <f>F56</f>
        <v>79087</v>
      </c>
    </row>
    <row r="28" spans="2:12" ht="15.75" thickBot="1">
      <c r="B28" s="277" t="s">
        <v>18</v>
      </c>
      <c r="C28" s="276">
        <f>C27/C26</f>
        <v>344.2913043478261</v>
      </c>
      <c r="D28" s="276">
        <f>D27/D26</f>
        <v>319.11250000000001</v>
      </c>
      <c r="E28" s="276">
        <f>E27/E26</f>
        <v>304.34800000000001</v>
      </c>
      <c r="F28" s="276">
        <f>F27/F26</f>
        <v>304.18076923076922</v>
      </c>
    </row>
    <row r="29" spans="2:12" ht="15.75" thickBot="1">
      <c r="B29" s="277" t="s">
        <v>19</v>
      </c>
      <c r="C29" s="277" t="s">
        <v>20</v>
      </c>
      <c r="D29" s="278">
        <f>D26/C26-1</f>
        <v>4.3478260869565188E-2</v>
      </c>
      <c r="E29" s="278">
        <f t="shared" ref="E29:F31" si="0">E26/D26-1</f>
        <v>4.1666666666666741E-2</v>
      </c>
      <c r="F29" s="278">
        <f t="shared" si="0"/>
        <v>4.0000000000000036E-2</v>
      </c>
      <c r="H29" s="548"/>
      <c r="I29" s="548"/>
      <c r="J29" s="548"/>
      <c r="K29" s="548"/>
      <c r="L29" s="548"/>
    </row>
    <row r="30" spans="2:12" ht="15.75" thickBot="1">
      <c r="B30" s="277" t="s">
        <v>21</v>
      </c>
      <c r="C30" s="277" t="s">
        <v>20</v>
      </c>
      <c r="D30" s="278">
        <f>D27/C27-1</f>
        <v>-3.2833672193668173E-2</v>
      </c>
      <c r="E30" s="278">
        <f t="shared" si="0"/>
        <v>-6.5285231175004066E-3</v>
      </c>
      <c r="F30" s="278">
        <f t="shared" si="0"/>
        <v>3.9428548897971982E-2</v>
      </c>
    </row>
    <row r="31" spans="2:12" ht="15.75" thickBot="1">
      <c r="B31" s="277" t="s">
        <v>22</v>
      </c>
      <c r="C31" s="277" t="s">
        <v>20</v>
      </c>
      <c r="D31" s="278">
        <f>D28/C28-1</f>
        <v>-7.3132269185598675E-2</v>
      </c>
      <c r="E31" s="278">
        <f t="shared" si="0"/>
        <v>-4.6267382192800355E-2</v>
      </c>
      <c r="F31" s="278">
        <f t="shared" si="0"/>
        <v>-5.4947221348855546E-4</v>
      </c>
    </row>
    <row r="32" spans="2:12" ht="15.75" thickBot="1">
      <c r="B32" s="1573" t="s">
        <v>96</v>
      </c>
      <c r="C32" s="1574"/>
      <c r="D32" s="1574"/>
      <c r="E32" s="1574"/>
      <c r="F32" s="1575"/>
    </row>
    <row r="33" spans="2:19">
      <c r="B33" s="1576"/>
      <c r="C33" s="274">
        <v>2021</v>
      </c>
      <c r="D33" s="274">
        <v>2022</v>
      </c>
      <c r="E33" s="274">
        <v>2023</v>
      </c>
      <c r="F33" s="274">
        <v>2024</v>
      </c>
    </row>
    <row r="34" spans="2:19" ht="15.75" thickBot="1">
      <c r="B34" s="1577"/>
      <c r="C34" s="275" t="s">
        <v>7</v>
      </c>
      <c r="D34" s="275" t="s">
        <v>8</v>
      </c>
      <c r="E34" s="275" t="s">
        <v>8</v>
      </c>
      <c r="F34" s="275" t="s">
        <v>8</v>
      </c>
    </row>
    <row r="35" spans="2:19" ht="15.75" thickBot="1">
      <c r="B35" s="549" t="s">
        <v>23</v>
      </c>
      <c r="C35" s="280">
        <f>C36+C37</f>
        <v>38000</v>
      </c>
      <c r="D35" s="280">
        <f>D36+D37</f>
        <v>38000</v>
      </c>
      <c r="E35" s="280">
        <f>E36+E37</f>
        <v>38000</v>
      </c>
      <c r="F35" s="280">
        <f>F36+F37</f>
        <v>39000</v>
      </c>
    </row>
    <row r="36" spans="2:19" ht="15.75" thickBot="1">
      <c r="B36" s="550" t="s">
        <v>136</v>
      </c>
      <c r="C36" s="283">
        <v>38000</v>
      </c>
      <c r="D36" s="282">
        <v>38000</v>
      </c>
      <c r="E36" s="282">
        <v>38000</v>
      </c>
      <c r="F36" s="282">
        <v>39000</v>
      </c>
    </row>
    <row r="37" spans="2:19" ht="15.75" thickBot="1">
      <c r="B37" s="550" t="s">
        <v>137</v>
      </c>
      <c r="C37" s="282"/>
      <c r="D37" s="282"/>
      <c r="E37" s="282"/>
      <c r="F37" s="282"/>
    </row>
    <row r="38" spans="2:19" ht="15.75" thickBot="1">
      <c r="B38" s="549" t="s">
        <v>24</v>
      </c>
      <c r="C38" s="280">
        <f>C39+C40</f>
        <v>6450</v>
      </c>
      <c r="D38" s="280">
        <f>D39+D40</f>
        <v>6400</v>
      </c>
      <c r="E38" s="280">
        <f>E39+E40</f>
        <v>6400</v>
      </c>
      <c r="F38" s="280">
        <f>F39+F40</f>
        <v>6400</v>
      </c>
    </row>
    <row r="39" spans="2:19" ht="15.75" thickBot="1">
      <c r="B39" s="550" t="s">
        <v>136</v>
      </c>
      <c r="C39" s="280">
        <v>6450</v>
      </c>
      <c r="D39" s="280">
        <v>6400</v>
      </c>
      <c r="E39" s="280">
        <v>6400</v>
      </c>
      <c r="F39" s="280">
        <v>6400</v>
      </c>
      <c r="I39" s="548"/>
    </row>
    <row r="40" spans="2:19" ht="15.75" thickBot="1">
      <c r="B40" s="550" t="s">
        <v>137</v>
      </c>
      <c r="C40" s="282"/>
      <c r="D40" s="280"/>
      <c r="E40" s="280"/>
      <c r="F40" s="280"/>
      <c r="I40" s="548"/>
    </row>
    <row r="41" spans="2:19" ht="15.75" thickBot="1">
      <c r="B41" s="549" t="s">
        <v>25</v>
      </c>
      <c r="C41" s="280">
        <f>C42+C43</f>
        <v>34637</v>
      </c>
      <c r="D41" s="280">
        <f>D42+D43</f>
        <v>32187</v>
      </c>
      <c r="E41" s="280">
        <f>E42+E43</f>
        <v>31687</v>
      </c>
      <c r="F41" s="280">
        <f>F42+F43</f>
        <v>33687</v>
      </c>
      <c r="S41" s="548"/>
    </row>
    <row r="42" spans="2:19" ht="15.75" thickBot="1">
      <c r="B42" s="550" t="s">
        <v>136</v>
      </c>
      <c r="C42" s="280">
        <v>34637</v>
      </c>
      <c r="D42" s="280">
        <v>32187</v>
      </c>
      <c r="E42" s="280">
        <v>31687</v>
      </c>
      <c r="F42" s="280">
        <v>33687</v>
      </c>
    </row>
    <row r="43" spans="2:19" ht="15.75" thickBot="1">
      <c r="B43" s="550" t="s">
        <v>137</v>
      </c>
      <c r="C43" s="282"/>
      <c r="D43" s="280"/>
      <c r="E43" s="280"/>
      <c r="F43" s="280"/>
    </row>
    <row r="44" spans="2:19" ht="15.75" thickBot="1">
      <c r="B44" s="549" t="s">
        <v>26</v>
      </c>
      <c r="C44" s="282"/>
      <c r="D44" s="280"/>
      <c r="E44" s="280"/>
      <c r="F44" s="280"/>
    </row>
    <row r="45" spans="2:19" ht="15.75" thickBot="1">
      <c r="B45" s="550" t="s">
        <v>136</v>
      </c>
      <c r="C45" s="282"/>
      <c r="D45" s="280"/>
      <c r="E45" s="280"/>
      <c r="F45" s="280"/>
    </row>
    <row r="46" spans="2:19" ht="15.75" thickBot="1">
      <c r="B46" s="550" t="s">
        <v>137</v>
      </c>
      <c r="C46" s="282"/>
      <c r="D46" s="280"/>
      <c r="E46" s="280"/>
      <c r="F46" s="280"/>
    </row>
    <row r="47" spans="2:19" ht="15.75" thickBot="1">
      <c r="B47" s="549" t="s">
        <v>27</v>
      </c>
      <c r="C47" s="282"/>
      <c r="D47" s="280"/>
      <c r="E47" s="280"/>
      <c r="F47" s="280"/>
    </row>
    <row r="48" spans="2:19" ht="15.75" thickBot="1">
      <c r="B48" s="550" t="s">
        <v>136</v>
      </c>
      <c r="C48" s="282"/>
      <c r="D48" s="280"/>
      <c r="E48" s="280"/>
      <c r="F48" s="280"/>
    </row>
    <row r="49" spans="2:13" ht="15.75" thickBot="1">
      <c r="B49" s="550" t="s">
        <v>137</v>
      </c>
      <c r="C49" s="282"/>
      <c r="D49" s="280"/>
      <c r="E49" s="280"/>
      <c r="F49" s="280"/>
    </row>
    <row r="50" spans="2:13" ht="15.75" thickBot="1">
      <c r="B50" s="549" t="s">
        <v>28</v>
      </c>
      <c r="C50" s="282">
        <f>C51+C52</f>
        <v>0</v>
      </c>
      <c r="D50" s="280">
        <f>D51+D52</f>
        <v>0</v>
      </c>
      <c r="E50" s="280">
        <f>E51+E52</f>
        <v>0</v>
      </c>
      <c r="F50" s="280">
        <f>F51+F52</f>
        <v>0</v>
      </c>
    </row>
    <row r="51" spans="2:13" ht="15.75" thickBot="1">
      <c r="B51" s="550" t="s">
        <v>136</v>
      </c>
      <c r="C51" s="283"/>
      <c r="D51" s="280">
        <v>0</v>
      </c>
      <c r="E51" s="284">
        <v>0</v>
      </c>
      <c r="F51" s="284">
        <v>0</v>
      </c>
    </row>
    <row r="52" spans="2:13" ht="15.75" thickBot="1">
      <c r="B52" s="550" t="s">
        <v>137</v>
      </c>
      <c r="C52" s="282"/>
      <c r="D52" s="280"/>
      <c r="E52" s="280"/>
      <c r="F52" s="280"/>
    </row>
    <row r="53" spans="2:13" ht="15.75" thickBot="1">
      <c r="B53" s="549" t="s">
        <v>29</v>
      </c>
      <c r="C53" s="282">
        <f>C54</f>
        <v>100</v>
      </c>
      <c r="D53" s="280">
        <v>0</v>
      </c>
      <c r="E53" s="280">
        <f>D53*1.03*0.99</f>
        <v>0</v>
      </c>
      <c r="F53" s="280">
        <f>E53*1.03*0.99</f>
        <v>0</v>
      </c>
      <c r="I53" s="551"/>
    </row>
    <row r="54" spans="2:13" ht="15.75" thickBot="1">
      <c r="B54" s="550" t="s">
        <v>136</v>
      </c>
      <c r="C54" s="282">
        <v>100</v>
      </c>
      <c r="D54" s="285"/>
      <c r="E54" s="285"/>
      <c r="F54" s="285"/>
      <c r="K54" s="552"/>
      <c r="L54" s="552"/>
      <c r="M54" s="552"/>
    </row>
    <row r="55" spans="2:13" ht="15.75" thickBot="1">
      <c r="B55" s="550" t="s">
        <v>137</v>
      </c>
      <c r="C55" s="282"/>
      <c r="D55" s="286"/>
      <c r="E55" s="285"/>
      <c r="F55" s="285"/>
    </row>
    <row r="56" spans="2:13" ht="15.75" thickBot="1">
      <c r="B56" s="553" t="s">
        <v>30</v>
      </c>
      <c r="C56" s="282">
        <f>C53+C50+C47+C44+C41+C38+C35</f>
        <v>79187</v>
      </c>
      <c r="D56" s="282">
        <f>D53+D50+D47+D44+D41+D38+D35</f>
        <v>76587</v>
      </c>
      <c r="E56" s="282">
        <f>E53+E50+E47+E44+E41+E38+E35</f>
        <v>76087</v>
      </c>
      <c r="F56" s="282">
        <f>F53+F50+F47+F44+F41+F38+F35</f>
        <v>79087</v>
      </c>
    </row>
    <row r="57" spans="2:13" ht="15.75" thickBot="1">
      <c r="B57" s="554" t="s">
        <v>31</v>
      </c>
      <c r="C57" s="289">
        <f>IF(C56-C27=0,0,"Error")</f>
        <v>0</v>
      </c>
      <c r="D57" s="289">
        <f>IF(D56-D27=0,0,"Error")</f>
        <v>0</v>
      </c>
      <c r="E57" s="289">
        <f>IF(E56-E27=0,0,"Error")</f>
        <v>0</v>
      </c>
      <c r="F57" s="289">
        <f>IF(F56-F27=0,0,"Error")</f>
        <v>0</v>
      </c>
    </row>
    <row r="58" spans="2:13" ht="15.75" hidden="1" thickBot="1">
      <c r="B58" s="555" t="s">
        <v>154</v>
      </c>
      <c r="C58" s="1604"/>
      <c r="D58" s="1612"/>
      <c r="E58" s="1612"/>
      <c r="F58" s="1605"/>
    </row>
    <row r="59" spans="2:13" ht="15.75" hidden="1" thickBot="1">
      <c r="B59" s="277" t="s">
        <v>14</v>
      </c>
      <c r="C59" s="1581"/>
      <c r="D59" s="1582"/>
      <c r="E59" s="1582"/>
      <c r="F59" s="1583"/>
    </row>
    <row r="60" spans="2:13" ht="15.75" hidden="1" thickBot="1">
      <c r="B60" s="277" t="s">
        <v>15</v>
      </c>
      <c r="C60" s="1584"/>
      <c r="D60" s="1585"/>
      <c r="E60" s="1585"/>
      <c r="F60" s="1586"/>
    </row>
    <row r="61" spans="2:13" ht="15.75" hidden="1" thickBot="1">
      <c r="B61" s="1576"/>
      <c r="C61" s="274">
        <v>2018</v>
      </c>
      <c r="D61" s="274">
        <v>2019</v>
      </c>
      <c r="E61" s="274">
        <v>2020</v>
      </c>
      <c r="F61" s="274">
        <v>2021</v>
      </c>
    </row>
    <row r="62" spans="2:13" ht="15.75" hidden="1" thickBot="1">
      <c r="B62" s="1577"/>
      <c r="C62" s="275" t="s">
        <v>7</v>
      </c>
      <c r="D62" s="275" t="s">
        <v>8</v>
      </c>
      <c r="E62" s="275" t="s">
        <v>8</v>
      </c>
      <c r="F62" s="275" t="s">
        <v>8</v>
      </c>
    </row>
    <row r="63" spans="2:13" ht="15.75" hidden="1" thickBot="1">
      <c r="B63" s="277" t="s">
        <v>16</v>
      </c>
      <c r="C63" s="277"/>
      <c r="D63" s="277"/>
      <c r="E63" s="277"/>
      <c r="F63" s="277"/>
    </row>
    <row r="64" spans="2:13" ht="15.75" hidden="1" thickBot="1">
      <c r="B64" s="277" t="s">
        <v>17</v>
      </c>
      <c r="C64" s="276">
        <f>C93</f>
        <v>0</v>
      </c>
      <c r="D64" s="276">
        <f>D93</f>
        <v>0</v>
      </c>
      <c r="E64" s="276">
        <f>E93</f>
        <v>0</v>
      </c>
      <c r="F64" s="276">
        <f>F93</f>
        <v>0</v>
      </c>
    </row>
    <row r="65" spans="2:6" ht="15.75" hidden="1" thickBot="1">
      <c r="B65" s="277" t="s">
        <v>18</v>
      </c>
      <c r="C65" s="276" t="e">
        <f>C64/C63</f>
        <v>#DIV/0!</v>
      </c>
      <c r="D65" s="276" t="e">
        <f>D64/D63</f>
        <v>#DIV/0!</v>
      </c>
      <c r="E65" s="276" t="e">
        <f>E64/E63</f>
        <v>#DIV/0!</v>
      </c>
      <c r="F65" s="276" t="e">
        <f>F64/F63</f>
        <v>#DIV/0!</v>
      </c>
    </row>
    <row r="66" spans="2:6" ht="15.75" hidden="1" thickBot="1">
      <c r="B66" s="277" t="s">
        <v>19</v>
      </c>
      <c r="C66" s="277"/>
      <c r="D66" s="278" t="e">
        <f t="shared" ref="D66:F68" si="1">D63/C63-1</f>
        <v>#DIV/0!</v>
      </c>
      <c r="E66" s="278" t="e">
        <f t="shared" si="1"/>
        <v>#DIV/0!</v>
      </c>
      <c r="F66" s="278" t="e">
        <f t="shared" si="1"/>
        <v>#DIV/0!</v>
      </c>
    </row>
    <row r="67" spans="2:6" ht="15.75" hidden="1" thickBot="1">
      <c r="B67" s="277" t="s">
        <v>21</v>
      </c>
      <c r="C67" s="277"/>
      <c r="D67" s="278" t="e">
        <f t="shared" si="1"/>
        <v>#DIV/0!</v>
      </c>
      <c r="E67" s="278" t="e">
        <f t="shared" si="1"/>
        <v>#DIV/0!</v>
      </c>
      <c r="F67" s="278" t="e">
        <f t="shared" si="1"/>
        <v>#DIV/0!</v>
      </c>
    </row>
    <row r="68" spans="2:6" ht="15.75" hidden="1" thickBot="1">
      <c r="B68" s="277" t="s">
        <v>22</v>
      </c>
      <c r="C68" s="277"/>
      <c r="D68" s="278" t="e">
        <f t="shared" si="1"/>
        <v>#DIV/0!</v>
      </c>
      <c r="E68" s="278" t="e">
        <f t="shared" si="1"/>
        <v>#DIV/0!</v>
      </c>
      <c r="F68" s="278" t="e">
        <f t="shared" si="1"/>
        <v>#DIV/0!</v>
      </c>
    </row>
    <row r="69" spans="2:6" ht="15.75" hidden="1" thickBot="1">
      <c r="B69" s="1573" t="s">
        <v>116</v>
      </c>
      <c r="C69" s="1574"/>
      <c r="D69" s="1574"/>
      <c r="E69" s="1574"/>
      <c r="F69" s="1575"/>
    </row>
    <row r="70" spans="2:6" ht="15.75" hidden="1" thickBot="1">
      <c r="B70" s="1576"/>
      <c r="C70" s="274">
        <v>2018</v>
      </c>
      <c r="D70" s="274">
        <v>2019</v>
      </c>
      <c r="E70" s="274">
        <v>2020</v>
      </c>
      <c r="F70" s="274">
        <v>2021</v>
      </c>
    </row>
    <row r="71" spans="2:6" ht="15.75" hidden="1" thickBot="1">
      <c r="B71" s="1577"/>
      <c r="C71" s="275" t="s">
        <v>7</v>
      </c>
      <c r="D71" s="275" t="s">
        <v>8</v>
      </c>
      <c r="E71" s="275" t="s">
        <v>8</v>
      </c>
      <c r="F71" s="275" t="s">
        <v>8</v>
      </c>
    </row>
    <row r="72" spans="2:6" ht="15.75" hidden="1" thickBot="1">
      <c r="B72" s="549" t="s">
        <v>23</v>
      </c>
      <c r="C72" s="280"/>
      <c r="D72" s="280"/>
      <c r="E72" s="280"/>
      <c r="F72" s="280"/>
    </row>
    <row r="73" spans="2:6" ht="15.75" hidden="1" thickBot="1">
      <c r="B73" s="550" t="s">
        <v>136</v>
      </c>
      <c r="C73" s="282"/>
      <c r="D73" s="291"/>
      <c r="E73" s="291"/>
      <c r="F73" s="291"/>
    </row>
    <row r="74" spans="2:6" ht="15.75" hidden="1" thickBot="1">
      <c r="B74" s="550" t="s">
        <v>137</v>
      </c>
      <c r="C74" s="282"/>
      <c r="D74" s="291"/>
      <c r="E74" s="291"/>
      <c r="F74" s="291"/>
    </row>
    <row r="75" spans="2:6" ht="15.75" hidden="1" thickBot="1">
      <c r="B75" s="549" t="s">
        <v>24</v>
      </c>
      <c r="C75" s="280"/>
      <c r="D75" s="280"/>
      <c r="E75" s="280"/>
      <c r="F75" s="280"/>
    </row>
    <row r="76" spans="2:6" ht="15.75" hidden="1" thickBot="1">
      <c r="B76" s="550" t="s">
        <v>136</v>
      </c>
      <c r="C76" s="282"/>
      <c r="D76" s="280"/>
      <c r="E76" s="280"/>
      <c r="F76" s="280"/>
    </row>
    <row r="77" spans="2:6" ht="15.75" hidden="1" thickBot="1">
      <c r="B77" s="550" t="s">
        <v>137</v>
      </c>
      <c r="C77" s="282"/>
      <c r="D77" s="280"/>
      <c r="E77" s="280"/>
      <c r="F77" s="280"/>
    </row>
    <row r="78" spans="2:6" ht="15.75" hidden="1" thickBot="1">
      <c r="B78" s="549" t="s">
        <v>25</v>
      </c>
      <c r="C78" s="282">
        <v>0</v>
      </c>
      <c r="D78" s="280">
        <v>0</v>
      </c>
      <c r="E78" s="280">
        <v>0</v>
      </c>
      <c r="F78" s="280">
        <v>0</v>
      </c>
    </row>
    <row r="79" spans="2:6" ht="15.75" hidden="1" thickBot="1">
      <c r="B79" s="550" t="s">
        <v>136</v>
      </c>
      <c r="C79" s="282"/>
      <c r="D79" s="280"/>
      <c r="E79" s="280"/>
      <c r="F79" s="280"/>
    </row>
    <row r="80" spans="2:6" ht="15.75" hidden="1" thickBot="1">
      <c r="B80" s="550" t="s">
        <v>137</v>
      </c>
      <c r="C80" s="282"/>
      <c r="D80" s="280"/>
      <c r="E80" s="280"/>
      <c r="F80" s="280"/>
    </row>
    <row r="81" spans="2:6" ht="15.75" hidden="1" thickBot="1">
      <c r="B81" s="549" t="s">
        <v>26</v>
      </c>
      <c r="C81" s="282"/>
      <c r="D81" s="280"/>
      <c r="E81" s="280"/>
      <c r="F81" s="280"/>
    </row>
    <row r="82" spans="2:6" ht="15.75" hidden="1" thickBot="1">
      <c r="B82" s="550" t="s">
        <v>136</v>
      </c>
      <c r="C82" s="282"/>
      <c r="D82" s="280"/>
      <c r="E82" s="280"/>
      <c r="F82" s="280"/>
    </row>
    <row r="83" spans="2:6" ht="15.75" hidden="1" thickBot="1">
      <c r="B83" s="550" t="s">
        <v>137</v>
      </c>
      <c r="C83" s="282"/>
      <c r="D83" s="280"/>
      <c r="E83" s="280"/>
      <c r="F83" s="280"/>
    </row>
    <row r="84" spans="2:6" ht="15.75" hidden="1" thickBot="1">
      <c r="B84" s="549" t="s">
        <v>27</v>
      </c>
      <c r="C84" s="282"/>
      <c r="D84" s="280"/>
      <c r="E84" s="280"/>
      <c r="F84" s="280"/>
    </row>
    <row r="85" spans="2:6" ht="15.75" hidden="1" thickBot="1">
      <c r="B85" s="550" t="s">
        <v>136</v>
      </c>
      <c r="C85" s="282"/>
      <c r="D85" s="280"/>
      <c r="E85" s="280"/>
      <c r="F85" s="280"/>
    </row>
    <row r="86" spans="2:6" ht="15.75" hidden="1" thickBot="1">
      <c r="B86" s="550" t="s">
        <v>137</v>
      </c>
      <c r="C86" s="282"/>
      <c r="D86" s="280"/>
      <c r="E86" s="280"/>
      <c r="F86" s="280"/>
    </row>
    <row r="87" spans="2:6" ht="15.75" hidden="1" thickBot="1">
      <c r="B87" s="549" t="s">
        <v>28</v>
      </c>
      <c r="C87" s="282"/>
      <c r="D87" s="280"/>
      <c r="E87" s="280"/>
      <c r="F87" s="280"/>
    </row>
    <row r="88" spans="2:6" ht="15.75" hidden="1" thickBot="1">
      <c r="B88" s="550" t="s">
        <v>136</v>
      </c>
      <c r="C88" s="282"/>
      <c r="D88" s="280"/>
      <c r="E88" s="280"/>
      <c r="F88" s="280"/>
    </row>
    <row r="89" spans="2:6" ht="15.75" hidden="1" thickBot="1">
      <c r="B89" s="550" t="s">
        <v>137</v>
      </c>
      <c r="C89" s="282"/>
      <c r="D89" s="280"/>
      <c r="E89" s="280"/>
      <c r="F89" s="280"/>
    </row>
    <row r="90" spans="2:6" ht="15.75" hidden="1" thickBot="1">
      <c r="B90" s="549" t="s">
        <v>29</v>
      </c>
      <c r="C90" s="282"/>
      <c r="D90" s="280"/>
      <c r="E90" s="280"/>
      <c r="F90" s="280"/>
    </row>
    <row r="91" spans="2:6" ht="15.75" hidden="1" thickBot="1">
      <c r="B91" s="550" t="s">
        <v>136</v>
      </c>
      <c r="C91" s="282"/>
      <c r="D91" s="280"/>
      <c r="E91" s="280"/>
      <c r="F91" s="280"/>
    </row>
    <row r="92" spans="2:6" ht="15.75" hidden="1" thickBot="1">
      <c r="B92" s="550" t="s">
        <v>137</v>
      </c>
      <c r="C92" s="282"/>
      <c r="D92" s="280"/>
      <c r="E92" s="280"/>
      <c r="F92" s="280"/>
    </row>
    <row r="93" spans="2:6" ht="15.75" hidden="1" thickBot="1">
      <c r="B93" s="556" t="s">
        <v>47</v>
      </c>
      <c r="C93" s="282">
        <f>C90+C87+C84+C81+C78+C75+C72</f>
        <v>0</v>
      </c>
      <c r="D93" s="282">
        <f>D90+D87+D84+D81+D78+D75+D72</f>
        <v>0</v>
      </c>
      <c r="E93" s="282">
        <f>E90+E87+E84+E81+E78+E75+E72</f>
        <v>0</v>
      </c>
      <c r="F93" s="282">
        <f>F90+F87+F84+F81+F78+F75+F72</f>
        <v>0</v>
      </c>
    </row>
    <row r="94" spans="2:6" ht="15.75" hidden="1" thickBot="1">
      <c r="B94" s="554" t="s">
        <v>31</v>
      </c>
      <c r="C94" s="289">
        <f>IF(C93-C64=0,0,"Error")</f>
        <v>0</v>
      </c>
      <c r="D94" s="289">
        <f>IF(D93-D64=0,0,"Error")</f>
        <v>0</v>
      </c>
      <c r="E94" s="289">
        <f>IF(E93-E64=0,0,"Error")</f>
        <v>0</v>
      </c>
      <c r="F94" s="289">
        <f>IF(F93-F64=0,0,"Error")</f>
        <v>0</v>
      </c>
    </row>
    <row r="95" spans="2:6" ht="15.75" hidden="1" thickBot="1">
      <c r="B95" s="555" t="s">
        <v>155</v>
      </c>
      <c r="C95" s="1604"/>
      <c r="D95" s="1612"/>
      <c r="E95" s="1612"/>
      <c r="F95" s="1605"/>
    </row>
    <row r="96" spans="2:6" ht="15.75" hidden="1" thickBot="1">
      <c r="B96" s="277" t="s">
        <v>14</v>
      </c>
      <c r="C96" s="1581"/>
      <c r="D96" s="1582"/>
      <c r="E96" s="1582"/>
      <c r="F96" s="1583"/>
    </row>
    <row r="97" spans="2:6" ht="15.75" hidden="1" thickBot="1">
      <c r="B97" s="277" t="s">
        <v>15</v>
      </c>
      <c r="C97" s="1584"/>
      <c r="D97" s="1585"/>
      <c r="E97" s="1585"/>
      <c r="F97" s="1586"/>
    </row>
    <row r="98" spans="2:6" ht="15.75" hidden="1" thickBot="1">
      <c r="B98" s="1576"/>
      <c r="C98" s="274">
        <v>2018</v>
      </c>
      <c r="D98" s="274">
        <v>2019</v>
      </c>
      <c r="E98" s="274">
        <v>2020</v>
      </c>
      <c r="F98" s="274">
        <v>2021</v>
      </c>
    </row>
    <row r="99" spans="2:6" ht="15.75" hidden="1" thickBot="1">
      <c r="B99" s="1577"/>
      <c r="C99" s="275" t="s">
        <v>7</v>
      </c>
      <c r="D99" s="275" t="s">
        <v>8</v>
      </c>
      <c r="E99" s="275" t="s">
        <v>8</v>
      </c>
      <c r="F99" s="275" t="s">
        <v>8</v>
      </c>
    </row>
    <row r="100" spans="2:6" ht="15.75" hidden="1" thickBot="1">
      <c r="B100" s="277" t="s">
        <v>16</v>
      </c>
      <c r="C100" s="170"/>
      <c r="D100" s="170"/>
      <c r="E100" s="170"/>
      <c r="F100" s="170"/>
    </row>
    <row r="101" spans="2:6" ht="15.75" hidden="1" thickBot="1">
      <c r="B101" s="277" t="s">
        <v>17</v>
      </c>
      <c r="C101" s="276">
        <f>C130</f>
        <v>0</v>
      </c>
      <c r="D101" s="276">
        <f>D130</f>
        <v>0</v>
      </c>
      <c r="E101" s="276">
        <f>E130</f>
        <v>0</v>
      </c>
      <c r="F101" s="276">
        <f>F130</f>
        <v>0</v>
      </c>
    </row>
    <row r="102" spans="2:6" ht="15.75" hidden="1" thickBot="1">
      <c r="B102" s="277" t="s">
        <v>18</v>
      </c>
      <c r="C102" s="276" t="e">
        <f>C101/C100</f>
        <v>#DIV/0!</v>
      </c>
      <c r="D102" s="276" t="e">
        <f>D101/D100</f>
        <v>#DIV/0!</v>
      </c>
      <c r="E102" s="276" t="e">
        <f>E101/E100</f>
        <v>#DIV/0!</v>
      </c>
      <c r="F102" s="276" t="e">
        <f>F101/F100</f>
        <v>#DIV/0!</v>
      </c>
    </row>
    <row r="103" spans="2:6" ht="15.75" hidden="1" thickBot="1">
      <c r="B103" s="277" t="s">
        <v>19</v>
      </c>
      <c r="C103" s="277"/>
      <c r="D103" s="278" t="e">
        <f t="shared" ref="D103:F105" si="2">D100/C100-1</f>
        <v>#DIV/0!</v>
      </c>
      <c r="E103" s="278" t="e">
        <f t="shared" si="2"/>
        <v>#DIV/0!</v>
      </c>
      <c r="F103" s="278" t="e">
        <f t="shared" si="2"/>
        <v>#DIV/0!</v>
      </c>
    </row>
    <row r="104" spans="2:6" ht="15.75" hidden="1" thickBot="1">
      <c r="B104" s="277" t="s">
        <v>21</v>
      </c>
      <c r="C104" s="277"/>
      <c r="D104" s="278" t="e">
        <f t="shared" si="2"/>
        <v>#DIV/0!</v>
      </c>
      <c r="E104" s="278" t="e">
        <f t="shared" si="2"/>
        <v>#DIV/0!</v>
      </c>
      <c r="F104" s="278" t="e">
        <f t="shared" si="2"/>
        <v>#DIV/0!</v>
      </c>
    </row>
    <row r="105" spans="2:6" ht="15.75" hidden="1" thickBot="1">
      <c r="B105" s="277" t="s">
        <v>22</v>
      </c>
      <c r="C105" s="277"/>
      <c r="D105" s="278" t="e">
        <f t="shared" si="2"/>
        <v>#DIV/0!</v>
      </c>
      <c r="E105" s="278" t="e">
        <f t="shared" si="2"/>
        <v>#DIV/0!</v>
      </c>
      <c r="F105" s="278" t="e">
        <f t="shared" si="2"/>
        <v>#DIV/0!</v>
      </c>
    </row>
    <row r="106" spans="2:6" ht="15.75" hidden="1" thickBot="1">
      <c r="B106" s="1573" t="s">
        <v>116</v>
      </c>
      <c r="C106" s="1574"/>
      <c r="D106" s="1574"/>
      <c r="E106" s="1574"/>
      <c r="F106" s="1575"/>
    </row>
    <row r="107" spans="2:6" ht="15.75" hidden="1" thickBot="1">
      <c r="B107" s="1576"/>
      <c r="C107" s="274">
        <v>2018</v>
      </c>
      <c r="D107" s="274">
        <v>2019</v>
      </c>
      <c r="E107" s="274">
        <v>2020</v>
      </c>
      <c r="F107" s="274">
        <v>2021</v>
      </c>
    </row>
    <row r="108" spans="2:6" ht="15.75" hidden="1" thickBot="1">
      <c r="B108" s="1577"/>
      <c r="C108" s="275" t="s">
        <v>7</v>
      </c>
      <c r="D108" s="275" t="s">
        <v>8</v>
      </c>
      <c r="E108" s="275" t="s">
        <v>8</v>
      </c>
      <c r="F108" s="275" t="s">
        <v>8</v>
      </c>
    </row>
    <row r="109" spans="2:6" ht="15.75" hidden="1" thickBot="1">
      <c r="B109" s="549" t="s">
        <v>23</v>
      </c>
      <c r="C109" s="280"/>
      <c r="D109" s="280"/>
      <c r="E109" s="280"/>
      <c r="F109" s="280"/>
    </row>
    <row r="110" spans="2:6" ht="15.75" hidden="1" thickBot="1">
      <c r="B110" s="550" t="s">
        <v>136</v>
      </c>
      <c r="C110" s="282"/>
      <c r="D110" s="291"/>
      <c r="E110" s="291"/>
      <c r="F110" s="291"/>
    </row>
    <row r="111" spans="2:6" ht="15.75" hidden="1" thickBot="1">
      <c r="B111" s="550" t="s">
        <v>137</v>
      </c>
      <c r="C111" s="282"/>
      <c r="D111" s="291"/>
      <c r="E111" s="291"/>
      <c r="F111" s="291"/>
    </row>
    <row r="112" spans="2:6" ht="15.75" hidden="1" thickBot="1">
      <c r="B112" s="549" t="s">
        <v>24</v>
      </c>
      <c r="C112" s="280"/>
      <c r="D112" s="280"/>
      <c r="E112" s="280"/>
      <c r="F112" s="280"/>
    </row>
    <row r="113" spans="2:6" ht="15.75" hidden="1" thickBot="1">
      <c r="B113" s="550" t="s">
        <v>136</v>
      </c>
      <c r="C113" s="282"/>
      <c r="D113" s="280"/>
      <c r="E113" s="280"/>
      <c r="F113" s="280"/>
    </row>
    <row r="114" spans="2:6" ht="15.75" hidden="1" thickBot="1">
      <c r="B114" s="550" t="s">
        <v>137</v>
      </c>
      <c r="C114" s="282"/>
      <c r="D114" s="280"/>
      <c r="E114" s="280"/>
      <c r="F114" s="280"/>
    </row>
    <row r="115" spans="2:6" ht="15.75" hidden="1" thickBot="1">
      <c r="B115" s="549" t="s">
        <v>25</v>
      </c>
      <c r="C115" s="177">
        <v>0</v>
      </c>
      <c r="D115" s="175">
        <v>0</v>
      </c>
      <c r="E115" s="175">
        <v>0</v>
      </c>
      <c r="F115" s="175">
        <v>0</v>
      </c>
    </row>
    <row r="116" spans="2:6" ht="15.75" hidden="1" thickBot="1">
      <c r="B116" s="550" t="s">
        <v>136</v>
      </c>
      <c r="C116" s="282"/>
      <c r="D116" s="280"/>
      <c r="E116" s="280"/>
      <c r="F116" s="280"/>
    </row>
    <row r="117" spans="2:6" ht="15.75" hidden="1" thickBot="1">
      <c r="B117" s="550" t="s">
        <v>137</v>
      </c>
      <c r="C117" s="282"/>
      <c r="D117" s="280"/>
      <c r="E117" s="280"/>
      <c r="F117" s="280"/>
    </row>
    <row r="118" spans="2:6" ht="15.75" hidden="1" thickBot="1">
      <c r="B118" s="549" t="s">
        <v>26</v>
      </c>
      <c r="C118" s="282"/>
      <c r="D118" s="280"/>
      <c r="E118" s="280"/>
      <c r="F118" s="280"/>
    </row>
    <row r="119" spans="2:6" ht="15.75" hidden="1" thickBot="1">
      <c r="B119" s="550" t="s">
        <v>136</v>
      </c>
      <c r="C119" s="282"/>
      <c r="D119" s="280"/>
      <c r="E119" s="280"/>
      <c r="F119" s="280"/>
    </row>
    <row r="120" spans="2:6" ht="15.75" hidden="1" thickBot="1">
      <c r="B120" s="550" t="s">
        <v>137</v>
      </c>
      <c r="C120" s="282"/>
      <c r="D120" s="280"/>
      <c r="E120" s="280"/>
      <c r="F120" s="280"/>
    </row>
    <row r="121" spans="2:6" ht="15.75" hidden="1" thickBot="1">
      <c r="B121" s="549" t="s">
        <v>27</v>
      </c>
      <c r="C121" s="282"/>
      <c r="D121" s="280"/>
      <c r="E121" s="280"/>
      <c r="F121" s="280"/>
    </row>
    <row r="122" spans="2:6" ht="15.75" hidden="1" thickBot="1">
      <c r="B122" s="550" t="s">
        <v>136</v>
      </c>
      <c r="C122" s="282"/>
      <c r="D122" s="280"/>
      <c r="E122" s="280"/>
      <c r="F122" s="280"/>
    </row>
    <row r="123" spans="2:6" ht="15.75" hidden="1" thickBot="1">
      <c r="B123" s="550" t="s">
        <v>137</v>
      </c>
      <c r="C123" s="282"/>
      <c r="D123" s="280"/>
      <c r="E123" s="280"/>
      <c r="F123" s="280"/>
    </row>
    <row r="124" spans="2:6" ht="15.75" hidden="1" thickBot="1">
      <c r="B124" s="549" t="s">
        <v>28</v>
      </c>
      <c r="C124" s="282">
        <v>0</v>
      </c>
      <c r="D124" s="280">
        <v>0</v>
      </c>
      <c r="E124" s="280">
        <v>0</v>
      </c>
      <c r="F124" s="280">
        <v>0</v>
      </c>
    </row>
    <row r="125" spans="2:6" ht="15.75" hidden="1" thickBot="1">
      <c r="B125" s="550" t="s">
        <v>136</v>
      </c>
      <c r="C125" s="282"/>
      <c r="D125" s="280"/>
      <c r="E125" s="280"/>
      <c r="F125" s="280"/>
    </row>
    <row r="126" spans="2:6" ht="15.75" hidden="1" thickBot="1">
      <c r="B126" s="550" t="s">
        <v>137</v>
      </c>
      <c r="C126" s="282"/>
      <c r="D126" s="280"/>
      <c r="E126" s="280"/>
      <c r="F126" s="280"/>
    </row>
    <row r="127" spans="2:6" ht="15.75" hidden="1" thickBot="1">
      <c r="B127" s="549" t="s">
        <v>29</v>
      </c>
      <c r="C127" s="282"/>
      <c r="D127" s="280"/>
      <c r="E127" s="280"/>
      <c r="F127" s="280"/>
    </row>
    <row r="128" spans="2:6" ht="15.75" hidden="1" thickBot="1">
      <c r="B128" s="550" t="s">
        <v>136</v>
      </c>
      <c r="C128" s="282"/>
      <c r="D128" s="280"/>
      <c r="E128" s="280"/>
      <c r="F128" s="280"/>
    </row>
    <row r="129" spans="2:12" ht="15.75" hidden="1" thickBot="1">
      <c r="B129" s="550" t="s">
        <v>137</v>
      </c>
      <c r="C129" s="282"/>
      <c r="D129" s="280"/>
      <c r="E129" s="280"/>
      <c r="F129" s="280"/>
    </row>
    <row r="130" spans="2:12" ht="15.75" hidden="1" thickBot="1">
      <c r="B130" s="556" t="s">
        <v>47</v>
      </c>
      <c r="C130" s="282">
        <f>C127+C124+C121+C118+C115+C112+C109</f>
        <v>0</v>
      </c>
      <c r="D130" s="282">
        <f>D127+D124+D121+D118+D115+D112+D109</f>
        <v>0</v>
      </c>
      <c r="E130" s="282">
        <f>E127+E124+E121+E118+E115+E112+E109</f>
        <v>0</v>
      </c>
      <c r="F130" s="282">
        <f>F127+F124+F121+F118+F115+F112+F109</f>
        <v>0</v>
      </c>
    </row>
    <row r="131" spans="2:12" ht="15.75" hidden="1" thickBot="1">
      <c r="B131" s="554" t="s">
        <v>31</v>
      </c>
      <c r="C131" s="289">
        <f>IF(C130-C101=0,0,"Error")</f>
        <v>0</v>
      </c>
      <c r="D131" s="289">
        <f>IF(D130-D101=0,0,"Error")</f>
        <v>0</v>
      </c>
      <c r="E131" s="289">
        <f>IF(E130-E101=0,0,"Error")</f>
        <v>0</v>
      </c>
      <c r="F131" s="289">
        <f>IF(F130-F101=0,0,"Error")</f>
        <v>0</v>
      </c>
    </row>
    <row r="132" spans="2:12" ht="15.75" thickBot="1">
      <c r="B132" s="1598" t="s">
        <v>38</v>
      </c>
      <c r="C132" s="1599"/>
      <c r="D132" s="1599"/>
      <c r="E132" s="1599"/>
      <c r="F132" s="1600"/>
    </row>
    <row r="133" spans="2:12" ht="15.75" thickBot="1">
      <c r="B133" s="1598" t="s">
        <v>39</v>
      </c>
      <c r="C133" s="1599"/>
      <c r="D133" s="1599"/>
      <c r="E133" s="1599"/>
      <c r="F133" s="1600"/>
    </row>
    <row r="134" spans="2:12" ht="15.75" thickBot="1">
      <c r="B134" s="547" t="s">
        <v>48</v>
      </c>
      <c r="C134" s="1606" t="s">
        <v>2199</v>
      </c>
      <c r="D134" s="1607"/>
      <c r="E134" s="1608"/>
      <c r="F134" s="1609"/>
    </row>
    <row r="135" spans="2:12" ht="15.75" thickBot="1">
      <c r="B135" s="547" t="s">
        <v>67</v>
      </c>
      <c r="C135" s="547" t="s">
        <v>2200</v>
      </c>
      <c r="D135" s="293"/>
      <c r="E135" s="1610"/>
      <c r="F135" s="1611"/>
      <c r="H135" s="1898" t="s">
        <v>139</v>
      </c>
      <c r="I135" s="1899"/>
      <c r="J135" s="1899"/>
      <c r="K135" s="1899"/>
      <c r="L135" s="1900"/>
    </row>
    <row r="136" spans="2:12" ht="15.75" thickBot="1">
      <c r="B136" s="557"/>
      <c r="C136" s="1578"/>
      <c r="D136" s="1596"/>
      <c r="E136" s="1579"/>
      <c r="F136" s="1580"/>
      <c r="H136" s="1901"/>
      <c r="I136" s="1902"/>
      <c r="J136" s="1902"/>
      <c r="K136" s="1902"/>
      <c r="L136" s="1903"/>
    </row>
    <row r="137" spans="2:12" ht="15.75" thickBot="1">
      <c r="B137" s="277" t="s">
        <v>14</v>
      </c>
      <c r="C137" s="1604" t="s">
        <v>2197</v>
      </c>
      <c r="D137" s="1612"/>
      <c r="E137" s="1612"/>
      <c r="F137" s="1605"/>
      <c r="H137" s="1904"/>
      <c r="I137" s="1905"/>
      <c r="J137" s="1905"/>
      <c r="K137" s="1905"/>
      <c r="L137" s="1906"/>
    </row>
    <row r="138" spans="2:12" ht="30" customHeight="1" thickBot="1">
      <c r="B138" s="277" t="s">
        <v>15</v>
      </c>
      <c r="C138" s="1581" t="s">
        <v>2198</v>
      </c>
      <c r="D138" s="1582"/>
      <c r="E138" s="1582"/>
      <c r="F138" s="1583"/>
    </row>
    <row r="139" spans="2:12">
      <c r="B139" s="1576"/>
      <c r="C139" s="274">
        <v>2021</v>
      </c>
      <c r="D139" s="274">
        <v>2022</v>
      </c>
      <c r="E139" s="274">
        <v>2023</v>
      </c>
      <c r="F139" s="274">
        <v>2024</v>
      </c>
    </row>
    <row r="140" spans="2:12" ht="15.75" thickBot="1">
      <c r="B140" s="1577"/>
      <c r="C140" s="275" t="s">
        <v>7</v>
      </c>
      <c r="D140" s="275" t="s">
        <v>8</v>
      </c>
      <c r="E140" s="275" t="s">
        <v>8</v>
      </c>
      <c r="F140" s="275" t="s">
        <v>8</v>
      </c>
    </row>
    <row r="141" spans="2:12" ht="15.75" thickBot="1">
      <c r="B141" s="277" t="s">
        <v>16</v>
      </c>
      <c r="C141" s="170">
        <v>230</v>
      </c>
      <c r="D141" s="170">
        <v>240</v>
      </c>
      <c r="E141" s="170">
        <v>250</v>
      </c>
      <c r="F141" s="170">
        <v>260</v>
      </c>
    </row>
    <row r="142" spans="2:12" ht="15.75" thickBot="1">
      <c r="B142" s="277" t="s">
        <v>17</v>
      </c>
      <c r="C142" s="276">
        <f>C160</f>
        <v>1000</v>
      </c>
      <c r="D142" s="276">
        <v>1000</v>
      </c>
      <c r="E142" s="276">
        <v>1000</v>
      </c>
      <c r="F142" s="276">
        <v>1000</v>
      </c>
    </row>
    <row r="143" spans="2:12" ht="15.75" thickBot="1">
      <c r="B143" s="277" t="s">
        <v>18</v>
      </c>
      <c r="C143" s="276">
        <f>C142/C141</f>
        <v>4.3478260869565215</v>
      </c>
      <c r="D143" s="276">
        <f>D142/D141</f>
        <v>4.166666666666667</v>
      </c>
      <c r="E143" s="276">
        <f>E142/E141</f>
        <v>4</v>
      </c>
      <c r="F143" s="276">
        <f>F142/F141</f>
        <v>3.8461538461538463</v>
      </c>
    </row>
    <row r="144" spans="2:12" ht="15.75" thickBot="1">
      <c r="B144" s="277" t="s">
        <v>19</v>
      </c>
      <c r="C144" s="277" t="s">
        <v>20</v>
      </c>
      <c r="D144" s="278">
        <f>D141/C141-1</f>
        <v>4.3478260869565188E-2</v>
      </c>
      <c r="E144" s="278">
        <f t="shared" ref="E144:F146" si="3">E141/D141-1</f>
        <v>4.1666666666666741E-2</v>
      </c>
      <c r="F144" s="278">
        <f t="shared" si="3"/>
        <v>4.0000000000000036E-2</v>
      </c>
      <c r="H144" s="548"/>
      <c r="I144" s="548"/>
      <c r="J144" s="548"/>
      <c r="K144" s="548"/>
      <c r="L144" s="548"/>
    </row>
    <row r="145" spans="2:6" ht="15.75" thickBot="1">
      <c r="B145" s="277" t="s">
        <v>21</v>
      </c>
      <c r="C145" s="277" t="s">
        <v>20</v>
      </c>
      <c r="D145" s="278">
        <f>D142/C142-1</f>
        <v>0</v>
      </c>
      <c r="E145" s="278">
        <f t="shared" si="3"/>
        <v>0</v>
      </c>
      <c r="F145" s="278">
        <f t="shared" si="3"/>
        <v>0</v>
      </c>
    </row>
    <row r="146" spans="2:6" ht="15.75" thickBot="1">
      <c r="B146" s="277" t="s">
        <v>22</v>
      </c>
      <c r="C146" s="277" t="s">
        <v>20</v>
      </c>
      <c r="D146" s="278">
        <f>D143/C143-1</f>
        <v>-4.1666666666666519E-2</v>
      </c>
      <c r="E146" s="278">
        <f t="shared" si="3"/>
        <v>-4.0000000000000036E-2</v>
      </c>
      <c r="F146" s="278">
        <f t="shared" si="3"/>
        <v>-3.8461538461538436E-2</v>
      </c>
    </row>
    <row r="147" spans="2:6" ht="15.75" thickBot="1">
      <c r="B147" s="1573" t="s">
        <v>98</v>
      </c>
      <c r="C147" s="1574"/>
      <c r="D147" s="1574"/>
      <c r="E147" s="1574"/>
      <c r="F147" s="1575"/>
    </row>
    <row r="148" spans="2:6">
      <c r="B148" s="1576"/>
      <c r="C148" s="274">
        <v>2021</v>
      </c>
      <c r="D148" s="274">
        <v>2022</v>
      </c>
      <c r="E148" s="274">
        <v>2023</v>
      </c>
      <c r="F148" s="274">
        <v>2024</v>
      </c>
    </row>
    <row r="149" spans="2:6" ht="15.75" thickBot="1">
      <c r="B149" s="1577"/>
      <c r="C149" s="275" t="s">
        <v>7</v>
      </c>
      <c r="D149" s="275" t="s">
        <v>8</v>
      </c>
      <c r="E149" s="275" t="s">
        <v>8</v>
      </c>
      <c r="F149" s="275" t="s">
        <v>8</v>
      </c>
    </row>
    <row r="150" spans="2:6" ht="15.75" thickBot="1">
      <c r="B150" s="549" t="s">
        <v>41</v>
      </c>
      <c r="C150" s="280">
        <f>C151+C152+C153+C154</f>
        <v>0</v>
      </c>
      <c r="D150" s="280">
        <f>D151+D152+D153+D154</f>
        <v>0</v>
      </c>
      <c r="E150" s="280">
        <f>E151+E152+E153+E154</f>
        <v>0</v>
      </c>
      <c r="F150" s="280">
        <f>F151+F152+F153+F154</f>
        <v>0</v>
      </c>
    </row>
    <row r="151" spans="2:6" ht="15.75" thickBot="1">
      <c r="B151" s="550" t="s">
        <v>136</v>
      </c>
      <c r="C151" s="280"/>
      <c r="D151" s="280"/>
      <c r="E151" s="280"/>
      <c r="F151" s="280"/>
    </row>
    <row r="152" spans="2:6" ht="15.75" thickBot="1">
      <c r="B152" s="550" t="s">
        <v>141</v>
      </c>
      <c r="C152" s="280"/>
      <c r="D152" s="280"/>
      <c r="E152" s="280"/>
      <c r="F152" s="280"/>
    </row>
    <row r="153" spans="2:6" ht="15.75" thickBot="1">
      <c r="B153" s="550" t="s">
        <v>142</v>
      </c>
      <c r="C153" s="280"/>
      <c r="D153" s="280"/>
      <c r="E153" s="280"/>
      <c r="F153" s="280"/>
    </row>
    <row r="154" spans="2:6" ht="15.75" thickBot="1">
      <c r="B154" s="550" t="s">
        <v>143</v>
      </c>
      <c r="C154" s="280"/>
      <c r="D154" s="280"/>
      <c r="E154" s="280"/>
      <c r="F154" s="280"/>
    </row>
    <row r="155" spans="2:6" ht="15.75" thickBot="1">
      <c r="B155" s="549" t="s">
        <v>42</v>
      </c>
      <c r="C155" s="282">
        <f>C156+C157+C158+C159</f>
        <v>1000</v>
      </c>
      <c r="D155" s="282">
        <f>D156+D157+D158+D159</f>
        <v>1000</v>
      </c>
      <c r="E155" s="282">
        <f>E156+E157+E158+E159</f>
        <v>1000</v>
      </c>
      <c r="F155" s="282">
        <f>F156+F157+F158+F159</f>
        <v>1000</v>
      </c>
    </row>
    <row r="156" spans="2:6" ht="15.75" thickBot="1">
      <c r="B156" s="550" t="s">
        <v>136</v>
      </c>
      <c r="C156" s="282">
        <v>1000</v>
      </c>
      <c r="D156" s="280">
        <v>1000</v>
      </c>
      <c r="E156" s="280">
        <v>1000</v>
      </c>
      <c r="F156" s="280">
        <v>1000</v>
      </c>
    </row>
    <row r="157" spans="2:6" ht="15.75" thickBot="1">
      <c r="B157" s="550" t="s">
        <v>141</v>
      </c>
      <c r="C157" s="282"/>
      <c r="D157" s="280"/>
      <c r="E157" s="280"/>
      <c r="F157" s="280"/>
    </row>
    <row r="158" spans="2:6" ht="15.75" thickBot="1">
      <c r="B158" s="550" t="s">
        <v>142</v>
      </c>
      <c r="C158" s="282"/>
      <c r="D158" s="280"/>
      <c r="E158" s="280"/>
      <c r="F158" s="280"/>
    </row>
    <row r="159" spans="2:6" ht="15.75" thickBot="1">
      <c r="B159" s="550" t="s">
        <v>143</v>
      </c>
      <c r="C159" s="282"/>
      <c r="D159" s="280"/>
      <c r="E159" s="280"/>
      <c r="F159" s="280"/>
    </row>
    <row r="160" spans="2:6" ht="15.75" thickBot="1">
      <c r="B160" s="558" t="s">
        <v>30</v>
      </c>
      <c r="C160" s="282">
        <f>C150+C155</f>
        <v>1000</v>
      </c>
      <c r="D160" s="282">
        <f>D150+D155</f>
        <v>1000</v>
      </c>
      <c r="E160" s="282">
        <f>E150+E155</f>
        <v>1000</v>
      </c>
      <c r="F160" s="282">
        <f>F150+F155</f>
        <v>1000</v>
      </c>
    </row>
    <row r="161" spans="2:12" ht="34.5" hidden="1" customHeight="1">
      <c r="B161" s="547" t="s">
        <v>32</v>
      </c>
      <c r="C161" s="547" t="s">
        <v>182</v>
      </c>
      <c r="D161" s="293" t="s">
        <v>138</v>
      </c>
      <c r="E161" s="1578"/>
      <c r="F161" s="1580"/>
    </row>
    <row r="162" spans="2:12" ht="15.75" hidden="1" customHeight="1">
      <c r="B162" s="277" t="s">
        <v>14</v>
      </c>
      <c r="C162" s="1581" t="s">
        <v>53</v>
      </c>
      <c r="D162" s="1582"/>
      <c r="E162" s="1582"/>
      <c r="F162" s="1583"/>
    </row>
    <row r="163" spans="2:12" ht="15.75" hidden="1" customHeight="1">
      <c r="B163" s="277" t="s">
        <v>15</v>
      </c>
      <c r="C163" s="1584" t="s">
        <v>183</v>
      </c>
      <c r="D163" s="1585"/>
      <c r="E163" s="1585"/>
      <c r="F163" s="1586"/>
    </row>
    <row r="164" spans="2:12" ht="15" hidden="1" customHeight="1">
      <c r="B164" s="1576"/>
      <c r="C164" s="274">
        <v>2020</v>
      </c>
      <c r="D164" s="274">
        <v>2021</v>
      </c>
      <c r="E164" s="274">
        <v>2022</v>
      </c>
      <c r="F164" s="274">
        <v>2023</v>
      </c>
    </row>
    <row r="165" spans="2:12" ht="15.75" hidden="1" customHeight="1">
      <c r="B165" s="1577"/>
      <c r="C165" s="275" t="s">
        <v>7</v>
      </c>
      <c r="D165" s="275" t="s">
        <v>8</v>
      </c>
      <c r="E165" s="275" t="s">
        <v>8</v>
      </c>
      <c r="F165" s="275" t="s">
        <v>8</v>
      </c>
    </row>
    <row r="166" spans="2:12" ht="15.75" hidden="1" customHeight="1">
      <c r="B166" s="277" t="s">
        <v>16</v>
      </c>
      <c r="C166" s="277"/>
      <c r="D166" s="277">
        <v>0</v>
      </c>
      <c r="E166" s="277"/>
      <c r="F166" s="277"/>
    </row>
    <row r="167" spans="2:12" ht="15.75" hidden="1" customHeight="1">
      <c r="B167" s="277" t="s">
        <v>17</v>
      </c>
      <c r="C167" s="276"/>
      <c r="D167" s="276">
        <f>D185</f>
        <v>0</v>
      </c>
      <c r="E167" s="276"/>
      <c r="F167" s="276"/>
    </row>
    <row r="168" spans="2:12" ht="15.75" hidden="1" customHeight="1">
      <c r="B168" s="277" t="s">
        <v>18</v>
      </c>
      <c r="C168" s="276" t="e">
        <f>C167/C166</f>
        <v>#DIV/0!</v>
      </c>
      <c r="D168" s="276" t="e">
        <f>D167/D166</f>
        <v>#DIV/0!</v>
      </c>
      <c r="E168" s="276" t="e">
        <f>E167/E166</f>
        <v>#DIV/0!</v>
      </c>
      <c r="F168" s="276" t="e">
        <f>F167/F166</f>
        <v>#DIV/0!</v>
      </c>
    </row>
    <row r="169" spans="2:12" ht="15.75" hidden="1" customHeight="1">
      <c r="B169" s="277" t="s">
        <v>19</v>
      </c>
      <c r="C169" s="277" t="s">
        <v>20</v>
      </c>
      <c r="D169" s="278" t="e">
        <f>D166/C166-1</f>
        <v>#DIV/0!</v>
      </c>
      <c r="E169" s="278" t="e">
        <f t="shared" ref="E169:F171" si="4">E166/D166-1</f>
        <v>#DIV/0!</v>
      </c>
      <c r="F169" s="278" t="e">
        <f t="shared" si="4"/>
        <v>#DIV/0!</v>
      </c>
      <c r="H169" s="548"/>
      <c r="I169" s="548"/>
      <c r="J169" s="548"/>
      <c r="K169" s="548"/>
      <c r="L169" s="548"/>
    </row>
    <row r="170" spans="2:12" ht="15.75" hidden="1" customHeight="1">
      <c r="B170" s="277" t="s">
        <v>21</v>
      </c>
      <c r="C170" s="277" t="s">
        <v>20</v>
      </c>
      <c r="D170" s="278" t="e">
        <f>D167/C167-1</f>
        <v>#DIV/0!</v>
      </c>
      <c r="E170" s="278" t="e">
        <f t="shared" si="4"/>
        <v>#DIV/0!</v>
      </c>
      <c r="F170" s="278" t="e">
        <f t="shared" si="4"/>
        <v>#DIV/0!</v>
      </c>
    </row>
    <row r="171" spans="2:12" ht="15.75" hidden="1" customHeight="1">
      <c r="B171" s="277" t="s">
        <v>22</v>
      </c>
      <c r="C171" s="277" t="s">
        <v>20</v>
      </c>
      <c r="D171" s="278" t="e">
        <f>D168/C168-1</f>
        <v>#DIV/0!</v>
      </c>
      <c r="E171" s="278" t="e">
        <f t="shared" si="4"/>
        <v>#DIV/0!</v>
      </c>
      <c r="F171" s="278" t="e">
        <f t="shared" si="4"/>
        <v>#DIV/0!</v>
      </c>
    </row>
    <row r="172" spans="2:12" ht="15.75" hidden="1" customHeight="1">
      <c r="B172" s="1573" t="s">
        <v>117</v>
      </c>
      <c r="C172" s="1574"/>
      <c r="D172" s="1574"/>
      <c r="E172" s="1574"/>
      <c r="F172" s="1575"/>
    </row>
    <row r="173" spans="2:12" ht="15" hidden="1" customHeight="1">
      <c r="B173" s="1576"/>
      <c r="C173" s="274">
        <v>2020</v>
      </c>
      <c r="D173" s="274">
        <v>2021</v>
      </c>
      <c r="E173" s="274">
        <v>2022</v>
      </c>
      <c r="F173" s="274">
        <v>2023</v>
      </c>
    </row>
    <row r="174" spans="2:12" ht="15.75" hidden="1" customHeight="1">
      <c r="B174" s="1577"/>
      <c r="C174" s="275" t="s">
        <v>7</v>
      </c>
      <c r="D174" s="275" t="s">
        <v>8</v>
      </c>
      <c r="E174" s="275" t="s">
        <v>8</v>
      </c>
      <c r="F174" s="275" t="s">
        <v>8</v>
      </c>
    </row>
    <row r="175" spans="2:12" ht="15.75" hidden="1" customHeight="1">
      <c r="B175" s="549" t="s">
        <v>41</v>
      </c>
      <c r="C175" s="280">
        <f>C176+C177+C178+C179</f>
        <v>0</v>
      </c>
      <c r="D175" s="280">
        <f>D176+D177+D178+D179</f>
        <v>0</v>
      </c>
      <c r="E175" s="280">
        <f>E176+E177+E178+E179</f>
        <v>0</v>
      </c>
      <c r="F175" s="280">
        <f>F176+F177+F178+F179</f>
        <v>0</v>
      </c>
    </row>
    <row r="176" spans="2:12" ht="15.75" hidden="1" customHeight="1">
      <c r="B176" s="550" t="s">
        <v>136</v>
      </c>
      <c r="C176" s="280"/>
      <c r="D176" s="280"/>
      <c r="E176" s="280"/>
      <c r="F176" s="280"/>
    </row>
    <row r="177" spans="2:6" ht="15.75" hidden="1" customHeight="1">
      <c r="B177" s="550" t="s">
        <v>141</v>
      </c>
      <c r="C177" s="280"/>
      <c r="D177" s="280"/>
      <c r="E177" s="280"/>
      <c r="F177" s="280"/>
    </row>
    <row r="178" spans="2:6" ht="15.75" hidden="1" customHeight="1">
      <c r="B178" s="550" t="s">
        <v>142</v>
      </c>
      <c r="C178" s="280"/>
      <c r="D178" s="280"/>
      <c r="E178" s="280"/>
      <c r="F178" s="280"/>
    </row>
    <row r="179" spans="2:6" ht="15.75" hidden="1" customHeight="1">
      <c r="B179" s="550" t="s">
        <v>143</v>
      </c>
      <c r="C179" s="280"/>
      <c r="D179" s="280"/>
      <c r="E179" s="280"/>
      <c r="F179" s="280"/>
    </row>
    <row r="180" spans="2:6" ht="15.75" hidden="1" customHeight="1">
      <c r="B180" s="549" t="s">
        <v>42</v>
      </c>
      <c r="C180" s="282">
        <f>C181+C182+C183+C184</f>
        <v>0</v>
      </c>
      <c r="D180" s="282">
        <f>D181+D182+D183+D184</f>
        <v>0</v>
      </c>
      <c r="E180" s="282">
        <f>E181+E182+E183+E184</f>
        <v>0</v>
      </c>
      <c r="F180" s="282">
        <f>F181+F182+F183+F184</f>
        <v>0</v>
      </c>
    </row>
    <row r="181" spans="2:6" ht="15.75" hidden="1" customHeight="1">
      <c r="B181" s="550" t="s">
        <v>136</v>
      </c>
      <c r="C181" s="282"/>
      <c r="D181" s="284">
        <v>0</v>
      </c>
      <c r="E181" s="280"/>
      <c r="F181" s="280"/>
    </row>
    <row r="182" spans="2:6" ht="15.75" hidden="1" customHeight="1">
      <c r="B182" s="550" t="s">
        <v>141</v>
      </c>
      <c r="C182" s="282"/>
      <c r="D182" s="280"/>
      <c r="E182" s="280"/>
      <c r="F182" s="280"/>
    </row>
    <row r="183" spans="2:6" ht="15.75" hidden="1" customHeight="1">
      <c r="B183" s="550" t="s">
        <v>142</v>
      </c>
      <c r="C183" s="282"/>
      <c r="D183" s="280"/>
      <c r="E183" s="280"/>
      <c r="F183" s="280"/>
    </row>
    <row r="184" spans="2:6" ht="15.75" hidden="1" customHeight="1">
      <c r="B184" s="550" t="s">
        <v>143</v>
      </c>
      <c r="C184" s="282"/>
      <c r="D184" s="280"/>
      <c r="E184" s="280"/>
      <c r="F184" s="280"/>
    </row>
    <row r="185" spans="2:6" ht="15.75" hidden="1" customHeight="1">
      <c r="B185" s="558" t="s">
        <v>144</v>
      </c>
      <c r="C185" s="282">
        <f>C175+C180</f>
        <v>0</v>
      </c>
      <c r="D185" s="282">
        <f>D175+D180</f>
        <v>0</v>
      </c>
      <c r="E185" s="282">
        <f>E175+E180</f>
        <v>0</v>
      </c>
      <c r="F185" s="282">
        <f>F175+F180</f>
        <v>0</v>
      </c>
    </row>
    <row r="186" spans="2:6" ht="34.5" hidden="1" customHeight="1">
      <c r="B186" s="547" t="s">
        <v>64</v>
      </c>
      <c r="C186" s="559"/>
      <c r="D186" s="560" t="s">
        <v>138</v>
      </c>
      <c r="E186" s="408"/>
      <c r="F186" s="561"/>
    </row>
    <row r="187" spans="2:6" ht="15.75" hidden="1" customHeight="1">
      <c r="B187" s="277" t="s">
        <v>14</v>
      </c>
      <c r="C187" s="1581"/>
      <c r="D187" s="1582"/>
      <c r="E187" s="1582"/>
      <c r="F187" s="1583"/>
    </row>
    <row r="188" spans="2:6" ht="15.75" hidden="1" customHeight="1">
      <c r="B188" s="277" t="s">
        <v>15</v>
      </c>
      <c r="C188" s="1584"/>
      <c r="D188" s="1585"/>
      <c r="E188" s="1585"/>
      <c r="F188" s="1586"/>
    </row>
    <row r="189" spans="2:6" ht="15" hidden="1" customHeight="1">
      <c r="B189" s="1576"/>
      <c r="C189" s="274">
        <v>2018</v>
      </c>
      <c r="D189" s="274">
        <v>2019</v>
      </c>
      <c r="E189" s="274">
        <v>2020</v>
      </c>
      <c r="F189" s="274">
        <v>2021</v>
      </c>
    </row>
    <row r="190" spans="2:6" ht="15.75" hidden="1" customHeight="1">
      <c r="B190" s="1577"/>
      <c r="C190" s="275" t="s">
        <v>7</v>
      </c>
      <c r="D190" s="275" t="s">
        <v>8</v>
      </c>
      <c r="E190" s="275" t="s">
        <v>8</v>
      </c>
      <c r="F190" s="275" t="s">
        <v>8</v>
      </c>
    </row>
    <row r="191" spans="2:6" ht="15.75" hidden="1" customHeight="1">
      <c r="B191" s="277" t="s">
        <v>16</v>
      </c>
      <c r="C191" s="277"/>
      <c r="D191" s="277"/>
      <c r="E191" s="277"/>
      <c r="F191" s="277"/>
    </row>
    <row r="192" spans="2:6" ht="15.75" hidden="1" customHeight="1">
      <c r="B192" s="277" t="s">
        <v>17</v>
      </c>
      <c r="C192" s="276">
        <f>C210</f>
        <v>0</v>
      </c>
      <c r="D192" s="276">
        <f>D210</f>
        <v>0</v>
      </c>
      <c r="E192" s="276">
        <f>E210</f>
        <v>0</v>
      </c>
      <c r="F192" s="276">
        <f>F210</f>
        <v>0</v>
      </c>
    </row>
    <row r="193" spans="2:12" ht="15.75" hidden="1" customHeight="1">
      <c r="B193" s="277" t="s">
        <v>18</v>
      </c>
      <c r="C193" s="276" t="e">
        <f>C192/C191</f>
        <v>#DIV/0!</v>
      </c>
      <c r="D193" s="276" t="e">
        <f>D192/D191</f>
        <v>#DIV/0!</v>
      </c>
      <c r="E193" s="276" t="e">
        <f>E192/E191</f>
        <v>#DIV/0!</v>
      </c>
      <c r="F193" s="276" t="e">
        <f>F192/F191</f>
        <v>#DIV/0!</v>
      </c>
    </row>
    <row r="194" spans="2:12" ht="15.75" hidden="1" customHeight="1">
      <c r="B194" s="277" t="s">
        <v>19</v>
      </c>
      <c r="C194" s="277" t="s">
        <v>20</v>
      </c>
      <c r="D194" s="278" t="e">
        <f>D191/C191-1</f>
        <v>#DIV/0!</v>
      </c>
      <c r="E194" s="278" t="e">
        <f t="shared" ref="E194:F196" si="5">E191/D191-1</f>
        <v>#DIV/0!</v>
      </c>
      <c r="F194" s="278" t="e">
        <f t="shared" si="5"/>
        <v>#DIV/0!</v>
      </c>
      <c r="H194" s="548"/>
      <c r="I194" s="548"/>
      <c r="J194" s="548"/>
      <c r="K194" s="548"/>
      <c r="L194" s="548"/>
    </row>
    <row r="195" spans="2:12" ht="15.75" hidden="1" customHeight="1">
      <c r="B195" s="277" t="s">
        <v>21</v>
      </c>
      <c r="C195" s="277" t="s">
        <v>20</v>
      </c>
      <c r="D195" s="278" t="e">
        <f>D192/C192-1</f>
        <v>#DIV/0!</v>
      </c>
      <c r="E195" s="278" t="e">
        <f t="shared" si="5"/>
        <v>#DIV/0!</v>
      </c>
      <c r="F195" s="278" t="e">
        <f t="shared" si="5"/>
        <v>#DIV/0!</v>
      </c>
    </row>
    <row r="196" spans="2:12" ht="15.75" hidden="1" customHeight="1">
      <c r="B196" s="277" t="s">
        <v>22</v>
      </c>
      <c r="C196" s="277" t="s">
        <v>20</v>
      </c>
      <c r="D196" s="278" t="e">
        <f>D193/C193-1</f>
        <v>#DIV/0!</v>
      </c>
      <c r="E196" s="278" t="e">
        <f t="shared" si="5"/>
        <v>#DIV/0!</v>
      </c>
      <c r="F196" s="278" t="e">
        <f t="shared" si="5"/>
        <v>#DIV/0!</v>
      </c>
    </row>
    <row r="197" spans="2:12" ht="15.75" hidden="1" customHeight="1">
      <c r="B197" s="1573" t="s">
        <v>152</v>
      </c>
      <c r="C197" s="1574"/>
      <c r="D197" s="1574"/>
      <c r="E197" s="1574"/>
      <c r="F197" s="1575"/>
    </row>
    <row r="198" spans="2:12" ht="15" hidden="1" customHeight="1">
      <c r="B198" s="1576"/>
      <c r="C198" s="274">
        <v>2018</v>
      </c>
      <c r="D198" s="274">
        <v>2019</v>
      </c>
      <c r="E198" s="274">
        <v>2020</v>
      </c>
      <c r="F198" s="274">
        <v>2021</v>
      </c>
    </row>
    <row r="199" spans="2:12" ht="15.75" hidden="1" customHeight="1">
      <c r="B199" s="1577"/>
      <c r="C199" s="275" t="s">
        <v>7</v>
      </c>
      <c r="D199" s="275" t="s">
        <v>8</v>
      </c>
      <c r="E199" s="275" t="s">
        <v>8</v>
      </c>
      <c r="F199" s="275" t="s">
        <v>8</v>
      </c>
    </row>
    <row r="200" spans="2:12" ht="15.75" hidden="1" customHeight="1">
      <c r="B200" s="549" t="s">
        <v>41</v>
      </c>
      <c r="C200" s="280">
        <f>C201+C202+C203+C204</f>
        <v>0</v>
      </c>
      <c r="D200" s="280">
        <f>D201+D202+D203+D204</f>
        <v>0</v>
      </c>
      <c r="E200" s="280">
        <f>E201+E202+E203+E204</f>
        <v>0</v>
      </c>
      <c r="F200" s="280">
        <f>F201+F202+F203+F204</f>
        <v>0</v>
      </c>
    </row>
    <row r="201" spans="2:12" ht="15.75" hidden="1" customHeight="1">
      <c r="B201" s="550" t="s">
        <v>136</v>
      </c>
      <c r="C201" s="280"/>
      <c r="D201" s="280"/>
      <c r="E201" s="280"/>
      <c r="F201" s="280"/>
    </row>
    <row r="202" spans="2:12" ht="15.75" hidden="1" customHeight="1">
      <c r="B202" s="550" t="s">
        <v>141</v>
      </c>
      <c r="C202" s="280"/>
      <c r="D202" s="280"/>
      <c r="E202" s="280"/>
      <c r="F202" s="280"/>
    </row>
    <row r="203" spans="2:12" ht="15.75" hidden="1" customHeight="1">
      <c r="B203" s="550" t="s">
        <v>142</v>
      </c>
      <c r="C203" s="280"/>
      <c r="D203" s="280"/>
      <c r="E203" s="280"/>
      <c r="F203" s="280"/>
    </row>
    <row r="204" spans="2:12" ht="15.75" hidden="1" customHeight="1">
      <c r="B204" s="550" t="s">
        <v>143</v>
      </c>
      <c r="C204" s="280"/>
      <c r="D204" s="280"/>
      <c r="E204" s="280"/>
      <c r="F204" s="280"/>
    </row>
    <row r="205" spans="2:12" ht="15.75" hidden="1" customHeight="1">
      <c r="B205" s="549" t="s">
        <v>42</v>
      </c>
      <c r="C205" s="282">
        <f>C206+C207+C208+C209</f>
        <v>0</v>
      </c>
      <c r="D205" s="282">
        <f>D206+D207+D208+D209</f>
        <v>0</v>
      </c>
      <c r="E205" s="282">
        <f>E206+E207+E208+E209</f>
        <v>0</v>
      </c>
      <c r="F205" s="282">
        <f>F206+F207+F208+F209</f>
        <v>0</v>
      </c>
    </row>
    <row r="206" spans="2:12" ht="15.75" hidden="1" customHeight="1">
      <c r="B206" s="550" t="s">
        <v>136</v>
      </c>
      <c r="C206" s="282"/>
      <c r="D206" s="280"/>
      <c r="E206" s="280"/>
      <c r="F206" s="280"/>
    </row>
    <row r="207" spans="2:12" ht="15.75" hidden="1" customHeight="1">
      <c r="B207" s="550" t="s">
        <v>141</v>
      </c>
      <c r="C207" s="282"/>
      <c r="D207" s="280"/>
      <c r="E207" s="280"/>
      <c r="F207" s="280"/>
    </row>
    <row r="208" spans="2:12" ht="15.75" hidden="1" customHeight="1">
      <c r="B208" s="550" t="s">
        <v>142</v>
      </c>
      <c r="C208" s="282"/>
      <c r="D208" s="280"/>
      <c r="E208" s="280"/>
      <c r="F208" s="280"/>
    </row>
    <row r="209" spans="2:12" ht="15.75" hidden="1" customHeight="1">
      <c r="B209" s="550" t="s">
        <v>143</v>
      </c>
      <c r="C209" s="282"/>
      <c r="D209" s="280"/>
      <c r="E209" s="280"/>
      <c r="F209" s="280"/>
    </row>
    <row r="210" spans="2:12" ht="15.75" hidden="1" customHeight="1">
      <c r="B210" s="553" t="s">
        <v>153</v>
      </c>
      <c r="C210" s="282">
        <f>C200+C205</f>
        <v>0</v>
      </c>
      <c r="D210" s="282">
        <f>D200+D205</f>
        <v>0</v>
      </c>
      <c r="E210" s="282">
        <f>E200+E205</f>
        <v>0</v>
      </c>
      <c r="F210" s="282">
        <f>F200+F205</f>
        <v>0</v>
      </c>
    </row>
    <row r="211" spans="2:12" ht="15.75" hidden="1" customHeight="1">
      <c r="B211" s="560" t="s">
        <v>43</v>
      </c>
      <c r="C211" s="1578"/>
      <c r="D211" s="1579"/>
      <c r="E211" s="1579"/>
      <c r="F211" s="1580"/>
    </row>
    <row r="212" spans="2:12" ht="34.5" hidden="1" customHeight="1">
      <c r="B212" s="547" t="s">
        <v>103</v>
      </c>
      <c r="C212" s="559"/>
      <c r="D212" s="560" t="s">
        <v>138</v>
      </c>
      <c r="E212" s="408"/>
      <c r="F212" s="561"/>
    </row>
    <row r="213" spans="2:12" ht="15.75" hidden="1" customHeight="1">
      <c r="B213" s="277" t="s">
        <v>14</v>
      </c>
      <c r="C213" s="1581"/>
      <c r="D213" s="1582"/>
      <c r="E213" s="1582"/>
      <c r="F213" s="1583"/>
    </row>
    <row r="214" spans="2:12" ht="15.75" hidden="1" customHeight="1">
      <c r="B214" s="277" t="s">
        <v>15</v>
      </c>
      <c r="C214" s="1597"/>
      <c r="D214" s="1907"/>
      <c r="E214" s="1907"/>
      <c r="F214" s="1908"/>
    </row>
    <row r="215" spans="2:12" ht="15" hidden="1" customHeight="1">
      <c r="B215" s="1576"/>
      <c r="C215" s="274">
        <v>2020</v>
      </c>
      <c r="D215" s="274">
        <v>2021</v>
      </c>
      <c r="E215" s="274">
        <v>2022</v>
      </c>
      <c r="F215" s="274">
        <v>2023</v>
      </c>
    </row>
    <row r="216" spans="2:12" ht="15.75" hidden="1" customHeight="1">
      <c r="B216" s="1577"/>
      <c r="C216" s="275" t="s">
        <v>7</v>
      </c>
      <c r="D216" s="275" t="s">
        <v>8</v>
      </c>
      <c r="E216" s="275" t="s">
        <v>8</v>
      </c>
      <c r="F216" s="275" t="s">
        <v>8</v>
      </c>
    </row>
    <row r="217" spans="2:12" ht="15.75" hidden="1" customHeight="1">
      <c r="B217" s="277" t="s">
        <v>16</v>
      </c>
      <c r="C217" s="277">
        <v>0</v>
      </c>
      <c r="D217" s="277">
        <v>0</v>
      </c>
      <c r="E217" s="277">
        <v>0</v>
      </c>
      <c r="F217" s="277">
        <v>0</v>
      </c>
    </row>
    <row r="218" spans="2:12" ht="15.75" hidden="1" customHeight="1">
      <c r="B218" s="277" t="s">
        <v>17</v>
      </c>
      <c r="C218" s="276">
        <f>C236</f>
        <v>0</v>
      </c>
      <c r="D218" s="276">
        <f>D236</f>
        <v>0</v>
      </c>
      <c r="E218" s="276">
        <f>E236</f>
        <v>0</v>
      </c>
      <c r="F218" s="276">
        <f>F236</f>
        <v>0</v>
      </c>
    </row>
    <row r="219" spans="2:12" ht="15.75" hidden="1" customHeight="1">
      <c r="B219" s="277" t="s">
        <v>18</v>
      </c>
      <c r="C219" s="276" t="e">
        <f>C218/C217</f>
        <v>#DIV/0!</v>
      </c>
      <c r="D219" s="276" t="e">
        <f>D218/D217</f>
        <v>#DIV/0!</v>
      </c>
      <c r="E219" s="276" t="e">
        <f>E218/E217</f>
        <v>#DIV/0!</v>
      </c>
      <c r="F219" s="276" t="e">
        <f>F218/F217</f>
        <v>#DIV/0!</v>
      </c>
    </row>
    <row r="220" spans="2:12" ht="15.75" hidden="1" customHeight="1">
      <c r="B220" s="277" t="s">
        <v>19</v>
      </c>
      <c r="C220" s="277" t="s">
        <v>20</v>
      </c>
      <c r="D220" s="278" t="e">
        <f>D217/C217-1</f>
        <v>#DIV/0!</v>
      </c>
      <c r="E220" s="278" t="e">
        <f t="shared" ref="E220:F222" si="6">E217/D217-1</f>
        <v>#DIV/0!</v>
      </c>
      <c r="F220" s="278" t="e">
        <f t="shared" si="6"/>
        <v>#DIV/0!</v>
      </c>
      <c r="H220" s="548"/>
      <c r="I220" s="548"/>
      <c r="J220" s="548"/>
      <c r="K220" s="548"/>
      <c r="L220" s="548"/>
    </row>
    <row r="221" spans="2:12" ht="15.75" hidden="1" customHeight="1">
      <c r="B221" s="277" t="s">
        <v>21</v>
      </c>
      <c r="C221" s="277" t="s">
        <v>20</v>
      </c>
      <c r="D221" s="278" t="e">
        <f>D218/C218-1</f>
        <v>#DIV/0!</v>
      </c>
      <c r="E221" s="278" t="e">
        <f t="shared" si="6"/>
        <v>#DIV/0!</v>
      </c>
      <c r="F221" s="278" t="e">
        <f t="shared" si="6"/>
        <v>#DIV/0!</v>
      </c>
    </row>
    <row r="222" spans="2:12" ht="15.75" hidden="1" customHeight="1">
      <c r="B222" s="277" t="s">
        <v>22</v>
      </c>
      <c r="C222" s="277" t="s">
        <v>20</v>
      </c>
      <c r="D222" s="278" t="e">
        <f>D219/C219-1</f>
        <v>#DIV/0!</v>
      </c>
      <c r="E222" s="278" t="e">
        <f t="shared" si="6"/>
        <v>#DIV/0!</v>
      </c>
      <c r="F222" s="278" t="e">
        <f t="shared" si="6"/>
        <v>#DIV/0!</v>
      </c>
    </row>
    <row r="223" spans="2:12" ht="15.75" hidden="1" customHeight="1">
      <c r="B223" s="1573" t="s">
        <v>97</v>
      </c>
      <c r="C223" s="1574"/>
      <c r="D223" s="1574"/>
      <c r="E223" s="1574"/>
      <c r="F223" s="1575"/>
    </row>
    <row r="224" spans="2:12" ht="15" hidden="1" customHeight="1">
      <c r="B224" s="1576"/>
      <c r="C224" s="274">
        <v>2020</v>
      </c>
      <c r="D224" s="274">
        <v>2021</v>
      </c>
      <c r="E224" s="274">
        <v>2022</v>
      </c>
      <c r="F224" s="274">
        <v>2023</v>
      </c>
    </row>
    <row r="225" spans="2:12" ht="15.75" hidden="1" customHeight="1">
      <c r="B225" s="1577"/>
      <c r="C225" s="275" t="s">
        <v>7</v>
      </c>
      <c r="D225" s="275" t="s">
        <v>8</v>
      </c>
      <c r="E225" s="275" t="s">
        <v>8</v>
      </c>
      <c r="F225" s="275" t="s">
        <v>8</v>
      </c>
    </row>
    <row r="226" spans="2:12" ht="15.75" hidden="1" customHeight="1">
      <c r="B226" s="549" t="s">
        <v>41</v>
      </c>
      <c r="C226" s="280">
        <f>C227+C228+C229+C230</f>
        <v>0</v>
      </c>
      <c r="D226" s="280">
        <f>D227+D228+D229+D230</f>
        <v>0</v>
      </c>
      <c r="E226" s="280">
        <f>E227+E228+E229+E230</f>
        <v>0</v>
      </c>
      <c r="F226" s="280">
        <f>F227+F228+F229+F230</f>
        <v>0</v>
      </c>
    </row>
    <row r="227" spans="2:12" ht="15.75" hidden="1" customHeight="1">
      <c r="B227" s="550" t="s">
        <v>136</v>
      </c>
      <c r="C227" s="280"/>
      <c r="D227" s="280"/>
      <c r="E227" s="280"/>
      <c r="F227" s="280"/>
    </row>
    <row r="228" spans="2:12" ht="15.75" hidden="1" customHeight="1">
      <c r="B228" s="550" t="s">
        <v>141</v>
      </c>
      <c r="C228" s="280"/>
      <c r="D228" s="280"/>
      <c r="E228" s="280"/>
      <c r="F228" s="280"/>
    </row>
    <row r="229" spans="2:12" ht="15.75" hidden="1" customHeight="1">
      <c r="B229" s="550" t="s">
        <v>142</v>
      </c>
      <c r="C229" s="280"/>
      <c r="D229" s="280"/>
      <c r="E229" s="280"/>
      <c r="F229" s="280"/>
    </row>
    <row r="230" spans="2:12" ht="15.75" hidden="1" customHeight="1">
      <c r="B230" s="550" t="s">
        <v>143</v>
      </c>
      <c r="C230" s="280"/>
      <c r="D230" s="280"/>
      <c r="E230" s="280"/>
      <c r="F230" s="280"/>
    </row>
    <row r="231" spans="2:12" ht="15.75" hidden="1" customHeight="1">
      <c r="B231" s="549" t="s">
        <v>42</v>
      </c>
      <c r="C231" s="282">
        <f>C232+C233+C234+C235</f>
        <v>0</v>
      </c>
      <c r="D231" s="282">
        <f>D232+D233+D234+D235</f>
        <v>0</v>
      </c>
      <c r="E231" s="282">
        <f>E232+E233+E234+E235</f>
        <v>0</v>
      </c>
      <c r="F231" s="282">
        <f>F232+F233+F234+F235</f>
        <v>0</v>
      </c>
    </row>
    <row r="232" spans="2:12" ht="15.75" hidden="1" customHeight="1">
      <c r="B232" s="550" t="s">
        <v>136</v>
      </c>
      <c r="C232" s="282"/>
      <c r="D232" s="282">
        <v>0</v>
      </c>
      <c r="E232" s="282">
        <v>0</v>
      </c>
      <c r="F232" s="282"/>
    </row>
    <row r="233" spans="2:12" ht="15.75" hidden="1" customHeight="1">
      <c r="B233" s="550" t="s">
        <v>141</v>
      </c>
      <c r="C233" s="282"/>
      <c r="D233" s="282"/>
      <c r="E233" s="282"/>
      <c r="F233" s="282"/>
    </row>
    <row r="234" spans="2:12" ht="15.75" hidden="1" customHeight="1">
      <c r="B234" s="550" t="s">
        <v>142</v>
      </c>
      <c r="C234" s="282"/>
      <c r="D234" s="282"/>
      <c r="E234" s="282"/>
      <c r="F234" s="282"/>
    </row>
    <row r="235" spans="2:12" ht="15.75" hidden="1" customHeight="1">
      <c r="B235" s="550" t="s">
        <v>143</v>
      </c>
      <c r="C235" s="282"/>
      <c r="D235" s="282"/>
      <c r="E235" s="282"/>
      <c r="F235" s="282"/>
    </row>
    <row r="236" spans="2:12" ht="15.75" hidden="1" customHeight="1">
      <c r="B236" s="553" t="s">
        <v>47</v>
      </c>
      <c r="C236" s="282">
        <f>C226+C231</f>
        <v>0</v>
      </c>
      <c r="D236" s="282">
        <f>D226+D231</f>
        <v>0</v>
      </c>
      <c r="E236" s="282">
        <f>E226+E231</f>
        <v>0</v>
      </c>
      <c r="F236" s="282">
        <f>F226+F231</f>
        <v>0</v>
      </c>
    </row>
    <row r="237" spans="2:12" ht="15.75" hidden="1" customHeight="1">
      <c r="B237" s="1598" t="s">
        <v>44</v>
      </c>
      <c r="C237" s="1599"/>
      <c r="D237" s="1599"/>
      <c r="E237" s="1599"/>
      <c r="F237" s="1600"/>
    </row>
    <row r="238" spans="2:12" ht="15.75" hidden="1" customHeight="1">
      <c r="B238" s="1598" t="s">
        <v>45</v>
      </c>
      <c r="C238" s="1599"/>
      <c r="D238" s="1599"/>
      <c r="E238" s="1599"/>
      <c r="F238" s="1600"/>
    </row>
    <row r="239" spans="2:12" ht="15.75" hidden="1" customHeight="1">
      <c r="B239" s="547" t="s">
        <v>48</v>
      </c>
      <c r="C239" s="1601"/>
      <c r="D239" s="1602"/>
      <c r="E239" s="1602"/>
      <c r="F239" s="1603"/>
    </row>
    <row r="240" spans="2:12" ht="34.5" hidden="1" customHeight="1">
      <c r="B240" s="547" t="s">
        <v>67</v>
      </c>
      <c r="C240" s="547"/>
      <c r="D240" s="293" t="s">
        <v>138</v>
      </c>
      <c r="E240" s="1579"/>
      <c r="F240" s="1580"/>
      <c r="H240" s="1898" t="s">
        <v>139</v>
      </c>
      <c r="I240" s="1899"/>
      <c r="J240" s="1899"/>
      <c r="K240" s="1899"/>
      <c r="L240" s="1900"/>
    </row>
    <row r="241" spans="2:12" ht="15.75" hidden="1" customHeight="1">
      <c r="B241" s="557"/>
      <c r="C241" s="1578"/>
      <c r="D241" s="1596"/>
      <c r="E241" s="1579"/>
      <c r="F241" s="1580"/>
      <c r="H241" s="1901"/>
      <c r="I241" s="1902"/>
      <c r="J241" s="1902"/>
      <c r="K241" s="1902"/>
      <c r="L241" s="1903"/>
    </row>
    <row r="242" spans="2:12" ht="15.75" hidden="1" customHeight="1">
      <c r="B242" s="277" t="s">
        <v>14</v>
      </c>
      <c r="C242" s="1581"/>
      <c r="D242" s="1582"/>
      <c r="E242" s="1582"/>
      <c r="F242" s="1583"/>
      <c r="H242" s="1904"/>
      <c r="I242" s="1905"/>
      <c r="J242" s="1905"/>
      <c r="K242" s="1905"/>
      <c r="L242" s="1906"/>
    </row>
    <row r="243" spans="2:12" ht="15.75" hidden="1" customHeight="1">
      <c r="B243" s="277" t="s">
        <v>15</v>
      </c>
      <c r="C243" s="1584"/>
      <c r="D243" s="1585"/>
      <c r="E243" s="1585"/>
      <c r="F243" s="1586"/>
    </row>
    <row r="244" spans="2:12" ht="15" hidden="1" customHeight="1">
      <c r="B244" s="1576"/>
      <c r="C244" s="274">
        <v>2020</v>
      </c>
      <c r="D244" s="274">
        <v>2021</v>
      </c>
      <c r="E244" s="274">
        <v>2022</v>
      </c>
      <c r="F244" s="274">
        <v>2023</v>
      </c>
    </row>
    <row r="245" spans="2:12" ht="15.75" hidden="1" customHeight="1">
      <c r="B245" s="1577"/>
      <c r="C245" s="275" t="s">
        <v>7</v>
      </c>
      <c r="D245" s="275" t="s">
        <v>8</v>
      </c>
      <c r="E245" s="275" t="s">
        <v>8</v>
      </c>
      <c r="F245" s="275" t="s">
        <v>8</v>
      </c>
    </row>
    <row r="246" spans="2:12" ht="15.75" hidden="1" customHeight="1">
      <c r="B246" s="277" t="s">
        <v>16</v>
      </c>
      <c r="C246" s="276"/>
      <c r="D246" s="276"/>
      <c r="E246" s="276"/>
      <c r="F246" s="276"/>
    </row>
    <row r="247" spans="2:12" ht="15.75" hidden="1" customHeight="1">
      <c r="B247" s="277" t="s">
        <v>17</v>
      </c>
      <c r="C247" s="276">
        <f>C310-C272</f>
        <v>0</v>
      </c>
      <c r="D247" s="276">
        <f>D310-D272</f>
        <v>0</v>
      </c>
      <c r="E247" s="276">
        <f>E310-E272</f>
        <v>0</v>
      </c>
      <c r="F247" s="276">
        <f>F265</f>
        <v>0</v>
      </c>
    </row>
    <row r="248" spans="2:12" ht="15.75" hidden="1" customHeight="1">
      <c r="B248" s="277" t="s">
        <v>18</v>
      </c>
      <c r="C248" s="276" t="e">
        <f>C247/C246</f>
        <v>#DIV/0!</v>
      </c>
      <c r="D248" s="276" t="e">
        <f>D247/D246</f>
        <v>#DIV/0!</v>
      </c>
      <c r="E248" s="276" t="e">
        <f>E247/E246</f>
        <v>#DIV/0!</v>
      </c>
      <c r="F248" s="276" t="e">
        <f>F247/F246</f>
        <v>#DIV/0!</v>
      </c>
    </row>
    <row r="249" spans="2:12" ht="15.75" hidden="1" customHeight="1">
      <c r="B249" s="277" t="s">
        <v>19</v>
      </c>
      <c r="C249" s="277" t="s">
        <v>20</v>
      </c>
      <c r="D249" s="278" t="e">
        <f>D246/C246-1</f>
        <v>#DIV/0!</v>
      </c>
      <c r="E249" s="278" t="e">
        <f t="shared" ref="E249:F251" si="7">E246/D246-1</f>
        <v>#DIV/0!</v>
      </c>
      <c r="F249" s="278" t="e">
        <f t="shared" si="7"/>
        <v>#DIV/0!</v>
      </c>
      <c r="H249" s="548"/>
      <c r="I249" s="548"/>
      <c r="J249" s="548"/>
      <c r="K249" s="548"/>
      <c r="L249" s="548"/>
    </row>
    <row r="250" spans="2:12" ht="15.75" hidden="1" customHeight="1">
      <c r="B250" s="277" t="s">
        <v>21</v>
      </c>
      <c r="C250" s="277" t="s">
        <v>20</v>
      </c>
      <c r="D250" s="278" t="e">
        <f>D247/C247-1</f>
        <v>#DIV/0!</v>
      </c>
      <c r="E250" s="278" t="e">
        <f t="shared" si="7"/>
        <v>#DIV/0!</v>
      </c>
      <c r="F250" s="278" t="e">
        <f t="shared" si="7"/>
        <v>#DIV/0!</v>
      </c>
    </row>
    <row r="251" spans="2:12" ht="15.75" hidden="1" customHeight="1">
      <c r="B251" s="277" t="s">
        <v>22</v>
      </c>
      <c r="C251" s="277" t="s">
        <v>20</v>
      </c>
      <c r="D251" s="278" t="e">
        <f>D248/C248-1</f>
        <v>#DIV/0!</v>
      </c>
      <c r="E251" s="278" t="e">
        <f t="shared" si="7"/>
        <v>#DIV/0!</v>
      </c>
      <c r="F251" s="278" t="e">
        <f t="shared" si="7"/>
        <v>#DIV/0!</v>
      </c>
    </row>
    <row r="252" spans="2:12" ht="15.75" hidden="1" customHeight="1">
      <c r="B252" s="1573" t="s">
        <v>98</v>
      </c>
      <c r="C252" s="1574"/>
      <c r="D252" s="1574"/>
      <c r="E252" s="1574"/>
      <c r="F252" s="1575"/>
    </row>
    <row r="253" spans="2:12" ht="15" hidden="1" customHeight="1">
      <c r="B253" s="1576"/>
      <c r="C253" s="274">
        <v>2020</v>
      </c>
      <c r="D253" s="274">
        <v>2021</v>
      </c>
      <c r="E253" s="274">
        <v>2022</v>
      </c>
      <c r="F253" s="274">
        <v>2023</v>
      </c>
    </row>
    <row r="254" spans="2:12" ht="15.75" hidden="1" customHeight="1">
      <c r="B254" s="1577"/>
      <c r="C254" s="275" t="s">
        <v>7</v>
      </c>
      <c r="D254" s="275" t="s">
        <v>8</v>
      </c>
      <c r="E254" s="275" t="s">
        <v>8</v>
      </c>
      <c r="F254" s="275" t="s">
        <v>8</v>
      </c>
    </row>
    <row r="255" spans="2:12" ht="15.75" hidden="1" customHeight="1">
      <c r="B255" s="549" t="s">
        <v>41</v>
      </c>
      <c r="C255" s="280">
        <f>C256+C257+C258+C259</f>
        <v>0</v>
      </c>
      <c r="D255" s="280">
        <f>D256+D257+D258+D259</f>
        <v>0</v>
      </c>
      <c r="E255" s="280">
        <f>E256+E257+E258+E259</f>
        <v>0</v>
      </c>
      <c r="F255" s="280">
        <f>F256+F257+F258+F259</f>
        <v>0</v>
      </c>
    </row>
    <row r="256" spans="2:12" ht="15.75" hidden="1" customHeight="1">
      <c r="B256" s="550" t="s">
        <v>136</v>
      </c>
      <c r="C256" s="280"/>
      <c r="D256" s="280"/>
      <c r="E256" s="280"/>
      <c r="F256" s="280"/>
    </row>
    <row r="257" spans="2:6" ht="15.75" hidden="1" customHeight="1">
      <c r="B257" s="550" t="s">
        <v>141</v>
      </c>
      <c r="C257" s="280"/>
      <c r="D257" s="280"/>
      <c r="E257" s="280"/>
      <c r="F257" s="280"/>
    </row>
    <row r="258" spans="2:6" ht="15.75" hidden="1" customHeight="1">
      <c r="B258" s="550" t="s">
        <v>142</v>
      </c>
      <c r="C258" s="280"/>
      <c r="D258" s="280"/>
      <c r="E258" s="280"/>
      <c r="F258" s="280"/>
    </row>
    <row r="259" spans="2:6" ht="15.75" hidden="1" customHeight="1">
      <c r="B259" s="550" t="s">
        <v>143</v>
      </c>
      <c r="C259" s="280"/>
      <c r="D259" s="280"/>
      <c r="E259" s="280"/>
      <c r="F259" s="280"/>
    </row>
    <row r="260" spans="2:6" ht="15.75" hidden="1" customHeight="1">
      <c r="B260" s="549" t="s">
        <v>42</v>
      </c>
      <c r="C260" s="282">
        <f>C261+C262+C263+C264</f>
        <v>0</v>
      </c>
      <c r="D260" s="282">
        <f>D261+D262+D263+D264</f>
        <v>0</v>
      </c>
      <c r="E260" s="282">
        <f>E261+E262+E263+E264</f>
        <v>0</v>
      </c>
      <c r="F260" s="282">
        <f>F261+F262+F263+F264</f>
        <v>0</v>
      </c>
    </row>
    <row r="261" spans="2:6" ht="15.75" hidden="1" customHeight="1">
      <c r="B261" s="550" t="s">
        <v>136</v>
      </c>
      <c r="C261" s="282"/>
      <c r="D261" s="280"/>
      <c r="E261" s="280"/>
      <c r="F261" s="280">
        <v>0</v>
      </c>
    </row>
    <row r="262" spans="2:6" ht="15.75" hidden="1" customHeight="1">
      <c r="B262" s="550" t="s">
        <v>141</v>
      </c>
      <c r="C262" s="282"/>
      <c r="D262" s="280"/>
      <c r="E262" s="280"/>
      <c r="F262" s="280"/>
    </row>
    <row r="263" spans="2:6" ht="15.75" hidden="1" customHeight="1">
      <c r="B263" s="550" t="s">
        <v>142</v>
      </c>
      <c r="C263" s="282"/>
      <c r="D263" s="280"/>
      <c r="E263" s="280"/>
      <c r="F263" s="280"/>
    </row>
    <row r="264" spans="2:6" ht="15.75" hidden="1" customHeight="1">
      <c r="B264" s="550" t="s">
        <v>143</v>
      </c>
      <c r="C264" s="282"/>
      <c r="D264" s="280"/>
      <c r="E264" s="280"/>
      <c r="F264" s="280"/>
    </row>
    <row r="265" spans="2:6" ht="15.75" hidden="1" customHeight="1">
      <c r="B265" s="558" t="s">
        <v>30</v>
      </c>
      <c r="C265" s="282">
        <f>C255+C260</f>
        <v>0</v>
      </c>
      <c r="D265" s="282">
        <f>D255+D260</f>
        <v>0</v>
      </c>
      <c r="E265" s="282">
        <f>E255+E260</f>
        <v>0</v>
      </c>
      <c r="F265" s="282">
        <f>F255+F260</f>
        <v>0</v>
      </c>
    </row>
    <row r="266" spans="2:6" ht="34.5" hidden="1" customHeight="1">
      <c r="B266" s="547" t="s">
        <v>32</v>
      </c>
      <c r="C266" s="547"/>
      <c r="D266" s="293" t="s">
        <v>138</v>
      </c>
      <c r="E266" s="1579"/>
      <c r="F266" s="1580"/>
    </row>
    <row r="267" spans="2:6" ht="15.75" hidden="1" customHeight="1">
      <c r="B267" s="277" t="s">
        <v>14</v>
      </c>
      <c r="C267" s="1581"/>
      <c r="D267" s="1582"/>
      <c r="E267" s="1582"/>
      <c r="F267" s="1583"/>
    </row>
    <row r="268" spans="2:6" ht="15.75" hidden="1" customHeight="1">
      <c r="B268" s="277" t="s">
        <v>15</v>
      </c>
      <c r="C268" s="1584"/>
      <c r="D268" s="1585"/>
      <c r="E268" s="1585"/>
      <c r="F268" s="1586"/>
    </row>
    <row r="269" spans="2:6" ht="15" hidden="1" customHeight="1">
      <c r="B269" s="1576"/>
      <c r="C269" s="274">
        <v>2020</v>
      </c>
      <c r="D269" s="274">
        <v>2021</v>
      </c>
      <c r="E269" s="274">
        <v>2022</v>
      </c>
      <c r="F269" s="274">
        <v>2023</v>
      </c>
    </row>
    <row r="270" spans="2:6" ht="15.75" hidden="1" customHeight="1">
      <c r="B270" s="1577"/>
      <c r="C270" s="275" t="s">
        <v>7</v>
      </c>
      <c r="D270" s="275" t="s">
        <v>8</v>
      </c>
      <c r="E270" s="275" t="s">
        <v>8</v>
      </c>
      <c r="F270" s="275" t="s">
        <v>8</v>
      </c>
    </row>
    <row r="271" spans="2:6" ht="15.75" hidden="1" customHeight="1">
      <c r="B271" s="277" t="s">
        <v>16</v>
      </c>
      <c r="C271" s="277"/>
      <c r="D271" s="277"/>
      <c r="E271" s="277"/>
      <c r="F271" s="277"/>
    </row>
    <row r="272" spans="2:6" ht="15.75" hidden="1" customHeight="1">
      <c r="B272" s="277" t="s">
        <v>17</v>
      </c>
      <c r="C272" s="276"/>
      <c r="D272" s="276"/>
      <c r="E272" s="276"/>
      <c r="F272" s="276"/>
    </row>
    <row r="273" spans="2:12" ht="15.75" hidden="1" customHeight="1">
      <c r="B273" s="277" t="s">
        <v>18</v>
      </c>
      <c r="C273" s="276" t="e">
        <f>C272/C271</f>
        <v>#DIV/0!</v>
      </c>
      <c r="D273" s="276" t="e">
        <f>D272/D271</f>
        <v>#DIV/0!</v>
      </c>
      <c r="E273" s="276" t="e">
        <f>E272/E271</f>
        <v>#DIV/0!</v>
      </c>
      <c r="F273" s="276" t="e">
        <f>F272/F271</f>
        <v>#DIV/0!</v>
      </c>
    </row>
    <row r="274" spans="2:12" ht="15.75" hidden="1" customHeight="1">
      <c r="B274" s="277" t="s">
        <v>19</v>
      </c>
      <c r="C274" s="277" t="s">
        <v>20</v>
      </c>
      <c r="D274" s="278" t="e">
        <f>D271/C271-1</f>
        <v>#DIV/0!</v>
      </c>
      <c r="E274" s="278" t="e">
        <f t="shared" ref="E274:F276" si="8">E271/D271-1</f>
        <v>#DIV/0!</v>
      </c>
      <c r="F274" s="278" t="e">
        <f t="shared" si="8"/>
        <v>#DIV/0!</v>
      </c>
      <c r="H274" s="548"/>
      <c r="I274" s="548"/>
      <c r="J274" s="548"/>
      <c r="K274" s="548"/>
      <c r="L274" s="548"/>
    </row>
    <row r="275" spans="2:12" ht="15.75" hidden="1" customHeight="1">
      <c r="B275" s="277" t="s">
        <v>21</v>
      </c>
      <c r="C275" s="277" t="s">
        <v>20</v>
      </c>
      <c r="D275" s="278" t="e">
        <f>D272/C272-1</f>
        <v>#DIV/0!</v>
      </c>
      <c r="E275" s="278" t="e">
        <f t="shared" si="8"/>
        <v>#DIV/0!</v>
      </c>
      <c r="F275" s="278" t="e">
        <f t="shared" si="8"/>
        <v>#DIV/0!</v>
      </c>
    </row>
    <row r="276" spans="2:12" ht="15.75" hidden="1" customHeight="1">
      <c r="B276" s="277" t="s">
        <v>22</v>
      </c>
      <c r="C276" s="277" t="s">
        <v>20</v>
      </c>
      <c r="D276" s="278" t="e">
        <f>D273/C273-1</f>
        <v>#DIV/0!</v>
      </c>
      <c r="E276" s="278" t="e">
        <f t="shared" si="8"/>
        <v>#DIV/0!</v>
      </c>
      <c r="F276" s="278" t="e">
        <f t="shared" si="8"/>
        <v>#DIV/0!</v>
      </c>
    </row>
    <row r="277" spans="2:12" ht="15.75" hidden="1" customHeight="1">
      <c r="B277" s="1573" t="s">
        <v>117</v>
      </c>
      <c r="C277" s="1574"/>
      <c r="D277" s="1574"/>
      <c r="E277" s="1574"/>
      <c r="F277" s="1575"/>
    </row>
    <row r="278" spans="2:12" ht="15" hidden="1" customHeight="1">
      <c r="B278" s="1576"/>
      <c r="C278" s="274">
        <v>2020</v>
      </c>
      <c r="D278" s="274">
        <v>2021</v>
      </c>
      <c r="E278" s="274">
        <v>2022</v>
      </c>
      <c r="F278" s="274">
        <v>2023</v>
      </c>
    </row>
    <row r="279" spans="2:12" ht="15.75" hidden="1" customHeight="1">
      <c r="B279" s="1577"/>
      <c r="C279" s="275" t="s">
        <v>7</v>
      </c>
      <c r="D279" s="275" t="s">
        <v>8</v>
      </c>
      <c r="E279" s="275" t="s">
        <v>8</v>
      </c>
      <c r="F279" s="275" t="s">
        <v>8</v>
      </c>
    </row>
    <row r="280" spans="2:12" ht="15.75" hidden="1" customHeight="1">
      <c r="B280" s="549" t="s">
        <v>41</v>
      </c>
      <c r="C280" s="280">
        <f>C281+C282+C283+C284</f>
        <v>0</v>
      </c>
      <c r="D280" s="280">
        <f>D281+D282+D283+D284</f>
        <v>0</v>
      </c>
      <c r="E280" s="280">
        <f>E281+E282+E283+E284</f>
        <v>0</v>
      </c>
      <c r="F280" s="280">
        <f>F281+F282+F283+F284</f>
        <v>0</v>
      </c>
    </row>
    <row r="281" spans="2:12" ht="15.75" hidden="1" customHeight="1">
      <c r="B281" s="550" t="s">
        <v>136</v>
      </c>
      <c r="C281" s="280"/>
      <c r="D281" s="280"/>
      <c r="E281" s="280"/>
      <c r="F281" s="280"/>
    </row>
    <row r="282" spans="2:12" ht="15.75" hidden="1" customHeight="1">
      <c r="B282" s="550" t="s">
        <v>141</v>
      </c>
      <c r="C282" s="280"/>
      <c r="D282" s="280"/>
      <c r="E282" s="280"/>
      <c r="F282" s="280"/>
    </row>
    <row r="283" spans="2:12" ht="15.75" hidden="1" customHeight="1">
      <c r="B283" s="550" t="s">
        <v>142</v>
      </c>
      <c r="C283" s="280"/>
      <c r="D283" s="280"/>
      <c r="E283" s="280"/>
      <c r="F283" s="280"/>
    </row>
    <row r="284" spans="2:12" ht="15.75" hidden="1" customHeight="1">
      <c r="B284" s="550" t="s">
        <v>143</v>
      </c>
      <c r="C284" s="280"/>
      <c r="D284" s="280"/>
      <c r="E284" s="280"/>
      <c r="F284" s="280"/>
    </row>
    <row r="285" spans="2:12" ht="15.75" hidden="1" customHeight="1">
      <c r="B285" s="549" t="s">
        <v>42</v>
      </c>
      <c r="C285" s="282">
        <f>C286+C287+C288+C289</f>
        <v>0</v>
      </c>
      <c r="D285" s="282">
        <f>D286+D287+D288+D289</f>
        <v>0</v>
      </c>
      <c r="E285" s="282">
        <f>E286+E287+E288+E289</f>
        <v>0</v>
      </c>
      <c r="F285" s="282">
        <f>F286+F287+F288+F289</f>
        <v>0</v>
      </c>
    </row>
    <row r="286" spans="2:12" ht="15.75" hidden="1" customHeight="1">
      <c r="B286" s="550" t="s">
        <v>136</v>
      </c>
      <c r="C286" s="282"/>
      <c r="D286" s="280"/>
      <c r="E286" s="280"/>
      <c r="F286" s="280"/>
    </row>
    <row r="287" spans="2:12" ht="15.75" hidden="1" customHeight="1">
      <c r="B287" s="550" t="s">
        <v>141</v>
      </c>
      <c r="C287" s="282"/>
      <c r="D287" s="280"/>
      <c r="E287" s="280"/>
      <c r="F287" s="280"/>
    </row>
    <row r="288" spans="2:12" ht="15.75" hidden="1" customHeight="1">
      <c r="B288" s="550" t="s">
        <v>142</v>
      </c>
      <c r="C288" s="282"/>
      <c r="D288" s="280"/>
      <c r="E288" s="280"/>
      <c r="F288" s="280"/>
    </row>
    <row r="289" spans="2:12" ht="15.75" hidden="1" customHeight="1">
      <c r="B289" s="550" t="s">
        <v>143</v>
      </c>
      <c r="C289" s="282"/>
      <c r="D289" s="280"/>
      <c r="E289" s="280"/>
      <c r="F289" s="280"/>
    </row>
    <row r="290" spans="2:12" ht="15.75" hidden="1" customHeight="1">
      <c r="B290" s="558" t="s">
        <v>144</v>
      </c>
      <c r="C290" s="282">
        <f>C280+C285</f>
        <v>0</v>
      </c>
      <c r="D290" s="282">
        <f>D280+D285</f>
        <v>0</v>
      </c>
      <c r="E290" s="282">
        <f>E280+E285</f>
        <v>0</v>
      </c>
      <c r="F290" s="282">
        <f>F280+F285</f>
        <v>0</v>
      </c>
    </row>
    <row r="291" spans="2:12" ht="34.5" hidden="1" customHeight="1">
      <c r="B291" s="547" t="s">
        <v>64</v>
      </c>
      <c r="C291" s="559"/>
      <c r="D291" s="560" t="s">
        <v>138</v>
      </c>
      <c r="E291" s="408"/>
      <c r="F291" s="561"/>
    </row>
    <row r="292" spans="2:12" ht="15.75" hidden="1" customHeight="1">
      <c r="B292" s="277" t="s">
        <v>14</v>
      </c>
      <c r="C292" s="1581"/>
      <c r="D292" s="1582"/>
      <c r="E292" s="1582"/>
      <c r="F292" s="1583"/>
    </row>
    <row r="293" spans="2:12" ht="15.75" hidden="1" customHeight="1">
      <c r="B293" s="277" t="s">
        <v>15</v>
      </c>
      <c r="C293" s="1584"/>
      <c r="D293" s="1585"/>
      <c r="E293" s="1585"/>
      <c r="F293" s="1586"/>
    </row>
    <row r="294" spans="2:12" ht="15" hidden="1" customHeight="1">
      <c r="B294" s="1576"/>
      <c r="C294" s="274">
        <v>2020</v>
      </c>
      <c r="D294" s="274">
        <v>2021</v>
      </c>
      <c r="E294" s="274">
        <v>2022</v>
      </c>
      <c r="F294" s="274">
        <v>2023</v>
      </c>
    </row>
    <row r="295" spans="2:12" ht="15.75" hidden="1" customHeight="1">
      <c r="B295" s="1577"/>
      <c r="C295" s="275" t="s">
        <v>7</v>
      </c>
      <c r="D295" s="275" t="s">
        <v>8</v>
      </c>
      <c r="E295" s="275" t="s">
        <v>8</v>
      </c>
      <c r="F295" s="275" t="s">
        <v>8</v>
      </c>
    </row>
    <row r="296" spans="2:12" ht="15.75" hidden="1" customHeight="1">
      <c r="B296" s="277" t="s">
        <v>16</v>
      </c>
      <c r="C296" s="277"/>
      <c r="D296" s="277"/>
      <c r="E296" s="277"/>
      <c r="F296" s="277"/>
    </row>
    <row r="297" spans="2:12" ht="15.75" hidden="1" customHeight="1">
      <c r="B297" s="277" t="s">
        <v>17</v>
      </c>
      <c r="C297" s="276">
        <f>C315</f>
        <v>0</v>
      </c>
      <c r="D297" s="276">
        <f>D315</f>
        <v>0</v>
      </c>
      <c r="E297" s="276">
        <f>E315</f>
        <v>0</v>
      </c>
      <c r="F297" s="276">
        <f>F315</f>
        <v>0</v>
      </c>
    </row>
    <row r="298" spans="2:12" ht="15.75" hidden="1" customHeight="1">
      <c r="B298" s="277" t="s">
        <v>18</v>
      </c>
      <c r="C298" s="276" t="e">
        <f>C297/C296</f>
        <v>#DIV/0!</v>
      </c>
      <c r="D298" s="276" t="e">
        <f>D297/D296</f>
        <v>#DIV/0!</v>
      </c>
      <c r="E298" s="276" t="e">
        <f>E297/E296</f>
        <v>#DIV/0!</v>
      </c>
      <c r="F298" s="276" t="e">
        <f>F297/F296</f>
        <v>#DIV/0!</v>
      </c>
    </row>
    <row r="299" spans="2:12" ht="15.75" hidden="1" customHeight="1">
      <c r="B299" s="277" t="s">
        <v>19</v>
      </c>
      <c r="C299" s="277" t="s">
        <v>20</v>
      </c>
      <c r="D299" s="278" t="e">
        <f>D296/C296-1</f>
        <v>#DIV/0!</v>
      </c>
      <c r="E299" s="278" t="e">
        <f t="shared" ref="E299:F301" si="9">E296/D296-1</f>
        <v>#DIV/0!</v>
      </c>
      <c r="F299" s="278" t="e">
        <f t="shared" si="9"/>
        <v>#DIV/0!</v>
      </c>
      <c r="H299" s="548"/>
      <c r="I299" s="548"/>
      <c r="J299" s="548"/>
      <c r="K299" s="548"/>
      <c r="L299" s="548"/>
    </row>
    <row r="300" spans="2:12" ht="15.75" hidden="1" customHeight="1">
      <c r="B300" s="277" t="s">
        <v>21</v>
      </c>
      <c r="C300" s="277" t="s">
        <v>20</v>
      </c>
      <c r="D300" s="278" t="e">
        <f>D297/C297-1</f>
        <v>#DIV/0!</v>
      </c>
      <c r="E300" s="278" t="e">
        <f t="shared" si="9"/>
        <v>#DIV/0!</v>
      </c>
      <c r="F300" s="278" t="e">
        <f t="shared" si="9"/>
        <v>#DIV/0!</v>
      </c>
    </row>
    <row r="301" spans="2:12" ht="15.75" hidden="1" customHeight="1">
      <c r="B301" s="277" t="s">
        <v>22</v>
      </c>
      <c r="C301" s="277" t="s">
        <v>20</v>
      </c>
      <c r="D301" s="278" t="e">
        <f>D298/C298-1</f>
        <v>#DIV/0!</v>
      </c>
      <c r="E301" s="278" t="e">
        <f t="shared" si="9"/>
        <v>#DIV/0!</v>
      </c>
      <c r="F301" s="278" t="e">
        <f t="shared" si="9"/>
        <v>#DIV/0!</v>
      </c>
    </row>
    <row r="302" spans="2:12" ht="15.75" hidden="1" customHeight="1">
      <c r="B302" s="1573" t="s">
        <v>185</v>
      </c>
      <c r="C302" s="1574"/>
      <c r="D302" s="1574"/>
      <c r="E302" s="1574"/>
      <c r="F302" s="1575"/>
    </row>
    <row r="303" spans="2:12" ht="15" hidden="1" customHeight="1">
      <c r="B303" s="1576"/>
      <c r="C303" s="274">
        <v>2020</v>
      </c>
      <c r="D303" s="274">
        <v>2021</v>
      </c>
      <c r="E303" s="274">
        <v>2022</v>
      </c>
      <c r="F303" s="274">
        <v>2023</v>
      </c>
    </row>
    <row r="304" spans="2:12" ht="15.75" hidden="1" customHeight="1">
      <c r="B304" s="1577"/>
      <c r="C304" s="275" t="s">
        <v>7</v>
      </c>
      <c r="D304" s="275" t="s">
        <v>8</v>
      </c>
      <c r="E304" s="275" t="s">
        <v>8</v>
      </c>
      <c r="F304" s="275" t="s">
        <v>8</v>
      </c>
    </row>
    <row r="305" spans="2:6" ht="15.75" hidden="1" customHeight="1">
      <c r="B305" s="549" t="s">
        <v>41</v>
      </c>
      <c r="C305" s="280">
        <f>C306+C307+C308+C309</f>
        <v>0</v>
      </c>
      <c r="D305" s="280">
        <f>D306+D307+D308+D309</f>
        <v>0</v>
      </c>
      <c r="E305" s="280">
        <f>E306+E307+E308+E309</f>
        <v>0</v>
      </c>
      <c r="F305" s="280">
        <f>F306+F307+F308+F309</f>
        <v>0</v>
      </c>
    </row>
    <row r="306" spans="2:6" ht="15.75" hidden="1" customHeight="1">
      <c r="B306" s="550" t="s">
        <v>136</v>
      </c>
      <c r="C306" s="280"/>
      <c r="D306" s="280"/>
      <c r="E306" s="280"/>
      <c r="F306" s="280"/>
    </row>
    <row r="307" spans="2:6" ht="15.75" hidden="1" customHeight="1">
      <c r="B307" s="550" t="s">
        <v>141</v>
      </c>
      <c r="C307" s="280"/>
      <c r="D307" s="280"/>
      <c r="E307" s="280"/>
      <c r="F307" s="280"/>
    </row>
    <row r="308" spans="2:6" ht="15.75" hidden="1" customHeight="1">
      <c r="B308" s="550" t="s">
        <v>142</v>
      </c>
      <c r="C308" s="280"/>
      <c r="D308" s="280"/>
      <c r="E308" s="280"/>
      <c r="F308" s="280"/>
    </row>
    <row r="309" spans="2:6" ht="15.75" hidden="1" customHeight="1">
      <c r="B309" s="550" t="s">
        <v>143</v>
      </c>
      <c r="C309" s="280"/>
      <c r="D309" s="280"/>
      <c r="E309" s="280"/>
      <c r="F309" s="280"/>
    </row>
    <row r="310" spans="2:6" ht="15.75" hidden="1" customHeight="1">
      <c r="B310" s="549" t="s">
        <v>42</v>
      </c>
      <c r="C310" s="282">
        <f>C311+C312+C313+C314</f>
        <v>0</v>
      </c>
      <c r="D310" s="282">
        <f>D311+D312+D313+D314</f>
        <v>0</v>
      </c>
      <c r="E310" s="282">
        <f>E311+E312+E313+E314</f>
        <v>0</v>
      </c>
      <c r="F310" s="282">
        <f>F311+F312+F313+F314</f>
        <v>0</v>
      </c>
    </row>
    <row r="311" spans="2:6" ht="15.75" hidden="1" customHeight="1">
      <c r="B311" s="550" t="s">
        <v>136</v>
      </c>
      <c r="C311" s="282"/>
      <c r="D311" s="280"/>
      <c r="E311" s="280"/>
      <c r="F311" s="280"/>
    </row>
    <row r="312" spans="2:6" ht="15.75" hidden="1" customHeight="1">
      <c r="B312" s="550" t="s">
        <v>141</v>
      </c>
      <c r="C312" s="282"/>
      <c r="D312" s="280"/>
      <c r="E312" s="280"/>
      <c r="F312" s="280"/>
    </row>
    <row r="313" spans="2:6" ht="15.75" hidden="1" customHeight="1">
      <c r="B313" s="550" t="s">
        <v>142</v>
      </c>
      <c r="C313" s="282"/>
      <c r="D313" s="280"/>
      <c r="E313" s="280"/>
      <c r="F313" s="280"/>
    </row>
    <row r="314" spans="2:6" ht="15.75" hidden="1" customHeight="1">
      <c r="B314" s="550" t="s">
        <v>143</v>
      </c>
      <c r="C314" s="282"/>
      <c r="D314" s="280"/>
      <c r="E314" s="280"/>
      <c r="F314" s="280"/>
    </row>
    <row r="315" spans="2:6" ht="15.75" hidden="1" customHeight="1">
      <c r="B315" s="553" t="s">
        <v>147</v>
      </c>
      <c r="C315" s="282">
        <f>C305+C310</f>
        <v>0</v>
      </c>
      <c r="D315" s="282">
        <f>D305+D310</f>
        <v>0</v>
      </c>
      <c r="E315" s="282">
        <f>E305+E310</f>
        <v>0</v>
      </c>
      <c r="F315" s="282">
        <f>F305+F310</f>
        <v>0</v>
      </c>
    </row>
    <row r="316" spans="2:6" ht="15.75" hidden="1" customHeight="1">
      <c r="B316" s="560" t="s">
        <v>43</v>
      </c>
      <c r="C316" s="1578"/>
      <c r="D316" s="1579"/>
      <c r="E316" s="1579"/>
      <c r="F316" s="1580"/>
    </row>
    <row r="317" spans="2:6" ht="34.5" hidden="1" customHeight="1">
      <c r="B317" s="547" t="s">
        <v>64</v>
      </c>
      <c r="C317" s="559"/>
      <c r="D317" s="560" t="s">
        <v>138</v>
      </c>
      <c r="E317" s="408"/>
      <c r="F317" s="561"/>
    </row>
    <row r="318" spans="2:6" ht="15.75" hidden="1" customHeight="1">
      <c r="B318" s="277" t="s">
        <v>14</v>
      </c>
      <c r="C318" s="1581"/>
      <c r="D318" s="1582"/>
      <c r="E318" s="1582"/>
      <c r="F318" s="1583"/>
    </row>
    <row r="319" spans="2:6" ht="15.75" hidden="1" customHeight="1">
      <c r="B319" s="277" t="s">
        <v>15</v>
      </c>
      <c r="C319" s="1584"/>
      <c r="D319" s="1585"/>
      <c r="E319" s="1585"/>
      <c r="F319" s="1586"/>
    </row>
    <row r="320" spans="2:6" ht="15" hidden="1" customHeight="1">
      <c r="B320" s="1576"/>
      <c r="C320" s="274">
        <v>2020</v>
      </c>
      <c r="D320" s="274">
        <v>2021</v>
      </c>
      <c r="E320" s="274">
        <v>2022</v>
      </c>
      <c r="F320" s="274">
        <v>2023</v>
      </c>
    </row>
    <row r="321" spans="2:12" ht="15.75" hidden="1" customHeight="1">
      <c r="B321" s="1577"/>
      <c r="C321" s="275" t="s">
        <v>7</v>
      </c>
      <c r="D321" s="275" t="s">
        <v>8</v>
      </c>
      <c r="E321" s="275" t="s">
        <v>8</v>
      </c>
      <c r="F321" s="275" t="s">
        <v>8</v>
      </c>
    </row>
    <row r="322" spans="2:12" ht="15.75" hidden="1" customHeight="1">
      <c r="B322" s="277" t="s">
        <v>16</v>
      </c>
      <c r="C322" s="277"/>
      <c r="D322" s="277"/>
      <c r="E322" s="277"/>
      <c r="F322" s="277"/>
    </row>
    <row r="323" spans="2:12" ht="15.75" hidden="1" customHeight="1">
      <c r="B323" s="277" t="s">
        <v>17</v>
      </c>
      <c r="C323" s="276">
        <f>C341</f>
        <v>0</v>
      </c>
      <c r="D323" s="276">
        <f>D341</f>
        <v>0</v>
      </c>
      <c r="E323" s="276">
        <f>E341</f>
        <v>0</v>
      </c>
      <c r="F323" s="276">
        <f>F341</f>
        <v>0</v>
      </c>
    </row>
    <row r="324" spans="2:12" ht="15.75" hidden="1" customHeight="1">
      <c r="B324" s="277" t="s">
        <v>18</v>
      </c>
      <c r="C324" s="276" t="e">
        <f>C323/C322</f>
        <v>#DIV/0!</v>
      </c>
      <c r="D324" s="276" t="e">
        <f>D323/D322</f>
        <v>#DIV/0!</v>
      </c>
      <c r="E324" s="276" t="e">
        <f>E323/E322</f>
        <v>#DIV/0!</v>
      </c>
      <c r="F324" s="276" t="e">
        <f>F323/F322</f>
        <v>#DIV/0!</v>
      </c>
    </row>
    <row r="325" spans="2:12" ht="15.75" hidden="1" customHeight="1">
      <c r="B325" s="277" t="s">
        <v>19</v>
      </c>
      <c r="C325" s="277" t="s">
        <v>20</v>
      </c>
      <c r="D325" s="278" t="e">
        <f>D322/C322-1</f>
        <v>#DIV/0!</v>
      </c>
      <c r="E325" s="278" t="e">
        <f t="shared" ref="E325:F327" si="10">E322/D322-1</f>
        <v>#DIV/0!</v>
      </c>
      <c r="F325" s="278" t="e">
        <f t="shared" si="10"/>
        <v>#DIV/0!</v>
      </c>
      <c r="H325" s="548"/>
      <c r="I325" s="548"/>
      <c r="J325" s="548"/>
      <c r="K325" s="548"/>
      <c r="L325" s="548"/>
    </row>
    <row r="326" spans="2:12" ht="15.75" hidden="1" customHeight="1">
      <c r="B326" s="277" t="s">
        <v>21</v>
      </c>
      <c r="C326" s="277" t="s">
        <v>20</v>
      </c>
      <c r="D326" s="278" t="e">
        <f>D323/C323-1</f>
        <v>#DIV/0!</v>
      </c>
      <c r="E326" s="278" t="e">
        <f t="shared" si="10"/>
        <v>#DIV/0!</v>
      </c>
      <c r="F326" s="278" t="e">
        <f t="shared" si="10"/>
        <v>#DIV/0!</v>
      </c>
    </row>
    <row r="327" spans="2:12" ht="15.75" hidden="1" customHeight="1">
      <c r="B327" s="277" t="s">
        <v>22</v>
      </c>
      <c r="C327" s="277" t="s">
        <v>20</v>
      </c>
      <c r="D327" s="278" t="e">
        <f>D324/C324-1</f>
        <v>#DIV/0!</v>
      </c>
      <c r="E327" s="278" t="e">
        <f t="shared" si="10"/>
        <v>#DIV/0!</v>
      </c>
      <c r="F327" s="278" t="e">
        <f t="shared" si="10"/>
        <v>#DIV/0!</v>
      </c>
    </row>
    <row r="328" spans="2:12" ht="15.75" hidden="1" customHeight="1">
      <c r="B328" s="1573" t="s">
        <v>97</v>
      </c>
      <c r="C328" s="1574"/>
      <c r="D328" s="1574"/>
      <c r="E328" s="1574"/>
      <c r="F328" s="1575"/>
    </row>
    <row r="329" spans="2:12" ht="15" hidden="1" customHeight="1">
      <c r="B329" s="1576"/>
      <c r="C329" s="274">
        <v>2020</v>
      </c>
      <c r="D329" s="274">
        <v>2021</v>
      </c>
      <c r="E329" s="274">
        <v>2022</v>
      </c>
      <c r="F329" s="274">
        <v>2023</v>
      </c>
    </row>
    <row r="330" spans="2:12" ht="15.75" hidden="1" customHeight="1">
      <c r="B330" s="1577"/>
      <c r="C330" s="275" t="s">
        <v>7</v>
      </c>
      <c r="D330" s="275" t="s">
        <v>8</v>
      </c>
      <c r="E330" s="275" t="s">
        <v>8</v>
      </c>
      <c r="F330" s="275" t="s">
        <v>8</v>
      </c>
    </row>
    <row r="331" spans="2:12" ht="15.75" hidden="1" customHeight="1">
      <c r="B331" s="549" t="s">
        <v>41</v>
      </c>
      <c r="C331" s="280">
        <f>C332+C333+C334+C335</f>
        <v>0</v>
      </c>
      <c r="D331" s="280">
        <f>D332+D333+D334+D335</f>
        <v>0</v>
      </c>
      <c r="E331" s="280">
        <f>E332+E333+E334+E335</f>
        <v>0</v>
      </c>
      <c r="F331" s="280">
        <f>F332+F333+F334+F335</f>
        <v>0</v>
      </c>
    </row>
    <row r="332" spans="2:12" ht="15.75" hidden="1" customHeight="1">
      <c r="B332" s="550" t="s">
        <v>136</v>
      </c>
      <c r="C332" s="280"/>
      <c r="D332" s="280"/>
      <c r="E332" s="280"/>
      <c r="F332" s="280"/>
    </row>
    <row r="333" spans="2:12" ht="15.75" hidden="1" customHeight="1">
      <c r="B333" s="550" t="s">
        <v>141</v>
      </c>
      <c r="C333" s="280"/>
      <c r="D333" s="280"/>
      <c r="E333" s="280"/>
      <c r="F333" s="280"/>
    </row>
    <row r="334" spans="2:12" ht="15.75" hidden="1" customHeight="1">
      <c r="B334" s="550" t="s">
        <v>142</v>
      </c>
      <c r="C334" s="280"/>
      <c r="D334" s="280"/>
      <c r="E334" s="280"/>
      <c r="F334" s="280"/>
    </row>
    <row r="335" spans="2:12" ht="15.75" hidden="1" customHeight="1">
      <c r="B335" s="550" t="s">
        <v>143</v>
      </c>
      <c r="C335" s="280"/>
      <c r="D335" s="280"/>
      <c r="E335" s="280"/>
      <c r="F335" s="280"/>
    </row>
    <row r="336" spans="2:12" ht="15.75" hidden="1" customHeight="1">
      <c r="B336" s="549" t="s">
        <v>42</v>
      </c>
      <c r="C336" s="282">
        <f>C337+C338+C339+C340</f>
        <v>0</v>
      </c>
      <c r="D336" s="282">
        <f>D337+D338+D339+D340</f>
        <v>0</v>
      </c>
      <c r="E336" s="282">
        <f>E337+E338+E339+E340</f>
        <v>0</v>
      </c>
      <c r="F336" s="282">
        <f>F337+F338+F339+F340</f>
        <v>0</v>
      </c>
    </row>
    <row r="337" spans="2:6" ht="15.75" hidden="1" customHeight="1">
      <c r="B337" s="550" t="s">
        <v>136</v>
      </c>
      <c r="C337" s="282"/>
      <c r="D337" s="282"/>
      <c r="E337" s="282"/>
      <c r="F337" s="282"/>
    </row>
    <row r="338" spans="2:6" ht="15.75" hidden="1" customHeight="1">
      <c r="B338" s="550" t="s">
        <v>141</v>
      </c>
      <c r="C338" s="282"/>
      <c r="D338" s="282"/>
      <c r="E338" s="282"/>
      <c r="F338" s="282"/>
    </row>
    <row r="339" spans="2:6" ht="15.75" hidden="1" customHeight="1">
      <c r="B339" s="550" t="s">
        <v>142</v>
      </c>
      <c r="C339" s="282"/>
      <c r="D339" s="282"/>
      <c r="E339" s="282"/>
      <c r="F339" s="282"/>
    </row>
    <row r="340" spans="2:6" ht="15.75" hidden="1" customHeight="1">
      <c r="B340" s="550" t="s">
        <v>143</v>
      </c>
      <c r="C340" s="282"/>
      <c r="D340" s="282"/>
      <c r="E340" s="282"/>
      <c r="F340" s="282"/>
    </row>
    <row r="341" spans="2:6" ht="15.75" hidden="1" customHeight="1">
      <c r="B341" s="553" t="s">
        <v>47</v>
      </c>
      <c r="C341" s="282">
        <f>C331+C336</f>
        <v>0</v>
      </c>
      <c r="D341" s="282">
        <f>D331+D336</f>
        <v>0</v>
      </c>
      <c r="E341" s="282">
        <f>E331+E336</f>
        <v>0</v>
      </c>
      <c r="F341" s="282">
        <f>F331+F336</f>
        <v>0</v>
      </c>
    </row>
    <row r="342" spans="2:6" ht="15.75" thickBot="1">
      <c r="B342" s="562"/>
      <c r="C342" s="303"/>
      <c r="D342" s="303"/>
      <c r="E342" s="303"/>
      <c r="F342" s="303"/>
    </row>
    <row r="343" spans="2:6" ht="24.75" thickBot="1">
      <c r="B343" s="543" t="s">
        <v>49</v>
      </c>
      <c r="C343" s="304">
        <f>+C218+C142+C64+C27+C167+C101+C323+C297+C272+C247+C192</f>
        <v>80187</v>
      </c>
      <c r="D343" s="304">
        <f>+D218+D142+D64+D27+D167+D101+D323+D297+D272+D247+D192</f>
        <v>77587</v>
      </c>
      <c r="E343" s="304">
        <f>+E218+E142+E64+E27+E167+E101+E323+E297+E272+E247+E192</f>
        <v>77087</v>
      </c>
      <c r="F343" s="304">
        <f>+F218+F142+F64+F27+F167+F101+F323+F297+F272+F247+F192</f>
        <v>80087</v>
      </c>
    </row>
    <row r="344" spans="2:6" ht="24.75" thickBot="1">
      <c r="B344" s="543" t="s">
        <v>50</v>
      </c>
      <c r="C344" s="304">
        <f>+C236+C210+C130+C93+C56+C341+C315+C290+C265+C185+C160</f>
        <v>80187</v>
      </c>
      <c r="D344" s="304">
        <f>+D236+D210+D130+D93+D56+D341+D315+D290+D265+D185+D160</f>
        <v>77587</v>
      </c>
      <c r="E344" s="304">
        <f>+E236+E210+E130+E93+E56+E341+E315+E290+E265+E185+E160</f>
        <v>77087</v>
      </c>
      <c r="F344" s="304">
        <f>+F236+F210+F130+F93+F56+F341+F315+F290+F265+F185+F160</f>
        <v>80087</v>
      </c>
    </row>
    <row r="345" spans="2:6" ht="15.75" thickBot="1">
      <c r="B345" s="549" t="s">
        <v>23</v>
      </c>
      <c r="C345" s="306">
        <f>C346+C347</f>
        <v>38000</v>
      </c>
      <c r="D345" s="306">
        <f>D346+D347</f>
        <v>38000</v>
      </c>
      <c r="E345" s="306">
        <f>E346+E347</f>
        <v>38000</v>
      </c>
      <c r="F345" s="306">
        <f>F346+F347</f>
        <v>39000</v>
      </c>
    </row>
    <row r="346" spans="2:6" ht="15.75" thickBot="1">
      <c r="B346" s="550" t="s">
        <v>136</v>
      </c>
      <c r="C346" s="282">
        <f t="shared" ref="C346:F347" si="11">C36+C73+C110</f>
        <v>38000</v>
      </c>
      <c r="D346" s="282">
        <f t="shared" si="11"/>
        <v>38000</v>
      </c>
      <c r="E346" s="282">
        <f t="shared" si="11"/>
        <v>38000</v>
      </c>
      <c r="F346" s="282">
        <f t="shared" si="11"/>
        <v>39000</v>
      </c>
    </row>
    <row r="347" spans="2:6" ht="15.75" thickBot="1">
      <c r="B347" s="550" t="s">
        <v>148</v>
      </c>
      <c r="C347" s="282">
        <f t="shared" si="11"/>
        <v>0</v>
      </c>
      <c r="D347" s="282">
        <f t="shared" si="11"/>
        <v>0</v>
      </c>
      <c r="E347" s="282">
        <f t="shared" si="11"/>
        <v>0</v>
      </c>
      <c r="F347" s="282">
        <f t="shared" si="11"/>
        <v>0</v>
      </c>
    </row>
    <row r="348" spans="2:6" ht="15.75" thickBot="1">
      <c r="B348" s="549" t="s">
        <v>24</v>
      </c>
      <c r="C348" s="306">
        <f>C349+C350</f>
        <v>6450</v>
      </c>
      <c r="D348" s="306">
        <f>D349+D350</f>
        <v>6400</v>
      </c>
      <c r="E348" s="306">
        <f>E349+E350</f>
        <v>6400</v>
      </c>
      <c r="F348" s="306">
        <f>F349+F350</f>
        <v>6400</v>
      </c>
    </row>
    <row r="349" spans="2:6" ht="15.75" thickBot="1">
      <c r="B349" s="550" t="s">
        <v>136</v>
      </c>
      <c r="C349" s="280">
        <f>C39+C76+C113</f>
        <v>6450</v>
      </c>
      <c r="D349" s="280">
        <v>6400</v>
      </c>
      <c r="E349" s="280">
        <v>6400</v>
      </c>
      <c r="F349" s="280">
        <v>6400</v>
      </c>
    </row>
    <row r="350" spans="2:6" ht="15.75" thickBot="1">
      <c r="B350" s="550" t="s">
        <v>148</v>
      </c>
      <c r="C350" s="282">
        <f>C40+C77+C111</f>
        <v>0</v>
      </c>
      <c r="D350" s="282">
        <f>D40+D77+D111</f>
        <v>0</v>
      </c>
      <c r="E350" s="282">
        <f>E40+E77+E111</f>
        <v>0</v>
      </c>
      <c r="F350" s="282">
        <f>F40+F77+F111</f>
        <v>0</v>
      </c>
    </row>
    <row r="351" spans="2:6" ht="15.75" thickBot="1">
      <c r="B351" s="549" t="s">
        <v>25</v>
      </c>
      <c r="C351" s="306">
        <f>C352+C353</f>
        <v>34637</v>
      </c>
      <c r="D351" s="306">
        <f>D352+D353</f>
        <v>32187</v>
      </c>
      <c r="E351" s="306">
        <f>E352+E353</f>
        <v>31687</v>
      </c>
      <c r="F351" s="306">
        <f>F352+F353</f>
        <v>33687</v>
      </c>
    </row>
    <row r="352" spans="2:6" ht="15.75" thickBot="1">
      <c r="B352" s="550" t="s">
        <v>136</v>
      </c>
      <c r="C352" s="282">
        <f t="shared" ref="C352:F353" si="12">C42+C79+C116</f>
        <v>34637</v>
      </c>
      <c r="D352" s="282">
        <f t="shared" si="12"/>
        <v>32187</v>
      </c>
      <c r="E352" s="282">
        <f t="shared" si="12"/>
        <v>31687</v>
      </c>
      <c r="F352" s="282">
        <f t="shared" si="12"/>
        <v>33687</v>
      </c>
    </row>
    <row r="353" spans="2:6" ht="15.75" thickBot="1">
      <c r="B353" s="550" t="s">
        <v>148</v>
      </c>
      <c r="C353" s="282">
        <f t="shared" si="12"/>
        <v>0</v>
      </c>
      <c r="D353" s="282">
        <f t="shared" si="12"/>
        <v>0</v>
      </c>
      <c r="E353" s="282">
        <f t="shared" si="12"/>
        <v>0</v>
      </c>
      <c r="F353" s="282">
        <f t="shared" si="12"/>
        <v>0</v>
      </c>
    </row>
    <row r="354" spans="2:6" ht="15.75" thickBot="1">
      <c r="B354" s="549" t="s">
        <v>26</v>
      </c>
      <c r="C354" s="306">
        <f>C355+C356</f>
        <v>0</v>
      </c>
      <c r="D354" s="306">
        <f>D355+D356</f>
        <v>0</v>
      </c>
      <c r="E354" s="306">
        <f>E355+E356</f>
        <v>0</v>
      </c>
      <c r="F354" s="306">
        <f>F355+F356</f>
        <v>0</v>
      </c>
    </row>
    <row r="355" spans="2:6" ht="15.75" thickBot="1">
      <c r="B355" s="550" t="s">
        <v>136</v>
      </c>
      <c r="C355" s="280">
        <f t="shared" ref="C355:F356" si="13">C45+C82+C119</f>
        <v>0</v>
      </c>
      <c r="D355" s="280">
        <f t="shared" si="13"/>
        <v>0</v>
      </c>
      <c r="E355" s="280">
        <f t="shared" si="13"/>
        <v>0</v>
      </c>
      <c r="F355" s="280">
        <f t="shared" si="13"/>
        <v>0</v>
      </c>
    </row>
    <row r="356" spans="2:6" ht="15.75" thickBot="1">
      <c r="B356" s="550" t="s">
        <v>148</v>
      </c>
      <c r="C356" s="282">
        <f t="shared" si="13"/>
        <v>0</v>
      </c>
      <c r="D356" s="282">
        <f t="shared" si="13"/>
        <v>0</v>
      </c>
      <c r="E356" s="282">
        <f t="shared" si="13"/>
        <v>0</v>
      </c>
      <c r="F356" s="282">
        <f t="shared" si="13"/>
        <v>0</v>
      </c>
    </row>
    <row r="357" spans="2:6" ht="15.75" thickBot="1">
      <c r="B357" s="549" t="s">
        <v>27</v>
      </c>
      <c r="C357" s="306">
        <f>C358+C359</f>
        <v>0</v>
      </c>
      <c r="D357" s="306">
        <f>D358+D359</f>
        <v>0</v>
      </c>
      <c r="E357" s="306">
        <f>E358+E359</f>
        <v>0</v>
      </c>
      <c r="F357" s="306">
        <f>F358+F359</f>
        <v>0</v>
      </c>
    </row>
    <row r="358" spans="2:6" ht="15.75" thickBot="1">
      <c r="B358" s="550" t="s">
        <v>136</v>
      </c>
      <c r="C358" s="280">
        <f t="shared" ref="C358:F359" si="14">C48+C85+C122</f>
        <v>0</v>
      </c>
      <c r="D358" s="280">
        <f t="shared" si="14"/>
        <v>0</v>
      </c>
      <c r="E358" s="280">
        <f t="shared" si="14"/>
        <v>0</v>
      </c>
      <c r="F358" s="280">
        <f t="shared" si="14"/>
        <v>0</v>
      </c>
    </row>
    <row r="359" spans="2:6" ht="15.75" thickBot="1">
      <c r="B359" s="550" t="s">
        <v>148</v>
      </c>
      <c r="C359" s="282">
        <f t="shared" si="14"/>
        <v>0</v>
      </c>
      <c r="D359" s="282">
        <f t="shared" si="14"/>
        <v>0</v>
      </c>
      <c r="E359" s="282">
        <f t="shared" si="14"/>
        <v>0</v>
      </c>
      <c r="F359" s="282">
        <f t="shared" si="14"/>
        <v>0</v>
      </c>
    </row>
    <row r="360" spans="2:6" ht="15.75" thickBot="1">
      <c r="B360" s="549" t="s">
        <v>28</v>
      </c>
      <c r="C360" s="306">
        <f>C361+C362</f>
        <v>0</v>
      </c>
      <c r="D360" s="306">
        <f>D361+D362</f>
        <v>0</v>
      </c>
      <c r="E360" s="306">
        <f>E361+E362</f>
        <v>0</v>
      </c>
      <c r="F360" s="306">
        <f>F361+F362</f>
        <v>0</v>
      </c>
    </row>
    <row r="361" spans="2:6" ht="15.75" thickBot="1">
      <c r="B361" s="550" t="s">
        <v>136</v>
      </c>
      <c r="C361" s="280">
        <f t="shared" ref="C361:F362" si="15">C51+C88+C125</f>
        <v>0</v>
      </c>
      <c r="D361" s="280">
        <f t="shared" si="15"/>
        <v>0</v>
      </c>
      <c r="E361" s="280">
        <f t="shared" si="15"/>
        <v>0</v>
      </c>
      <c r="F361" s="280">
        <f t="shared" si="15"/>
        <v>0</v>
      </c>
    </row>
    <row r="362" spans="2:6" ht="15.75" thickBot="1">
      <c r="B362" s="550" t="s">
        <v>148</v>
      </c>
      <c r="C362" s="282">
        <f t="shared" si="15"/>
        <v>0</v>
      </c>
      <c r="D362" s="282">
        <f t="shared" si="15"/>
        <v>0</v>
      </c>
      <c r="E362" s="282">
        <f t="shared" si="15"/>
        <v>0</v>
      </c>
      <c r="F362" s="282">
        <f t="shared" si="15"/>
        <v>0</v>
      </c>
    </row>
    <row r="363" spans="2:6" ht="15.75" thickBot="1">
      <c r="B363" s="549" t="s">
        <v>29</v>
      </c>
      <c r="C363" s="306">
        <f>C90+C53</f>
        <v>100</v>
      </c>
      <c r="D363" s="306">
        <f>D90+D53</f>
        <v>0</v>
      </c>
      <c r="E363" s="306">
        <f>E90+E53</f>
        <v>0</v>
      </c>
      <c r="F363" s="306">
        <f>F90+F53</f>
        <v>0</v>
      </c>
    </row>
    <row r="364" spans="2:6" ht="15.75" thickBot="1">
      <c r="B364" s="550" t="s">
        <v>136</v>
      </c>
      <c r="C364" s="280">
        <f t="shared" ref="C364:F365" si="16">C54+C91+C128</f>
        <v>100</v>
      </c>
      <c r="D364" s="280">
        <f t="shared" si="16"/>
        <v>0</v>
      </c>
      <c r="E364" s="280">
        <f t="shared" si="16"/>
        <v>0</v>
      </c>
      <c r="F364" s="280">
        <f t="shared" si="16"/>
        <v>0</v>
      </c>
    </row>
    <row r="365" spans="2:6" ht="15.75" thickBot="1">
      <c r="B365" s="550" t="s">
        <v>148</v>
      </c>
      <c r="C365" s="282">
        <f t="shared" si="16"/>
        <v>0</v>
      </c>
      <c r="D365" s="282">
        <f t="shared" si="16"/>
        <v>0</v>
      </c>
      <c r="E365" s="282">
        <f t="shared" si="16"/>
        <v>0</v>
      </c>
      <c r="F365" s="282">
        <f t="shared" si="16"/>
        <v>0</v>
      </c>
    </row>
    <row r="366" spans="2:6" ht="15.75" thickBot="1">
      <c r="B366" s="549" t="s">
        <v>51</v>
      </c>
      <c r="C366" s="306">
        <f>C367+C368+C369+C370</f>
        <v>0</v>
      </c>
      <c r="D366" s="306">
        <f>D367+D368+D369+D370</f>
        <v>0</v>
      </c>
      <c r="E366" s="306">
        <f>E367+E368+E369+E370</f>
        <v>0</v>
      </c>
      <c r="F366" s="306">
        <f>F367+F368+F369+F370</f>
        <v>0</v>
      </c>
    </row>
    <row r="367" spans="2:6" ht="15.75" thickBot="1">
      <c r="B367" s="550" t="s">
        <v>136</v>
      </c>
      <c r="C367" s="280">
        <f t="shared" ref="C367:F370" si="17">C151+C176+C201+C227+C256+C281+C306+C332</f>
        <v>0</v>
      </c>
      <c r="D367" s="280">
        <f t="shared" si="17"/>
        <v>0</v>
      </c>
      <c r="E367" s="280">
        <f t="shared" si="17"/>
        <v>0</v>
      </c>
      <c r="F367" s="280">
        <f t="shared" si="17"/>
        <v>0</v>
      </c>
    </row>
    <row r="368" spans="2:6" ht="15.75" thickBot="1">
      <c r="B368" s="550" t="s">
        <v>149</v>
      </c>
      <c r="C368" s="280">
        <f t="shared" si="17"/>
        <v>0</v>
      </c>
      <c r="D368" s="280">
        <f t="shared" si="17"/>
        <v>0</v>
      </c>
      <c r="E368" s="280">
        <f t="shared" si="17"/>
        <v>0</v>
      </c>
      <c r="F368" s="280">
        <f t="shared" si="17"/>
        <v>0</v>
      </c>
    </row>
    <row r="369" spans="2:6" ht="15.75" thickBot="1">
      <c r="B369" s="550" t="s">
        <v>142</v>
      </c>
      <c r="C369" s="280">
        <f t="shared" si="17"/>
        <v>0</v>
      </c>
      <c r="D369" s="280">
        <f t="shared" si="17"/>
        <v>0</v>
      </c>
      <c r="E369" s="280">
        <f t="shared" si="17"/>
        <v>0</v>
      </c>
      <c r="F369" s="280">
        <f t="shared" si="17"/>
        <v>0</v>
      </c>
    </row>
    <row r="370" spans="2:6" ht="15.75" thickBot="1">
      <c r="B370" s="550" t="s">
        <v>143</v>
      </c>
      <c r="C370" s="280">
        <f t="shared" si="17"/>
        <v>0</v>
      </c>
      <c r="D370" s="280">
        <f t="shared" si="17"/>
        <v>0</v>
      </c>
      <c r="E370" s="280">
        <f t="shared" si="17"/>
        <v>0</v>
      </c>
      <c r="F370" s="280">
        <f t="shared" si="17"/>
        <v>0</v>
      </c>
    </row>
    <row r="371" spans="2:6" ht="15.75" thickBot="1">
      <c r="B371" s="549" t="s">
        <v>52</v>
      </c>
      <c r="C371" s="306">
        <f>C372+C373+C374+C375</f>
        <v>1000</v>
      </c>
      <c r="D371" s="306">
        <f>D372+D373+D374+D375</f>
        <v>1000</v>
      </c>
      <c r="E371" s="306">
        <f>E372+E373+E374+E375</f>
        <v>1000</v>
      </c>
      <c r="F371" s="306">
        <f>F372+F373+F374+F375</f>
        <v>1000</v>
      </c>
    </row>
    <row r="372" spans="2:6" ht="15.75" thickBot="1">
      <c r="B372" s="550" t="s">
        <v>136</v>
      </c>
      <c r="C372" s="280">
        <f t="shared" ref="C372:F375" si="18">C156+C181+C206+C232+C261+C286+C311+C337</f>
        <v>1000</v>
      </c>
      <c r="D372" s="280">
        <f t="shared" si="18"/>
        <v>1000</v>
      </c>
      <c r="E372" s="280">
        <f t="shared" si="18"/>
        <v>1000</v>
      </c>
      <c r="F372" s="280">
        <f t="shared" si="18"/>
        <v>1000</v>
      </c>
    </row>
    <row r="373" spans="2:6" ht="15.75" thickBot="1">
      <c r="B373" s="550" t="s">
        <v>149</v>
      </c>
      <c r="C373" s="280">
        <f t="shared" si="18"/>
        <v>0</v>
      </c>
      <c r="D373" s="280">
        <f t="shared" si="18"/>
        <v>0</v>
      </c>
      <c r="E373" s="280">
        <f t="shared" si="18"/>
        <v>0</v>
      </c>
      <c r="F373" s="280">
        <f t="shared" si="18"/>
        <v>0</v>
      </c>
    </row>
    <row r="374" spans="2:6" ht="15.75" thickBot="1">
      <c r="B374" s="550" t="s">
        <v>142</v>
      </c>
      <c r="C374" s="280">
        <f t="shared" si="18"/>
        <v>0</v>
      </c>
      <c r="D374" s="280">
        <f t="shared" si="18"/>
        <v>0</v>
      </c>
      <c r="E374" s="280">
        <f t="shared" si="18"/>
        <v>0</v>
      </c>
      <c r="F374" s="280">
        <f t="shared" si="18"/>
        <v>0</v>
      </c>
    </row>
    <row r="375" spans="2:6" ht="15.75" thickBot="1">
      <c r="B375" s="550" t="s">
        <v>143</v>
      </c>
      <c r="C375" s="280">
        <f t="shared" si="18"/>
        <v>0</v>
      </c>
      <c r="D375" s="280">
        <f t="shared" si="18"/>
        <v>0</v>
      </c>
      <c r="E375" s="280">
        <f t="shared" si="18"/>
        <v>0</v>
      </c>
      <c r="F375" s="280">
        <f t="shared" si="18"/>
        <v>0</v>
      </c>
    </row>
    <row r="376" spans="2:6" ht="15.75" thickBot="1">
      <c r="B376" s="554" t="s">
        <v>31</v>
      </c>
      <c r="C376" s="289">
        <f>IF(C344-C343=0,0,"Error")</f>
        <v>0</v>
      </c>
      <c r="D376" s="289">
        <f>IF(D344-D343=0,0,"Error")</f>
        <v>0</v>
      </c>
      <c r="E376" s="289">
        <f>IF(E344-E343=0,0,"Error")</f>
        <v>0</v>
      </c>
      <c r="F376" s="289">
        <f>IF(F344-F343=0,0,"Error")</f>
        <v>0</v>
      </c>
    </row>
    <row r="377" spans="2:6">
      <c r="B377" s="563"/>
      <c r="C377" s="128"/>
      <c r="D377" s="128"/>
      <c r="E377" s="128"/>
      <c r="F377" s="128"/>
    </row>
  </sheetData>
  <mergeCells count="86">
    <mergeCell ref="B8:F8"/>
    <mergeCell ref="A2:G2"/>
    <mergeCell ref="B3:F3"/>
    <mergeCell ref="C5:F5"/>
    <mergeCell ref="C6:F6"/>
    <mergeCell ref="C7:F7"/>
    <mergeCell ref="B33:B34"/>
    <mergeCell ref="B9:F11"/>
    <mergeCell ref="C12:F12"/>
    <mergeCell ref="C16:F16"/>
    <mergeCell ref="B17:F17"/>
    <mergeCell ref="B19:F19"/>
    <mergeCell ref="B20:F20"/>
    <mergeCell ref="C21:F21"/>
    <mergeCell ref="C22:F22"/>
    <mergeCell ref="C23:F23"/>
    <mergeCell ref="B24:B25"/>
    <mergeCell ref="B32:F32"/>
    <mergeCell ref="B98:B99"/>
    <mergeCell ref="B106:F106"/>
    <mergeCell ref="B107:B108"/>
    <mergeCell ref="C58:F58"/>
    <mergeCell ref="C59:F59"/>
    <mergeCell ref="C60:F60"/>
    <mergeCell ref="B61:B62"/>
    <mergeCell ref="B69:F69"/>
    <mergeCell ref="B70:B71"/>
    <mergeCell ref="H135:L137"/>
    <mergeCell ref="C136:F136"/>
    <mergeCell ref="C137:F137"/>
    <mergeCell ref="C95:F95"/>
    <mergeCell ref="C96:F96"/>
    <mergeCell ref="C97:F97"/>
    <mergeCell ref="C162:F162"/>
    <mergeCell ref="B132:F132"/>
    <mergeCell ref="B133:F133"/>
    <mergeCell ref="C134:F134"/>
    <mergeCell ref="E135:F135"/>
    <mergeCell ref="C138:F138"/>
    <mergeCell ref="B139:B140"/>
    <mergeCell ref="B147:F147"/>
    <mergeCell ref="B148:B149"/>
    <mergeCell ref="E161:F161"/>
    <mergeCell ref="C214:F214"/>
    <mergeCell ref="C163:F163"/>
    <mergeCell ref="B164:B165"/>
    <mergeCell ref="B172:F172"/>
    <mergeCell ref="B173:B174"/>
    <mergeCell ref="C187:F187"/>
    <mergeCell ref="C188:F188"/>
    <mergeCell ref="B189:B190"/>
    <mergeCell ref="B197:F197"/>
    <mergeCell ref="B198:B199"/>
    <mergeCell ref="C211:F211"/>
    <mergeCell ref="C213:F213"/>
    <mergeCell ref="B244:B245"/>
    <mergeCell ref="B215:B216"/>
    <mergeCell ref="B223:F223"/>
    <mergeCell ref="B224:B225"/>
    <mergeCell ref="B237:F237"/>
    <mergeCell ref="B238:F238"/>
    <mergeCell ref="C239:F239"/>
    <mergeCell ref="E240:F240"/>
    <mergeCell ref="H240:L242"/>
    <mergeCell ref="C241:F241"/>
    <mergeCell ref="C242:F242"/>
    <mergeCell ref="C243:F243"/>
    <mergeCell ref="B302:F302"/>
    <mergeCell ref="B252:F252"/>
    <mergeCell ref="B253:B254"/>
    <mergeCell ref="E266:F266"/>
    <mergeCell ref="C267:F267"/>
    <mergeCell ref="C268:F268"/>
    <mergeCell ref="B269:B270"/>
    <mergeCell ref="B277:F277"/>
    <mergeCell ref="B278:B279"/>
    <mergeCell ref="C292:F292"/>
    <mergeCell ref="C293:F293"/>
    <mergeCell ref="B294:B295"/>
    <mergeCell ref="B329:B330"/>
    <mergeCell ref="B303:B304"/>
    <mergeCell ref="C316:F316"/>
    <mergeCell ref="C318:F318"/>
    <mergeCell ref="C319:F319"/>
    <mergeCell ref="B320:B321"/>
    <mergeCell ref="B328:F328"/>
  </mergeCells>
  <pageMargins left="0.7" right="0.7" top="0.75" bottom="0.75" header="0.3" footer="0.3"/>
  <pageSetup scale="9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4"/>
  <sheetViews>
    <sheetView view="pageBreakPreview" topLeftCell="A377" zoomScale="110" zoomScaleNormal="106" zoomScaleSheetLayoutView="110" workbookViewId="0">
      <selection activeCell="H336" sqref="H336"/>
    </sheetView>
  </sheetViews>
  <sheetFormatPr defaultRowHeight="15"/>
  <cols>
    <col min="1" max="1" width="7.85546875" style="564" customWidth="1"/>
    <col min="2" max="2" width="30.85546875" style="564" customWidth="1"/>
    <col min="3" max="3" width="18.7109375" style="564" customWidth="1"/>
    <col min="4" max="4" width="19" style="564" customWidth="1"/>
    <col min="5" max="5" width="15.5703125" style="564" customWidth="1"/>
    <col min="6" max="6" width="15" style="564" customWidth="1"/>
    <col min="7" max="7" width="7.42578125" style="564" customWidth="1"/>
    <col min="8" max="8" width="3.28515625" style="564" customWidth="1"/>
    <col min="9" max="9" width="11" style="564" customWidth="1"/>
    <col min="10" max="10" width="21.85546875" style="564" customWidth="1"/>
    <col min="11" max="11" width="9.140625" style="564" hidden="1" customWidth="1"/>
    <col min="12" max="12" width="5.85546875" style="564" customWidth="1"/>
    <col min="13" max="16384" width="9.140625" style="564"/>
  </cols>
  <sheetData>
    <row r="1" spans="1:7" ht="10.5" customHeight="1"/>
    <row r="2" spans="1:7" ht="18" customHeight="1">
      <c r="A2" s="1962" t="s">
        <v>499</v>
      </c>
      <c r="B2" s="1962"/>
      <c r="C2" s="1962"/>
      <c r="D2" s="1962"/>
      <c r="E2" s="1962"/>
      <c r="F2" s="1962"/>
      <c r="G2" s="1962"/>
    </row>
    <row r="3" spans="1:7" ht="18" customHeight="1">
      <c r="A3" s="565"/>
      <c r="B3" s="1963" t="s">
        <v>545</v>
      </c>
      <c r="C3" s="1963"/>
      <c r="D3" s="1963"/>
      <c r="E3" s="1963"/>
      <c r="F3" s="1963"/>
      <c r="G3" s="565"/>
    </row>
    <row r="4" spans="1:7" ht="8.25" customHeight="1" thickBot="1"/>
    <row r="5" spans="1:7" ht="30" customHeight="1" thickBot="1">
      <c r="B5" s="566" t="s">
        <v>0</v>
      </c>
      <c r="C5" s="1964" t="s">
        <v>228</v>
      </c>
      <c r="D5" s="1964"/>
      <c r="E5" s="1964"/>
      <c r="F5" s="1964"/>
    </row>
    <row r="6" spans="1:7" ht="18" customHeight="1" thickBot="1">
      <c r="B6" s="566" t="s">
        <v>1</v>
      </c>
      <c r="C6" s="1965" t="s">
        <v>104</v>
      </c>
      <c r="D6" s="1966"/>
      <c r="E6" s="1966"/>
      <c r="F6" s="1967"/>
    </row>
    <row r="7" spans="1:7" ht="33.75" customHeight="1" thickBot="1">
      <c r="B7" s="566" t="s">
        <v>3</v>
      </c>
      <c r="C7" s="1968" t="s">
        <v>544</v>
      </c>
      <c r="D7" s="1969"/>
      <c r="E7" s="1969"/>
      <c r="F7" s="1970"/>
    </row>
    <row r="8" spans="1:7" ht="20.25" customHeight="1" thickBot="1">
      <c r="B8" s="1971" t="s">
        <v>4</v>
      </c>
      <c r="C8" s="1972"/>
      <c r="D8" s="1972"/>
      <c r="E8" s="1972"/>
      <c r="F8" s="1973"/>
    </row>
    <row r="9" spans="1:7" ht="15.75" thickBot="1">
      <c r="B9" s="1974" t="s">
        <v>1457</v>
      </c>
      <c r="C9" s="1975"/>
      <c r="D9" s="1975"/>
      <c r="E9" s="1975"/>
      <c r="F9" s="1976"/>
    </row>
    <row r="10" spans="1:7" ht="36.75" customHeight="1" thickBot="1">
      <c r="B10" s="1974"/>
      <c r="C10" s="1975"/>
      <c r="D10" s="1975"/>
      <c r="E10" s="1975"/>
      <c r="F10" s="1976"/>
    </row>
    <row r="11" spans="1:7" ht="21" customHeight="1" thickBot="1">
      <c r="B11" s="1974"/>
      <c r="C11" s="1975"/>
      <c r="D11" s="1975"/>
      <c r="E11" s="1975"/>
      <c r="F11" s="1976"/>
    </row>
    <row r="12" spans="1:7" ht="133.5" customHeight="1" thickBot="1">
      <c r="B12" s="567" t="s">
        <v>5</v>
      </c>
      <c r="C12" s="1977" t="s">
        <v>1458</v>
      </c>
      <c r="D12" s="1978"/>
      <c r="E12" s="1978"/>
      <c r="F12" s="1979"/>
    </row>
    <row r="13" spans="1:7" ht="14.25" customHeight="1">
      <c r="B13" s="1925" t="s">
        <v>6</v>
      </c>
      <c r="C13" s="568">
        <v>2021</v>
      </c>
      <c r="D13" s="568">
        <v>2022</v>
      </c>
      <c r="E13" s="568">
        <v>2023</v>
      </c>
      <c r="F13" s="568">
        <v>2024</v>
      </c>
    </row>
    <row r="14" spans="1:7" ht="16.5" customHeight="1" thickBot="1">
      <c r="B14" s="1926"/>
      <c r="C14" s="569" t="s">
        <v>7</v>
      </c>
      <c r="D14" s="569" t="s">
        <v>8</v>
      </c>
      <c r="E14" s="569" t="s">
        <v>8</v>
      </c>
      <c r="F14" s="569" t="s">
        <v>8</v>
      </c>
    </row>
    <row r="15" spans="1:7" ht="33.75" customHeight="1" thickBot="1">
      <c r="B15" s="570" t="s">
        <v>1459</v>
      </c>
      <c r="C15" s="571">
        <v>0.8</v>
      </c>
      <c r="D15" s="571">
        <v>0.9</v>
      </c>
      <c r="E15" s="571">
        <v>0.9</v>
      </c>
      <c r="F15" s="571">
        <v>1</v>
      </c>
    </row>
    <row r="16" spans="1:7" ht="15.75" thickBot="1">
      <c r="B16" s="572" t="s">
        <v>1460</v>
      </c>
      <c r="C16" s="571">
        <v>0.4</v>
      </c>
      <c r="D16" s="571">
        <v>0.65</v>
      </c>
      <c r="E16" s="571">
        <v>0.7</v>
      </c>
      <c r="F16" s="571">
        <v>0.8</v>
      </c>
    </row>
    <row r="17" spans="2:11" ht="24" thickBot="1">
      <c r="B17" s="573" t="s">
        <v>1461</v>
      </c>
      <c r="C17" s="571">
        <v>0.35</v>
      </c>
      <c r="D17" s="571">
        <v>0.43</v>
      </c>
      <c r="E17" s="571">
        <v>0.46</v>
      </c>
      <c r="F17" s="571">
        <v>0.5</v>
      </c>
    </row>
    <row r="18" spans="2:11" ht="15.75" thickBot="1">
      <c r="B18" s="572" t="s">
        <v>1462</v>
      </c>
      <c r="C18" s="571">
        <v>0.6</v>
      </c>
      <c r="D18" s="571">
        <v>0.7</v>
      </c>
      <c r="E18" s="571">
        <v>0.75</v>
      </c>
      <c r="F18" s="571">
        <v>0.8</v>
      </c>
    </row>
    <row r="19" spans="2:11" ht="23.25" thickBot="1">
      <c r="B19" s="574" t="s">
        <v>58</v>
      </c>
      <c r="C19" s="571" t="s">
        <v>59</v>
      </c>
      <c r="D19" s="571" t="s">
        <v>60</v>
      </c>
      <c r="E19" s="571" t="s">
        <v>60</v>
      </c>
      <c r="F19" s="571" t="s">
        <v>60</v>
      </c>
    </row>
    <row r="20" spans="2:11" ht="32.25" customHeight="1" thickBot="1">
      <c r="B20" s="575" t="s">
        <v>9</v>
      </c>
      <c r="C20" s="1980" t="s">
        <v>1463</v>
      </c>
      <c r="D20" s="1981"/>
      <c r="E20" s="1981"/>
      <c r="F20" s="1982"/>
    </row>
    <row r="21" spans="2:11" ht="18" customHeight="1" thickBot="1">
      <c r="B21" s="1930" t="s">
        <v>10</v>
      </c>
      <c r="C21" s="1931"/>
      <c r="D21" s="1931"/>
      <c r="E21" s="1931"/>
      <c r="F21" s="1932"/>
      <c r="I21" s="576"/>
      <c r="K21" s="576"/>
    </row>
    <row r="22" spans="2:11" ht="15" customHeight="1" thickBot="1">
      <c r="B22" s="1930" t="s">
        <v>10</v>
      </c>
      <c r="C22" s="1931"/>
      <c r="D22" s="1931"/>
      <c r="E22" s="1931"/>
      <c r="F22" s="1932"/>
      <c r="H22" s="577"/>
    </row>
    <row r="23" spans="2:11" ht="35.25" customHeight="1" thickBot="1">
      <c r="B23" s="578" t="s">
        <v>1464</v>
      </c>
      <c r="C23" s="545">
        <v>1</v>
      </c>
      <c r="D23" s="545">
        <v>1</v>
      </c>
      <c r="E23" s="545">
        <v>1</v>
      </c>
      <c r="F23" s="545">
        <v>1</v>
      </c>
    </row>
    <row r="24" spans="2:11" ht="24" customHeight="1" thickBot="1">
      <c r="B24" s="574"/>
      <c r="C24" s="270" t="s">
        <v>59</v>
      </c>
      <c r="D24" s="579" t="s">
        <v>60</v>
      </c>
      <c r="E24" s="579" t="s">
        <v>60</v>
      </c>
      <c r="F24" s="579" t="s">
        <v>60</v>
      </c>
    </row>
    <row r="25" spans="2:11" ht="21.75" customHeight="1" thickBot="1">
      <c r="B25" s="1955" t="s">
        <v>12</v>
      </c>
      <c r="C25" s="1956"/>
      <c r="D25" s="1956"/>
      <c r="E25" s="1956"/>
      <c r="F25" s="1957"/>
    </row>
    <row r="26" spans="2:11" ht="30.75" customHeight="1" thickBot="1">
      <c r="B26" s="580" t="s">
        <v>13</v>
      </c>
      <c r="C26" s="1912" t="s">
        <v>1465</v>
      </c>
      <c r="D26" s="1916"/>
      <c r="E26" s="1916"/>
      <c r="F26" s="1917"/>
    </row>
    <row r="27" spans="2:11" ht="31.5" customHeight="1" thickBot="1">
      <c r="B27" s="574" t="s">
        <v>14</v>
      </c>
      <c r="C27" s="1959" t="s">
        <v>1466</v>
      </c>
      <c r="D27" s="1960"/>
      <c r="E27" s="1960"/>
      <c r="F27" s="1961"/>
    </row>
    <row r="28" spans="2:11" ht="15.75" thickBot="1">
      <c r="B28" s="574" t="s">
        <v>15</v>
      </c>
      <c r="C28" s="1933" t="s">
        <v>1467</v>
      </c>
      <c r="D28" s="1934"/>
      <c r="E28" s="1934"/>
      <c r="F28" s="1935"/>
    </row>
    <row r="29" spans="2:11" ht="12.75" customHeight="1">
      <c r="B29" s="1925"/>
      <c r="C29" s="581">
        <v>2021</v>
      </c>
      <c r="D29" s="581">
        <v>2022</v>
      </c>
      <c r="E29" s="581">
        <v>2023</v>
      </c>
      <c r="F29" s="581">
        <v>2024</v>
      </c>
    </row>
    <row r="30" spans="2:11" ht="15.75" customHeight="1" thickBot="1">
      <c r="B30" s="1926"/>
      <c r="C30" s="582" t="s">
        <v>7</v>
      </c>
      <c r="D30" s="582" t="s">
        <v>8</v>
      </c>
      <c r="E30" s="582" t="s">
        <v>8</v>
      </c>
      <c r="F30" s="582" t="s">
        <v>8</v>
      </c>
    </row>
    <row r="31" spans="2:11" ht="15.75" thickBot="1">
      <c r="B31" s="574" t="s">
        <v>16</v>
      </c>
      <c r="C31" s="583">
        <v>13</v>
      </c>
      <c r="D31" s="583">
        <v>5</v>
      </c>
      <c r="E31" s="583">
        <v>5</v>
      </c>
      <c r="F31" s="583">
        <v>5</v>
      </c>
    </row>
    <row r="32" spans="2:11" ht="15.75" thickBot="1">
      <c r="B32" s="574" t="s">
        <v>17</v>
      </c>
      <c r="C32" s="583">
        <f>C61</f>
        <v>70210</v>
      </c>
      <c r="D32" s="583">
        <f>D61</f>
        <v>69744</v>
      </c>
      <c r="E32" s="583">
        <f>E61</f>
        <v>70331</v>
      </c>
      <c r="F32" s="583">
        <f>F61</f>
        <v>80231</v>
      </c>
    </row>
    <row r="33" spans="2:12" ht="15.75" thickBot="1">
      <c r="B33" s="574" t="s">
        <v>18</v>
      </c>
      <c r="C33" s="583">
        <f>C32/C31</f>
        <v>5400.7692307692305</v>
      </c>
      <c r="D33" s="583">
        <f>D32/D31</f>
        <v>13948.8</v>
      </c>
      <c r="E33" s="583">
        <f>E32/E31</f>
        <v>14066.2</v>
      </c>
      <c r="F33" s="583">
        <f>F32/F31</f>
        <v>16046.2</v>
      </c>
    </row>
    <row r="34" spans="2:12" ht="15.75" thickBot="1">
      <c r="B34" s="574" t="s">
        <v>19</v>
      </c>
      <c r="C34" s="584" t="s">
        <v>20</v>
      </c>
      <c r="D34" s="585">
        <f>D31/C31-1</f>
        <v>-0.61538461538461542</v>
      </c>
      <c r="E34" s="585">
        <f t="shared" ref="E34:F36" si="0">E31/D31-1</f>
        <v>0</v>
      </c>
      <c r="F34" s="585">
        <f t="shared" si="0"/>
        <v>0</v>
      </c>
      <c r="H34" s="586"/>
      <c r="I34" s="586"/>
      <c r="J34" s="586"/>
      <c r="K34" s="586"/>
      <c r="L34" s="586"/>
    </row>
    <row r="35" spans="2:12" ht="15.75" thickBot="1">
      <c r="B35" s="574" t="s">
        <v>21</v>
      </c>
      <c r="C35" s="584" t="s">
        <v>20</v>
      </c>
      <c r="D35" s="585">
        <f>D32/C32-1</f>
        <v>-6.637231163651891E-3</v>
      </c>
      <c r="E35" s="585">
        <f t="shared" si="0"/>
        <v>8.4164946088551851E-3</v>
      </c>
      <c r="F35" s="585">
        <f t="shared" si="0"/>
        <v>0.14076296370021746</v>
      </c>
    </row>
    <row r="36" spans="2:12" ht="15.75" thickBot="1">
      <c r="B36" s="574" t="s">
        <v>22</v>
      </c>
      <c r="C36" s="584" t="s">
        <v>20</v>
      </c>
      <c r="D36" s="585">
        <f>D33/C33-1</f>
        <v>1.5827431989745051</v>
      </c>
      <c r="E36" s="585">
        <f t="shared" si="0"/>
        <v>8.4164946088554071E-3</v>
      </c>
      <c r="F36" s="585">
        <f t="shared" si="0"/>
        <v>0.14076296370021746</v>
      </c>
    </row>
    <row r="37" spans="2:12" ht="15.75" thickBot="1">
      <c r="B37" s="1920" t="s">
        <v>96</v>
      </c>
      <c r="C37" s="1921"/>
      <c r="D37" s="1921"/>
      <c r="E37" s="1921"/>
      <c r="F37" s="1922"/>
    </row>
    <row r="38" spans="2:12" ht="12.75" customHeight="1">
      <c r="B38" s="1925"/>
      <c r="C38" s="581">
        <v>2021</v>
      </c>
      <c r="D38" s="581">
        <v>2022</v>
      </c>
      <c r="E38" s="581">
        <v>2023</v>
      </c>
      <c r="F38" s="581">
        <v>2024</v>
      </c>
    </row>
    <row r="39" spans="2:12" ht="9" customHeight="1" thickBot="1">
      <c r="B39" s="1926"/>
      <c r="C39" s="582" t="s">
        <v>7</v>
      </c>
      <c r="D39" s="582" t="s">
        <v>8</v>
      </c>
      <c r="E39" s="582" t="s">
        <v>8</v>
      </c>
      <c r="F39" s="582" t="s">
        <v>8</v>
      </c>
    </row>
    <row r="40" spans="2:12" ht="15.75" thickBot="1">
      <c r="B40" s="587" t="s">
        <v>23</v>
      </c>
      <c r="C40" s="588">
        <f>C41+C42</f>
        <v>43000</v>
      </c>
      <c r="D40" s="588">
        <f>D41+D42</f>
        <v>36000</v>
      </c>
      <c r="E40" s="588">
        <f>E41+E42</f>
        <v>36000</v>
      </c>
      <c r="F40" s="588">
        <f>F41+F42</f>
        <v>37000</v>
      </c>
    </row>
    <row r="41" spans="2:12" ht="15.75" thickBot="1">
      <c r="B41" s="589" t="s">
        <v>136</v>
      </c>
      <c r="C41" s="590">
        <v>43000</v>
      </c>
      <c r="D41" s="591">
        <v>36000</v>
      </c>
      <c r="E41" s="591">
        <v>36000</v>
      </c>
      <c r="F41" s="591">
        <v>37000</v>
      </c>
    </row>
    <row r="42" spans="2:12" ht="15.75" thickBot="1">
      <c r="B42" s="589" t="s">
        <v>137</v>
      </c>
      <c r="C42" s="591"/>
      <c r="D42" s="591"/>
      <c r="E42" s="591"/>
      <c r="F42" s="591"/>
    </row>
    <row r="43" spans="2:12" ht="24.75" thickBot="1">
      <c r="B43" s="587" t="s">
        <v>24</v>
      </c>
      <c r="C43" s="588">
        <f>C44+C45</f>
        <v>7097</v>
      </c>
      <c r="D43" s="588">
        <f>D44+D45</f>
        <v>6798</v>
      </c>
      <c r="E43" s="588">
        <f>E44+E45</f>
        <v>6797</v>
      </c>
      <c r="F43" s="588">
        <f>F44+F45</f>
        <v>6797</v>
      </c>
    </row>
    <row r="44" spans="2:12" ht="15.75" thickBot="1">
      <c r="B44" s="589" t="s">
        <v>136</v>
      </c>
      <c r="C44" s="590">
        <v>7097</v>
      </c>
      <c r="D44" s="588">
        <v>6798</v>
      </c>
      <c r="E44" s="588">
        <v>6797</v>
      </c>
      <c r="F44" s="588">
        <v>6797</v>
      </c>
      <c r="I44" s="586"/>
    </row>
    <row r="45" spans="2:12" ht="15.75" thickBot="1">
      <c r="B45" s="589" t="s">
        <v>137</v>
      </c>
      <c r="C45" s="591"/>
      <c r="D45" s="588"/>
      <c r="E45" s="588"/>
      <c r="F45" s="588"/>
      <c r="I45" s="586"/>
    </row>
    <row r="46" spans="2:12" ht="15.75" thickBot="1">
      <c r="B46" s="587" t="s">
        <v>25</v>
      </c>
      <c r="C46" s="591">
        <f>C47+C48</f>
        <v>19875</v>
      </c>
      <c r="D46" s="588">
        <f>D47+D48</f>
        <v>26946</v>
      </c>
      <c r="E46" s="588">
        <f>E47+E48</f>
        <v>27534</v>
      </c>
      <c r="F46" s="588">
        <f>F47+F48</f>
        <v>36434</v>
      </c>
    </row>
    <row r="47" spans="2:12" ht="15.75" thickBot="1">
      <c r="B47" s="589" t="s">
        <v>136</v>
      </c>
      <c r="C47" s="590">
        <v>19875</v>
      </c>
      <c r="D47" s="588">
        <v>26946</v>
      </c>
      <c r="E47" s="592">
        <v>27534</v>
      </c>
      <c r="F47" s="592">
        <v>36434</v>
      </c>
    </row>
    <row r="48" spans="2:12" ht="15.75" thickBot="1">
      <c r="B48" s="589" t="s">
        <v>137</v>
      </c>
      <c r="C48" s="591"/>
      <c r="D48" s="588"/>
      <c r="E48" s="588"/>
      <c r="F48" s="588"/>
    </row>
    <row r="49" spans="2:13" ht="15.75" thickBot="1">
      <c r="B49" s="587" t="s">
        <v>26</v>
      </c>
      <c r="C49" s="591"/>
      <c r="D49" s="588"/>
      <c r="E49" s="588"/>
      <c r="F49" s="588"/>
    </row>
    <row r="50" spans="2:13" ht="15.75" thickBot="1">
      <c r="B50" s="589" t="s">
        <v>136</v>
      </c>
      <c r="C50" s="591"/>
      <c r="D50" s="588"/>
      <c r="E50" s="588"/>
      <c r="F50" s="588"/>
    </row>
    <row r="51" spans="2:13" ht="15.75" thickBot="1">
      <c r="B51" s="589" t="s">
        <v>137</v>
      </c>
      <c r="C51" s="591"/>
      <c r="D51" s="588"/>
      <c r="E51" s="588"/>
      <c r="F51" s="588"/>
    </row>
    <row r="52" spans="2:13" ht="15.75" thickBot="1">
      <c r="B52" s="587" t="s">
        <v>27</v>
      </c>
      <c r="C52" s="591"/>
      <c r="D52" s="588"/>
      <c r="E52" s="588"/>
      <c r="F52" s="588"/>
    </row>
    <row r="53" spans="2:13" ht="15.75" thickBot="1">
      <c r="B53" s="589" t="s">
        <v>136</v>
      </c>
      <c r="C53" s="591"/>
      <c r="D53" s="588"/>
      <c r="E53" s="588"/>
      <c r="F53" s="588"/>
    </row>
    <row r="54" spans="2:13" ht="15.75" thickBot="1">
      <c r="B54" s="589" t="s">
        <v>137</v>
      </c>
      <c r="C54" s="591"/>
      <c r="D54" s="588"/>
      <c r="E54" s="588"/>
      <c r="F54" s="588"/>
    </row>
    <row r="55" spans="2:13" ht="15.75" thickBot="1">
      <c r="B55" s="587" t="s">
        <v>28</v>
      </c>
      <c r="C55" s="591">
        <f>C56+C57</f>
        <v>0</v>
      </c>
      <c r="D55" s="588">
        <f>D56+D57</f>
        <v>0</v>
      </c>
      <c r="E55" s="588">
        <f>E56+E57</f>
        <v>0</v>
      </c>
      <c r="F55" s="588">
        <f>F56+F57</f>
        <v>0</v>
      </c>
    </row>
    <row r="56" spans="2:13" ht="15.75" thickBot="1">
      <c r="B56" s="589" t="s">
        <v>136</v>
      </c>
      <c r="C56" s="590"/>
      <c r="D56" s="588">
        <v>0</v>
      </c>
      <c r="E56" s="592">
        <v>0</v>
      </c>
      <c r="F56" s="592">
        <v>0</v>
      </c>
    </row>
    <row r="57" spans="2:13" ht="15.75" thickBot="1">
      <c r="B57" s="589" t="s">
        <v>137</v>
      </c>
      <c r="C57" s="591"/>
      <c r="D57" s="588"/>
      <c r="E57" s="588"/>
      <c r="F57" s="588"/>
      <c r="I57" s="586"/>
    </row>
    <row r="58" spans="2:13" ht="15.75" thickBot="1">
      <c r="B58" s="587" t="s">
        <v>29</v>
      </c>
      <c r="C58" s="591">
        <v>238</v>
      </c>
      <c r="D58" s="588">
        <v>0</v>
      </c>
      <c r="E58" s="588">
        <f>D58*1.03*0.99</f>
        <v>0</v>
      </c>
      <c r="F58" s="588">
        <f>E58*1.03*0.99</f>
        <v>0</v>
      </c>
      <c r="I58" s="593"/>
    </row>
    <row r="59" spans="2:13" ht="15.75" thickBot="1">
      <c r="B59" s="589" t="s">
        <v>136</v>
      </c>
      <c r="C59" s="591">
        <v>238</v>
      </c>
      <c r="D59" s="285"/>
      <c r="E59" s="285"/>
      <c r="F59" s="285"/>
      <c r="K59" s="107"/>
      <c r="L59" s="107"/>
      <c r="M59" s="107"/>
    </row>
    <row r="60" spans="2:13" ht="15.75" thickBot="1">
      <c r="B60" s="589" t="s">
        <v>137</v>
      </c>
      <c r="C60" s="591"/>
      <c r="D60" s="286"/>
      <c r="E60" s="285"/>
      <c r="F60" s="285"/>
    </row>
    <row r="61" spans="2:13" ht="15.75" thickBot="1">
      <c r="B61" s="594" t="s">
        <v>30</v>
      </c>
      <c r="C61" s="591">
        <f>C58+C55+C52+C49+C46+C43+C40</f>
        <v>70210</v>
      </c>
      <c r="D61" s="591">
        <f>D58+D55+D52+D49+D46+D43+D40</f>
        <v>69744</v>
      </c>
      <c r="E61" s="591">
        <f>E58+E55+E52+E49+E46+E43+E40</f>
        <v>70331</v>
      </c>
      <c r="F61" s="591">
        <f>F58+F55+F52+F49+F46+F43+F40</f>
        <v>80231</v>
      </c>
    </row>
    <row r="62" spans="2:13" ht="15.75" thickBot="1">
      <c r="B62" s="595" t="s">
        <v>31</v>
      </c>
      <c r="C62" s="596">
        <f>IF(C61-C32=0,0,"Error")</f>
        <v>0</v>
      </c>
      <c r="D62" s="596">
        <f>IF(D61-D32=0,0,"Error")</f>
        <v>0</v>
      </c>
      <c r="E62" s="596">
        <f>IF(E61-E32=0,0,"Error")</f>
        <v>0</v>
      </c>
      <c r="F62" s="596">
        <f>IF(F61-F32=0,0,"Error")</f>
        <v>0</v>
      </c>
    </row>
    <row r="63" spans="2:13" ht="15.75" hidden="1" thickBot="1">
      <c r="B63" s="597" t="s">
        <v>154</v>
      </c>
      <c r="C63" s="1915"/>
      <c r="D63" s="1916"/>
      <c r="E63" s="1916"/>
      <c r="F63" s="1917"/>
    </row>
    <row r="64" spans="2:13" ht="26.25" hidden="1" customHeight="1">
      <c r="B64" s="574" t="s">
        <v>14</v>
      </c>
      <c r="C64" s="1930"/>
      <c r="D64" s="1931"/>
      <c r="E64" s="1931"/>
      <c r="F64" s="1932"/>
    </row>
    <row r="65" spans="2:6" ht="15.75" hidden="1" thickBot="1">
      <c r="B65" s="574" t="s">
        <v>15</v>
      </c>
      <c r="C65" s="1933"/>
      <c r="D65" s="1934"/>
      <c r="E65" s="1934"/>
      <c r="F65" s="1935"/>
    </row>
    <row r="66" spans="2:6" ht="12.75" hidden="1" customHeight="1">
      <c r="B66" s="1925"/>
      <c r="C66" s="581">
        <v>2018</v>
      </c>
      <c r="D66" s="581">
        <v>2019</v>
      </c>
      <c r="E66" s="581">
        <v>2020</v>
      </c>
      <c r="F66" s="581">
        <v>2021</v>
      </c>
    </row>
    <row r="67" spans="2:6" ht="9" hidden="1" customHeight="1">
      <c r="B67" s="1926"/>
      <c r="C67" s="582" t="s">
        <v>7</v>
      </c>
      <c r="D67" s="582" t="s">
        <v>8</v>
      </c>
      <c r="E67" s="582" t="s">
        <v>8</v>
      </c>
      <c r="F67" s="582" t="s">
        <v>8</v>
      </c>
    </row>
    <row r="68" spans="2:6" ht="15.75" hidden="1" thickBot="1">
      <c r="B68" s="574" t="s">
        <v>16</v>
      </c>
      <c r="C68" s="574"/>
      <c r="D68" s="574"/>
      <c r="E68" s="574"/>
      <c r="F68" s="574"/>
    </row>
    <row r="69" spans="2:6" ht="15.75" hidden="1" thickBot="1">
      <c r="B69" s="574" t="s">
        <v>17</v>
      </c>
      <c r="C69" s="583">
        <f>C98</f>
        <v>0</v>
      </c>
      <c r="D69" s="583">
        <f>D98</f>
        <v>0</v>
      </c>
      <c r="E69" s="583">
        <f>E98</f>
        <v>0</v>
      </c>
      <c r="F69" s="583">
        <f>F98</f>
        <v>0</v>
      </c>
    </row>
    <row r="70" spans="2:6" ht="15.75" hidden="1" thickBot="1">
      <c r="B70" s="574" t="s">
        <v>18</v>
      </c>
      <c r="C70" s="583" t="e">
        <f>C69/C68</f>
        <v>#DIV/0!</v>
      </c>
      <c r="D70" s="583" t="e">
        <f>D69/D68</f>
        <v>#DIV/0!</v>
      </c>
      <c r="E70" s="583" t="e">
        <f>E69/E68</f>
        <v>#DIV/0!</v>
      </c>
      <c r="F70" s="583" t="e">
        <f>F69/F68</f>
        <v>#DIV/0!</v>
      </c>
    </row>
    <row r="71" spans="2:6" ht="15.75" hidden="1" thickBot="1">
      <c r="B71" s="574" t="s">
        <v>19</v>
      </c>
      <c r="C71" s="584"/>
      <c r="D71" s="585" t="e">
        <f t="shared" ref="D71:F73" si="1">D68/C68-1</f>
        <v>#DIV/0!</v>
      </c>
      <c r="E71" s="585" t="e">
        <f t="shared" si="1"/>
        <v>#DIV/0!</v>
      </c>
      <c r="F71" s="585" t="e">
        <f t="shared" si="1"/>
        <v>#DIV/0!</v>
      </c>
    </row>
    <row r="72" spans="2:6" ht="15.75" hidden="1" thickBot="1">
      <c r="B72" s="574" t="s">
        <v>21</v>
      </c>
      <c r="C72" s="584"/>
      <c r="D72" s="585" t="e">
        <f t="shared" si="1"/>
        <v>#DIV/0!</v>
      </c>
      <c r="E72" s="585" t="e">
        <f t="shared" si="1"/>
        <v>#DIV/0!</v>
      </c>
      <c r="F72" s="585" t="e">
        <f t="shared" si="1"/>
        <v>#DIV/0!</v>
      </c>
    </row>
    <row r="73" spans="2:6" ht="15.75" hidden="1" thickBot="1">
      <c r="B73" s="574" t="s">
        <v>22</v>
      </c>
      <c r="C73" s="584"/>
      <c r="D73" s="585" t="e">
        <f t="shared" si="1"/>
        <v>#DIV/0!</v>
      </c>
      <c r="E73" s="585" t="e">
        <f t="shared" si="1"/>
        <v>#DIV/0!</v>
      </c>
      <c r="F73" s="585" t="e">
        <f t="shared" si="1"/>
        <v>#DIV/0!</v>
      </c>
    </row>
    <row r="74" spans="2:6" ht="24.75" hidden="1" customHeight="1">
      <c r="B74" s="1920" t="s">
        <v>116</v>
      </c>
      <c r="C74" s="1921"/>
      <c r="D74" s="1921"/>
      <c r="E74" s="1921"/>
      <c r="F74" s="1922"/>
    </row>
    <row r="75" spans="2:6" ht="12.75" hidden="1" customHeight="1">
      <c r="B75" s="1925"/>
      <c r="C75" s="581">
        <v>2018</v>
      </c>
      <c r="D75" s="581">
        <v>2019</v>
      </c>
      <c r="E75" s="581">
        <v>2020</v>
      </c>
      <c r="F75" s="581">
        <v>2021</v>
      </c>
    </row>
    <row r="76" spans="2:6" ht="9" hidden="1" customHeight="1">
      <c r="B76" s="1926"/>
      <c r="C76" s="582" t="s">
        <v>7</v>
      </c>
      <c r="D76" s="582" t="s">
        <v>8</v>
      </c>
      <c r="E76" s="582" t="s">
        <v>8</v>
      </c>
      <c r="F76" s="582" t="s">
        <v>8</v>
      </c>
    </row>
    <row r="77" spans="2:6" ht="24.75" hidden="1" customHeight="1">
      <c r="B77" s="587" t="s">
        <v>23</v>
      </c>
      <c r="C77" s="588"/>
      <c r="D77" s="588"/>
      <c r="E77" s="588"/>
      <c r="F77" s="588"/>
    </row>
    <row r="78" spans="2:6" ht="38.25" hidden="1" customHeight="1">
      <c r="B78" s="589" t="s">
        <v>136</v>
      </c>
      <c r="C78" s="591"/>
      <c r="D78" s="598"/>
      <c r="E78" s="598"/>
      <c r="F78" s="598"/>
    </row>
    <row r="79" spans="2:6" ht="24.75" hidden="1" customHeight="1">
      <c r="B79" s="589" t="s">
        <v>137</v>
      </c>
      <c r="C79" s="591"/>
      <c r="D79" s="598"/>
      <c r="E79" s="598"/>
      <c r="F79" s="598"/>
    </row>
    <row r="80" spans="2:6" ht="24.75" hidden="1" customHeight="1">
      <c r="B80" s="587" t="s">
        <v>24</v>
      </c>
      <c r="C80" s="588"/>
      <c r="D80" s="588"/>
      <c r="E80" s="588"/>
      <c r="F80" s="588"/>
    </row>
    <row r="81" spans="2:6" ht="15.75" hidden="1" thickBot="1">
      <c r="B81" s="589" t="s">
        <v>136</v>
      </c>
      <c r="C81" s="591"/>
      <c r="D81" s="588"/>
      <c r="E81" s="588"/>
      <c r="F81" s="588"/>
    </row>
    <row r="82" spans="2:6" ht="15.75" hidden="1" thickBot="1">
      <c r="B82" s="589" t="s">
        <v>137</v>
      </c>
      <c r="C82" s="591"/>
      <c r="D82" s="588"/>
      <c r="E82" s="588"/>
      <c r="F82" s="588"/>
    </row>
    <row r="83" spans="2:6" ht="24.75" hidden="1" customHeight="1">
      <c r="B83" s="587" t="s">
        <v>25</v>
      </c>
      <c r="C83" s="591">
        <v>0</v>
      </c>
      <c r="D83" s="588">
        <v>0</v>
      </c>
      <c r="E83" s="588">
        <v>0</v>
      </c>
      <c r="F83" s="588">
        <v>0</v>
      </c>
    </row>
    <row r="84" spans="2:6" ht="15.75" hidden="1" thickBot="1">
      <c r="B84" s="589" t="s">
        <v>136</v>
      </c>
      <c r="C84" s="591"/>
      <c r="D84" s="588"/>
      <c r="E84" s="588"/>
      <c r="F84" s="588"/>
    </row>
    <row r="85" spans="2:6" ht="15.75" hidden="1" thickBot="1">
      <c r="B85" s="589" t="s">
        <v>137</v>
      </c>
      <c r="C85" s="591"/>
      <c r="D85" s="588"/>
      <c r="E85" s="588"/>
      <c r="F85" s="588"/>
    </row>
    <row r="86" spans="2:6" ht="15.75" hidden="1" thickBot="1">
      <c r="B86" s="587" t="s">
        <v>26</v>
      </c>
      <c r="C86" s="591"/>
      <c r="D86" s="588"/>
      <c r="E86" s="588"/>
      <c r="F86" s="588"/>
    </row>
    <row r="87" spans="2:6" ht="15.75" hidden="1" thickBot="1">
      <c r="B87" s="589" t="s">
        <v>136</v>
      </c>
      <c r="C87" s="591"/>
      <c r="D87" s="588"/>
      <c r="E87" s="588"/>
      <c r="F87" s="588"/>
    </row>
    <row r="88" spans="2:6" ht="15.75" hidden="1" thickBot="1">
      <c r="B88" s="589" t="s">
        <v>137</v>
      </c>
      <c r="C88" s="591"/>
      <c r="D88" s="588"/>
      <c r="E88" s="588"/>
      <c r="F88" s="588"/>
    </row>
    <row r="89" spans="2:6" ht="15.75" hidden="1" thickBot="1">
      <c r="B89" s="587" t="s">
        <v>27</v>
      </c>
      <c r="C89" s="591"/>
      <c r="D89" s="588"/>
      <c r="E89" s="588"/>
      <c r="F89" s="588"/>
    </row>
    <row r="90" spans="2:6" ht="15.75" hidden="1" thickBot="1">
      <c r="B90" s="589" t="s">
        <v>136</v>
      </c>
      <c r="C90" s="591"/>
      <c r="D90" s="588"/>
      <c r="E90" s="588"/>
      <c r="F90" s="588"/>
    </row>
    <row r="91" spans="2:6" ht="15.75" hidden="1" thickBot="1">
      <c r="B91" s="589" t="s">
        <v>137</v>
      </c>
      <c r="C91" s="591"/>
      <c r="D91" s="588"/>
      <c r="E91" s="588"/>
      <c r="F91" s="588"/>
    </row>
    <row r="92" spans="2:6" ht="15.75" hidden="1" thickBot="1">
      <c r="B92" s="587" t="s">
        <v>28</v>
      </c>
      <c r="C92" s="591"/>
      <c r="D92" s="588"/>
      <c r="E92" s="588"/>
      <c r="F92" s="588"/>
    </row>
    <row r="93" spans="2:6" ht="15.75" hidden="1" thickBot="1">
      <c r="B93" s="589" t="s">
        <v>136</v>
      </c>
      <c r="C93" s="591"/>
      <c r="D93" s="588"/>
      <c r="E93" s="588"/>
      <c r="F93" s="588"/>
    </row>
    <row r="94" spans="2:6" ht="15.75" hidden="1" thickBot="1">
      <c r="B94" s="589" t="s">
        <v>137</v>
      </c>
      <c r="C94" s="591"/>
      <c r="D94" s="588"/>
      <c r="E94" s="588"/>
      <c r="F94" s="588"/>
    </row>
    <row r="95" spans="2:6" ht="15.75" hidden="1" thickBot="1">
      <c r="B95" s="587" t="s">
        <v>29</v>
      </c>
      <c r="C95" s="591"/>
      <c r="D95" s="588"/>
      <c r="E95" s="588"/>
      <c r="F95" s="588"/>
    </row>
    <row r="96" spans="2:6" ht="15.75" hidden="1" thickBot="1">
      <c r="B96" s="589" t="s">
        <v>136</v>
      </c>
      <c r="C96" s="591"/>
      <c r="D96" s="588"/>
      <c r="E96" s="588"/>
      <c r="F96" s="588"/>
    </row>
    <row r="97" spans="2:6" ht="15.75" hidden="1" thickBot="1">
      <c r="B97" s="589" t="s">
        <v>137</v>
      </c>
      <c r="C97" s="591"/>
      <c r="D97" s="588"/>
      <c r="E97" s="588"/>
      <c r="F97" s="588"/>
    </row>
    <row r="98" spans="2:6" ht="15.75" hidden="1" thickBot="1">
      <c r="B98" s="599" t="s">
        <v>47</v>
      </c>
      <c r="C98" s="591">
        <f>C95+C92+C89+C86+C83+C80+C77</f>
        <v>0</v>
      </c>
      <c r="D98" s="591">
        <f>D95+D92+D89+D86+D83+D80+D77</f>
        <v>0</v>
      </c>
      <c r="E98" s="591">
        <f>E95+E92+E89+E86+E83+E80+E77</f>
        <v>0</v>
      </c>
      <c r="F98" s="591">
        <f>F95+F92+F89+F86+F83+F80+F77</f>
        <v>0</v>
      </c>
    </row>
    <row r="99" spans="2:6" ht="17.25" hidden="1" customHeight="1">
      <c r="B99" s="595" t="s">
        <v>31</v>
      </c>
      <c r="C99" s="596">
        <f>IF(C98-C69=0,0,"Error")</f>
        <v>0</v>
      </c>
      <c r="D99" s="596">
        <f>IF(D98-D69=0,0,"Error")</f>
        <v>0</v>
      </c>
      <c r="E99" s="596">
        <f>IF(E98-E69=0,0,"Error")</f>
        <v>0</v>
      </c>
      <c r="F99" s="596">
        <f>IF(F98-F69=0,0,"Error")</f>
        <v>0</v>
      </c>
    </row>
    <row r="100" spans="2:6" ht="15.75" hidden="1" thickBot="1">
      <c r="B100" s="597" t="s">
        <v>155</v>
      </c>
      <c r="C100" s="1915"/>
      <c r="D100" s="1916"/>
      <c r="E100" s="1916"/>
      <c r="F100" s="1917"/>
    </row>
    <row r="101" spans="2:6" ht="26.25" hidden="1" customHeight="1">
      <c r="B101" s="574" t="s">
        <v>14</v>
      </c>
      <c r="C101" s="1930"/>
      <c r="D101" s="1931"/>
      <c r="E101" s="1931"/>
      <c r="F101" s="1932"/>
    </row>
    <row r="102" spans="2:6" ht="15.75" hidden="1" thickBot="1">
      <c r="B102" s="574" t="s">
        <v>15</v>
      </c>
      <c r="C102" s="1933"/>
      <c r="D102" s="1934"/>
      <c r="E102" s="1934"/>
      <c r="F102" s="1935"/>
    </row>
    <row r="103" spans="2:6" ht="12.75" hidden="1" customHeight="1">
      <c r="B103" s="1925"/>
      <c r="C103" s="581">
        <v>2018</v>
      </c>
      <c r="D103" s="581">
        <v>2019</v>
      </c>
      <c r="E103" s="581">
        <v>2020</v>
      </c>
      <c r="F103" s="581">
        <v>2021</v>
      </c>
    </row>
    <row r="104" spans="2:6" ht="9" hidden="1" customHeight="1">
      <c r="B104" s="1926"/>
      <c r="C104" s="582" t="s">
        <v>7</v>
      </c>
      <c r="D104" s="582" t="s">
        <v>8</v>
      </c>
      <c r="E104" s="582" t="s">
        <v>8</v>
      </c>
      <c r="F104" s="582" t="s">
        <v>8</v>
      </c>
    </row>
    <row r="105" spans="2:6" ht="15.75" hidden="1" thickBot="1">
      <c r="B105" s="574" t="s">
        <v>16</v>
      </c>
      <c r="C105" s="600"/>
      <c r="D105" s="600"/>
      <c r="E105" s="600"/>
      <c r="F105" s="600"/>
    </row>
    <row r="106" spans="2:6" ht="15.75" hidden="1" thickBot="1">
      <c r="B106" s="574" t="s">
        <v>17</v>
      </c>
      <c r="C106" s="583">
        <f>C135</f>
        <v>0</v>
      </c>
      <c r="D106" s="583">
        <f>D135</f>
        <v>0</v>
      </c>
      <c r="E106" s="583">
        <f>E135</f>
        <v>0</v>
      </c>
      <c r="F106" s="583">
        <f>F135</f>
        <v>0</v>
      </c>
    </row>
    <row r="107" spans="2:6" ht="15.75" hidden="1" thickBot="1">
      <c r="B107" s="574" t="s">
        <v>18</v>
      </c>
      <c r="C107" s="583" t="e">
        <f>C106/C105</f>
        <v>#DIV/0!</v>
      </c>
      <c r="D107" s="583" t="e">
        <f>D106/D105</f>
        <v>#DIV/0!</v>
      </c>
      <c r="E107" s="583" t="e">
        <f>E106/E105</f>
        <v>#DIV/0!</v>
      </c>
      <c r="F107" s="583" t="e">
        <f>F106/F105</f>
        <v>#DIV/0!</v>
      </c>
    </row>
    <row r="108" spans="2:6" ht="15.75" hidden="1" thickBot="1">
      <c r="B108" s="574" t="s">
        <v>19</v>
      </c>
      <c r="C108" s="584"/>
      <c r="D108" s="585" t="e">
        <f t="shared" ref="D108:F110" si="2">D105/C105-1</f>
        <v>#DIV/0!</v>
      </c>
      <c r="E108" s="585" t="e">
        <f t="shared" si="2"/>
        <v>#DIV/0!</v>
      </c>
      <c r="F108" s="585" t="e">
        <f t="shared" si="2"/>
        <v>#DIV/0!</v>
      </c>
    </row>
    <row r="109" spans="2:6" ht="15.75" hidden="1" thickBot="1">
      <c r="B109" s="574" t="s">
        <v>21</v>
      </c>
      <c r="C109" s="584"/>
      <c r="D109" s="585" t="e">
        <f t="shared" si="2"/>
        <v>#DIV/0!</v>
      </c>
      <c r="E109" s="585" t="e">
        <f t="shared" si="2"/>
        <v>#DIV/0!</v>
      </c>
      <c r="F109" s="585" t="e">
        <f t="shared" si="2"/>
        <v>#DIV/0!</v>
      </c>
    </row>
    <row r="110" spans="2:6" ht="15.75" hidden="1" thickBot="1">
      <c r="B110" s="574" t="s">
        <v>22</v>
      </c>
      <c r="C110" s="584"/>
      <c r="D110" s="585" t="e">
        <f t="shared" si="2"/>
        <v>#DIV/0!</v>
      </c>
      <c r="E110" s="585" t="e">
        <f t="shared" si="2"/>
        <v>#DIV/0!</v>
      </c>
      <c r="F110" s="585" t="e">
        <f t="shared" si="2"/>
        <v>#DIV/0!</v>
      </c>
    </row>
    <row r="111" spans="2:6" ht="24.75" hidden="1" customHeight="1">
      <c r="B111" s="1920" t="s">
        <v>116</v>
      </c>
      <c r="C111" s="1921"/>
      <c r="D111" s="1921"/>
      <c r="E111" s="1921"/>
      <c r="F111" s="1922"/>
    </row>
    <row r="112" spans="2:6" ht="12.75" hidden="1" customHeight="1">
      <c r="B112" s="1925"/>
      <c r="C112" s="581">
        <v>2018</v>
      </c>
      <c r="D112" s="581">
        <v>2019</v>
      </c>
      <c r="E112" s="581">
        <v>2020</v>
      </c>
      <c r="F112" s="581">
        <v>2021</v>
      </c>
    </row>
    <row r="113" spans="2:6" ht="9" hidden="1" customHeight="1">
      <c r="B113" s="1926"/>
      <c r="C113" s="582" t="s">
        <v>7</v>
      </c>
      <c r="D113" s="582" t="s">
        <v>8</v>
      </c>
      <c r="E113" s="582" t="s">
        <v>8</v>
      </c>
      <c r="F113" s="582" t="s">
        <v>8</v>
      </c>
    </row>
    <row r="114" spans="2:6" ht="24.75" hidden="1" customHeight="1">
      <c r="B114" s="587" t="s">
        <v>23</v>
      </c>
      <c r="C114" s="588"/>
      <c r="D114" s="588"/>
      <c r="E114" s="588"/>
      <c r="F114" s="588"/>
    </row>
    <row r="115" spans="2:6" ht="15.75" hidden="1" thickBot="1">
      <c r="B115" s="589" t="s">
        <v>136</v>
      </c>
      <c r="C115" s="591"/>
      <c r="D115" s="598"/>
      <c r="E115" s="598"/>
      <c r="F115" s="598"/>
    </row>
    <row r="116" spans="2:6" ht="15.75" hidden="1" thickBot="1">
      <c r="B116" s="589" t="s">
        <v>137</v>
      </c>
      <c r="C116" s="591"/>
      <c r="D116" s="598"/>
      <c r="E116" s="598"/>
      <c r="F116" s="598"/>
    </row>
    <row r="117" spans="2:6" ht="24.75" hidden="1" customHeight="1">
      <c r="B117" s="587" t="s">
        <v>24</v>
      </c>
      <c r="C117" s="588"/>
      <c r="D117" s="588"/>
      <c r="E117" s="588"/>
      <c r="F117" s="588"/>
    </row>
    <row r="118" spans="2:6" ht="15.75" hidden="1" thickBot="1">
      <c r="B118" s="589" t="s">
        <v>136</v>
      </c>
      <c r="C118" s="591"/>
      <c r="D118" s="588"/>
      <c r="E118" s="588"/>
      <c r="F118" s="588"/>
    </row>
    <row r="119" spans="2:6" ht="15.75" hidden="1" thickBot="1">
      <c r="B119" s="589" t="s">
        <v>137</v>
      </c>
      <c r="C119" s="591"/>
      <c r="D119" s="588"/>
      <c r="E119" s="588"/>
      <c r="F119" s="588"/>
    </row>
    <row r="120" spans="2:6" ht="24.75" hidden="1" customHeight="1">
      <c r="B120" s="587" t="s">
        <v>25</v>
      </c>
      <c r="C120" s="601">
        <v>0</v>
      </c>
      <c r="D120" s="602">
        <v>0</v>
      </c>
      <c r="E120" s="602">
        <v>0</v>
      </c>
      <c r="F120" s="602">
        <v>0</v>
      </c>
    </row>
    <row r="121" spans="2:6" ht="15.75" hidden="1" thickBot="1">
      <c r="B121" s="589" t="s">
        <v>136</v>
      </c>
      <c r="C121" s="591"/>
      <c r="D121" s="588"/>
      <c r="E121" s="588"/>
      <c r="F121" s="588"/>
    </row>
    <row r="122" spans="2:6" ht="15.75" hidden="1" thickBot="1">
      <c r="B122" s="589" t="s">
        <v>137</v>
      </c>
      <c r="C122" s="591"/>
      <c r="D122" s="588"/>
      <c r="E122" s="588"/>
      <c r="F122" s="588"/>
    </row>
    <row r="123" spans="2:6" ht="15.75" hidden="1" thickBot="1">
      <c r="B123" s="587" t="s">
        <v>26</v>
      </c>
      <c r="C123" s="591"/>
      <c r="D123" s="588"/>
      <c r="E123" s="588"/>
      <c r="F123" s="588"/>
    </row>
    <row r="124" spans="2:6" ht="15.75" hidden="1" thickBot="1">
      <c r="B124" s="589" t="s">
        <v>136</v>
      </c>
      <c r="C124" s="591"/>
      <c r="D124" s="588"/>
      <c r="E124" s="588"/>
      <c r="F124" s="588"/>
    </row>
    <row r="125" spans="2:6" ht="15.75" hidden="1" thickBot="1">
      <c r="B125" s="589" t="s">
        <v>137</v>
      </c>
      <c r="C125" s="591"/>
      <c r="D125" s="588"/>
      <c r="E125" s="588"/>
      <c r="F125" s="588"/>
    </row>
    <row r="126" spans="2:6" ht="15.75" hidden="1" thickBot="1">
      <c r="B126" s="587" t="s">
        <v>27</v>
      </c>
      <c r="C126" s="591"/>
      <c r="D126" s="588"/>
      <c r="E126" s="588"/>
      <c r="F126" s="588"/>
    </row>
    <row r="127" spans="2:6" ht="15.75" hidden="1" thickBot="1">
      <c r="B127" s="589" t="s">
        <v>136</v>
      </c>
      <c r="C127" s="591"/>
      <c r="D127" s="588"/>
      <c r="E127" s="588"/>
      <c r="F127" s="588"/>
    </row>
    <row r="128" spans="2:6" ht="15" hidden="1" customHeight="1">
      <c r="B128" s="589" t="s">
        <v>137</v>
      </c>
      <c r="C128" s="591"/>
      <c r="D128" s="588"/>
      <c r="E128" s="588"/>
      <c r="F128" s="588"/>
    </row>
    <row r="129" spans="2:12" ht="15.75" hidden="1" thickBot="1">
      <c r="B129" s="587" t="s">
        <v>28</v>
      </c>
      <c r="C129" s="591">
        <v>0</v>
      </c>
      <c r="D129" s="588">
        <v>0</v>
      </c>
      <c r="E129" s="588">
        <v>0</v>
      </c>
      <c r="F129" s="588">
        <v>0</v>
      </c>
    </row>
    <row r="130" spans="2:12" ht="15.75" hidden="1" thickBot="1">
      <c r="B130" s="589" t="s">
        <v>136</v>
      </c>
      <c r="C130" s="591"/>
      <c r="D130" s="588"/>
      <c r="E130" s="588"/>
      <c r="F130" s="588"/>
    </row>
    <row r="131" spans="2:12" ht="15.75" hidden="1" thickBot="1">
      <c r="B131" s="589" t="s">
        <v>137</v>
      </c>
      <c r="C131" s="591"/>
      <c r="D131" s="588"/>
      <c r="E131" s="588"/>
      <c r="F131" s="588"/>
    </row>
    <row r="132" spans="2:12" ht="15.75" hidden="1" thickBot="1">
      <c r="B132" s="587" t="s">
        <v>29</v>
      </c>
      <c r="C132" s="591"/>
      <c r="D132" s="588"/>
      <c r="E132" s="588"/>
      <c r="F132" s="588"/>
    </row>
    <row r="133" spans="2:12" ht="15.75" hidden="1" thickBot="1">
      <c r="B133" s="589" t="s">
        <v>136</v>
      </c>
      <c r="C133" s="591"/>
      <c r="D133" s="588"/>
      <c r="E133" s="588"/>
      <c r="F133" s="588"/>
    </row>
    <row r="134" spans="2:12" ht="15.75" hidden="1" thickBot="1">
      <c r="B134" s="589" t="s">
        <v>137</v>
      </c>
      <c r="C134" s="591"/>
      <c r="D134" s="588"/>
      <c r="E134" s="588"/>
      <c r="F134" s="588"/>
    </row>
    <row r="135" spans="2:12" ht="15.75" hidden="1" thickBot="1">
      <c r="B135" s="599" t="s">
        <v>47</v>
      </c>
      <c r="C135" s="591">
        <f>C132+C129+C126+C123+C120+C117+C114</f>
        <v>0</v>
      </c>
      <c r="D135" s="591">
        <f>D132+D129+D126+D123+D120+D117+D114</f>
        <v>0</v>
      </c>
      <c r="E135" s="591">
        <f>E132+E129+E126+E123+E120+E117+E114</f>
        <v>0</v>
      </c>
      <c r="F135" s="591">
        <f>F132+F129+F126+F123+F120+F117+F114</f>
        <v>0</v>
      </c>
    </row>
    <row r="136" spans="2:12" ht="17.25" hidden="1" customHeight="1">
      <c r="B136" s="595" t="s">
        <v>31</v>
      </c>
      <c r="C136" s="596">
        <f>IF(C135-C106=0,0,"Error")</f>
        <v>0</v>
      </c>
      <c r="D136" s="596">
        <f>IF(D135-D106=0,0,"Error")</f>
        <v>0</v>
      </c>
      <c r="E136" s="596">
        <f>IF(E135-E106=0,0,"Error")</f>
        <v>0</v>
      </c>
      <c r="F136" s="596">
        <f>IF(F135-F106=0,0,"Error")</f>
        <v>0</v>
      </c>
    </row>
    <row r="137" spans="2:12" ht="23.25" customHeight="1" thickBot="1">
      <c r="B137" s="1955" t="s">
        <v>38</v>
      </c>
      <c r="C137" s="1956"/>
      <c r="D137" s="1956"/>
      <c r="E137" s="1956"/>
      <c r="F137" s="1957"/>
    </row>
    <row r="138" spans="2:12" ht="28.5" customHeight="1" thickBot="1">
      <c r="B138" s="1955" t="s">
        <v>39</v>
      </c>
      <c r="C138" s="1956"/>
      <c r="D138" s="1956"/>
      <c r="E138" s="1956"/>
      <c r="F138" s="1957"/>
    </row>
    <row r="139" spans="2:12" ht="25.5" customHeight="1" thickBot="1">
      <c r="B139" s="580" t="s">
        <v>48</v>
      </c>
      <c r="C139" s="1952" t="s">
        <v>229</v>
      </c>
      <c r="D139" s="1958"/>
      <c r="E139" s="1953"/>
      <c r="F139" s="1954"/>
    </row>
    <row r="140" spans="2:12" ht="31.5" customHeight="1" thickBot="1">
      <c r="B140" s="580" t="s">
        <v>67</v>
      </c>
      <c r="C140" s="580" t="s">
        <v>229</v>
      </c>
      <c r="D140" s="603" t="s">
        <v>138</v>
      </c>
      <c r="E140" s="1937" t="s">
        <v>289</v>
      </c>
      <c r="F140" s="1938"/>
      <c r="H140" s="1939" t="s">
        <v>139</v>
      </c>
      <c r="I140" s="1940"/>
      <c r="J140" s="1940"/>
      <c r="K140" s="1940"/>
      <c r="L140" s="1941"/>
    </row>
    <row r="141" spans="2:12" ht="4.5" hidden="1" customHeight="1" thickBot="1">
      <c r="B141" s="604"/>
      <c r="C141" s="1948"/>
      <c r="D141" s="1949"/>
      <c r="E141" s="1950"/>
      <c r="F141" s="1951"/>
      <c r="H141" s="1942"/>
      <c r="I141" s="1943"/>
      <c r="J141" s="1943"/>
      <c r="K141" s="1943"/>
      <c r="L141" s="1944"/>
    </row>
    <row r="142" spans="2:12" ht="46.5" customHeight="1" thickBot="1">
      <c r="B142" s="574" t="s">
        <v>14</v>
      </c>
      <c r="C142" s="1930" t="s">
        <v>1468</v>
      </c>
      <c r="D142" s="1931"/>
      <c r="E142" s="1931"/>
      <c r="F142" s="1932"/>
      <c r="H142" s="1945"/>
      <c r="I142" s="1946"/>
      <c r="J142" s="1946"/>
      <c r="K142" s="1946"/>
      <c r="L142" s="1947"/>
    </row>
    <row r="143" spans="2:12" ht="22.5" customHeight="1" thickBot="1">
      <c r="B143" s="574" t="s">
        <v>15</v>
      </c>
      <c r="C143" s="1933" t="s">
        <v>212</v>
      </c>
      <c r="D143" s="1934"/>
      <c r="E143" s="1934"/>
      <c r="F143" s="1935"/>
    </row>
    <row r="144" spans="2:12" ht="12.75" customHeight="1">
      <c r="B144" s="1925"/>
      <c r="C144" s="581">
        <v>2021</v>
      </c>
      <c r="D144" s="581">
        <v>2022</v>
      </c>
      <c r="E144" s="581">
        <v>2023</v>
      </c>
      <c r="F144" s="581">
        <v>2024</v>
      </c>
    </row>
    <row r="145" spans="2:12" ht="9" customHeight="1" thickBot="1">
      <c r="B145" s="1926"/>
      <c r="C145" s="582" t="s">
        <v>7</v>
      </c>
      <c r="D145" s="582" t="s">
        <v>8</v>
      </c>
      <c r="E145" s="582" t="s">
        <v>8</v>
      </c>
      <c r="F145" s="582" t="s">
        <v>8</v>
      </c>
    </row>
    <row r="146" spans="2:12" ht="15.75" thickBot="1">
      <c r="B146" s="574" t="s">
        <v>16</v>
      </c>
      <c r="C146" s="583">
        <v>1</v>
      </c>
      <c r="D146" s="583">
        <v>10</v>
      </c>
      <c r="E146" s="583">
        <v>10</v>
      </c>
      <c r="F146" s="583">
        <v>10</v>
      </c>
    </row>
    <row r="147" spans="2:12" ht="15.75" thickBot="1">
      <c r="B147" s="574" t="s">
        <v>17</v>
      </c>
      <c r="C147" s="583">
        <f>C165</f>
        <v>960</v>
      </c>
      <c r="D147" s="583">
        <f>D165</f>
        <v>960</v>
      </c>
      <c r="E147" s="583">
        <f>E165</f>
        <v>960</v>
      </c>
      <c r="F147" s="583">
        <f>F165</f>
        <v>960</v>
      </c>
    </row>
    <row r="148" spans="2:12" ht="15.75" thickBot="1">
      <c r="B148" s="574" t="s">
        <v>18</v>
      </c>
      <c r="C148" s="583">
        <f>C147/C146</f>
        <v>960</v>
      </c>
      <c r="D148" s="583">
        <f>D147/D146</f>
        <v>96</v>
      </c>
      <c r="E148" s="583">
        <f>E147/E146</f>
        <v>96</v>
      </c>
      <c r="F148" s="583">
        <f>F147/F146</f>
        <v>96</v>
      </c>
    </row>
    <row r="149" spans="2:12" ht="15.75" thickBot="1">
      <c r="B149" s="574" t="s">
        <v>19</v>
      </c>
      <c r="C149" s="584" t="s">
        <v>20</v>
      </c>
      <c r="D149" s="585">
        <f>D146/C146-1</f>
        <v>9</v>
      </c>
      <c r="E149" s="585">
        <f t="shared" ref="E149:F151" si="3">E146/D146-1</f>
        <v>0</v>
      </c>
      <c r="F149" s="585">
        <f t="shared" si="3"/>
        <v>0</v>
      </c>
      <c r="H149" s="586"/>
      <c r="I149" s="586"/>
      <c r="J149" s="586"/>
      <c r="K149" s="586"/>
      <c r="L149" s="586"/>
    </row>
    <row r="150" spans="2:12" ht="15.75" thickBot="1">
      <c r="B150" s="574" t="s">
        <v>21</v>
      </c>
      <c r="C150" s="584" t="s">
        <v>20</v>
      </c>
      <c r="D150" s="585">
        <f>D147/C147-1</f>
        <v>0</v>
      </c>
      <c r="E150" s="585">
        <f t="shared" si="3"/>
        <v>0</v>
      </c>
      <c r="F150" s="585">
        <f t="shared" si="3"/>
        <v>0</v>
      </c>
    </row>
    <row r="151" spans="2:12" ht="15.75" thickBot="1">
      <c r="B151" s="574" t="s">
        <v>22</v>
      </c>
      <c r="C151" s="584" t="s">
        <v>20</v>
      </c>
      <c r="D151" s="585">
        <f>D148/C148-1</f>
        <v>-0.9</v>
      </c>
      <c r="E151" s="585">
        <f t="shared" si="3"/>
        <v>0</v>
      </c>
      <c r="F151" s="585">
        <f t="shared" si="3"/>
        <v>0</v>
      </c>
    </row>
    <row r="152" spans="2:12" ht="21.75" customHeight="1" thickBot="1">
      <c r="B152" s="1920" t="s">
        <v>98</v>
      </c>
      <c r="C152" s="1921"/>
      <c r="D152" s="1921"/>
      <c r="E152" s="1921"/>
      <c r="F152" s="1922"/>
    </row>
    <row r="153" spans="2:12" ht="12.75" customHeight="1">
      <c r="B153" s="1925"/>
      <c r="C153" s="581">
        <v>2021</v>
      </c>
      <c r="D153" s="581">
        <v>2022</v>
      </c>
      <c r="E153" s="581">
        <v>2023</v>
      </c>
      <c r="F153" s="581">
        <v>2024</v>
      </c>
    </row>
    <row r="154" spans="2:12" ht="9" customHeight="1" thickBot="1">
      <c r="B154" s="1926"/>
      <c r="C154" s="582" t="s">
        <v>7</v>
      </c>
      <c r="D154" s="582" t="s">
        <v>8</v>
      </c>
      <c r="E154" s="582" t="s">
        <v>8</v>
      </c>
      <c r="F154" s="582" t="s">
        <v>8</v>
      </c>
    </row>
    <row r="155" spans="2:12" ht="15.75" thickBot="1">
      <c r="B155" s="587" t="s">
        <v>41</v>
      </c>
      <c r="C155" s="588">
        <f>C156+C157+C158+C159</f>
        <v>0</v>
      </c>
      <c r="D155" s="588">
        <f>D156+D157+D158+D159</f>
        <v>0</v>
      </c>
      <c r="E155" s="588">
        <f>E156+E157+E158+E159</f>
        <v>0</v>
      </c>
      <c r="F155" s="588">
        <f>F156+F157+F158+F159</f>
        <v>0</v>
      </c>
    </row>
    <row r="156" spans="2:12" ht="15.75" thickBot="1">
      <c r="B156" s="589" t="s">
        <v>136</v>
      </c>
      <c r="C156" s="588"/>
      <c r="D156" s="588"/>
      <c r="E156" s="588"/>
      <c r="F156" s="588"/>
    </row>
    <row r="157" spans="2:12" ht="15.75" thickBot="1">
      <c r="B157" s="589" t="s">
        <v>141</v>
      </c>
      <c r="C157" s="588"/>
      <c r="D157" s="588"/>
      <c r="E157" s="588"/>
      <c r="F157" s="588"/>
    </row>
    <row r="158" spans="2:12" ht="15.75" thickBot="1">
      <c r="B158" s="589" t="s">
        <v>142</v>
      </c>
      <c r="C158" s="588"/>
      <c r="D158" s="588"/>
      <c r="E158" s="588"/>
      <c r="F158" s="588"/>
    </row>
    <row r="159" spans="2:12" ht="15.75" thickBot="1">
      <c r="B159" s="589" t="s">
        <v>143</v>
      </c>
      <c r="C159" s="588"/>
      <c r="D159" s="588"/>
      <c r="E159" s="588"/>
      <c r="F159" s="588"/>
    </row>
    <row r="160" spans="2:12" ht="15.75" thickBot="1">
      <c r="B160" s="587" t="s">
        <v>42</v>
      </c>
      <c r="C160" s="591">
        <f>C161+C162+C163+C164</f>
        <v>960</v>
      </c>
      <c r="D160" s="591">
        <f>D161+D162+D163+D164</f>
        <v>960</v>
      </c>
      <c r="E160" s="591">
        <f>E161+E162+E163+E164</f>
        <v>960</v>
      </c>
      <c r="F160" s="591">
        <f>F161+F162+F163+F164</f>
        <v>960</v>
      </c>
    </row>
    <row r="161" spans="2:12" ht="15.75" thickBot="1">
      <c r="B161" s="589" t="s">
        <v>136</v>
      </c>
      <c r="C161" s="591">
        <v>960</v>
      </c>
      <c r="D161" s="588">
        <v>960</v>
      </c>
      <c r="E161" s="588">
        <v>960</v>
      </c>
      <c r="F161" s="588">
        <v>960</v>
      </c>
    </row>
    <row r="162" spans="2:12" ht="15.75" thickBot="1">
      <c r="B162" s="589" t="s">
        <v>141</v>
      </c>
      <c r="C162" s="591"/>
      <c r="D162" s="588"/>
      <c r="E162" s="588"/>
      <c r="F162" s="588"/>
    </row>
    <row r="163" spans="2:12" ht="15.75" thickBot="1">
      <c r="B163" s="589" t="s">
        <v>142</v>
      </c>
      <c r="C163" s="591"/>
      <c r="D163" s="588"/>
      <c r="E163" s="588"/>
      <c r="F163" s="588"/>
    </row>
    <row r="164" spans="2:12" ht="15.75" thickBot="1">
      <c r="B164" s="589" t="s">
        <v>143</v>
      </c>
      <c r="C164" s="591"/>
      <c r="D164" s="588"/>
      <c r="E164" s="588"/>
      <c r="F164" s="588"/>
    </row>
    <row r="165" spans="2:12" ht="15.75" thickBot="1">
      <c r="B165" s="605" t="s">
        <v>30</v>
      </c>
      <c r="C165" s="591">
        <f>C155+C160</f>
        <v>960</v>
      </c>
      <c r="D165" s="591">
        <f>D155+D160</f>
        <v>960</v>
      </c>
      <c r="E165" s="591">
        <f>E155+E160</f>
        <v>960</v>
      </c>
      <c r="F165" s="591">
        <f>F155+F160</f>
        <v>960</v>
      </c>
    </row>
    <row r="166" spans="2:12" ht="1.5" customHeight="1" thickBot="1">
      <c r="B166" s="580" t="s">
        <v>32</v>
      </c>
      <c r="C166" s="580"/>
      <c r="D166" s="603" t="s">
        <v>138</v>
      </c>
      <c r="E166" s="1950"/>
      <c r="F166" s="1951"/>
    </row>
    <row r="167" spans="2:12" ht="17.25" hidden="1" customHeight="1" thickBot="1">
      <c r="B167" s="574" t="s">
        <v>14</v>
      </c>
      <c r="C167" s="1930" t="s">
        <v>53</v>
      </c>
      <c r="D167" s="1931"/>
      <c r="E167" s="1931"/>
      <c r="F167" s="1932"/>
    </row>
    <row r="168" spans="2:12" ht="15.75" hidden="1" thickBot="1">
      <c r="B168" s="574" t="s">
        <v>15</v>
      </c>
      <c r="C168" s="1933"/>
      <c r="D168" s="1934"/>
      <c r="E168" s="1934"/>
      <c r="F168" s="1935"/>
    </row>
    <row r="169" spans="2:12" ht="12.75" hidden="1" customHeight="1" thickBot="1">
      <c r="B169" s="1925"/>
      <c r="C169" s="581">
        <v>2021</v>
      </c>
      <c r="D169" s="581">
        <v>2022</v>
      </c>
      <c r="E169" s="581">
        <v>2023</v>
      </c>
      <c r="F169" s="581">
        <v>2024</v>
      </c>
    </row>
    <row r="170" spans="2:12" ht="9" hidden="1" customHeight="1" thickBot="1">
      <c r="B170" s="1926"/>
      <c r="C170" s="582" t="s">
        <v>7</v>
      </c>
      <c r="D170" s="582" t="s">
        <v>8</v>
      </c>
      <c r="E170" s="582" t="s">
        <v>8</v>
      </c>
      <c r="F170" s="582" t="s">
        <v>8</v>
      </c>
    </row>
    <row r="171" spans="2:12" ht="15.75" hidden="1" thickBot="1">
      <c r="B171" s="574" t="s">
        <v>16</v>
      </c>
      <c r="C171" s="574"/>
      <c r="D171" s="584">
        <v>0</v>
      </c>
      <c r="E171" s="574"/>
      <c r="F171" s="574"/>
    </row>
    <row r="172" spans="2:12" ht="15.75" hidden="1" thickBot="1">
      <c r="B172" s="574" t="s">
        <v>17</v>
      </c>
      <c r="C172" s="583"/>
      <c r="D172" s="583">
        <f>D190</f>
        <v>0</v>
      </c>
      <c r="E172" s="583"/>
      <c r="F172" s="583"/>
    </row>
    <row r="173" spans="2:12" ht="15.75" hidden="1" thickBot="1">
      <c r="B173" s="574" t="s">
        <v>18</v>
      </c>
      <c r="C173" s="583" t="e">
        <f>C172/C171</f>
        <v>#DIV/0!</v>
      </c>
      <c r="D173" s="583" t="e">
        <f>D172/D171</f>
        <v>#DIV/0!</v>
      </c>
      <c r="E173" s="583" t="e">
        <f>E172/E171</f>
        <v>#DIV/0!</v>
      </c>
      <c r="F173" s="583" t="e">
        <f>F172/F171</f>
        <v>#DIV/0!</v>
      </c>
    </row>
    <row r="174" spans="2:12" ht="15.75" hidden="1" thickBot="1">
      <c r="B174" s="574" t="s">
        <v>19</v>
      </c>
      <c r="C174" s="584" t="s">
        <v>20</v>
      </c>
      <c r="D174" s="585" t="e">
        <f>D171/C171-1</f>
        <v>#DIV/0!</v>
      </c>
      <c r="E174" s="585" t="e">
        <f t="shared" ref="E174:F176" si="4">E171/D171-1</f>
        <v>#DIV/0!</v>
      </c>
      <c r="F174" s="585" t="e">
        <f t="shared" si="4"/>
        <v>#DIV/0!</v>
      </c>
      <c r="H174" s="586"/>
      <c r="I174" s="586"/>
      <c r="J174" s="586"/>
      <c r="K174" s="586"/>
      <c r="L174" s="586"/>
    </row>
    <row r="175" spans="2:12" ht="15.75" hidden="1" thickBot="1">
      <c r="B175" s="574" t="s">
        <v>21</v>
      </c>
      <c r="C175" s="584" t="s">
        <v>20</v>
      </c>
      <c r="D175" s="585" t="e">
        <f>D172/C172-1</f>
        <v>#DIV/0!</v>
      </c>
      <c r="E175" s="585" t="e">
        <f t="shared" si="4"/>
        <v>#DIV/0!</v>
      </c>
      <c r="F175" s="585" t="e">
        <f t="shared" si="4"/>
        <v>#DIV/0!</v>
      </c>
    </row>
    <row r="176" spans="2:12" ht="15.75" hidden="1" thickBot="1">
      <c r="B176" s="574" t="s">
        <v>22</v>
      </c>
      <c r="C176" s="584" t="s">
        <v>20</v>
      </c>
      <c r="D176" s="585" t="e">
        <f>D173/C173-1</f>
        <v>#DIV/0!</v>
      </c>
      <c r="E176" s="585" t="e">
        <f t="shared" si="4"/>
        <v>#DIV/0!</v>
      </c>
      <c r="F176" s="585" t="e">
        <f t="shared" si="4"/>
        <v>#DIV/0!</v>
      </c>
    </row>
    <row r="177" spans="2:6" ht="15.75" hidden="1" thickBot="1">
      <c r="B177" s="1920" t="s">
        <v>117</v>
      </c>
      <c r="C177" s="1921"/>
      <c r="D177" s="1921"/>
      <c r="E177" s="1921"/>
      <c r="F177" s="1922"/>
    </row>
    <row r="178" spans="2:6" ht="12.75" hidden="1" customHeight="1" thickBot="1">
      <c r="B178" s="1925"/>
      <c r="C178" s="581">
        <v>2021</v>
      </c>
      <c r="D178" s="581">
        <v>2022</v>
      </c>
      <c r="E178" s="581">
        <v>2023</v>
      </c>
      <c r="F178" s="581">
        <v>2024</v>
      </c>
    </row>
    <row r="179" spans="2:6" ht="10.5" hidden="1" customHeight="1" thickBot="1">
      <c r="B179" s="1926"/>
      <c r="C179" s="582" t="s">
        <v>7</v>
      </c>
      <c r="D179" s="582" t="s">
        <v>8</v>
      </c>
      <c r="E179" s="582" t="s">
        <v>8</v>
      </c>
      <c r="F179" s="582" t="s">
        <v>8</v>
      </c>
    </row>
    <row r="180" spans="2:6" ht="15.75" hidden="1" thickBot="1">
      <c r="B180" s="587" t="s">
        <v>41</v>
      </c>
      <c r="C180" s="588">
        <f>C181+C182+C183+C184</f>
        <v>0</v>
      </c>
      <c r="D180" s="588">
        <f>D181+D182+D183+D184</f>
        <v>0</v>
      </c>
      <c r="E180" s="588">
        <f>E181+E182+E183+E184</f>
        <v>0</v>
      </c>
      <c r="F180" s="588">
        <f>F181+F182+F183+F184</f>
        <v>0</v>
      </c>
    </row>
    <row r="181" spans="2:6" ht="15.75" hidden="1" thickBot="1">
      <c r="B181" s="589" t="s">
        <v>136</v>
      </c>
      <c r="C181" s="588"/>
      <c r="D181" s="588"/>
      <c r="E181" s="588"/>
      <c r="F181" s="588"/>
    </row>
    <row r="182" spans="2:6" ht="15.75" hidden="1" thickBot="1">
      <c r="B182" s="589" t="s">
        <v>141</v>
      </c>
      <c r="C182" s="588"/>
      <c r="D182" s="588"/>
      <c r="E182" s="588"/>
      <c r="F182" s="588"/>
    </row>
    <row r="183" spans="2:6" ht="15.75" hidden="1" thickBot="1">
      <c r="B183" s="589" t="s">
        <v>142</v>
      </c>
      <c r="C183" s="588"/>
      <c r="D183" s="588"/>
      <c r="E183" s="588"/>
      <c r="F183" s="588"/>
    </row>
    <row r="184" spans="2:6" ht="15.75" hidden="1" thickBot="1">
      <c r="B184" s="589" t="s">
        <v>143</v>
      </c>
      <c r="C184" s="588"/>
      <c r="D184" s="588"/>
      <c r="E184" s="588"/>
      <c r="F184" s="588"/>
    </row>
    <row r="185" spans="2:6" ht="15.75" hidden="1" thickBot="1">
      <c r="B185" s="587" t="s">
        <v>42</v>
      </c>
      <c r="C185" s="591">
        <f>C186+C187+C188+C189</f>
        <v>0</v>
      </c>
      <c r="D185" s="591">
        <f>D186+D187+D188+D189</f>
        <v>0</v>
      </c>
      <c r="E185" s="591">
        <f>E186+E187+E188+E189</f>
        <v>0</v>
      </c>
      <c r="F185" s="591">
        <f>F186+F187+F188+F189</f>
        <v>0</v>
      </c>
    </row>
    <row r="186" spans="2:6" ht="15.75" hidden="1" thickBot="1">
      <c r="B186" s="589" t="s">
        <v>136</v>
      </c>
      <c r="C186" s="591"/>
      <c r="D186" s="592">
        <v>0</v>
      </c>
      <c r="E186" s="588"/>
      <c r="F186" s="588"/>
    </row>
    <row r="187" spans="2:6" ht="15.75" hidden="1" thickBot="1">
      <c r="B187" s="589" t="s">
        <v>141</v>
      </c>
      <c r="C187" s="591"/>
      <c r="D187" s="588"/>
      <c r="E187" s="588"/>
      <c r="F187" s="588"/>
    </row>
    <row r="188" spans="2:6" ht="22.5" hidden="1" customHeight="1" thickBot="1">
      <c r="B188" s="589" t="s">
        <v>142</v>
      </c>
      <c r="C188" s="591"/>
      <c r="D188" s="588"/>
      <c r="E188" s="588"/>
      <c r="F188" s="588"/>
    </row>
    <row r="189" spans="2:6" ht="15.75" hidden="1" thickBot="1">
      <c r="B189" s="589" t="s">
        <v>143</v>
      </c>
      <c r="C189" s="591"/>
      <c r="D189" s="588"/>
      <c r="E189" s="588"/>
      <c r="F189" s="588"/>
    </row>
    <row r="190" spans="2:6" ht="15.75" hidden="1" thickBot="1">
      <c r="B190" s="605" t="s">
        <v>144</v>
      </c>
      <c r="C190" s="591">
        <f>C180+C185</f>
        <v>0</v>
      </c>
      <c r="D190" s="591">
        <f>D180+D185</f>
        <v>0</v>
      </c>
      <c r="E190" s="591">
        <f>E180+E185</f>
        <v>0</v>
      </c>
      <c r="F190" s="591">
        <f>F180+F185</f>
        <v>0</v>
      </c>
    </row>
    <row r="191" spans="2:6" ht="23.25" hidden="1" thickBot="1">
      <c r="B191" s="580" t="s">
        <v>64</v>
      </c>
      <c r="C191" s="606"/>
      <c r="D191" s="607" t="s">
        <v>138</v>
      </c>
      <c r="E191" s="608"/>
      <c r="F191" s="609"/>
    </row>
    <row r="192" spans="2:6" ht="17.25" hidden="1" customHeight="1">
      <c r="B192" s="574" t="s">
        <v>14</v>
      </c>
      <c r="C192" s="1930"/>
      <c r="D192" s="1931"/>
      <c r="E192" s="1931"/>
      <c r="F192" s="1932"/>
    </row>
    <row r="193" spans="2:12" ht="15.75" hidden="1" thickBot="1">
      <c r="B193" s="574" t="s">
        <v>15</v>
      </c>
      <c r="C193" s="1933"/>
      <c r="D193" s="1934"/>
      <c r="E193" s="1934"/>
      <c r="F193" s="1935"/>
    </row>
    <row r="194" spans="2:12" ht="12.75" hidden="1" customHeight="1">
      <c r="B194" s="1925"/>
      <c r="C194" s="581">
        <v>2018</v>
      </c>
      <c r="D194" s="581">
        <v>2019</v>
      </c>
      <c r="E194" s="581">
        <v>2020</v>
      </c>
      <c r="F194" s="581">
        <v>2021</v>
      </c>
    </row>
    <row r="195" spans="2:12" ht="9" hidden="1" customHeight="1">
      <c r="B195" s="1926"/>
      <c r="C195" s="582" t="s">
        <v>7</v>
      </c>
      <c r="D195" s="582" t="s">
        <v>8</v>
      </c>
      <c r="E195" s="582" t="s">
        <v>8</v>
      </c>
      <c r="F195" s="582" t="s">
        <v>8</v>
      </c>
    </row>
    <row r="196" spans="2:12" ht="15.75" hidden="1" thickBot="1">
      <c r="B196" s="574" t="s">
        <v>16</v>
      </c>
      <c r="C196" s="574"/>
      <c r="D196" s="574"/>
      <c r="E196" s="574"/>
      <c r="F196" s="574"/>
    </row>
    <row r="197" spans="2:12" ht="15.75" hidden="1" thickBot="1">
      <c r="B197" s="574" t="s">
        <v>17</v>
      </c>
      <c r="C197" s="583">
        <f>C215</f>
        <v>0</v>
      </c>
      <c r="D197" s="583">
        <f>D215</f>
        <v>0</v>
      </c>
      <c r="E197" s="583">
        <f>E215</f>
        <v>0</v>
      </c>
      <c r="F197" s="583">
        <f>F215</f>
        <v>0</v>
      </c>
    </row>
    <row r="198" spans="2:12" ht="15.75" hidden="1" thickBot="1">
      <c r="B198" s="574" t="s">
        <v>18</v>
      </c>
      <c r="C198" s="583" t="e">
        <f>C197/C196</f>
        <v>#DIV/0!</v>
      </c>
      <c r="D198" s="583" t="e">
        <f>D197/D196</f>
        <v>#DIV/0!</v>
      </c>
      <c r="E198" s="583" t="e">
        <f>E197/E196</f>
        <v>#DIV/0!</v>
      </c>
      <c r="F198" s="583" t="e">
        <f>F197/F196</f>
        <v>#DIV/0!</v>
      </c>
    </row>
    <row r="199" spans="2:12" ht="15.75" hidden="1" thickBot="1">
      <c r="B199" s="574" t="s">
        <v>19</v>
      </c>
      <c r="C199" s="584" t="s">
        <v>20</v>
      </c>
      <c r="D199" s="585" t="e">
        <f>D196/C196-1</f>
        <v>#DIV/0!</v>
      </c>
      <c r="E199" s="585" t="e">
        <f t="shared" ref="E199:F201" si="5">E196/D196-1</f>
        <v>#DIV/0!</v>
      </c>
      <c r="F199" s="585" t="e">
        <f t="shared" si="5"/>
        <v>#DIV/0!</v>
      </c>
      <c r="H199" s="586"/>
      <c r="I199" s="586"/>
      <c r="J199" s="586"/>
      <c r="K199" s="586"/>
      <c r="L199" s="586"/>
    </row>
    <row r="200" spans="2:12" ht="15.75" hidden="1" thickBot="1">
      <c r="B200" s="574" t="s">
        <v>21</v>
      </c>
      <c r="C200" s="584" t="s">
        <v>20</v>
      </c>
      <c r="D200" s="585" t="e">
        <f>D197/C197-1</f>
        <v>#DIV/0!</v>
      </c>
      <c r="E200" s="585" t="e">
        <f t="shared" si="5"/>
        <v>#DIV/0!</v>
      </c>
      <c r="F200" s="585" t="e">
        <f t="shared" si="5"/>
        <v>#DIV/0!</v>
      </c>
    </row>
    <row r="201" spans="2:12" ht="15.75" hidden="1" thickBot="1">
      <c r="B201" s="574" t="s">
        <v>22</v>
      </c>
      <c r="C201" s="584" t="s">
        <v>20</v>
      </c>
      <c r="D201" s="585" t="e">
        <f>D198/C198-1</f>
        <v>#DIV/0!</v>
      </c>
      <c r="E201" s="585" t="e">
        <f t="shared" si="5"/>
        <v>#DIV/0!</v>
      </c>
      <c r="F201" s="585" t="e">
        <f t="shared" si="5"/>
        <v>#DIV/0!</v>
      </c>
    </row>
    <row r="202" spans="2:12" ht="15.75" hidden="1" thickBot="1">
      <c r="B202" s="1920" t="s">
        <v>152</v>
      </c>
      <c r="C202" s="1921"/>
      <c r="D202" s="1921"/>
      <c r="E202" s="1921"/>
      <c r="F202" s="1922"/>
    </row>
    <row r="203" spans="2:12" ht="12.75" hidden="1" customHeight="1">
      <c r="B203" s="1925"/>
      <c r="C203" s="581">
        <v>2018</v>
      </c>
      <c r="D203" s="581">
        <v>2019</v>
      </c>
      <c r="E203" s="581">
        <v>2020</v>
      </c>
      <c r="F203" s="581">
        <v>2021</v>
      </c>
    </row>
    <row r="204" spans="2:12" ht="9" hidden="1" customHeight="1">
      <c r="B204" s="1926"/>
      <c r="C204" s="582" t="s">
        <v>7</v>
      </c>
      <c r="D204" s="582" t="s">
        <v>8</v>
      </c>
      <c r="E204" s="582" t="s">
        <v>8</v>
      </c>
      <c r="F204" s="582" t="s">
        <v>8</v>
      </c>
    </row>
    <row r="205" spans="2:12" ht="15.75" hidden="1" thickBot="1">
      <c r="B205" s="587" t="s">
        <v>41</v>
      </c>
      <c r="C205" s="588">
        <f>C206+C207+C208+C209</f>
        <v>0</v>
      </c>
      <c r="D205" s="588">
        <f>D206+D207+D208+D209</f>
        <v>0</v>
      </c>
      <c r="E205" s="588">
        <f>E206+E207+E208+E209</f>
        <v>0</v>
      </c>
      <c r="F205" s="588">
        <f>F206+F207+F208+F209</f>
        <v>0</v>
      </c>
    </row>
    <row r="206" spans="2:12" ht="15.75" hidden="1" thickBot="1">
      <c r="B206" s="589" t="s">
        <v>136</v>
      </c>
      <c r="C206" s="588"/>
      <c r="D206" s="588"/>
      <c r="E206" s="588"/>
      <c r="F206" s="588"/>
    </row>
    <row r="207" spans="2:12" ht="15.75" hidden="1" thickBot="1">
      <c r="B207" s="589" t="s">
        <v>141</v>
      </c>
      <c r="C207" s="588"/>
      <c r="D207" s="588"/>
      <c r="E207" s="588"/>
      <c r="F207" s="588"/>
    </row>
    <row r="208" spans="2:12" ht="15.75" hidden="1" thickBot="1">
      <c r="B208" s="589" t="s">
        <v>142</v>
      </c>
      <c r="C208" s="588"/>
      <c r="D208" s="588"/>
      <c r="E208" s="588"/>
      <c r="F208" s="588"/>
    </row>
    <row r="209" spans="2:10" ht="15.75" hidden="1" thickBot="1">
      <c r="B209" s="589" t="s">
        <v>143</v>
      </c>
      <c r="C209" s="588"/>
      <c r="D209" s="588"/>
      <c r="E209" s="588"/>
      <c r="F209" s="588"/>
    </row>
    <row r="210" spans="2:10" ht="15.75" hidden="1" thickBot="1">
      <c r="B210" s="587" t="s">
        <v>42</v>
      </c>
      <c r="C210" s="591">
        <f>C211+C212+C213+C214</f>
        <v>0</v>
      </c>
      <c r="D210" s="591">
        <f>D211+D212+D213+D214</f>
        <v>0</v>
      </c>
      <c r="E210" s="591">
        <f>E211+E212+E213+E214</f>
        <v>0</v>
      </c>
      <c r="F210" s="591">
        <f>F211+F212+F213+F214</f>
        <v>0</v>
      </c>
    </row>
    <row r="211" spans="2:10" ht="15.75" hidden="1" thickBot="1">
      <c r="B211" s="589" t="s">
        <v>136</v>
      </c>
      <c r="C211" s="591"/>
      <c r="D211" s="588"/>
      <c r="E211" s="588"/>
      <c r="F211" s="588"/>
    </row>
    <row r="212" spans="2:10" ht="15.75" hidden="1" thickBot="1">
      <c r="B212" s="589" t="s">
        <v>141</v>
      </c>
      <c r="C212" s="591"/>
      <c r="D212" s="588"/>
      <c r="E212" s="588"/>
      <c r="F212" s="588"/>
    </row>
    <row r="213" spans="2:10" ht="15.75" hidden="1" thickBot="1">
      <c r="B213" s="589" t="s">
        <v>142</v>
      </c>
      <c r="C213" s="591"/>
      <c r="D213" s="588"/>
      <c r="E213" s="588"/>
      <c r="F213" s="588"/>
    </row>
    <row r="214" spans="2:10" ht="15.75" hidden="1" thickBot="1">
      <c r="B214" s="589" t="s">
        <v>143</v>
      </c>
      <c r="C214" s="591"/>
      <c r="D214" s="588"/>
      <c r="E214" s="588"/>
      <c r="F214" s="588"/>
    </row>
    <row r="215" spans="2:10" ht="15.75" hidden="1" thickBot="1">
      <c r="B215" s="594" t="s">
        <v>153</v>
      </c>
      <c r="C215" s="591">
        <f>C205+C210</f>
        <v>0</v>
      </c>
      <c r="D215" s="591">
        <f>D205+D210</f>
        <v>0</v>
      </c>
      <c r="E215" s="591">
        <f>E205+E210</f>
        <v>0</v>
      </c>
      <c r="F215" s="591">
        <f>F205+F210</f>
        <v>0</v>
      </c>
    </row>
    <row r="216" spans="2:10" ht="21.75" customHeight="1" thickBot="1">
      <c r="B216" s="610" t="s">
        <v>43</v>
      </c>
      <c r="C216" s="1948" t="s">
        <v>2201</v>
      </c>
      <c r="D216" s="1950"/>
      <c r="E216" s="1950"/>
      <c r="F216" s="1951"/>
      <c r="J216" s="611"/>
    </row>
    <row r="217" spans="2:10" ht="30.75" customHeight="1" thickBot="1">
      <c r="B217" s="580" t="s">
        <v>103</v>
      </c>
      <c r="C217" s="606" t="s">
        <v>2201</v>
      </c>
      <c r="D217" s="607" t="s">
        <v>138</v>
      </c>
      <c r="E217" s="608"/>
      <c r="F217" s="609"/>
      <c r="J217" s="611"/>
    </row>
    <row r="218" spans="2:10" ht="42.75" customHeight="1" thickBot="1">
      <c r="B218" s="574" t="s">
        <v>14</v>
      </c>
      <c r="C218" s="1930" t="s">
        <v>2202</v>
      </c>
      <c r="D218" s="1931"/>
      <c r="E218" s="1931"/>
      <c r="F218" s="1932"/>
    </row>
    <row r="219" spans="2:10" ht="15.75" thickBot="1">
      <c r="B219" s="574" t="s">
        <v>15</v>
      </c>
      <c r="C219" s="1933" t="s">
        <v>2203</v>
      </c>
      <c r="D219" s="1934"/>
      <c r="E219" s="1934"/>
      <c r="F219" s="1935"/>
    </row>
    <row r="220" spans="2:10" ht="12.75" customHeight="1">
      <c r="B220" s="1925"/>
      <c r="C220" s="581">
        <v>2021</v>
      </c>
      <c r="D220" s="581">
        <v>2022</v>
      </c>
      <c r="E220" s="581">
        <v>2023</v>
      </c>
      <c r="F220" s="581">
        <v>2024</v>
      </c>
    </row>
    <row r="221" spans="2:10" ht="9" customHeight="1" thickBot="1">
      <c r="B221" s="1926"/>
      <c r="C221" s="582" t="s">
        <v>7</v>
      </c>
      <c r="D221" s="582" t="s">
        <v>8</v>
      </c>
      <c r="E221" s="582" t="s">
        <v>8</v>
      </c>
      <c r="F221" s="582" t="s">
        <v>8</v>
      </c>
    </row>
    <row r="222" spans="2:10" ht="15.75" thickBot="1">
      <c r="B222" s="574" t="s">
        <v>16</v>
      </c>
      <c r="C222" s="574">
        <v>0</v>
      </c>
      <c r="D222" s="584">
        <v>25</v>
      </c>
      <c r="E222" s="584">
        <v>10</v>
      </c>
      <c r="F222" s="574">
        <v>10</v>
      </c>
    </row>
    <row r="223" spans="2:10" ht="15.75" thickBot="1">
      <c r="B223" s="574" t="s">
        <v>17</v>
      </c>
      <c r="C223" s="583">
        <f>C241</f>
        <v>0</v>
      </c>
      <c r="D223" s="583">
        <f>D241</f>
        <v>1000</v>
      </c>
      <c r="E223" s="583">
        <f>E241</f>
        <v>1000</v>
      </c>
      <c r="F223" s="583">
        <f>F241</f>
        <v>1000</v>
      </c>
    </row>
    <row r="224" spans="2:10" ht="15.75" thickBot="1">
      <c r="B224" s="574" t="s">
        <v>18</v>
      </c>
      <c r="C224" s="583" t="e">
        <f>C223/C222</f>
        <v>#DIV/0!</v>
      </c>
      <c r="D224" s="583">
        <f>D223/D222</f>
        <v>40</v>
      </c>
      <c r="E224" s="583">
        <f>E223/E222</f>
        <v>100</v>
      </c>
      <c r="F224" s="583">
        <f>F223/F222</f>
        <v>100</v>
      </c>
    </row>
    <row r="225" spans="2:12" ht="15.75" thickBot="1">
      <c r="B225" s="574" t="s">
        <v>19</v>
      </c>
      <c r="C225" s="584" t="s">
        <v>20</v>
      </c>
      <c r="D225" s="585" t="e">
        <f>D222/C222-1</f>
        <v>#DIV/0!</v>
      </c>
      <c r="E225" s="585">
        <f t="shared" ref="E225:F227" si="6">E222/D222-1</f>
        <v>-0.6</v>
      </c>
      <c r="F225" s="585">
        <f t="shared" si="6"/>
        <v>0</v>
      </c>
      <c r="H225" s="586"/>
      <c r="I225" s="586"/>
      <c r="J225" s="586"/>
      <c r="K225" s="586"/>
      <c r="L225" s="586"/>
    </row>
    <row r="226" spans="2:12" ht="15.75" thickBot="1">
      <c r="B226" s="574" t="s">
        <v>21</v>
      </c>
      <c r="C226" s="584" t="s">
        <v>20</v>
      </c>
      <c r="D226" s="585" t="e">
        <f>D223/C223-1</f>
        <v>#DIV/0!</v>
      </c>
      <c r="E226" s="585">
        <f t="shared" si="6"/>
        <v>0</v>
      </c>
      <c r="F226" s="585">
        <f t="shared" si="6"/>
        <v>0</v>
      </c>
    </row>
    <row r="227" spans="2:12" ht="15.75" thickBot="1">
      <c r="B227" s="574" t="s">
        <v>22</v>
      </c>
      <c r="C227" s="584" t="s">
        <v>20</v>
      </c>
      <c r="D227" s="585" t="e">
        <f>D224/C224-1</f>
        <v>#DIV/0!</v>
      </c>
      <c r="E227" s="585">
        <f t="shared" si="6"/>
        <v>1.5</v>
      </c>
      <c r="F227" s="585">
        <f t="shared" si="6"/>
        <v>0</v>
      </c>
    </row>
    <row r="228" spans="2:12" ht="15.75" thickBot="1">
      <c r="B228" s="1920" t="s">
        <v>97</v>
      </c>
      <c r="C228" s="1921"/>
      <c r="D228" s="1921"/>
      <c r="E228" s="1921"/>
      <c r="F228" s="1922"/>
    </row>
    <row r="229" spans="2:12" ht="12.75" customHeight="1">
      <c r="B229" s="1925"/>
      <c r="C229" s="581">
        <v>2021</v>
      </c>
      <c r="D229" s="581">
        <v>2022</v>
      </c>
      <c r="E229" s="581">
        <v>2023</v>
      </c>
      <c r="F229" s="581">
        <v>2024</v>
      </c>
    </row>
    <row r="230" spans="2:12" ht="15.75" customHeight="1" thickBot="1">
      <c r="B230" s="1926"/>
      <c r="C230" s="582" t="s">
        <v>7</v>
      </c>
      <c r="D230" s="582" t="s">
        <v>8</v>
      </c>
      <c r="E230" s="582" t="s">
        <v>8</v>
      </c>
      <c r="F230" s="582" t="s">
        <v>8</v>
      </c>
    </row>
    <row r="231" spans="2:12" ht="15.75" thickBot="1">
      <c r="B231" s="587" t="s">
        <v>41</v>
      </c>
      <c r="C231" s="588">
        <f>C232+C233+C234+C235</f>
        <v>0</v>
      </c>
      <c r="D231" s="588">
        <f>D232+D233+D234+D235</f>
        <v>0</v>
      </c>
      <c r="E231" s="588">
        <f>E232+E233+E234+E235</f>
        <v>0</v>
      </c>
      <c r="F231" s="588">
        <f>F232+F233+F234+F235</f>
        <v>0</v>
      </c>
    </row>
    <row r="232" spans="2:12" ht="15.75" thickBot="1">
      <c r="B232" s="589" t="s">
        <v>136</v>
      </c>
      <c r="C232" s="588"/>
      <c r="D232" s="588"/>
      <c r="E232" s="588"/>
      <c r="F232" s="588"/>
    </row>
    <row r="233" spans="2:12" ht="15.75" thickBot="1">
      <c r="B233" s="589" t="s">
        <v>141</v>
      </c>
      <c r="C233" s="588"/>
      <c r="D233" s="588"/>
      <c r="E233" s="588"/>
      <c r="F233" s="588"/>
    </row>
    <row r="234" spans="2:12" ht="15.75" thickBot="1">
      <c r="B234" s="589" t="s">
        <v>142</v>
      </c>
      <c r="C234" s="588"/>
      <c r="D234" s="588"/>
      <c r="E234" s="588"/>
      <c r="F234" s="588"/>
    </row>
    <row r="235" spans="2:12" ht="15.75" thickBot="1">
      <c r="B235" s="589" t="s">
        <v>143</v>
      </c>
      <c r="C235" s="588"/>
      <c r="D235" s="588"/>
      <c r="E235" s="588"/>
      <c r="F235" s="588"/>
    </row>
    <row r="236" spans="2:12" ht="15.75" thickBot="1">
      <c r="B236" s="587" t="s">
        <v>42</v>
      </c>
      <c r="C236" s="591">
        <f>C237+C238+C239+C240</f>
        <v>0</v>
      </c>
      <c r="D236" s="591">
        <f>D237+D238+D239+D240</f>
        <v>1000</v>
      </c>
      <c r="E236" s="591">
        <f>E237+E238+E239+E240</f>
        <v>1000</v>
      </c>
      <c r="F236" s="591">
        <f>F237+F238+F239+F240</f>
        <v>1000</v>
      </c>
    </row>
    <row r="237" spans="2:12" ht="15.75" thickBot="1">
      <c r="B237" s="589" t="s">
        <v>136</v>
      </c>
      <c r="C237" s="591"/>
      <c r="D237" s="591">
        <v>1000</v>
      </c>
      <c r="E237" s="591">
        <v>1000</v>
      </c>
      <c r="F237" s="591">
        <v>1000</v>
      </c>
    </row>
    <row r="238" spans="2:12" ht="15.75" thickBot="1">
      <c r="B238" s="589" t="s">
        <v>141</v>
      </c>
      <c r="C238" s="591"/>
      <c r="D238" s="591"/>
      <c r="E238" s="591"/>
      <c r="F238" s="591"/>
    </row>
    <row r="239" spans="2:12" ht="15.75" thickBot="1">
      <c r="B239" s="589" t="s">
        <v>142</v>
      </c>
      <c r="C239" s="591"/>
      <c r="D239" s="591"/>
      <c r="E239" s="591"/>
      <c r="F239" s="591"/>
    </row>
    <row r="240" spans="2:12" ht="15.75" thickBot="1">
      <c r="B240" s="589" t="s">
        <v>143</v>
      </c>
      <c r="C240" s="591"/>
      <c r="D240" s="591"/>
      <c r="E240" s="591"/>
      <c r="F240" s="591"/>
    </row>
    <row r="241" spans="2:12" ht="30" customHeight="1" thickBot="1">
      <c r="B241" s="594" t="s">
        <v>47</v>
      </c>
      <c r="C241" s="591">
        <f>C231+C236</f>
        <v>0</v>
      </c>
      <c r="D241" s="591">
        <f>D231+D236</f>
        <v>1000</v>
      </c>
      <c r="E241" s="591">
        <f>E231+E236</f>
        <v>1000</v>
      </c>
      <c r="F241" s="591">
        <f>F231+F236</f>
        <v>1000</v>
      </c>
    </row>
    <row r="242" spans="2:12" ht="18" customHeight="1" thickBot="1">
      <c r="B242" s="1955" t="s">
        <v>44</v>
      </c>
      <c r="C242" s="1956"/>
      <c r="D242" s="1956"/>
      <c r="E242" s="1956"/>
      <c r="F242" s="1957"/>
    </row>
    <row r="243" spans="2:12" ht="23.25" customHeight="1" thickBot="1">
      <c r="B243" s="1955" t="s">
        <v>45</v>
      </c>
      <c r="C243" s="1956"/>
      <c r="D243" s="1956"/>
      <c r="E243" s="1956"/>
      <c r="F243" s="1957"/>
    </row>
    <row r="244" spans="2:12" ht="25.5" customHeight="1" thickBot="1">
      <c r="B244" s="580" t="s">
        <v>48</v>
      </c>
      <c r="C244" s="1952" t="s">
        <v>1469</v>
      </c>
      <c r="D244" s="1958"/>
      <c r="E244" s="1953"/>
      <c r="F244" s="1954"/>
    </row>
    <row r="245" spans="2:12" ht="23.25" customHeight="1" thickBot="1">
      <c r="B245" s="580" t="s">
        <v>67</v>
      </c>
      <c r="C245" s="580" t="s">
        <v>1470</v>
      </c>
      <c r="D245" s="603" t="s">
        <v>138</v>
      </c>
      <c r="E245" s="1928" t="s">
        <v>1471</v>
      </c>
      <c r="F245" s="1929"/>
      <c r="H245" s="1939" t="s">
        <v>139</v>
      </c>
      <c r="I245" s="1940"/>
      <c r="J245" s="1940"/>
      <c r="K245" s="1940"/>
      <c r="L245" s="1941"/>
    </row>
    <row r="246" spans="2:12" ht="9.75" customHeight="1" thickBot="1">
      <c r="B246" s="604"/>
      <c r="C246" s="1948"/>
      <c r="D246" s="1949"/>
      <c r="E246" s="1950"/>
      <c r="F246" s="1951"/>
      <c r="H246" s="1942"/>
      <c r="I246" s="1943"/>
      <c r="J246" s="1943"/>
      <c r="K246" s="1943"/>
      <c r="L246" s="1944"/>
    </row>
    <row r="247" spans="2:12" ht="64.5" customHeight="1" thickBot="1">
      <c r="B247" s="574" t="s">
        <v>14</v>
      </c>
      <c r="C247" s="1930" t="s">
        <v>1472</v>
      </c>
      <c r="D247" s="1931"/>
      <c r="E247" s="1931"/>
      <c r="F247" s="1932"/>
      <c r="H247" s="1945"/>
      <c r="I247" s="1946"/>
      <c r="J247" s="1946"/>
      <c r="K247" s="1946"/>
      <c r="L247" s="1947"/>
    </row>
    <row r="248" spans="2:12" ht="15.75" thickBot="1">
      <c r="B248" s="574" t="s">
        <v>15</v>
      </c>
      <c r="C248" s="1933" t="s">
        <v>1473</v>
      </c>
      <c r="D248" s="1934"/>
      <c r="E248" s="1934"/>
      <c r="F248" s="1935"/>
    </row>
    <row r="249" spans="2:12" ht="12.75" customHeight="1">
      <c r="B249" s="1925"/>
      <c r="C249" s="581">
        <v>2021</v>
      </c>
      <c r="D249" s="581">
        <v>2022</v>
      </c>
      <c r="E249" s="581">
        <v>2023</v>
      </c>
      <c r="F249" s="581">
        <v>2024</v>
      </c>
    </row>
    <row r="250" spans="2:12" ht="9" customHeight="1" thickBot="1">
      <c r="B250" s="1926"/>
      <c r="C250" s="582" t="s">
        <v>7</v>
      </c>
      <c r="D250" s="582" t="s">
        <v>8</v>
      </c>
      <c r="E250" s="582" t="s">
        <v>8</v>
      </c>
      <c r="F250" s="582" t="s">
        <v>8</v>
      </c>
    </row>
    <row r="251" spans="2:12" ht="15.75" thickBot="1">
      <c r="B251" s="574" t="s">
        <v>16</v>
      </c>
      <c r="C251" s="583">
        <v>1</v>
      </c>
      <c r="D251" s="583">
        <v>1</v>
      </c>
      <c r="E251" s="583">
        <v>1</v>
      </c>
      <c r="F251" s="583">
        <v>1</v>
      </c>
    </row>
    <row r="252" spans="2:12" ht="15.75" thickBot="1">
      <c r="B252" s="574" t="s">
        <v>17</v>
      </c>
      <c r="C252" s="583">
        <f>C270</f>
        <v>5000</v>
      </c>
      <c r="D252" s="583">
        <f>D270</f>
        <v>3253</v>
      </c>
      <c r="E252" s="583">
        <f>E270</f>
        <v>5000</v>
      </c>
      <c r="F252" s="583">
        <f>F270</f>
        <v>5000</v>
      </c>
    </row>
    <row r="253" spans="2:12" ht="15.75" thickBot="1">
      <c r="B253" s="574" t="s">
        <v>18</v>
      </c>
      <c r="C253" s="583">
        <f>C252/C251</f>
        <v>5000</v>
      </c>
      <c r="D253" s="583">
        <f>D252/D251</f>
        <v>3253</v>
      </c>
      <c r="E253" s="583">
        <f>E252/E251</f>
        <v>5000</v>
      </c>
      <c r="F253" s="583">
        <f>F252/F251</f>
        <v>5000</v>
      </c>
    </row>
    <row r="254" spans="2:12" ht="15.75" thickBot="1">
      <c r="B254" s="574" t="s">
        <v>19</v>
      </c>
      <c r="C254" s="584" t="s">
        <v>20</v>
      </c>
      <c r="D254" s="585">
        <f>D251/C251-1</f>
        <v>0</v>
      </c>
      <c r="E254" s="585">
        <f t="shared" ref="E254:F256" si="7">E251/D251-1</f>
        <v>0</v>
      </c>
      <c r="F254" s="585">
        <f t="shared" si="7"/>
        <v>0</v>
      </c>
      <c r="H254" s="586"/>
      <c r="I254" s="586"/>
      <c r="J254" s="586"/>
      <c r="K254" s="586"/>
      <c r="L254" s="586"/>
    </row>
    <row r="255" spans="2:12" ht="15.75" thickBot="1">
      <c r="B255" s="574" t="s">
        <v>21</v>
      </c>
      <c r="C255" s="584" t="s">
        <v>20</v>
      </c>
      <c r="D255" s="585">
        <f>D252/C252-1</f>
        <v>-0.34940000000000004</v>
      </c>
      <c r="E255" s="585">
        <f t="shared" si="7"/>
        <v>0.53704272978788814</v>
      </c>
      <c r="F255" s="585">
        <f t="shared" si="7"/>
        <v>0</v>
      </c>
    </row>
    <row r="256" spans="2:12" ht="15.75" thickBot="1">
      <c r="B256" s="574" t="s">
        <v>22</v>
      </c>
      <c r="C256" s="584" t="s">
        <v>20</v>
      </c>
      <c r="D256" s="585">
        <f>D253/C253-1</f>
        <v>-0.34940000000000004</v>
      </c>
      <c r="E256" s="585">
        <f t="shared" si="7"/>
        <v>0.53704272978788814</v>
      </c>
      <c r="F256" s="585">
        <f t="shared" si="7"/>
        <v>0</v>
      </c>
    </row>
    <row r="257" spans="2:6" ht="15.75" thickBot="1">
      <c r="B257" s="1920" t="s">
        <v>98</v>
      </c>
      <c r="C257" s="1921"/>
      <c r="D257" s="1921"/>
      <c r="E257" s="1921"/>
      <c r="F257" s="1922"/>
    </row>
    <row r="258" spans="2:6" ht="12.75" customHeight="1">
      <c r="B258" s="1925"/>
      <c r="C258" s="581">
        <v>2021</v>
      </c>
      <c r="D258" s="581">
        <v>2022</v>
      </c>
      <c r="E258" s="581">
        <v>2023</v>
      </c>
      <c r="F258" s="581">
        <v>2024</v>
      </c>
    </row>
    <row r="259" spans="2:6" ht="9" customHeight="1" thickBot="1">
      <c r="B259" s="1926"/>
      <c r="C259" s="582" t="s">
        <v>7</v>
      </c>
      <c r="D259" s="582" t="s">
        <v>8</v>
      </c>
      <c r="E259" s="582" t="s">
        <v>8</v>
      </c>
      <c r="F259" s="582" t="s">
        <v>8</v>
      </c>
    </row>
    <row r="260" spans="2:6" ht="15.75" thickBot="1">
      <c r="B260" s="587" t="s">
        <v>41</v>
      </c>
      <c r="C260" s="588">
        <f>C261+C262+C263+C264</f>
        <v>5000</v>
      </c>
      <c r="D260" s="588">
        <f>D261+D262+D263+D264</f>
        <v>3253</v>
      </c>
      <c r="E260" s="588">
        <f>E261+E262+E263+E264</f>
        <v>5000</v>
      </c>
      <c r="F260" s="588">
        <f>F261+F262+F263+F264</f>
        <v>5000</v>
      </c>
    </row>
    <row r="261" spans="2:6" ht="15.75" thickBot="1">
      <c r="B261" s="589" t="s">
        <v>136</v>
      </c>
      <c r="C261" s="591">
        <v>5000</v>
      </c>
      <c r="D261" s="588">
        <v>3253</v>
      </c>
      <c r="E261" s="591">
        <v>5000</v>
      </c>
      <c r="F261" s="591">
        <v>5000</v>
      </c>
    </row>
    <row r="262" spans="2:6" ht="15.75" thickBot="1">
      <c r="B262" s="589" t="s">
        <v>141</v>
      </c>
      <c r="C262" s="588"/>
      <c r="D262" s="588"/>
      <c r="E262" s="588"/>
      <c r="F262" s="588"/>
    </row>
    <row r="263" spans="2:6" ht="15.75" thickBot="1">
      <c r="B263" s="589" t="s">
        <v>142</v>
      </c>
      <c r="C263" s="588"/>
      <c r="D263" s="588"/>
      <c r="E263" s="588"/>
      <c r="F263" s="588"/>
    </row>
    <row r="264" spans="2:6" ht="15.75" thickBot="1">
      <c r="B264" s="589" t="s">
        <v>143</v>
      </c>
      <c r="C264" s="588"/>
      <c r="D264" s="588"/>
      <c r="E264" s="588"/>
      <c r="F264" s="588"/>
    </row>
    <row r="265" spans="2:6" ht="15.75" thickBot="1">
      <c r="B265" s="587" t="s">
        <v>42</v>
      </c>
      <c r="C265" s="591">
        <f>C266+C267+C268+C269</f>
        <v>0</v>
      </c>
      <c r="D265" s="591">
        <f>D266+D267+D268+D269</f>
        <v>0</v>
      </c>
      <c r="E265" s="591">
        <f>E266+E267+E268+E269</f>
        <v>0</v>
      </c>
      <c r="F265" s="591">
        <f>F266+F267+F268+F269</f>
        <v>0</v>
      </c>
    </row>
    <row r="266" spans="2:6" ht="15.75" thickBot="1">
      <c r="B266" s="589" t="s">
        <v>136</v>
      </c>
      <c r="C266" s="591"/>
      <c r="D266" s="588"/>
      <c r="E266" s="591"/>
      <c r="F266" s="591"/>
    </row>
    <row r="267" spans="2:6" ht="15.75" thickBot="1">
      <c r="B267" s="589" t="s">
        <v>141</v>
      </c>
      <c r="C267" s="591"/>
      <c r="D267" s="588"/>
      <c r="E267" s="588"/>
      <c r="F267" s="588"/>
    </row>
    <row r="268" spans="2:6" ht="15.75" thickBot="1">
      <c r="B268" s="589" t="s">
        <v>142</v>
      </c>
      <c r="C268" s="591"/>
      <c r="D268" s="588"/>
      <c r="E268" s="588"/>
      <c r="F268" s="588"/>
    </row>
    <row r="269" spans="2:6" ht="15.75" thickBot="1">
      <c r="B269" s="589" t="s">
        <v>143</v>
      </c>
      <c r="C269" s="591"/>
      <c r="D269" s="588"/>
      <c r="E269" s="588"/>
      <c r="F269" s="588"/>
    </row>
    <row r="270" spans="2:6" ht="15.75" thickBot="1">
      <c r="B270" s="605" t="s">
        <v>30</v>
      </c>
      <c r="C270" s="591">
        <f>C260+C265</f>
        <v>5000</v>
      </c>
      <c r="D270" s="591">
        <f>D260+D265</f>
        <v>3253</v>
      </c>
      <c r="E270" s="591">
        <f>E260+E265</f>
        <v>5000</v>
      </c>
      <c r="F270" s="591">
        <f>F260+F265</f>
        <v>5000</v>
      </c>
    </row>
    <row r="271" spans="2:6" ht="22.5" customHeight="1" thickBot="1">
      <c r="B271" s="610" t="s">
        <v>43</v>
      </c>
      <c r="C271" s="1952" t="s">
        <v>1474</v>
      </c>
      <c r="D271" s="1953"/>
      <c r="E271" s="1953"/>
      <c r="F271" s="1954"/>
    </row>
    <row r="272" spans="2:6" ht="39.75" customHeight="1" thickBot="1">
      <c r="B272" s="580" t="s">
        <v>32</v>
      </c>
      <c r="C272" s="612" t="s">
        <v>1475</v>
      </c>
      <c r="D272" s="607" t="s">
        <v>138</v>
      </c>
      <c r="E272" s="1923" t="s">
        <v>1476</v>
      </c>
      <c r="F272" s="1924"/>
    </row>
    <row r="273" spans="2:12" ht="34.5" customHeight="1" thickBot="1">
      <c r="B273" s="574" t="s">
        <v>14</v>
      </c>
      <c r="C273" s="1930" t="s">
        <v>1477</v>
      </c>
      <c r="D273" s="1931"/>
      <c r="E273" s="1931"/>
      <c r="F273" s="1932"/>
    </row>
    <row r="274" spans="2:12" ht="15.75" thickBot="1">
      <c r="B274" s="574" t="s">
        <v>15</v>
      </c>
      <c r="C274" s="1933" t="s">
        <v>1478</v>
      </c>
      <c r="D274" s="1934"/>
      <c r="E274" s="1934"/>
      <c r="F274" s="1935"/>
    </row>
    <row r="275" spans="2:12" ht="12.75" customHeight="1">
      <c r="B275" s="1925"/>
      <c r="C275" s="581">
        <v>2021</v>
      </c>
      <c r="D275" s="581">
        <v>2022</v>
      </c>
      <c r="E275" s="581">
        <v>2023</v>
      </c>
      <c r="F275" s="581">
        <v>2024</v>
      </c>
    </row>
    <row r="276" spans="2:12" ht="9" customHeight="1" thickBot="1">
      <c r="B276" s="1926"/>
      <c r="C276" s="582" t="s">
        <v>7</v>
      </c>
      <c r="D276" s="582" t="s">
        <v>8</v>
      </c>
      <c r="E276" s="582" t="s">
        <v>8</v>
      </c>
      <c r="F276" s="582" t="s">
        <v>8</v>
      </c>
    </row>
    <row r="277" spans="2:12" ht="15.75" thickBot="1">
      <c r="B277" s="574" t="s">
        <v>16</v>
      </c>
      <c r="C277" s="584">
        <v>1</v>
      </c>
      <c r="D277" s="584">
        <v>1</v>
      </c>
      <c r="E277" s="584">
        <v>1</v>
      </c>
      <c r="F277" s="584">
        <v>1</v>
      </c>
    </row>
    <row r="278" spans="2:12" ht="15.75" thickBot="1">
      <c r="B278" s="574" t="s">
        <v>17</v>
      </c>
      <c r="C278" s="583">
        <f>C296</f>
        <v>10040</v>
      </c>
      <c r="D278" s="583">
        <f>D296</f>
        <v>10040</v>
      </c>
      <c r="E278" s="583">
        <f>E296</f>
        <v>10040</v>
      </c>
      <c r="F278" s="583">
        <f>F296</f>
        <v>10040</v>
      </c>
    </row>
    <row r="279" spans="2:12" ht="15.75" thickBot="1">
      <c r="B279" s="574" t="s">
        <v>18</v>
      </c>
      <c r="C279" s="583">
        <f>C278/C277</f>
        <v>10040</v>
      </c>
      <c r="D279" s="583">
        <f>D278/D277</f>
        <v>10040</v>
      </c>
      <c r="E279" s="583">
        <f>E278/E277</f>
        <v>10040</v>
      </c>
      <c r="F279" s="583">
        <f>F278/F277</f>
        <v>10040</v>
      </c>
    </row>
    <row r="280" spans="2:12" ht="15.75" thickBot="1">
      <c r="B280" s="574" t="s">
        <v>19</v>
      </c>
      <c r="C280" s="584" t="s">
        <v>20</v>
      </c>
      <c r="D280" s="585">
        <f>D277/C277-1</f>
        <v>0</v>
      </c>
      <c r="E280" s="585">
        <f t="shared" ref="E280:F282" si="8">E277/D277-1</f>
        <v>0</v>
      </c>
      <c r="F280" s="585">
        <f t="shared" si="8"/>
        <v>0</v>
      </c>
      <c r="H280" s="586"/>
      <c r="I280" s="586"/>
      <c r="J280" s="586"/>
      <c r="K280" s="586"/>
      <c r="L280" s="586"/>
    </row>
    <row r="281" spans="2:12" ht="15.75" thickBot="1">
      <c r="B281" s="574" t="s">
        <v>21</v>
      </c>
      <c r="C281" s="584" t="s">
        <v>20</v>
      </c>
      <c r="D281" s="585">
        <f>D278/C278-1</f>
        <v>0</v>
      </c>
      <c r="E281" s="585">
        <f t="shared" si="8"/>
        <v>0</v>
      </c>
      <c r="F281" s="585">
        <f t="shared" si="8"/>
        <v>0</v>
      </c>
    </row>
    <row r="282" spans="2:12" ht="15.75" thickBot="1">
      <c r="B282" s="574" t="s">
        <v>22</v>
      </c>
      <c r="C282" s="584" t="s">
        <v>20</v>
      </c>
      <c r="D282" s="585">
        <f>D279/C279-1</f>
        <v>0</v>
      </c>
      <c r="E282" s="585">
        <f t="shared" si="8"/>
        <v>0</v>
      </c>
      <c r="F282" s="585">
        <f t="shared" si="8"/>
        <v>0</v>
      </c>
    </row>
    <row r="283" spans="2:12" ht="15.75" thickBot="1">
      <c r="B283" s="1920" t="s">
        <v>117</v>
      </c>
      <c r="C283" s="1921"/>
      <c r="D283" s="1921"/>
      <c r="E283" s="1921"/>
      <c r="F283" s="1922"/>
    </row>
    <row r="284" spans="2:12" ht="12.75" customHeight="1">
      <c r="B284" s="1925"/>
      <c r="C284" s="581">
        <v>2021</v>
      </c>
      <c r="D284" s="581">
        <v>2022</v>
      </c>
      <c r="E284" s="581">
        <v>2023</v>
      </c>
      <c r="F284" s="581">
        <v>2024</v>
      </c>
    </row>
    <row r="285" spans="2:12" ht="9" customHeight="1" thickBot="1">
      <c r="B285" s="1926"/>
      <c r="C285" s="582" t="s">
        <v>7</v>
      </c>
      <c r="D285" s="582" t="s">
        <v>8</v>
      </c>
      <c r="E285" s="582" t="s">
        <v>8</v>
      </c>
      <c r="F285" s="582" t="s">
        <v>8</v>
      </c>
    </row>
    <row r="286" spans="2:12" ht="15.75" thickBot="1">
      <c r="B286" s="587" t="s">
        <v>41</v>
      </c>
      <c r="C286" s="588">
        <f>C287+C288+C289+C290</f>
        <v>10040</v>
      </c>
      <c r="D286" s="588">
        <f>D287+D288+D289+D290</f>
        <v>10040</v>
      </c>
      <c r="E286" s="588">
        <f>E287+E288+E289+E290</f>
        <v>10040</v>
      </c>
      <c r="F286" s="588">
        <f>F287+F288+F289+F290</f>
        <v>10040</v>
      </c>
    </row>
    <row r="287" spans="2:12" ht="15.75" thickBot="1">
      <c r="B287" s="589" t="s">
        <v>136</v>
      </c>
      <c r="C287" s="588">
        <v>10040</v>
      </c>
      <c r="D287" s="588">
        <v>10040</v>
      </c>
      <c r="E287" s="588">
        <v>10040</v>
      </c>
      <c r="F287" s="588">
        <v>10040</v>
      </c>
    </row>
    <row r="288" spans="2:12" ht="15.75" thickBot="1">
      <c r="B288" s="589" t="s">
        <v>141</v>
      </c>
      <c r="C288" s="588"/>
      <c r="D288" s="588"/>
      <c r="E288" s="588"/>
      <c r="F288" s="588"/>
    </row>
    <row r="289" spans="2:6" ht="15.75" thickBot="1">
      <c r="B289" s="589" t="s">
        <v>142</v>
      </c>
      <c r="C289" s="588"/>
      <c r="D289" s="588"/>
      <c r="E289" s="588"/>
      <c r="F289" s="588"/>
    </row>
    <row r="290" spans="2:6" ht="15.75" thickBot="1">
      <c r="B290" s="589" t="s">
        <v>143</v>
      </c>
      <c r="C290" s="588"/>
      <c r="D290" s="588"/>
      <c r="E290" s="588"/>
      <c r="F290" s="588"/>
    </row>
    <row r="291" spans="2:6" ht="15.75" thickBot="1">
      <c r="B291" s="587" t="s">
        <v>42</v>
      </c>
      <c r="C291" s="591">
        <f>C292+C293+C294+C295</f>
        <v>0</v>
      </c>
      <c r="D291" s="591">
        <f>D292+D293+D294+D295</f>
        <v>0</v>
      </c>
      <c r="E291" s="591">
        <f>E292+E293+E294+E295</f>
        <v>0</v>
      </c>
      <c r="F291" s="591">
        <f>F292+F293+F294+F295</f>
        <v>0</v>
      </c>
    </row>
    <row r="292" spans="2:6" ht="15.75" thickBot="1">
      <c r="B292" s="589" t="s">
        <v>136</v>
      </c>
      <c r="C292" s="591"/>
      <c r="D292" s="588"/>
      <c r="E292" s="588"/>
      <c r="F292" s="588"/>
    </row>
    <row r="293" spans="2:6" ht="15.75" thickBot="1">
      <c r="B293" s="589" t="s">
        <v>141</v>
      </c>
      <c r="C293" s="591"/>
      <c r="D293" s="588"/>
      <c r="E293" s="588"/>
      <c r="F293" s="588"/>
    </row>
    <row r="294" spans="2:6" ht="15.75" thickBot="1">
      <c r="B294" s="589" t="s">
        <v>142</v>
      </c>
      <c r="C294" s="591"/>
      <c r="D294" s="588"/>
      <c r="E294" s="588"/>
      <c r="F294" s="588"/>
    </row>
    <row r="295" spans="2:6" ht="15.75" thickBot="1">
      <c r="B295" s="589" t="s">
        <v>143</v>
      </c>
      <c r="C295" s="591"/>
      <c r="D295" s="588"/>
      <c r="E295" s="588"/>
      <c r="F295" s="588"/>
    </row>
    <row r="296" spans="2:6" ht="15.75" thickBot="1">
      <c r="B296" s="605" t="s">
        <v>144</v>
      </c>
      <c r="C296" s="591">
        <f>C286+C291</f>
        <v>10040</v>
      </c>
      <c r="D296" s="591">
        <f>D286+D291</f>
        <v>10040</v>
      </c>
      <c r="E296" s="591">
        <f>E286+E291</f>
        <v>10040</v>
      </c>
      <c r="F296" s="591">
        <f>F286+F291</f>
        <v>10040</v>
      </c>
    </row>
    <row r="297" spans="2:6" ht="20.25" customHeight="1" thickBot="1">
      <c r="B297" s="610" t="s">
        <v>43</v>
      </c>
      <c r="C297" s="1927" t="s">
        <v>1479</v>
      </c>
      <c r="D297" s="1928"/>
      <c r="E297" s="1928"/>
      <c r="F297" s="1929"/>
    </row>
    <row r="298" spans="2:6" ht="34.5" thickBot="1">
      <c r="B298" s="580" t="s">
        <v>64</v>
      </c>
      <c r="C298" s="612" t="s">
        <v>1479</v>
      </c>
      <c r="D298" s="607" t="s">
        <v>138</v>
      </c>
      <c r="E298" s="1923" t="s">
        <v>1480</v>
      </c>
      <c r="F298" s="1924"/>
    </row>
    <row r="299" spans="2:6" ht="28.5" customHeight="1" thickBot="1">
      <c r="B299" s="574" t="s">
        <v>14</v>
      </c>
      <c r="C299" s="1930" t="s">
        <v>1481</v>
      </c>
      <c r="D299" s="1931"/>
      <c r="E299" s="1931"/>
      <c r="F299" s="1932"/>
    </row>
    <row r="300" spans="2:6" ht="15.75" thickBot="1">
      <c r="B300" s="574" t="s">
        <v>15</v>
      </c>
      <c r="C300" s="1933" t="s">
        <v>1482</v>
      </c>
      <c r="D300" s="1934"/>
      <c r="E300" s="1934"/>
      <c r="F300" s="1935"/>
    </row>
    <row r="301" spans="2:6" ht="12.75" customHeight="1">
      <c r="B301" s="1925"/>
      <c r="C301" s="581">
        <v>2021</v>
      </c>
      <c r="D301" s="581">
        <v>2022</v>
      </c>
      <c r="E301" s="581">
        <v>2023</v>
      </c>
      <c r="F301" s="581">
        <v>2024</v>
      </c>
    </row>
    <row r="302" spans="2:6" ht="9" customHeight="1" thickBot="1">
      <c r="B302" s="1926"/>
      <c r="C302" s="582" t="s">
        <v>7</v>
      </c>
      <c r="D302" s="582" t="s">
        <v>8</v>
      </c>
      <c r="E302" s="582" t="s">
        <v>8</v>
      </c>
      <c r="F302" s="582" t="s">
        <v>8</v>
      </c>
    </row>
    <row r="303" spans="2:6" ht="15.75" thickBot="1">
      <c r="B303" s="574" t="s">
        <v>16</v>
      </c>
      <c r="C303" s="584">
        <v>12</v>
      </c>
      <c r="D303" s="574"/>
      <c r="E303" s="574"/>
      <c r="F303" s="574"/>
    </row>
    <row r="304" spans="2:6" ht="15.75" thickBot="1">
      <c r="B304" s="574" t="s">
        <v>17</v>
      </c>
      <c r="C304" s="583">
        <f>C322</f>
        <v>47952</v>
      </c>
      <c r="D304" s="583">
        <f>D322</f>
        <v>0</v>
      </c>
      <c r="E304" s="583">
        <f>E322</f>
        <v>0</v>
      </c>
      <c r="F304" s="583">
        <f>F322</f>
        <v>0</v>
      </c>
    </row>
    <row r="305" spans="2:12" ht="15.75" thickBot="1">
      <c r="B305" s="574" t="s">
        <v>18</v>
      </c>
      <c r="C305" s="583">
        <f>C304/C303</f>
        <v>3996</v>
      </c>
      <c r="D305" s="583" t="e">
        <f>D304/D303</f>
        <v>#DIV/0!</v>
      </c>
      <c r="E305" s="583" t="e">
        <f>E304/E303</f>
        <v>#DIV/0!</v>
      </c>
      <c r="F305" s="583" t="e">
        <f>F304/F303</f>
        <v>#DIV/0!</v>
      </c>
    </row>
    <row r="306" spans="2:12" ht="15.75" thickBot="1">
      <c r="B306" s="574" t="s">
        <v>19</v>
      </c>
      <c r="C306" s="584" t="s">
        <v>20</v>
      </c>
      <c r="D306" s="585">
        <f>D303/C303-1</f>
        <v>-1</v>
      </c>
      <c r="E306" s="585" t="e">
        <f t="shared" ref="E306:F308" si="9">E303/D303-1</f>
        <v>#DIV/0!</v>
      </c>
      <c r="F306" s="585" t="e">
        <f t="shared" si="9"/>
        <v>#DIV/0!</v>
      </c>
      <c r="H306" s="586"/>
      <c r="I306" s="586"/>
      <c r="J306" s="586"/>
      <c r="K306" s="586"/>
      <c r="L306" s="586"/>
    </row>
    <row r="307" spans="2:12" ht="15.75" thickBot="1">
      <c r="B307" s="574" t="s">
        <v>21</v>
      </c>
      <c r="C307" s="584" t="s">
        <v>20</v>
      </c>
      <c r="D307" s="585">
        <f>D304/C304-1</f>
        <v>-1</v>
      </c>
      <c r="E307" s="585" t="e">
        <f t="shared" si="9"/>
        <v>#DIV/0!</v>
      </c>
      <c r="F307" s="585" t="e">
        <f t="shared" si="9"/>
        <v>#DIV/0!</v>
      </c>
    </row>
    <row r="308" spans="2:12" ht="15.75" thickBot="1">
      <c r="B308" s="574" t="s">
        <v>22</v>
      </c>
      <c r="C308" s="584" t="s">
        <v>20</v>
      </c>
      <c r="D308" s="585" t="e">
        <f>D305/C305-1</f>
        <v>#DIV/0!</v>
      </c>
      <c r="E308" s="585" t="e">
        <f t="shared" si="9"/>
        <v>#DIV/0!</v>
      </c>
      <c r="F308" s="585" t="e">
        <f t="shared" si="9"/>
        <v>#DIV/0!</v>
      </c>
    </row>
    <row r="309" spans="2:12" ht="15.75" thickBot="1">
      <c r="B309" s="1920" t="s">
        <v>185</v>
      </c>
      <c r="C309" s="1921"/>
      <c r="D309" s="1921"/>
      <c r="E309" s="1921"/>
      <c r="F309" s="1922"/>
    </row>
    <row r="310" spans="2:12" ht="12.75" customHeight="1">
      <c r="B310" s="1925"/>
      <c r="C310" s="581">
        <v>2021</v>
      </c>
      <c r="D310" s="581">
        <v>2022</v>
      </c>
      <c r="E310" s="581">
        <v>2023</v>
      </c>
      <c r="F310" s="581">
        <v>2024</v>
      </c>
    </row>
    <row r="311" spans="2:12" ht="9" customHeight="1" thickBot="1">
      <c r="B311" s="1926"/>
      <c r="C311" s="582" t="s">
        <v>7</v>
      </c>
      <c r="D311" s="582" t="s">
        <v>8</v>
      </c>
      <c r="E311" s="582" t="s">
        <v>8</v>
      </c>
      <c r="F311" s="582" t="s">
        <v>8</v>
      </c>
    </row>
    <row r="312" spans="2:12" ht="15.75" thickBot="1">
      <c r="B312" s="587" t="s">
        <v>41</v>
      </c>
      <c r="C312" s="588">
        <f>C313+C314+C315+C316</f>
        <v>47952</v>
      </c>
      <c r="D312" s="588">
        <f>D313+D314+D315+D316</f>
        <v>0</v>
      </c>
      <c r="E312" s="588">
        <f>E313+E314+E315+E316</f>
        <v>0</v>
      </c>
      <c r="F312" s="588">
        <f>F313+F314+F315+F316</f>
        <v>0</v>
      </c>
    </row>
    <row r="313" spans="2:12" ht="15.75" thickBot="1">
      <c r="B313" s="589" t="s">
        <v>136</v>
      </c>
      <c r="C313" s="588">
        <v>47952</v>
      </c>
      <c r="D313" s="588"/>
      <c r="E313" s="588"/>
      <c r="F313" s="588"/>
    </row>
    <row r="314" spans="2:12" ht="15.75" thickBot="1">
      <c r="B314" s="589" t="s">
        <v>141</v>
      </c>
      <c r="C314" s="588"/>
      <c r="D314" s="588"/>
      <c r="E314" s="588"/>
      <c r="F314" s="588"/>
    </row>
    <row r="315" spans="2:12" ht="15.75" thickBot="1">
      <c r="B315" s="589" t="s">
        <v>142</v>
      </c>
      <c r="C315" s="588"/>
      <c r="D315" s="588"/>
      <c r="E315" s="588"/>
      <c r="F315" s="588"/>
    </row>
    <row r="316" spans="2:12" ht="15.75" thickBot="1">
      <c r="B316" s="589" t="s">
        <v>143</v>
      </c>
      <c r="C316" s="588"/>
      <c r="D316" s="588"/>
      <c r="E316" s="588"/>
      <c r="F316" s="588"/>
    </row>
    <row r="317" spans="2:12" ht="15.75" thickBot="1">
      <c r="B317" s="587" t="s">
        <v>42</v>
      </c>
      <c r="C317" s="591">
        <f>C318+C319+C320+C321</f>
        <v>0</v>
      </c>
      <c r="D317" s="591">
        <f>D318+D319+D320+D321</f>
        <v>0</v>
      </c>
      <c r="E317" s="591">
        <f>E318+E319+E320+E321</f>
        <v>0</v>
      </c>
      <c r="F317" s="591">
        <f>F318+F319+F320+F321</f>
        <v>0</v>
      </c>
    </row>
    <row r="318" spans="2:12" ht="15.75" thickBot="1">
      <c r="B318" s="589" t="s">
        <v>136</v>
      </c>
      <c r="C318" s="591"/>
      <c r="D318" s="588"/>
      <c r="E318" s="588"/>
      <c r="F318" s="588"/>
    </row>
    <row r="319" spans="2:12" ht="15.75" thickBot="1">
      <c r="B319" s="589" t="s">
        <v>141</v>
      </c>
      <c r="C319" s="591"/>
      <c r="D319" s="588"/>
      <c r="E319" s="588"/>
      <c r="F319" s="588"/>
    </row>
    <row r="320" spans="2:12" ht="15.75" thickBot="1">
      <c r="B320" s="589" t="s">
        <v>142</v>
      </c>
      <c r="C320" s="591"/>
      <c r="D320" s="588"/>
      <c r="E320" s="588"/>
      <c r="F320" s="588"/>
    </row>
    <row r="321" spans="2:12" ht="15.75" thickBot="1">
      <c r="B321" s="589" t="s">
        <v>143</v>
      </c>
      <c r="C321" s="591"/>
      <c r="D321" s="588"/>
      <c r="E321" s="588"/>
      <c r="F321" s="588"/>
    </row>
    <row r="322" spans="2:12" ht="15.75" thickBot="1">
      <c r="B322" s="594" t="s">
        <v>147</v>
      </c>
      <c r="C322" s="591">
        <f>C312+C317</f>
        <v>47952</v>
      </c>
      <c r="D322" s="591">
        <f>D312+D317</f>
        <v>0</v>
      </c>
      <c r="E322" s="591">
        <f>E312+E317</f>
        <v>0</v>
      </c>
      <c r="F322" s="591">
        <f>F312+F317</f>
        <v>0</v>
      </c>
    </row>
    <row r="323" spans="2:12" ht="25.5" customHeight="1" thickBot="1">
      <c r="B323" s="613" t="s">
        <v>43</v>
      </c>
      <c r="C323" s="1936" t="s">
        <v>1483</v>
      </c>
      <c r="D323" s="1937"/>
      <c r="E323" s="1937"/>
      <c r="F323" s="1938"/>
    </row>
    <row r="324" spans="2:12" ht="23.25" thickBot="1">
      <c r="B324" s="580" t="s">
        <v>64</v>
      </c>
      <c r="C324" s="23" t="s">
        <v>1484</v>
      </c>
      <c r="D324" s="607" t="s">
        <v>138</v>
      </c>
      <c r="E324" s="1923" t="s">
        <v>1483</v>
      </c>
      <c r="F324" s="1924"/>
    </row>
    <row r="325" spans="2:12" ht="20.25" customHeight="1" thickBot="1">
      <c r="B325" s="614" t="s">
        <v>14</v>
      </c>
      <c r="C325" s="1912" t="s">
        <v>1484</v>
      </c>
      <c r="D325" s="1913"/>
      <c r="E325" s="1913"/>
      <c r="F325" s="1914"/>
    </row>
    <row r="326" spans="2:12" ht="15.75" thickBot="1">
      <c r="B326" s="614" t="s">
        <v>15</v>
      </c>
      <c r="C326" s="1915"/>
      <c r="D326" s="1916"/>
      <c r="E326" s="1916"/>
      <c r="F326" s="1917"/>
    </row>
    <row r="327" spans="2:12" ht="12.75" customHeight="1">
      <c r="B327" s="1918"/>
      <c r="C327" s="615">
        <v>2021</v>
      </c>
      <c r="D327" s="615">
        <v>2022</v>
      </c>
      <c r="E327" s="615">
        <v>2023</v>
      </c>
      <c r="F327" s="615">
        <v>2024</v>
      </c>
    </row>
    <row r="328" spans="2:12" ht="9" customHeight="1" thickBot="1">
      <c r="B328" s="1919"/>
      <c r="C328" s="616" t="s">
        <v>7</v>
      </c>
      <c r="D328" s="616" t="s">
        <v>8</v>
      </c>
      <c r="E328" s="616" t="s">
        <v>8</v>
      </c>
      <c r="F328" s="616" t="s">
        <v>8</v>
      </c>
    </row>
    <row r="329" spans="2:12" ht="15.75" thickBot="1">
      <c r="B329" s="614" t="s">
        <v>16</v>
      </c>
      <c r="C329" s="617">
        <v>1</v>
      </c>
      <c r="D329" s="614"/>
      <c r="E329" s="617"/>
      <c r="F329" s="617"/>
    </row>
    <row r="330" spans="2:12" ht="15.75" thickBot="1">
      <c r="B330" s="614" t="s">
        <v>17</v>
      </c>
      <c r="C330" s="618">
        <f>C348</f>
        <v>2756</v>
      </c>
      <c r="D330" s="618">
        <f>D348</f>
        <v>0</v>
      </c>
      <c r="E330" s="618">
        <f>E348</f>
        <v>0</v>
      </c>
      <c r="F330" s="618">
        <f>F348</f>
        <v>0</v>
      </c>
    </row>
    <row r="331" spans="2:12" ht="15.75" thickBot="1">
      <c r="B331" s="614" t="s">
        <v>18</v>
      </c>
      <c r="C331" s="618">
        <f>C330/C329</f>
        <v>2756</v>
      </c>
      <c r="D331" s="618" t="e">
        <f>D330/D329</f>
        <v>#DIV/0!</v>
      </c>
      <c r="E331" s="618" t="e">
        <f>E330/E329</f>
        <v>#DIV/0!</v>
      </c>
      <c r="F331" s="618" t="e">
        <f>F330/F329</f>
        <v>#DIV/0!</v>
      </c>
    </row>
    <row r="332" spans="2:12" ht="15.75" thickBot="1">
      <c r="B332" s="614" t="s">
        <v>19</v>
      </c>
      <c r="C332" s="617" t="s">
        <v>20</v>
      </c>
      <c r="D332" s="619">
        <f>D329/C329-1</f>
        <v>-1</v>
      </c>
      <c r="E332" s="619" t="e">
        <f t="shared" ref="E332:F334" si="10">E329/D329-1</f>
        <v>#DIV/0!</v>
      </c>
      <c r="F332" s="619" t="e">
        <f t="shared" si="10"/>
        <v>#DIV/0!</v>
      </c>
      <c r="H332" s="586"/>
      <c r="I332" s="586"/>
      <c r="J332" s="586"/>
      <c r="K332" s="586"/>
      <c r="L332" s="586"/>
    </row>
    <row r="333" spans="2:12" ht="15.75" thickBot="1">
      <c r="B333" s="614" t="s">
        <v>21</v>
      </c>
      <c r="C333" s="617" t="s">
        <v>20</v>
      </c>
      <c r="D333" s="619">
        <f>D330/C330-1</f>
        <v>-1</v>
      </c>
      <c r="E333" s="619" t="e">
        <f t="shared" si="10"/>
        <v>#DIV/0!</v>
      </c>
      <c r="F333" s="619" t="e">
        <f t="shared" si="10"/>
        <v>#DIV/0!</v>
      </c>
    </row>
    <row r="334" spans="2:12" ht="15.75" thickBot="1">
      <c r="B334" s="614" t="s">
        <v>22</v>
      </c>
      <c r="C334" s="617" t="s">
        <v>20</v>
      </c>
      <c r="D334" s="619" t="e">
        <f>D331/C331-1</f>
        <v>#DIV/0!</v>
      </c>
      <c r="E334" s="619" t="e">
        <f t="shared" si="10"/>
        <v>#DIV/0!</v>
      </c>
      <c r="F334" s="619" t="e">
        <f t="shared" si="10"/>
        <v>#DIV/0!</v>
      </c>
    </row>
    <row r="335" spans="2:12" ht="15.75" customHeight="1" thickBot="1">
      <c r="B335" s="1920" t="s">
        <v>97</v>
      </c>
      <c r="C335" s="1921"/>
      <c r="D335" s="1921"/>
      <c r="E335" s="1921"/>
      <c r="F335" s="1922"/>
    </row>
    <row r="336" spans="2:12" ht="12.75" customHeight="1">
      <c r="B336" s="1918"/>
      <c r="C336" s="615">
        <v>2019</v>
      </c>
      <c r="D336" s="615">
        <v>2020</v>
      </c>
      <c r="E336" s="615">
        <v>2021</v>
      </c>
      <c r="F336" s="615">
        <v>2022</v>
      </c>
    </row>
    <row r="337" spans="2:6" ht="9" customHeight="1" thickBot="1">
      <c r="B337" s="1919"/>
      <c r="C337" s="616" t="s">
        <v>7</v>
      </c>
      <c r="D337" s="616" t="s">
        <v>8</v>
      </c>
      <c r="E337" s="616" t="s">
        <v>8</v>
      </c>
      <c r="F337" s="616" t="s">
        <v>8</v>
      </c>
    </row>
    <row r="338" spans="2:6" ht="15.75" thickBot="1">
      <c r="B338" s="620" t="s">
        <v>41</v>
      </c>
      <c r="C338" s="621">
        <f>C339+C340+C341+C342</f>
        <v>0</v>
      </c>
      <c r="D338" s="621">
        <f>D339+D340+D341+D342</f>
        <v>0</v>
      </c>
      <c r="E338" s="621">
        <f>E339+E340+E341+E342</f>
        <v>0</v>
      </c>
      <c r="F338" s="621">
        <f>F339+F340+F341+F342</f>
        <v>0</v>
      </c>
    </row>
    <row r="339" spans="2:6" ht="15.75" thickBot="1">
      <c r="B339" s="622" t="s">
        <v>136</v>
      </c>
      <c r="C339" s="621"/>
      <c r="D339" s="621"/>
      <c r="E339" s="621"/>
      <c r="F339" s="621"/>
    </row>
    <row r="340" spans="2:6" ht="15.75" thickBot="1">
      <c r="B340" s="622" t="s">
        <v>141</v>
      </c>
      <c r="C340" s="621"/>
      <c r="D340" s="621"/>
      <c r="E340" s="621"/>
      <c r="F340" s="621"/>
    </row>
    <row r="341" spans="2:6" ht="15.75" thickBot="1">
      <c r="B341" s="622" t="s">
        <v>142</v>
      </c>
      <c r="C341" s="621"/>
      <c r="D341" s="621"/>
      <c r="E341" s="621"/>
      <c r="F341" s="621"/>
    </row>
    <row r="342" spans="2:6" ht="15.75" thickBot="1">
      <c r="B342" s="622" t="s">
        <v>143</v>
      </c>
      <c r="C342" s="621"/>
      <c r="D342" s="621"/>
      <c r="E342" s="621"/>
      <c r="F342" s="621"/>
    </row>
    <row r="343" spans="2:6" ht="15.75" thickBot="1">
      <c r="B343" s="620" t="s">
        <v>42</v>
      </c>
      <c r="C343" s="623">
        <f>C344+C345+C346+C347</f>
        <v>2756</v>
      </c>
      <c r="D343" s="623">
        <f>D344+D345+D346+D347</f>
        <v>0</v>
      </c>
      <c r="E343" s="623">
        <f>E344+E345+E346+E347</f>
        <v>0</v>
      </c>
      <c r="F343" s="623">
        <f>F344+F345+F346+F347</f>
        <v>0</v>
      </c>
    </row>
    <row r="344" spans="2:6" ht="15.75" thickBot="1">
      <c r="B344" s="622" t="s">
        <v>136</v>
      </c>
      <c r="C344" s="623">
        <v>2756</v>
      </c>
      <c r="D344" s="623"/>
      <c r="E344" s="623"/>
      <c r="F344" s="623"/>
    </row>
    <row r="345" spans="2:6" ht="15.75" thickBot="1">
      <c r="B345" s="622" t="s">
        <v>141</v>
      </c>
      <c r="C345" s="623"/>
      <c r="D345" s="623"/>
      <c r="E345" s="623"/>
      <c r="F345" s="623"/>
    </row>
    <row r="346" spans="2:6" ht="15.75" thickBot="1">
      <c r="B346" s="622" t="s">
        <v>142</v>
      </c>
      <c r="C346" s="623"/>
      <c r="D346" s="623"/>
      <c r="E346" s="623"/>
      <c r="F346" s="623"/>
    </row>
    <row r="347" spans="2:6" ht="15.75" thickBot="1">
      <c r="B347" s="622" t="s">
        <v>143</v>
      </c>
      <c r="C347" s="623"/>
      <c r="D347" s="623"/>
      <c r="E347" s="623"/>
      <c r="F347" s="623"/>
    </row>
    <row r="348" spans="2:6" ht="15.75" thickBot="1">
      <c r="B348" s="624" t="s">
        <v>47</v>
      </c>
      <c r="C348" s="623">
        <f>C338+C343</f>
        <v>2756</v>
      </c>
      <c r="D348" s="623">
        <f>D338+D343</f>
        <v>0</v>
      </c>
      <c r="E348" s="623">
        <f>E338+E343</f>
        <v>0</v>
      </c>
      <c r="F348" s="623">
        <f>F338+F343</f>
        <v>0</v>
      </c>
    </row>
    <row r="349" spans="2:6" ht="15.75" thickBot="1">
      <c r="B349" s="625"/>
      <c r="C349" s="626"/>
      <c r="D349" s="626"/>
      <c r="E349" s="626"/>
      <c r="F349" s="626"/>
    </row>
    <row r="350" spans="2:6" ht="38.25" customHeight="1" thickBot="1">
      <c r="B350" s="575" t="s">
        <v>49</v>
      </c>
      <c r="C350" s="627">
        <f>+C223+C147+C69+C32+C172+C106+C304+C278+C252+C197+C330</f>
        <v>136918</v>
      </c>
      <c r="D350" s="627">
        <f>+D223+D147+D69+D32+D172+D106+D330+D304+D278+D252+D197</f>
        <v>84997</v>
      </c>
      <c r="E350" s="627">
        <f>+E223+E147+E69+E32+E172+E106+E330+E304+E278+E252+E197</f>
        <v>87331</v>
      </c>
      <c r="F350" s="627">
        <f>+F223+F147+F69+F32+F172+F106+F330+F304+F278+F252+F197</f>
        <v>97231</v>
      </c>
    </row>
    <row r="351" spans="2:6" ht="25.5" customHeight="1" thickBot="1">
      <c r="B351" s="575" t="s">
        <v>50</v>
      </c>
      <c r="C351" s="627">
        <f>+C241+C215+C135+C98+C61+C348+C322+C296+C270+C190+C165</f>
        <v>136918</v>
      </c>
      <c r="D351" s="627">
        <f>+D241+D215+D135+D98+D61+D348+D322+D296+D270+D190+D165</f>
        <v>84997</v>
      </c>
      <c r="E351" s="627">
        <f>+E241+E215+E135+E98+E61+E348+E322+E296+E270+E190+E165</f>
        <v>87331</v>
      </c>
      <c r="F351" s="627">
        <f>+F241+F215+F135+F98+F61+F348+F322+F296+F270+F190+F165</f>
        <v>97231</v>
      </c>
    </row>
    <row r="352" spans="2:6" ht="18" customHeight="1" thickBot="1">
      <c r="B352" s="587" t="s">
        <v>23</v>
      </c>
      <c r="C352" s="628">
        <f>C353+C354</f>
        <v>43000</v>
      </c>
      <c r="D352" s="628">
        <f>D353+D354</f>
        <v>36000</v>
      </c>
      <c r="E352" s="628">
        <f>E353+E354</f>
        <v>36000</v>
      </c>
      <c r="F352" s="628">
        <f>F353+F354</f>
        <v>37000</v>
      </c>
    </row>
    <row r="353" spans="2:6" ht="15.75" thickBot="1">
      <c r="B353" s="589" t="s">
        <v>136</v>
      </c>
      <c r="C353" s="591">
        <f t="shared" ref="C353:F354" si="11">C41+C78+C115</f>
        <v>43000</v>
      </c>
      <c r="D353" s="591">
        <f t="shared" si="11"/>
        <v>36000</v>
      </c>
      <c r="E353" s="591">
        <f t="shared" si="11"/>
        <v>36000</v>
      </c>
      <c r="F353" s="591">
        <f t="shared" si="11"/>
        <v>37000</v>
      </c>
    </row>
    <row r="354" spans="2:6" ht="15.75" thickBot="1">
      <c r="B354" s="589" t="s">
        <v>148</v>
      </c>
      <c r="C354" s="591">
        <f t="shared" si="11"/>
        <v>0</v>
      </c>
      <c r="D354" s="591">
        <f t="shared" si="11"/>
        <v>0</v>
      </c>
      <c r="E354" s="591">
        <f t="shared" si="11"/>
        <v>0</v>
      </c>
      <c r="F354" s="591">
        <f t="shared" si="11"/>
        <v>0</v>
      </c>
    </row>
    <row r="355" spans="2:6" ht="24.75" thickBot="1">
      <c r="B355" s="587" t="s">
        <v>24</v>
      </c>
      <c r="C355" s="628">
        <f>C356+C357</f>
        <v>7097</v>
      </c>
      <c r="D355" s="628">
        <f>D356+D357</f>
        <v>6798</v>
      </c>
      <c r="E355" s="628">
        <f>E356+E357</f>
        <v>6797</v>
      </c>
      <c r="F355" s="628">
        <f>F356+F357</f>
        <v>6797</v>
      </c>
    </row>
    <row r="356" spans="2:6" ht="15.75" thickBot="1">
      <c r="B356" s="589" t="s">
        <v>136</v>
      </c>
      <c r="C356" s="588">
        <f>C44+C81+C118</f>
        <v>7097</v>
      </c>
      <c r="D356" s="588">
        <f>D44+D81+D118</f>
        <v>6798</v>
      </c>
      <c r="E356" s="588">
        <f>E44+E81+E118</f>
        <v>6797</v>
      </c>
      <c r="F356" s="588">
        <f>F44+F81+F118</f>
        <v>6797</v>
      </c>
    </row>
    <row r="357" spans="2:6" ht="15.75" thickBot="1">
      <c r="B357" s="589" t="s">
        <v>148</v>
      </c>
      <c r="C357" s="591">
        <f>C45+C82+C116</f>
        <v>0</v>
      </c>
      <c r="D357" s="591">
        <f>D45+D82+D116</f>
        <v>0</v>
      </c>
      <c r="E357" s="591">
        <f>E45+E82+E116</f>
        <v>0</v>
      </c>
      <c r="F357" s="591">
        <f>F45+F82+F116</f>
        <v>0</v>
      </c>
    </row>
    <row r="358" spans="2:6" ht="15.75" thickBot="1">
      <c r="B358" s="587" t="s">
        <v>25</v>
      </c>
      <c r="C358" s="628">
        <f>C359+C360</f>
        <v>19875</v>
      </c>
      <c r="D358" s="628">
        <f>D359+D360</f>
        <v>26946</v>
      </c>
      <c r="E358" s="628">
        <f>E359+E360</f>
        <v>27534</v>
      </c>
      <c r="F358" s="628">
        <f>F359+F360</f>
        <v>36434</v>
      </c>
    </row>
    <row r="359" spans="2:6" ht="15.75" thickBot="1">
      <c r="B359" s="589" t="s">
        <v>136</v>
      </c>
      <c r="C359" s="591">
        <f t="shared" ref="C359:F360" si="12">C47+C84+C121</f>
        <v>19875</v>
      </c>
      <c r="D359" s="591">
        <f t="shared" si="12"/>
        <v>26946</v>
      </c>
      <c r="E359" s="591">
        <f t="shared" si="12"/>
        <v>27534</v>
      </c>
      <c r="F359" s="591">
        <f t="shared" si="12"/>
        <v>36434</v>
      </c>
    </row>
    <row r="360" spans="2:6" ht="15.75" thickBot="1">
      <c r="B360" s="589" t="s">
        <v>148</v>
      </c>
      <c r="C360" s="591">
        <f t="shared" si="12"/>
        <v>0</v>
      </c>
      <c r="D360" s="591">
        <f t="shared" si="12"/>
        <v>0</v>
      </c>
      <c r="E360" s="591">
        <f t="shared" si="12"/>
        <v>0</v>
      </c>
      <c r="F360" s="591">
        <f t="shared" si="12"/>
        <v>0</v>
      </c>
    </row>
    <row r="361" spans="2:6" ht="15.75" thickBot="1">
      <c r="B361" s="587" t="s">
        <v>26</v>
      </c>
      <c r="C361" s="628">
        <f>C362+C363</f>
        <v>0</v>
      </c>
      <c r="D361" s="628">
        <f>D362+D363</f>
        <v>0</v>
      </c>
      <c r="E361" s="628">
        <f>E362+E363</f>
        <v>0</v>
      </c>
      <c r="F361" s="628">
        <f>F362+F363</f>
        <v>0</v>
      </c>
    </row>
    <row r="362" spans="2:6" ht="15.75" thickBot="1">
      <c r="B362" s="589" t="s">
        <v>136</v>
      </c>
      <c r="C362" s="588">
        <f t="shared" ref="C362:F363" si="13">C50+C87+C124</f>
        <v>0</v>
      </c>
      <c r="D362" s="588">
        <f t="shared" si="13"/>
        <v>0</v>
      </c>
      <c r="E362" s="588">
        <f t="shared" si="13"/>
        <v>0</v>
      </c>
      <c r="F362" s="588">
        <f t="shared" si="13"/>
        <v>0</v>
      </c>
    </row>
    <row r="363" spans="2:6" ht="15.75" thickBot="1">
      <c r="B363" s="589" t="s">
        <v>148</v>
      </c>
      <c r="C363" s="591">
        <f t="shared" si="13"/>
        <v>0</v>
      </c>
      <c r="D363" s="591">
        <f t="shared" si="13"/>
        <v>0</v>
      </c>
      <c r="E363" s="591">
        <f t="shared" si="13"/>
        <v>0</v>
      </c>
      <c r="F363" s="591">
        <f t="shared" si="13"/>
        <v>0</v>
      </c>
    </row>
    <row r="364" spans="2:6" ht="15.75" thickBot="1">
      <c r="B364" s="587" t="s">
        <v>27</v>
      </c>
      <c r="C364" s="628">
        <f>C365+C366</f>
        <v>0</v>
      </c>
      <c r="D364" s="628">
        <f>D365+D366</f>
        <v>0</v>
      </c>
      <c r="E364" s="628">
        <f>E365+E366</f>
        <v>0</v>
      </c>
      <c r="F364" s="628">
        <f>F365+F366</f>
        <v>0</v>
      </c>
    </row>
    <row r="365" spans="2:6" ht="15.75" thickBot="1">
      <c r="B365" s="589" t="s">
        <v>136</v>
      </c>
      <c r="C365" s="588">
        <f t="shared" ref="C365:F366" si="14">C53+C90+C127</f>
        <v>0</v>
      </c>
      <c r="D365" s="588">
        <f t="shared" si="14"/>
        <v>0</v>
      </c>
      <c r="E365" s="588">
        <f t="shared" si="14"/>
        <v>0</v>
      </c>
      <c r="F365" s="588">
        <f t="shared" si="14"/>
        <v>0</v>
      </c>
    </row>
    <row r="366" spans="2:6" ht="15.75" thickBot="1">
      <c r="B366" s="589" t="s">
        <v>148</v>
      </c>
      <c r="C366" s="591">
        <f t="shared" si="14"/>
        <v>0</v>
      </c>
      <c r="D366" s="591">
        <f t="shared" si="14"/>
        <v>0</v>
      </c>
      <c r="E366" s="591">
        <f t="shared" si="14"/>
        <v>0</v>
      </c>
      <c r="F366" s="591">
        <f t="shared" si="14"/>
        <v>0</v>
      </c>
    </row>
    <row r="367" spans="2:6" ht="15.75" thickBot="1">
      <c r="B367" s="587" t="s">
        <v>28</v>
      </c>
      <c r="C367" s="628">
        <f>C368+C369</f>
        <v>0</v>
      </c>
      <c r="D367" s="628">
        <f>D368+D369</f>
        <v>0</v>
      </c>
      <c r="E367" s="628">
        <f>E368+E369</f>
        <v>0</v>
      </c>
      <c r="F367" s="628">
        <f>F368+F369</f>
        <v>0</v>
      </c>
    </row>
    <row r="368" spans="2:6" ht="15.75" thickBot="1">
      <c r="B368" s="589" t="s">
        <v>136</v>
      </c>
      <c r="C368" s="588">
        <f t="shared" ref="C368:F369" si="15">C56+C93+C130</f>
        <v>0</v>
      </c>
      <c r="D368" s="588">
        <f t="shared" si="15"/>
        <v>0</v>
      </c>
      <c r="E368" s="588">
        <f t="shared" si="15"/>
        <v>0</v>
      </c>
      <c r="F368" s="588">
        <f t="shared" si="15"/>
        <v>0</v>
      </c>
    </row>
    <row r="369" spans="2:6" ht="15.75" thickBot="1">
      <c r="B369" s="589" t="s">
        <v>148</v>
      </c>
      <c r="C369" s="591">
        <f t="shared" si="15"/>
        <v>0</v>
      </c>
      <c r="D369" s="591">
        <f t="shared" si="15"/>
        <v>0</v>
      </c>
      <c r="E369" s="591">
        <f t="shared" si="15"/>
        <v>0</v>
      </c>
      <c r="F369" s="591">
        <f t="shared" si="15"/>
        <v>0</v>
      </c>
    </row>
    <row r="370" spans="2:6" ht="15.75" thickBot="1">
      <c r="B370" s="587" t="s">
        <v>29</v>
      </c>
      <c r="C370" s="628">
        <f>C95+C58</f>
        <v>238</v>
      </c>
      <c r="D370" s="628">
        <f>D95+D58</f>
        <v>0</v>
      </c>
      <c r="E370" s="628">
        <f>E95+E58</f>
        <v>0</v>
      </c>
      <c r="F370" s="628">
        <f>F95+F58</f>
        <v>0</v>
      </c>
    </row>
    <row r="371" spans="2:6" ht="15.75" thickBot="1">
      <c r="B371" s="589" t="s">
        <v>136</v>
      </c>
      <c r="C371" s="588">
        <f t="shared" ref="C371:F372" si="16">C59+C96+C133</f>
        <v>238</v>
      </c>
      <c r="D371" s="588">
        <f t="shared" si="16"/>
        <v>0</v>
      </c>
      <c r="E371" s="588">
        <f t="shared" si="16"/>
        <v>0</v>
      </c>
      <c r="F371" s="588">
        <f t="shared" si="16"/>
        <v>0</v>
      </c>
    </row>
    <row r="372" spans="2:6" ht="15.75" thickBot="1">
      <c r="B372" s="589" t="s">
        <v>148</v>
      </c>
      <c r="C372" s="591">
        <f t="shared" si="16"/>
        <v>0</v>
      </c>
      <c r="D372" s="591">
        <f t="shared" si="16"/>
        <v>0</v>
      </c>
      <c r="E372" s="591">
        <f t="shared" si="16"/>
        <v>0</v>
      </c>
      <c r="F372" s="591">
        <f t="shared" si="16"/>
        <v>0</v>
      </c>
    </row>
    <row r="373" spans="2:6" ht="15.75" thickBot="1">
      <c r="B373" s="587" t="s">
        <v>51</v>
      </c>
      <c r="C373" s="628">
        <f>C374+C375+C376+C377</f>
        <v>62992</v>
      </c>
      <c r="D373" s="628">
        <f>D374+D375+D376+D377</f>
        <v>13293</v>
      </c>
      <c r="E373" s="628">
        <f>E374+E375+E376+E377</f>
        <v>15040</v>
      </c>
      <c r="F373" s="628">
        <f>F374+F375+F376+F377</f>
        <v>15040</v>
      </c>
    </row>
    <row r="374" spans="2:6" ht="15.75" thickBot="1">
      <c r="B374" s="589" t="s">
        <v>136</v>
      </c>
      <c r="C374" s="588">
        <f t="shared" ref="C374:F377" si="17">C156+C181+C206+C232+C261+C287+C313+C339</f>
        <v>62992</v>
      </c>
      <c r="D374" s="588">
        <f t="shared" si="17"/>
        <v>13293</v>
      </c>
      <c r="E374" s="588">
        <f t="shared" si="17"/>
        <v>15040</v>
      </c>
      <c r="F374" s="588">
        <f t="shared" si="17"/>
        <v>15040</v>
      </c>
    </row>
    <row r="375" spans="2:6" ht="15.75" thickBot="1">
      <c r="B375" s="589" t="s">
        <v>149</v>
      </c>
      <c r="C375" s="588">
        <f t="shared" si="17"/>
        <v>0</v>
      </c>
      <c r="D375" s="588">
        <f t="shared" si="17"/>
        <v>0</v>
      </c>
      <c r="E375" s="588">
        <f t="shared" si="17"/>
        <v>0</v>
      </c>
      <c r="F375" s="588">
        <f t="shared" si="17"/>
        <v>0</v>
      </c>
    </row>
    <row r="376" spans="2:6" ht="15.75" thickBot="1">
      <c r="B376" s="589" t="s">
        <v>142</v>
      </c>
      <c r="C376" s="588">
        <f t="shared" si="17"/>
        <v>0</v>
      </c>
      <c r="D376" s="588">
        <f t="shared" si="17"/>
        <v>0</v>
      </c>
      <c r="E376" s="588">
        <f t="shared" si="17"/>
        <v>0</v>
      </c>
      <c r="F376" s="588">
        <f t="shared" si="17"/>
        <v>0</v>
      </c>
    </row>
    <row r="377" spans="2:6" ht="15.75" thickBot="1">
      <c r="B377" s="589" t="s">
        <v>143</v>
      </c>
      <c r="C377" s="588">
        <f t="shared" si="17"/>
        <v>0</v>
      </c>
      <c r="D377" s="588">
        <f t="shared" si="17"/>
        <v>0</v>
      </c>
      <c r="E377" s="588">
        <f t="shared" si="17"/>
        <v>0</v>
      </c>
      <c r="F377" s="588">
        <f t="shared" si="17"/>
        <v>0</v>
      </c>
    </row>
    <row r="378" spans="2:6" ht="15.75" thickBot="1">
      <c r="B378" s="587" t="s">
        <v>52</v>
      </c>
      <c r="C378" s="628">
        <f>C379+C380+C381+C382</f>
        <v>3716</v>
      </c>
      <c r="D378" s="628">
        <f>D379+D380+D381+D382</f>
        <v>1960</v>
      </c>
      <c r="E378" s="628">
        <f>E379+E380+E381+E382</f>
        <v>1960</v>
      </c>
      <c r="F378" s="628">
        <f>F379+F380+F381+F382</f>
        <v>1960</v>
      </c>
    </row>
    <row r="379" spans="2:6" ht="15.75" thickBot="1">
      <c r="B379" s="589" t="s">
        <v>136</v>
      </c>
      <c r="C379" s="588">
        <f t="shared" ref="C379:F382" si="18">C161+C186+C211+C237+C266+C292+C318+C344</f>
        <v>3716</v>
      </c>
      <c r="D379" s="588">
        <f t="shared" si="18"/>
        <v>1960</v>
      </c>
      <c r="E379" s="588">
        <f t="shared" si="18"/>
        <v>1960</v>
      </c>
      <c r="F379" s="588">
        <f t="shared" si="18"/>
        <v>1960</v>
      </c>
    </row>
    <row r="380" spans="2:6" ht="15.75" thickBot="1">
      <c r="B380" s="589" t="s">
        <v>149</v>
      </c>
      <c r="C380" s="588">
        <f t="shared" si="18"/>
        <v>0</v>
      </c>
      <c r="D380" s="588">
        <f t="shared" si="18"/>
        <v>0</v>
      </c>
      <c r="E380" s="588">
        <f t="shared" si="18"/>
        <v>0</v>
      </c>
      <c r="F380" s="588">
        <f t="shared" si="18"/>
        <v>0</v>
      </c>
    </row>
    <row r="381" spans="2:6" ht="15.75" thickBot="1">
      <c r="B381" s="589" t="s">
        <v>142</v>
      </c>
      <c r="C381" s="588">
        <f t="shared" si="18"/>
        <v>0</v>
      </c>
      <c r="D381" s="588">
        <f t="shared" si="18"/>
        <v>0</v>
      </c>
      <c r="E381" s="588">
        <f t="shared" si="18"/>
        <v>0</v>
      </c>
      <c r="F381" s="588">
        <f t="shared" si="18"/>
        <v>0</v>
      </c>
    </row>
    <row r="382" spans="2:6" ht="15.75" thickBot="1">
      <c r="B382" s="589" t="s">
        <v>143</v>
      </c>
      <c r="C382" s="588">
        <f t="shared" si="18"/>
        <v>0</v>
      </c>
      <c r="D382" s="588">
        <f t="shared" si="18"/>
        <v>0</v>
      </c>
      <c r="E382" s="588">
        <f t="shared" si="18"/>
        <v>0</v>
      </c>
      <c r="F382" s="588">
        <f t="shared" si="18"/>
        <v>0</v>
      </c>
    </row>
    <row r="383" spans="2:6" ht="15.75" thickBot="1">
      <c r="B383" s="595" t="s">
        <v>31</v>
      </c>
      <c r="C383" s="596">
        <f>IF(C351-C350=0,0,"Error")</f>
        <v>0</v>
      </c>
      <c r="D383" s="596">
        <f>IF(D351-D350=0,0,"Error")</f>
        <v>0</v>
      </c>
      <c r="E383" s="596">
        <f>IF(E351-E350=0,0,"Error")</f>
        <v>0</v>
      </c>
      <c r="F383" s="596">
        <f>IF(F351-F350=0,0,"Error")</f>
        <v>0</v>
      </c>
    </row>
    <row r="384" spans="2:6">
      <c r="B384" s="629"/>
      <c r="C384" s="630"/>
      <c r="D384" s="630"/>
      <c r="E384" s="630"/>
      <c r="F384" s="630"/>
    </row>
  </sheetData>
  <mergeCells count="91">
    <mergeCell ref="B22:F22"/>
    <mergeCell ref="A2:G2"/>
    <mergeCell ref="B3:F3"/>
    <mergeCell ref="C5:F5"/>
    <mergeCell ref="C6:F6"/>
    <mergeCell ref="C7:F7"/>
    <mergeCell ref="B8:F8"/>
    <mergeCell ref="B9:F11"/>
    <mergeCell ref="C12:F12"/>
    <mergeCell ref="B13:B14"/>
    <mergeCell ref="C20:F20"/>
    <mergeCell ref="B21:F21"/>
    <mergeCell ref="B74:F74"/>
    <mergeCell ref="B25:F25"/>
    <mergeCell ref="C26:F26"/>
    <mergeCell ref="C27:F27"/>
    <mergeCell ref="C28:F28"/>
    <mergeCell ref="B29:B30"/>
    <mergeCell ref="B37:F37"/>
    <mergeCell ref="B38:B39"/>
    <mergeCell ref="C63:F63"/>
    <mergeCell ref="C64:F64"/>
    <mergeCell ref="C65:F65"/>
    <mergeCell ref="B66:B67"/>
    <mergeCell ref="H140:L142"/>
    <mergeCell ref="C141:F141"/>
    <mergeCell ref="C142:F142"/>
    <mergeCell ref="B75:B76"/>
    <mergeCell ref="C100:F100"/>
    <mergeCell ref="C101:F101"/>
    <mergeCell ref="C102:F102"/>
    <mergeCell ref="B103:B104"/>
    <mergeCell ref="B111:F111"/>
    <mergeCell ref="C167:F167"/>
    <mergeCell ref="B112:B113"/>
    <mergeCell ref="B137:F137"/>
    <mergeCell ref="B138:F138"/>
    <mergeCell ref="C139:F139"/>
    <mergeCell ref="E140:F140"/>
    <mergeCell ref="C143:F143"/>
    <mergeCell ref="B144:B145"/>
    <mergeCell ref="B152:F152"/>
    <mergeCell ref="B153:B154"/>
    <mergeCell ref="E166:F166"/>
    <mergeCell ref="C244:F244"/>
    <mergeCell ref="C219:F219"/>
    <mergeCell ref="C168:F168"/>
    <mergeCell ref="B169:B170"/>
    <mergeCell ref="B177:F177"/>
    <mergeCell ref="B178:B179"/>
    <mergeCell ref="C192:F192"/>
    <mergeCell ref="C193:F193"/>
    <mergeCell ref="B194:B195"/>
    <mergeCell ref="B202:F202"/>
    <mergeCell ref="B203:B204"/>
    <mergeCell ref="C216:F216"/>
    <mergeCell ref="C218:F218"/>
    <mergeCell ref="B220:B221"/>
    <mergeCell ref="B228:F228"/>
    <mergeCell ref="B229:B230"/>
    <mergeCell ref="B242:F242"/>
    <mergeCell ref="B243:F243"/>
    <mergeCell ref="C274:F274"/>
    <mergeCell ref="E245:F245"/>
    <mergeCell ref="H245:L247"/>
    <mergeCell ref="C246:F246"/>
    <mergeCell ref="C247:F247"/>
    <mergeCell ref="C248:F248"/>
    <mergeCell ref="B257:F257"/>
    <mergeCell ref="B258:B259"/>
    <mergeCell ref="C271:F271"/>
    <mergeCell ref="E272:F272"/>
    <mergeCell ref="C273:F273"/>
    <mergeCell ref="B249:B250"/>
    <mergeCell ref="E324:F324"/>
    <mergeCell ref="B275:B276"/>
    <mergeCell ref="B283:F283"/>
    <mergeCell ref="B284:B285"/>
    <mergeCell ref="C297:F297"/>
    <mergeCell ref="E298:F298"/>
    <mergeCell ref="C299:F299"/>
    <mergeCell ref="C300:F300"/>
    <mergeCell ref="B301:B302"/>
    <mergeCell ref="B309:F309"/>
    <mergeCell ref="B310:B311"/>
    <mergeCell ref="C323:F323"/>
    <mergeCell ref="C325:F325"/>
    <mergeCell ref="C326:F326"/>
    <mergeCell ref="B327:B328"/>
    <mergeCell ref="B335:F335"/>
    <mergeCell ref="B336:B337"/>
  </mergeCells>
  <pageMargins left="0.45" right="0.45" top="0.25" bottom="0" header="0.3" footer="0.3"/>
  <pageSetup paperSize="256" scale="18" fitToWidth="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9"/>
  <sheetViews>
    <sheetView view="pageBreakPreview" topLeftCell="A346" zoomScale="90" zoomScaleNormal="170" zoomScaleSheetLayoutView="90" workbookViewId="0">
      <selection activeCell="H336" sqref="H336"/>
    </sheetView>
  </sheetViews>
  <sheetFormatPr defaultRowHeight="15"/>
  <cols>
    <col min="1" max="1" width="18.28515625" style="632" customWidth="1"/>
    <col min="2" max="2" width="56.7109375" style="632" customWidth="1"/>
    <col min="3" max="3" width="14.7109375" style="632" customWidth="1"/>
    <col min="4" max="4" width="15.42578125" style="632" customWidth="1"/>
    <col min="5" max="5" width="14.7109375" style="632" customWidth="1"/>
    <col min="6" max="6" width="14.85546875" style="632" customWidth="1"/>
    <col min="7" max="7" width="9.140625" style="632"/>
    <col min="8" max="8" width="8.140625" style="632" customWidth="1"/>
    <col min="9" max="9" width="8" style="632" customWidth="1"/>
    <col min="10" max="10" width="8.85546875" style="632" customWidth="1"/>
    <col min="11" max="11" width="7.140625" style="632" customWidth="1"/>
    <col min="12" max="12" width="7.7109375" style="632" customWidth="1"/>
    <col min="13" max="16384" width="9.140625" style="632"/>
  </cols>
  <sheetData>
    <row r="1" spans="1:12" ht="15.75">
      <c r="A1" s="631"/>
      <c r="B1" s="631"/>
      <c r="C1" s="631"/>
      <c r="D1" s="631"/>
      <c r="E1" s="631"/>
      <c r="F1" s="631"/>
      <c r="G1" s="631"/>
      <c r="H1" s="631"/>
      <c r="I1" s="631"/>
      <c r="J1" s="631"/>
      <c r="K1" s="631"/>
      <c r="L1" s="631"/>
    </row>
    <row r="2" spans="1:12" ht="18" customHeight="1">
      <c r="A2" s="2027" t="s">
        <v>499</v>
      </c>
      <c r="B2" s="2027"/>
      <c r="C2" s="2027"/>
      <c r="D2" s="2027"/>
      <c r="E2" s="2027"/>
      <c r="F2" s="2027"/>
      <c r="G2" s="2027"/>
      <c r="H2" s="631"/>
      <c r="I2" s="631"/>
      <c r="J2" s="631"/>
      <c r="K2" s="631"/>
      <c r="L2" s="631"/>
    </row>
    <row r="3" spans="1:12" ht="18" customHeight="1">
      <c r="A3" s="633"/>
      <c r="B3" s="2028" t="s">
        <v>545</v>
      </c>
      <c r="C3" s="2028"/>
      <c r="D3" s="2028"/>
      <c r="E3" s="2028"/>
      <c r="F3" s="2028"/>
      <c r="G3" s="633"/>
      <c r="H3" s="631"/>
      <c r="I3" s="631"/>
      <c r="J3" s="631"/>
      <c r="K3" s="631"/>
      <c r="L3" s="631"/>
    </row>
    <row r="4" spans="1:12" ht="16.5" thickBot="1">
      <c r="A4" s="631"/>
      <c r="B4" s="631"/>
      <c r="C4" s="631"/>
      <c r="D4" s="631"/>
      <c r="E4" s="631"/>
      <c r="F4" s="631"/>
      <c r="G4" s="631"/>
      <c r="H4" s="631"/>
      <c r="I4" s="631"/>
      <c r="J4" s="631"/>
      <c r="K4" s="631"/>
      <c r="L4" s="631"/>
    </row>
    <row r="5" spans="1:12" ht="24.75" customHeight="1" thickBot="1">
      <c r="A5" s="631"/>
      <c r="B5" s="634" t="s">
        <v>0</v>
      </c>
      <c r="C5" s="2029" t="s">
        <v>228</v>
      </c>
      <c r="D5" s="2029"/>
      <c r="E5" s="2029"/>
      <c r="F5" s="2029"/>
      <c r="G5" s="631"/>
      <c r="H5" s="631"/>
      <c r="I5" s="631"/>
      <c r="J5" s="631"/>
      <c r="K5" s="631"/>
      <c r="L5" s="631"/>
    </row>
    <row r="6" spans="1:12" ht="24.75" customHeight="1" thickBot="1">
      <c r="A6" s="631"/>
      <c r="B6" s="634" t="s">
        <v>1</v>
      </c>
      <c r="C6" s="2030" t="s">
        <v>104</v>
      </c>
      <c r="D6" s="2031"/>
      <c r="E6" s="2031"/>
      <c r="F6" s="2032"/>
      <c r="G6" s="631"/>
      <c r="H6" s="631"/>
      <c r="I6" s="631"/>
      <c r="J6" s="631"/>
      <c r="K6" s="631"/>
      <c r="L6" s="631"/>
    </row>
    <row r="7" spans="1:12" ht="22.5" customHeight="1" thickBot="1">
      <c r="A7" s="631"/>
      <c r="B7" s="634" t="s">
        <v>3</v>
      </c>
      <c r="C7" s="1988" t="s">
        <v>544</v>
      </c>
      <c r="D7" s="1989"/>
      <c r="E7" s="1989"/>
      <c r="F7" s="1990"/>
      <c r="G7" s="631"/>
      <c r="H7" s="631"/>
      <c r="I7" s="631"/>
      <c r="J7" s="631"/>
      <c r="K7" s="631"/>
      <c r="L7" s="631"/>
    </row>
    <row r="8" spans="1:12" ht="27.75" customHeight="1" thickBot="1">
      <c r="A8" s="631"/>
      <c r="B8" s="2033" t="s">
        <v>4</v>
      </c>
      <c r="C8" s="2034"/>
      <c r="D8" s="2034"/>
      <c r="E8" s="2034"/>
      <c r="F8" s="2035"/>
      <c r="G8" s="631"/>
      <c r="H8" s="631"/>
      <c r="I8" s="631"/>
      <c r="J8" s="631"/>
      <c r="K8" s="631"/>
      <c r="L8" s="631"/>
    </row>
    <row r="9" spans="1:12" ht="25.5" customHeight="1">
      <c r="A9" s="631"/>
      <c r="B9" s="2036" t="s">
        <v>2204</v>
      </c>
      <c r="C9" s="2037"/>
      <c r="D9" s="2037"/>
      <c r="E9" s="2037"/>
      <c r="F9" s="2038"/>
      <c r="G9" s="631"/>
      <c r="H9" s="631"/>
      <c r="I9" s="631"/>
      <c r="J9" s="631"/>
      <c r="K9" s="631"/>
      <c r="L9" s="631"/>
    </row>
    <row r="10" spans="1:12" ht="36.75" customHeight="1">
      <c r="A10" s="631"/>
      <c r="B10" s="2039"/>
      <c r="C10" s="2040"/>
      <c r="D10" s="2040"/>
      <c r="E10" s="2040"/>
      <c r="F10" s="2041"/>
      <c r="G10" s="631"/>
      <c r="H10" s="631"/>
      <c r="I10" s="631"/>
      <c r="J10" s="631"/>
      <c r="K10" s="631"/>
      <c r="L10" s="631"/>
    </row>
    <row r="11" spans="1:12" ht="16.5" thickBot="1">
      <c r="A11" s="631"/>
      <c r="B11" s="2042"/>
      <c r="C11" s="2043"/>
      <c r="D11" s="2043"/>
      <c r="E11" s="2043"/>
      <c r="F11" s="2044"/>
      <c r="G11" s="631"/>
      <c r="H11" s="631"/>
      <c r="I11" s="631"/>
      <c r="J11" s="631"/>
      <c r="K11" s="631"/>
      <c r="L11" s="631"/>
    </row>
    <row r="12" spans="1:12" ht="49.5" customHeight="1" thickBot="1">
      <c r="A12" s="631"/>
      <c r="B12" s="635" t="s">
        <v>5</v>
      </c>
      <c r="C12" s="2045" t="s">
        <v>2205</v>
      </c>
      <c r="D12" s="2046"/>
      <c r="E12" s="2046"/>
      <c r="F12" s="2047"/>
      <c r="G12" s="631"/>
      <c r="H12" s="631"/>
      <c r="I12" s="631"/>
      <c r="J12" s="631"/>
      <c r="K12" s="631"/>
      <c r="L12" s="631"/>
    </row>
    <row r="13" spans="1:12" ht="23.25" customHeight="1">
      <c r="A13" s="631"/>
      <c r="B13" s="1983" t="s">
        <v>6</v>
      </c>
      <c r="C13" s="636">
        <v>2021</v>
      </c>
      <c r="D13" s="636">
        <v>2022</v>
      </c>
      <c r="E13" s="636">
        <v>2023</v>
      </c>
      <c r="F13" s="636">
        <v>2024</v>
      </c>
      <c r="G13" s="631"/>
      <c r="H13" s="631"/>
      <c r="I13" s="631"/>
      <c r="J13" s="631"/>
      <c r="K13" s="631"/>
      <c r="L13" s="631"/>
    </row>
    <row r="14" spans="1:12" ht="16.5" thickBot="1">
      <c r="A14" s="631"/>
      <c r="B14" s="1984"/>
      <c r="C14" s="637" t="s">
        <v>7</v>
      </c>
      <c r="D14" s="637" t="s">
        <v>8</v>
      </c>
      <c r="E14" s="637" t="s">
        <v>8</v>
      </c>
      <c r="F14" s="637" t="s">
        <v>8</v>
      </c>
      <c r="G14" s="631"/>
      <c r="H14" s="631"/>
      <c r="I14" s="631"/>
      <c r="J14" s="631"/>
      <c r="K14" s="631"/>
      <c r="L14" s="631"/>
    </row>
    <row r="15" spans="1:12" ht="95.25" customHeight="1" thickBot="1">
      <c r="A15" s="631"/>
      <c r="B15" s="638" t="s">
        <v>2206</v>
      </c>
      <c r="C15" s="639">
        <v>0.65</v>
      </c>
      <c r="D15" s="639">
        <v>0.61</v>
      </c>
      <c r="E15" s="639">
        <v>0.57999999999999996</v>
      </c>
      <c r="F15" s="639">
        <v>0.56000000000000005</v>
      </c>
      <c r="G15" s="631"/>
      <c r="H15" s="631"/>
      <c r="I15" s="631"/>
      <c r="J15" s="631"/>
      <c r="K15" s="631"/>
      <c r="L15" s="631"/>
    </row>
    <row r="16" spans="1:12" ht="74.25" customHeight="1" thickBot="1">
      <c r="A16" s="631"/>
      <c r="B16" s="638" t="s">
        <v>2207</v>
      </c>
      <c r="C16" s="639">
        <v>0.8</v>
      </c>
      <c r="D16" s="639">
        <v>0.81</v>
      </c>
      <c r="E16" s="639">
        <v>0.81</v>
      </c>
      <c r="F16" s="639">
        <v>0.81</v>
      </c>
      <c r="G16" s="631"/>
      <c r="H16" s="631"/>
      <c r="I16" s="631"/>
      <c r="J16" s="631"/>
      <c r="K16" s="631"/>
      <c r="L16" s="631"/>
    </row>
    <row r="17" spans="1:12" ht="32.25" customHeight="1" thickBot="1">
      <c r="A17" s="631"/>
      <c r="B17" s="640" t="s">
        <v>9</v>
      </c>
      <c r="C17" s="2048" t="s">
        <v>2208</v>
      </c>
      <c r="D17" s="2049"/>
      <c r="E17" s="2049"/>
      <c r="F17" s="2050"/>
      <c r="G17" s="631"/>
      <c r="H17" s="631"/>
      <c r="I17" s="631"/>
      <c r="J17" s="631"/>
      <c r="K17" s="631"/>
      <c r="L17" s="631"/>
    </row>
    <row r="18" spans="1:12" ht="23.25" customHeight="1" thickBot="1">
      <c r="A18" s="631"/>
      <c r="B18" s="1988" t="s">
        <v>10</v>
      </c>
      <c r="C18" s="1989"/>
      <c r="D18" s="1989"/>
      <c r="E18" s="1989"/>
      <c r="F18" s="1990"/>
      <c r="G18" s="631"/>
      <c r="H18" s="631"/>
      <c r="I18" s="641"/>
      <c r="J18" s="631"/>
      <c r="K18" s="641"/>
      <c r="L18" s="631"/>
    </row>
    <row r="19" spans="1:12" ht="48" customHeight="1" thickBot="1">
      <c r="A19" s="631"/>
      <c r="B19" s="638" t="s">
        <v>2209</v>
      </c>
      <c r="C19" s="642" t="s">
        <v>2210</v>
      </c>
      <c r="D19" s="643" t="s">
        <v>2211</v>
      </c>
      <c r="E19" s="643" t="s">
        <v>2212</v>
      </c>
      <c r="F19" s="643" t="s">
        <v>2213</v>
      </c>
      <c r="G19" s="631"/>
      <c r="H19" s="644"/>
      <c r="I19" s="631"/>
      <c r="J19" s="631"/>
      <c r="K19" s="631"/>
      <c r="L19" s="631"/>
    </row>
    <row r="20" spans="1:12" ht="44.25" customHeight="1" thickBot="1">
      <c r="A20" s="631"/>
      <c r="B20" s="638" t="s">
        <v>2214</v>
      </c>
      <c r="C20" s="645" t="s">
        <v>2215</v>
      </c>
      <c r="D20" s="643" t="s">
        <v>2216</v>
      </c>
      <c r="E20" s="643" t="s">
        <v>2217</v>
      </c>
      <c r="F20" s="643" t="s">
        <v>2216</v>
      </c>
      <c r="G20" s="631"/>
      <c r="H20" s="631"/>
      <c r="I20" s="631"/>
      <c r="J20" s="631"/>
      <c r="K20" s="631"/>
      <c r="L20" s="631"/>
    </row>
    <row r="21" spans="1:12" ht="24" customHeight="1" thickBot="1">
      <c r="A21" s="631"/>
      <c r="B21" s="2007" t="s">
        <v>11</v>
      </c>
      <c r="C21" s="2008"/>
      <c r="D21" s="2008"/>
      <c r="E21" s="2008"/>
      <c r="F21" s="2009"/>
      <c r="G21" s="631"/>
      <c r="H21" s="631"/>
      <c r="I21" s="631"/>
      <c r="J21" s="631"/>
      <c r="K21" s="631"/>
      <c r="L21" s="631"/>
    </row>
    <row r="22" spans="1:12" ht="16.5" thickBot="1">
      <c r="A22" s="631"/>
      <c r="B22" s="2007" t="s">
        <v>12</v>
      </c>
      <c r="C22" s="2008"/>
      <c r="D22" s="2008"/>
      <c r="E22" s="2008"/>
      <c r="F22" s="2009"/>
      <c r="G22" s="631"/>
      <c r="H22" s="631"/>
      <c r="I22" s="631"/>
      <c r="J22" s="631"/>
      <c r="K22" s="631"/>
      <c r="L22" s="631"/>
    </row>
    <row r="23" spans="1:12" ht="18.75" customHeight="1" thickBot="1">
      <c r="A23" s="631"/>
      <c r="B23" s="646" t="s">
        <v>13</v>
      </c>
      <c r="C23" s="2023" t="s">
        <v>2218</v>
      </c>
      <c r="D23" s="2021"/>
      <c r="E23" s="2021"/>
      <c r="F23" s="2022"/>
      <c r="G23" s="631"/>
      <c r="H23" s="631"/>
      <c r="I23" s="631"/>
      <c r="J23" s="631"/>
      <c r="K23" s="631"/>
      <c r="L23" s="631"/>
    </row>
    <row r="24" spans="1:12" ht="31.5" customHeight="1" thickBot="1">
      <c r="A24" s="631"/>
      <c r="B24" s="647" t="s">
        <v>14</v>
      </c>
      <c r="C24" s="2024" t="s">
        <v>2219</v>
      </c>
      <c r="D24" s="2025"/>
      <c r="E24" s="2025"/>
      <c r="F24" s="2026"/>
      <c r="G24" s="631"/>
      <c r="H24" s="631"/>
      <c r="I24" s="631"/>
      <c r="J24" s="631"/>
      <c r="K24" s="631"/>
      <c r="L24" s="631"/>
    </row>
    <row r="25" spans="1:12" ht="16.5" thickBot="1">
      <c r="A25" s="631"/>
      <c r="B25" s="647" t="s">
        <v>15</v>
      </c>
      <c r="C25" s="1991"/>
      <c r="D25" s="1992"/>
      <c r="E25" s="1992"/>
      <c r="F25" s="1993"/>
      <c r="G25" s="631"/>
      <c r="H25" s="631"/>
      <c r="I25" s="631"/>
      <c r="J25" s="631"/>
      <c r="K25" s="631"/>
      <c r="L25" s="631"/>
    </row>
    <row r="26" spans="1:12" ht="12.75" customHeight="1">
      <c r="A26" s="631"/>
      <c r="B26" s="1983"/>
      <c r="C26" s="648">
        <v>2021</v>
      </c>
      <c r="D26" s="648">
        <v>2022</v>
      </c>
      <c r="E26" s="648">
        <v>2023</v>
      </c>
      <c r="F26" s="648">
        <v>2024</v>
      </c>
      <c r="G26" s="631"/>
      <c r="H26" s="631"/>
      <c r="I26" s="631"/>
      <c r="J26" s="631"/>
      <c r="K26" s="631"/>
      <c r="L26" s="631"/>
    </row>
    <row r="27" spans="1:12" ht="15" customHeight="1" thickBot="1">
      <c r="A27" s="631"/>
      <c r="B27" s="1984"/>
      <c r="C27" s="649" t="s">
        <v>7</v>
      </c>
      <c r="D27" s="649" t="s">
        <v>8</v>
      </c>
      <c r="E27" s="649" t="s">
        <v>8</v>
      </c>
      <c r="F27" s="649" t="s">
        <v>8</v>
      </c>
      <c r="G27" s="631"/>
      <c r="H27" s="631"/>
      <c r="I27" s="631"/>
      <c r="J27" s="631"/>
      <c r="K27" s="631"/>
      <c r="L27" s="631"/>
    </row>
    <row r="28" spans="1:12" ht="16.5" thickBot="1">
      <c r="A28" s="631"/>
      <c r="B28" s="647" t="s">
        <v>16</v>
      </c>
      <c r="C28" s="650">
        <v>18</v>
      </c>
      <c r="D28" s="650">
        <v>18</v>
      </c>
      <c r="E28" s="650">
        <v>18</v>
      </c>
      <c r="F28" s="650">
        <v>18</v>
      </c>
      <c r="G28" s="631"/>
      <c r="H28" s="631"/>
      <c r="I28" s="631"/>
      <c r="J28" s="631"/>
      <c r="K28" s="631"/>
      <c r="L28" s="631"/>
    </row>
    <row r="29" spans="1:12" ht="16.5" thickBot="1">
      <c r="A29" s="631"/>
      <c r="B29" s="647" t="s">
        <v>17</v>
      </c>
      <c r="C29" s="650">
        <v>45237</v>
      </c>
      <c r="D29" s="650">
        <v>45137</v>
      </c>
      <c r="E29" s="650">
        <v>45137</v>
      </c>
      <c r="F29" s="650">
        <v>46637</v>
      </c>
      <c r="G29" s="631"/>
      <c r="H29" s="631"/>
      <c r="I29" s="631"/>
      <c r="J29" s="631"/>
      <c r="K29" s="631"/>
      <c r="L29" s="631"/>
    </row>
    <row r="30" spans="1:12" ht="16.5" thickBot="1">
      <c r="A30" s="631"/>
      <c r="B30" s="647" t="s">
        <v>18</v>
      </c>
      <c r="C30" s="650">
        <f>C29/C28</f>
        <v>2513.1666666666665</v>
      </c>
      <c r="D30" s="650">
        <f>D29/D28</f>
        <v>2507.6111111111113</v>
      </c>
      <c r="E30" s="650">
        <f>E29/E28</f>
        <v>2507.6111111111113</v>
      </c>
      <c r="F30" s="650">
        <f>F29/F28</f>
        <v>2590.9444444444443</v>
      </c>
      <c r="G30" s="631"/>
      <c r="H30" s="631"/>
      <c r="I30" s="631"/>
      <c r="J30" s="631"/>
      <c r="K30" s="631"/>
      <c r="L30" s="631"/>
    </row>
    <row r="31" spans="1:12" ht="16.5" thickBot="1">
      <c r="A31" s="631"/>
      <c r="B31" s="647" t="s">
        <v>19</v>
      </c>
      <c r="C31" s="651" t="s">
        <v>20</v>
      </c>
      <c r="D31" s="652">
        <f>D28/C28-1</f>
        <v>0</v>
      </c>
      <c r="E31" s="652">
        <f t="shared" ref="D31:F33" si="0">E28/D28-1</f>
        <v>0</v>
      </c>
      <c r="F31" s="652">
        <f t="shared" si="0"/>
        <v>0</v>
      </c>
      <c r="G31" s="631"/>
      <c r="H31" s="653"/>
      <c r="I31" s="653"/>
      <c r="J31" s="653"/>
      <c r="K31" s="653"/>
      <c r="L31" s="653"/>
    </row>
    <row r="32" spans="1:12" ht="16.5" thickBot="1">
      <c r="A32" s="631"/>
      <c r="B32" s="647" t="s">
        <v>21</v>
      </c>
      <c r="C32" s="651" t="s">
        <v>20</v>
      </c>
      <c r="D32" s="652">
        <f t="shared" si="0"/>
        <v>-2.2105798350907646E-3</v>
      </c>
      <c r="E32" s="652">
        <f t="shared" si="0"/>
        <v>0</v>
      </c>
      <c r="F32" s="652">
        <f t="shared" si="0"/>
        <v>3.3232159868843647E-2</v>
      </c>
      <c r="G32" s="631"/>
      <c r="H32" s="631"/>
      <c r="I32" s="631"/>
      <c r="J32" s="631"/>
      <c r="K32" s="631"/>
      <c r="L32" s="631"/>
    </row>
    <row r="33" spans="1:12" ht="16.5" thickBot="1">
      <c r="A33" s="631"/>
      <c r="B33" s="647" t="s">
        <v>22</v>
      </c>
      <c r="C33" s="651" t="s">
        <v>20</v>
      </c>
      <c r="D33" s="652">
        <f>D30/C30-1</f>
        <v>-2.2105798350906536E-3</v>
      </c>
      <c r="E33" s="652">
        <f t="shared" si="0"/>
        <v>0</v>
      </c>
      <c r="F33" s="652">
        <f t="shared" si="0"/>
        <v>3.3232159868843647E-2</v>
      </c>
      <c r="G33" s="631"/>
      <c r="H33" s="631"/>
      <c r="I33" s="631"/>
      <c r="J33" s="631"/>
      <c r="K33" s="631"/>
      <c r="L33" s="631"/>
    </row>
    <row r="34" spans="1:12" ht="24.75" customHeight="1" thickBot="1">
      <c r="A34" s="631"/>
      <c r="B34" s="1994" t="s">
        <v>637</v>
      </c>
      <c r="C34" s="1995"/>
      <c r="D34" s="1995"/>
      <c r="E34" s="1995"/>
      <c r="F34" s="1996"/>
      <c r="G34" s="631"/>
      <c r="H34" s="631"/>
      <c r="I34" s="631"/>
      <c r="J34" s="631"/>
      <c r="K34" s="631"/>
      <c r="L34" s="631"/>
    </row>
    <row r="35" spans="1:12" ht="12.75" customHeight="1">
      <c r="A35" s="631"/>
      <c r="B35" s="1983"/>
      <c r="C35" s="648">
        <v>2021</v>
      </c>
      <c r="D35" s="648">
        <v>2022</v>
      </c>
      <c r="E35" s="648">
        <v>2023</v>
      </c>
      <c r="F35" s="648">
        <v>2024</v>
      </c>
      <c r="G35" s="631"/>
      <c r="H35" s="631"/>
      <c r="I35" s="631"/>
      <c r="J35" s="631"/>
      <c r="K35" s="631"/>
      <c r="L35" s="631"/>
    </row>
    <row r="36" spans="1:12" ht="15" customHeight="1" thickBot="1">
      <c r="A36" s="631"/>
      <c r="B36" s="1984"/>
      <c r="C36" s="649" t="s">
        <v>7</v>
      </c>
      <c r="D36" s="649" t="s">
        <v>8</v>
      </c>
      <c r="E36" s="649" t="s">
        <v>8</v>
      </c>
      <c r="F36" s="649" t="s">
        <v>8</v>
      </c>
      <c r="G36" s="631"/>
      <c r="H36" s="631"/>
      <c r="I36" s="631"/>
      <c r="J36" s="631"/>
      <c r="K36" s="631"/>
      <c r="L36" s="631"/>
    </row>
    <row r="37" spans="1:12" ht="16.5" thickBot="1">
      <c r="A37" s="631"/>
      <c r="B37" s="654" t="s">
        <v>23</v>
      </c>
      <c r="C37" s="655">
        <f>C38+C39</f>
        <v>26013</v>
      </c>
      <c r="D37" s="655">
        <f>D38+D39</f>
        <v>25013</v>
      </c>
      <c r="E37" s="655">
        <f>E38+E39</f>
        <v>25013</v>
      </c>
      <c r="F37" s="655">
        <f>F38+F39</f>
        <v>26013</v>
      </c>
      <c r="G37" s="631"/>
      <c r="H37" s="631"/>
      <c r="I37" s="631"/>
      <c r="J37" s="631"/>
      <c r="K37" s="631"/>
      <c r="L37" s="631"/>
    </row>
    <row r="38" spans="1:12" ht="16.5" thickBot="1">
      <c r="A38" s="631"/>
      <c r="B38" s="656" t="s">
        <v>136</v>
      </c>
      <c r="C38" s="657">
        <v>26013</v>
      </c>
      <c r="D38" s="658">
        <v>25013</v>
      </c>
      <c r="E38" s="658">
        <v>25013</v>
      </c>
      <c r="F38" s="658">
        <v>26013</v>
      </c>
      <c r="G38" s="631"/>
      <c r="H38" s="631"/>
      <c r="I38" s="631"/>
      <c r="J38" s="631"/>
      <c r="K38" s="631"/>
      <c r="L38" s="631"/>
    </row>
    <row r="39" spans="1:12" ht="16.5" thickBot="1">
      <c r="A39" s="631"/>
      <c r="B39" s="656" t="s">
        <v>137</v>
      </c>
      <c r="C39" s="658"/>
      <c r="D39" s="658"/>
      <c r="E39" s="658"/>
      <c r="F39" s="658"/>
      <c r="G39" s="631"/>
      <c r="H39" s="631"/>
      <c r="I39" s="631"/>
      <c r="J39" s="631"/>
      <c r="K39" s="631"/>
      <c r="L39" s="631"/>
    </row>
    <row r="40" spans="1:12" ht="16.5" thickBot="1">
      <c r="A40" s="631"/>
      <c r="B40" s="654" t="s">
        <v>24</v>
      </c>
      <c r="C40" s="655">
        <f>C41+C42</f>
        <v>4014</v>
      </c>
      <c r="D40" s="655">
        <f>D41+D42</f>
        <v>4014</v>
      </c>
      <c r="E40" s="655">
        <f>E41+E42</f>
        <v>4014</v>
      </c>
      <c r="F40" s="655">
        <f>F41+F42</f>
        <v>4014</v>
      </c>
      <c r="G40" s="631"/>
      <c r="H40" s="631"/>
      <c r="I40" s="631"/>
      <c r="J40" s="631"/>
      <c r="K40" s="631"/>
      <c r="L40" s="631"/>
    </row>
    <row r="41" spans="1:12" ht="16.5" thickBot="1">
      <c r="A41" s="631"/>
      <c r="B41" s="656" t="s">
        <v>136</v>
      </c>
      <c r="C41" s="657">
        <v>4014</v>
      </c>
      <c r="D41" s="655">
        <v>4014</v>
      </c>
      <c r="E41" s="655">
        <v>4014</v>
      </c>
      <c r="F41" s="655">
        <v>4014</v>
      </c>
      <c r="G41" s="631"/>
      <c r="H41" s="631"/>
      <c r="I41" s="653"/>
      <c r="J41" s="631"/>
      <c r="K41" s="631"/>
      <c r="L41" s="631"/>
    </row>
    <row r="42" spans="1:12" ht="16.5" thickBot="1">
      <c r="A42" s="631"/>
      <c r="B42" s="656" t="s">
        <v>137</v>
      </c>
      <c r="C42" s="658"/>
      <c r="D42" s="655"/>
      <c r="E42" s="655"/>
      <c r="F42" s="655"/>
      <c r="G42" s="631"/>
      <c r="H42" s="631"/>
      <c r="I42" s="653"/>
      <c r="J42" s="631"/>
      <c r="K42" s="631"/>
      <c r="L42" s="631"/>
    </row>
    <row r="43" spans="1:12" ht="16.5" thickBot="1">
      <c r="A43" s="631"/>
      <c r="B43" s="654" t="s">
        <v>25</v>
      </c>
      <c r="C43" s="658">
        <f>C44+C45</f>
        <v>15210</v>
      </c>
      <c r="D43" s="655">
        <f>D44+D45</f>
        <v>16110</v>
      </c>
      <c r="E43" s="655">
        <f>E44+E45</f>
        <v>16110</v>
      </c>
      <c r="F43" s="655">
        <f>F44+F45</f>
        <v>16610</v>
      </c>
      <c r="G43" s="631"/>
      <c r="H43" s="631"/>
      <c r="I43" s="631"/>
      <c r="J43" s="631"/>
      <c r="K43" s="631"/>
      <c r="L43" s="631"/>
    </row>
    <row r="44" spans="1:12" ht="16.5" thickBot="1">
      <c r="A44" s="631"/>
      <c r="B44" s="656" t="s">
        <v>136</v>
      </c>
      <c r="C44" s="657">
        <v>15210</v>
      </c>
      <c r="D44" s="655">
        <v>16110</v>
      </c>
      <c r="E44" s="655">
        <v>16110</v>
      </c>
      <c r="F44" s="659">
        <v>16610</v>
      </c>
      <c r="G44" s="631"/>
      <c r="H44" s="631"/>
      <c r="I44" s="631"/>
      <c r="J44" s="631"/>
      <c r="K44" s="631"/>
      <c r="L44" s="631"/>
    </row>
    <row r="45" spans="1:12" ht="16.5" thickBot="1">
      <c r="A45" s="631"/>
      <c r="B45" s="656" t="s">
        <v>137</v>
      </c>
      <c r="C45" s="658"/>
      <c r="D45" s="655"/>
      <c r="E45" s="655"/>
      <c r="F45" s="655"/>
      <c r="G45" s="631"/>
      <c r="H45" s="631"/>
      <c r="I45" s="631"/>
      <c r="J45" s="631"/>
      <c r="K45" s="631"/>
      <c r="L45" s="631"/>
    </row>
    <row r="46" spans="1:12" ht="16.5" thickBot="1">
      <c r="A46" s="631"/>
      <c r="B46" s="654" t="s">
        <v>26</v>
      </c>
      <c r="C46" s="658"/>
      <c r="D46" s="655"/>
      <c r="E46" s="655"/>
      <c r="F46" s="655"/>
      <c r="G46" s="631"/>
      <c r="H46" s="631"/>
      <c r="I46" s="631"/>
      <c r="J46" s="631"/>
      <c r="K46" s="631"/>
      <c r="L46" s="631"/>
    </row>
    <row r="47" spans="1:12" ht="16.5" thickBot="1">
      <c r="A47" s="631"/>
      <c r="B47" s="656" t="s">
        <v>136</v>
      </c>
      <c r="C47" s="658"/>
      <c r="D47" s="655"/>
      <c r="E47" s="655"/>
      <c r="F47" s="655"/>
      <c r="G47" s="631"/>
      <c r="H47" s="631"/>
      <c r="I47" s="631"/>
      <c r="J47" s="631"/>
      <c r="K47" s="631"/>
      <c r="L47" s="631"/>
    </row>
    <row r="48" spans="1:12" ht="16.5" thickBot="1">
      <c r="A48" s="631"/>
      <c r="B48" s="656" t="s">
        <v>137</v>
      </c>
      <c r="C48" s="658"/>
      <c r="D48" s="655"/>
      <c r="E48" s="655"/>
      <c r="F48" s="655"/>
      <c r="G48" s="631"/>
      <c r="H48" s="631"/>
      <c r="I48" s="631"/>
      <c r="J48" s="631"/>
      <c r="K48" s="631"/>
      <c r="L48" s="631"/>
    </row>
    <row r="49" spans="1:13" ht="16.5" thickBot="1">
      <c r="A49" s="631"/>
      <c r="B49" s="654" t="s">
        <v>27</v>
      </c>
      <c r="C49" s="658"/>
      <c r="D49" s="655"/>
      <c r="E49" s="655"/>
      <c r="F49" s="655"/>
      <c r="G49" s="631"/>
      <c r="H49" s="631"/>
      <c r="I49" s="631"/>
      <c r="J49" s="631"/>
      <c r="K49" s="631"/>
      <c r="L49" s="631"/>
    </row>
    <row r="50" spans="1:13" ht="16.5" thickBot="1">
      <c r="A50" s="631"/>
      <c r="B50" s="656" t="s">
        <v>136</v>
      </c>
      <c r="C50" s="658"/>
      <c r="D50" s="655"/>
      <c r="E50" s="655"/>
      <c r="F50" s="655"/>
      <c r="G50" s="631"/>
      <c r="H50" s="631"/>
      <c r="I50" s="631"/>
      <c r="J50" s="631"/>
      <c r="K50" s="631"/>
      <c r="L50" s="631"/>
    </row>
    <row r="51" spans="1:13" ht="16.5" thickBot="1">
      <c r="A51" s="631"/>
      <c r="B51" s="656" t="s">
        <v>137</v>
      </c>
      <c r="C51" s="658"/>
      <c r="D51" s="655"/>
      <c r="E51" s="655"/>
      <c r="F51" s="655"/>
      <c r="G51" s="631"/>
      <c r="H51" s="631"/>
      <c r="I51" s="631"/>
      <c r="J51" s="631"/>
      <c r="K51" s="631"/>
      <c r="L51" s="631"/>
    </row>
    <row r="52" spans="1:13" ht="16.5" thickBot="1">
      <c r="A52" s="631"/>
      <c r="B52" s="654" t="s">
        <v>28</v>
      </c>
      <c r="C52" s="658">
        <f>C53+C54</f>
        <v>0</v>
      </c>
      <c r="D52" s="655">
        <f>D53+D54</f>
        <v>0</v>
      </c>
      <c r="E52" s="655">
        <f>E53+E54</f>
        <v>0</v>
      </c>
      <c r="F52" s="655">
        <f>F53+F54</f>
        <v>0</v>
      </c>
      <c r="G52" s="631"/>
      <c r="H52" s="631"/>
      <c r="I52" s="631"/>
      <c r="J52" s="631"/>
      <c r="K52" s="631"/>
      <c r="L52" s="631"/>
    </row>
    <row r="53" spans="1:13" ht="16.5" thickBot="1">
      <c r="A53" s="631"/>
      <c r="B53" s="656" t="s">
        <v>136</v>
      </c>
      <c r="C53" s="657"/>
      <c r="D53" s="655">
        <v>0</v>
      </c>
      <c r="E53" s="659">
        <v>0</v>
      </c>
      <c r="F53" s="659">
        <v>0</v>
      </c>
      <c r="G53" s="631"/>
      <c r="H53" s="631"/>
      <c r="I53" s="631"/>
      <c r="J53" s="631"/>
      <c r="K53" s="631"/>
      <c r="L53" s="631"/>
    </row>
    <row r="54" spans="1:13" ht="16.5" thickBot="1">
      <c r="A54" s="631"/>
      <c r="B54" s="656" t="s">
        <v>137</v>
      </c>
      <c r="C54" s="658"/>
      <c r="D54" s="655"/>
      <c r="E54" s="655"/>
      <c r="F54" s="655"/>
      <c r="G54" s="631"/>
      <c r="H54" s="631"/>
      <c r="I54" s="631"/>
      <c r="J54" s="631"/>
      <c r="K54" s="631"/>
      <c r="L54" s="631"/>
    </row>
    <row r="55" spans="1:13" ht="16.5" thickBot="1">
      <c r="A55" s="631"/>
      <c r="B55" s="654" t="s">
        <v>29</v>
      </c>
      <c r="C55" s="658">
        <v>0</v>
      </c>
      <c r="D55" s="655">
        <v>0</v>
      </c>
      <c r="E55" s="655">
        <f>D55*1.03*0.99</f>
        <v>0</v>
      </c>
      <c r="F55" s="655">
        <f>E55*1.03*0.99</f>
        <v>0</v>
      </c>
      <c r="G55" s="631"/>
      <c r="H55" s="631"/>
      <c r="I55" s="660"/>
      <c r="J55" s="631"/>
      <c r="K55" s="631"/>
      <c r="L55" s="631"/>
    </row>
    <row r="56" spans="1:13" ht="16.5" thickBot="1">
      <c r="A56" s="631"/>
      <c r="B56" s="656" t="s">
        <v>136</v>
      </c>
      <c r="C56" s="658"/>
      <c r="D56" s="661"/>
      <c r="E56" s="661"/>
      <c r="F56" s="661"/>
      <c r="G56" s="631"/>
      <c r="H56" s="631"/>
      <c r="I56" s="631"/>
      <c r="J56" s="631"/>
      <c r="K56" s="662"/>
      <c r="L56" s="662"/>
      <c r="M56" s="107"/>
    </row>
    <row r="57" spans="1:13" ht="16.5" thickBot="1">
      <c r="A57" s="631"/>
      <c r="B57" s="656" t="s">
        <v>137</v>
      </c>
      <c r="C57" s="658"/>
      <c r="D57" s="663"/>
      <c r="E57" s="661"/>
      <c r="F57" s="661"/>
      <c r="G57" s="631"/>
      <c r="H57" s="631"/>
      <c r="I57" s="631"/>
      <c r="J57" s="631"/>
      <c r="K57" s="631"/>
      <c r="L57" s="631"/>
    </row>
    <row r="58" spans="1:13" ht="16.5" thickBot="1">
      <c r="A58" s="631"/>
      <c r="B58" s="664" t="s">
        <v>30</v>
      </c>
      <c r="C58" s="658">
        <f>C55+C52+C49+C46+C43+C40+C37</f>
        <v>45237</v>
      </c>
      <c r="D58" s="658">
        <f>D55+D52+D49+D46+D43+D40+D37</f>
        <v>45137</v>
      </c>
      <c r="E58" s="658">
        <f>E55+E52+E49+E46+E43+E40+E37</f>
        <v>45137</v>
      </c>
      <c r="F58" s="658">
        <f>F55+F52+F49+F46+F43+F40+F37</f>
        <v>46637</v>
      </c>
      <c r="G58" s="631"/>
      <c r="H58" s="631"/>
      <c r="I58" s="631"/>
      <c r="J58" s="631"/>
      <c r="K58" s="631"/>
      <c r="L58" s="631"/>
    </row>
    <row r="59" spans="1:13" ht="16.5" thickBot="1">
      <c r="A59" s="631"/>
      <c r="B59" s="665" t="s">
        <v>31</v>
      </c>
      <c r="C59" s="666">
        <f>IF(C58-C29=0,0,"Error")</f>
        <v>0</v>
      </c>
      <c r="D59" s="666">
        <f>IF(D58-D29=0,0,"Error")</f>
        <v>0</v>
      </c>
      <c r="E59" s="666">
        <f>IF(E58-E29=0,0,"Error")</f>
        <v>0</v>
      </c>
      <c r="F59" s="666">
        <f>IF(F58-F29=0,0,"Error")</f>
        <v>0</v>
      </c>
      <c r="G59" s="631"/>
      <c r="H59" s="631"/>
      <c r="I59" s="631"/>
      <c r="J59" s="631"/>
      <c r="K59" s="631"/>
      <c r="L59" s="631"/>
    </row>
    <row r="60" spans="1:13" ht="16.5" hidden="1" thickBot="1">
      <c r="A60" s="631"/>
      <c r="B60" s="667" t="s">
        <v>2220</v>
      </c>
      <c r="C60" s="2020"/>
      <c r="D60" s="2021"/>
      <c r="E60" s="2021"/>
      <c r="F60" s="2022"/>
      <c r="G60" s="631"/>
      <c r="H60" s="631"/>
      <c r="I60" s="631"/>
      <c r="J60" s="631"/>
      <c r="K60" s="631"/>
      <c r="L60" s="631"/>
    </row>
    <row r="61" spans="1:13" ht="26.25" hidden="1" customHeight="1" thickBot="1">
      <c r="A61" s="631"/>
      <c r="B61" s="647" t="s">
        <v>14</v>
      </c>
      <c r="C61" s="1988"/>
      <c r="D61" s="1989"/>
      <c r="E61" s="1989"/>
      <c r="F61" s="1990"/>
      <c r="G61" s="631"/>
      <c r="H61" s="631"/>
      <c r="I61" s="631"/>
      <c r="J61" s="631"/>
      <c r="K61" s="631"/>
      <c r="L61" s="631"/>
    </row>
    <row r="62" spans="1:13" ht="16.5" hidden="1" thickBot="1">
      <c r="A62" s="631"/>
      <c r="B62" s="647" t="s">
        <v>15</v>
      </c>
      <c r="C62" s="1991"/>
      <c r="D62" s="1992"/>
      <c r="E62" s="1992"/>
      <c r="F62" s="1993"/>
      <c r="G62" s="631"/>
      <c r="H62" s="631"/>
      <c r="I62" s="631"/>
      <c r="J62" s="631"/>
      <c r="K62" s="631"/>
      <c r="L62" s="631"/>
    </row>
    <row r="63" spans="1:13" ht="12.75" hidden="1" customHeight="1">
      <c r="A63" s="631"/>
      <c r="B63" s="1983"/>
      <c r="C63" s="648">
        <v>2018</v>
      </c>
      <c r="D63" s="648">
        <v>2019</v>
      </c>
      <c r="E63" s="648">
        <v>2020</v>
      </c>
      <c r="F63" s="648">
        <v>2021</v>
      </c>
      <c r="G63" s="631"/>
      <c r="H63" s="631"/>
      <c r="I63" s="631"/>
      <c r="J63" s="631"/>
      <c r="K63" s="631"/>
      <c r="L63" s="631"/>
    </row>
    <row r="64" spans="1:13" ht="9" hidden="1" customHeight="1" thickBot="1">
      <c r="A64" s="631"/>
      <c r="B64" s="1984"/>
      <c r="C64" s="649" t="s">
        <v>7</v>
      </c>
      <c r="D64" s="649" t="s">
        <v>8</v>
      </c>
      <c r="E64" s="649" t="s">
        <v>8</v>
      </c>
      <c r="F64" s="649" t="s">
        <v>8</v>
      </c>
      <c r="G64" s="631"/>
      <c r="H64" s="631"/>
      <c r="I64" s="631"/>
      <c r="J64" s="631"/>
      <c r="K64" s="631"/>
      <c r="L64" s="631"/>
    </row>
    <row r="65" spans="1:12" ht="16.5" hidden="1" thickBot="1">
      <c r="A65" s="631"/>
      <c r="B65" s="647" t="s">
        <v>16</v>
      </c>
      <c r="C65" s="647"/>
      <c r="D65" s="647"/>
      <c r="E65" s="647"/>
      <c r="F65" s="647"/>
      <c r="G65" s="631"/>
      <c r="H65" s="631"/>
      <c r="I65" s="631"/>
      <c r="J65" s="631"/>
      <c r="K65" s="631"/>
      <c r="L65" s="631"/>
    </row>
    <row r="66" spans="1:12" ht="16.5" hidden="1" thickBot="1">
      <c r="A66" s="631"/>
      <c r="B66" s="647" t="s">
        <v>17</v>
      </c>
      <c r="C66" s="650">
        <f>C95</f>
        <v>0</v>
      </c>
      <c r="D66" s="650">
        <f>D95</f>
        <v>0</v>
      </c>
      <c r="E66" s="650">
        <f>E95</f>
        <v>0</v>
      </c>
      <c r="F66" s="650">
        <f>F95</f>
        <v>0</v>
      </c>
      <c r="G66" s="631"/>
      <c r="H66" s="631"/>
      <c r="I66" s="631"/>
      <c r="J66" s="631"/>
      <c r="K66" s="631"/>
      <c r="L66" s="631"/>
    </row>
    <row r="67" spans="1:12" ht="16.5" hidden="1" thickBot="1">
      <c r="A67" s="631"/>
      <c r="B67" s="647" t="s">
        <v>18</v>
      </c>
      <c r="C67" s="650" t="e">
        <f>C66/C65</f>
        <v>#DIV/0!</v>
      </c>
      <c r="D67" s="650" t="e">
        <f>D66/D65</f>
        <v>#DIV/0!</v>
      </c>
      <c r="E67" s="650" t="e">
        <f>E66/E65</f>
        <v>#DIV/0!</v>
      </c>
      <c r="F67" s="650" t="e">
        <f>F66/F65</f>
        <v>#DIV/0!</v>
      </c>
      <c r="G67" s="631"/>
      <c r="H67" s="631"/>
      <c r="I67" s="631"/>
      <c r="J67" s="631"/>
      <c r="K67" s="631"/>
      <c r="L67" s="631"/>
    </row>
    <row r="68" spans="1:12" ht="16.5" hidden="1" thickBot="1">
      <c r="A68" s="631"/>
      <c r="B68" s="647" t="s">
        <v>19</v>
      </c>
      <c r="C68" s="651"/>
      <c r="D68" s="652" t="e">
        <f t="shared" ref="D68:F70" si="1">D65/C65-1</f>
        <v>#DIV/0!</v>
      </c>
      <c r="E68" s="652" t="e">
        <f t="shared" si="1"/>
        <v>#DIV/0!</v>
      </c>
      <c r="F68" s="652" t="e">
        <f t="shared" si="1"/>
        <v>#DIV/0!</v>
      </c>
      <c r="G68" s="631"/>
      <c r="H68" s="631"/>
      <c r="I68" s="631"/>
      <c r="J68" s="631"/>
      <c r="K68" s="631"/>
      <c r="L68" s="631"/>
    </row>
    <row r="69" spans="1:12" ht="16.5" hidden="1" thickBot="1">
      <c r="A69" s="631"/>
      <c r="B69" s="647" t="s">
        <v>21</v>
      </c>
      <c r="C69" s="651"/>
      <c r="D69" s="652" t="e">
        <f t="shared" si="1"/>
        <v>#DIV/0!</v>
      </c>
      <c r="E69" s="652" t="e">
        <f t="shared" si="1"/>
        <v>#DIV/0!</v>
      </c>
      <c r="F69" s="652" t="e">
        <f t="shared" si="1"/>
        <v>#DIV/0!</v>
      </c>
      <c r="G69" s="631"/>
      <c r="H69" s="631"/>
      <c r="I69" s="631"/>
      <c r="J69" s="631"/>
      <c r="K69" s="631"/>
      <c r="L69" s="631"/>
    </row>
    <row r="70" spans="1:12" ht="16.5" hidden="1" thickBot="1">
      <c r="A70" s="631"/>
      <c r="B70" s="647" t="s">
        <v>22</v>
      </c>
      <c r="C70" s="651"/>
      <c r="D70" s="652" t="e">
        <f t="shared" si="1"/>
        <v>#DIV/0!</v>
      </c>
      <c r="E70" s="652" t="e">
        <f t="shared" si="1"/>
        <v>#DIV/0!</v>
      </c>
      <c r="F70" s="652" t="e">
        <f t="shared" si="1"/>
        <v>#DIV/0!</v>
      </c>
      <c r="G70" s="631"/>
      <c r="H70" s="631"/>
      <c r="I70" s="631"/>
      <c r="J70" s="631"/>
      <c r="K70" s="631"/>
      <c r="L70" s="631"/>
    </row>
    <row r="71" spans="1:12" ht="24.75" hidden="1" customHeight="1" thickBot="1">
      <c r="A71" s="631"/>
      <c r="B71" s="1994" t="s">
        <v>2221</v>
      </c>
      <c r="C71" s="1995"/>
      <c r="D71" s="1995"/>
      <c r="E71" s="1995"/>
      <c r="F71" s="1996"/>
      <c r="G71" s="631"/>
      <c r="H71" s="631"/>
      <c r="I71" s="631"/>
      <c r="J71" s="631"/>
      <c r="K71" s="631"/>
      <c r="L71" s="631"/>
    </row>
    <row r="72" spans="1:12" ht="12.75" hidden="1" customHeight="1">
      <c r="A72" s="631"/>
      <c r="B72" s="1983"/>
      <c r="C72" s="648">
        <v>2018</v>
      </c>
      <c r="D72" s="648">
        <v>2019</v>
      </c>
      <c r="E72" s="648">
        <v>2020</v>
      </c>
      <c r="F72" s="648">
        <v>2021</v>
      </c>
      <c r="G72" s="631"/>
      <c r="H72" s="631"/>
      <c r="I72" s="631"/>
      <c r="J72" s="631"/>
      <c r="K72" s="631"/>
      <c r="L72" s="631"/>
    </row>
    <row r="73" spans="1:12" ht="9" hidden="1" customHeight="1" thickBot="1">
      <c r="A73" s="631"/>
      <c r="B73" s="1984"/>
      <c r="C73" s="649" t="s">
        <v>7</v>
      </c>
      <c r="D73" s="649" t="s">
        <v>8</v>
      </c>
      <c r="E73" s="649" t="s">
        <v>8</v>
      </c>
      <c r="F73" s="649" t="s">
        <v>8</v>
      </c>
      <c r="G73" s="631"/>
      <c r="H73" s="631"/>
      <c r="I73" s="631"/>
      <c r="J73" s="631"/>
      <c r="K73" s="631"/>
      <c r="L73" s="631"/>
    </row>
    <row r="74" spans="1:12" ht="24.75" hidden="1" customHeight="1" thickBot="1">
      <c r="A74" s="631"/>
      <c r="B74" s="654" t="s">
        <v>23</v>
      </c>
      <c r="C74" s="655"/>
      <c r="D74" s="655"/>
      <c r="E74" s="655"/>
      <c r="F74" s="655"/>
      <c r="G74" s="631"/>
      <c r="H74" s="631"/>
      <c r="I74" s="631"/>
      <c r="J74" s="631"/>
      <c r="K74" s="631"/>
      <c r="L74" s="631"/>
    </row>
    <row r="75" spans="1:12" ht="38.25" hidden="1" customHeight="1" thickBot="1">
      <c r="A75" s="631"/>
      <c r="B75" s="656" t="s">
        <v>136</v>
      </c>
      <c r="C75" s="658"/>
      <c r="D75" s="668"/>
      <c r="E75" s="668"/>
      <c r="F75" s="668"/>
      <c r="G75" s="631"/>
      <c r="H75" s="631"/>
      <c r="I75" s="631"/>
      <c r="J75" s="631"/>
      <c r="K75" s="631"/>
      <c r="L75" s="631"/>
    </row>
    <row r="76" spans="1:12" ht="24.75" hidden="1" customHeight="1" thickBot="1">
      <c r="A76" s="631"/>
      <c r="B76" s="656" t="s">
        <v>137</v>
      </c>
      <c r="C76" s="658"/>
      <c r="D76" s="668"/>
      <c r="E76" s="668"/>
      <c r="F76" s="668"/>
      <c r="G76" s="631"/>
      <c r="H76" s="631"/>
      <c r="I76" s="631"/>
      <c r="J76" s="631"/>
      <c r="K76" s="631"/>
      <c r="L76" s="631"/>
    </row>
    <row r="77" spans="1:12" ht="24.75" hidden="1" customHeight="1" thickBot="1">
      <c r="A77" s="631"/>
      <c r="B77" s="654" t="s">
        <v>24</v>
      </c>
      <c r="C77" s="655"/>
      <c r="D77" s="655"/>
      <c r="E77" s="655"/>
      <c r="F77" s="655"/>
      <c r="G77" s="631"/>
      <c r="H77" s="631"/>
      <c r="I77" s="631"/>
      <c r="J77" s="631"/>
      <c r="K77" s="631"/>
      <c r="L77" s="631"/>
    </row>
    <row r="78" spans="1:12" ht="16.5" hidden="1" thickBot="1">
      <c r="A78" s="631"/>
      <c r="B78" s="656" t="s">
        <v>136</v>
      </c>
      <c r="C78" s="658"/>
      <c r="D78" s="655"/>
      <c r="E78" s="655"/>
      <c r="F78" s="655"/>
      <c r="G78" s="631"/>
      <c r="H78" s="631"/>
      <c r="I78" s="631"/>
      <c r="J78" s="631"/>
      <c r="K78" s="631"/>
      <c r="L78" s="631"/>
    </row>
    <row r="79" spans="1:12" ht="16.5" hidden="1" thickBot="1">
      <c r="A79" s="631"/>
      <c r="B79" s="656" t="s">
        <v>137</v>
      </c>
      <c r="C79" s="658"/>
      <c r="D79" s="655"/>
      <c r="E79" s="655"/>
      <c r="F79" s="655"/>
      <c r="G79" s="631"/>
      <c r="H79" s="631"/>
      <c r="I79" s="631"/>
      <c r="J79" s="631"/>
      <c r="K79" s="631"/>
      <c r="L79" s="631"/>
    </row>
    <row r="80" spans="1:12" ht="24.75" hidden="1" customHeight="1" thickBot="1">
      <c r="A80" s="631"/>
      <c r="B80" s="654" t="s">
        <v>25</v>
      </c>
      <c r="C80" s="658">
        <v>0</v>
      </c>
      <c r="D80" s="655">
        <v>0</v>
      </c>
      <c r="E80" s="655">
        <v>0</v>
      </c>
      <c r="F80" s="655">
        <v>0</v>
      </c>
      <c r="G80" s="631"/>
      <c r="H80" s="631"/>
      <c r="I80" s="631"/>
      <c r="J80" s="631"/>
      <c r="K80" s="631"/>
      <c r="L80" s="631"/>
    </row>
    <row r="81" spans="1:12" ht="16.5" hidden="1" thickBot="1">
      <c r="A81" s="631"/>
      <c r="B81" s="656" t="s">
        <v>136</v>
      </c>
      <c r="C81" s="658"/>
      <c r="D81" s="655"/>
      <c r="E81" s="655"/>
      <c r="F81" s="655"/>
      <c r="G81" s="631"/>
      <c r="H81" s="631"/>
      <c r="I81" s="631"/>
      <c r="J81" s="631"/>
      <c r="K81" s="631"/>
      <c r="L81" s="631"/>
    </row>
    <row r="82" spans="1:12" ht="16.5" hidden="1" thickBot="1">
      <c r="A82" s="631"/>
      <c r="B82" s="656" t="s">
        <v>137</v>
      </c>
      <c r="C82" s="658"/>
      <c r="D82" s="655"/>
      <c r="E82" s="655"/>
      <c r="F82" s="655"/>
      <c r="G82" s="631"/>
      <c r="H82" s="631"/>
      <c r="I82" s="631"/>
      <c r="J82" s="631"/>
      <c r="K82" s="631"/>
      <c r="L82" s="631"/>
    </row>
    <row r="83" spans="1:12" ht="16.5" hidden="1" thickBot="1">
      <c r="A83" s="631"/>
      <c r="B83" s="654" t="s">
        <v>26</v>
      </c>
      <c r="C83" s="658"/>
      <c r="D83" s="655"/>
      <c r="E83" s="655"/>
      <c r="F83" s="655"/>
      <c r="G83" s="631"/>
      <c r="H83" s="631"/>
      <c r="I83" s="631"/>
      <c r="J83" s="631"/>
      <c r="K83" s="631"/>
      <c r="L83" s="631"/>
    </row>
    <row r="84" spans="1:12" ht="16.5" hidden="1" thickBot="1">
      <c r="A84" s="631"/>
      <c r="B84" s="656" t="s">
        <v>136</v>
      </c>
      <c r="C84" s="658"/>
      <c r="D84" s="655"/>
      <c r="E84" s="655"/>
      <c r="F84" s="655"/>
      <c r="G84" s="631"/>
      <c r="H84" s="631"/>
      <c r="I84" s="631"/>
      <c r="J84" s="631"/>
      <c r="K84" s="631"/>
      <c r="L84" s="631"/>
    </row>
    <row r="85" spans="1:12" ht="16.5" hidden="1" thickBot="1">
      <c r="A85" s="631"/>
      <c r="B85" s="656" t="s">
        <v>137</v>
      </c>
      <c r="C85" s="658"/>
      <c r="D85" s="655"/>
      <c r="E85" s="655"/>
      <c r="F85" s="655"/>
      <c r="G85" s="631"/>
      <c r="H85" s="631"/>
      <c r="I85" s="631"/>
      <c r="J85" s="631"/>
      <c r="K85" s="631"/>
      <c r="L85" s="631"/>
    </row>
    <row r="86" spans="1:12" ht="16.5" hidden="1" thickBot="1">
      <c r="A86" s="631"/>
      <c r="B86" s="654" t="s">
        <v>27</v>
      </c>
      <c r="C86" s="658"/>
      <c r="D86" s="655"/>
      <c r="E86" s="655"/>
      <c r="F86" s="655"/>
      <c r="G86" s="631"/>
      <c r="H86" s="631"/>
      <c r="I86" s="631"/>
      <c r="J86" s="631"/>
      <c r="K86" s="631"/>
      <c r="L86" s="631"/>
    </row>
    <row r="87" spans="1:12" ht="16.5" hidden="1" thickBot="1">
      <c r="A87" s="631"/>
      <c r="B87" s="656" t="s">
        <v>136</v>
      </c>
      <c r="C87" s="658"/>
      <c r="D87" s="655"/>
      <c r="E87" s="655"/>
      <c r="F87" s="655"/>
      <c r="G87" s="631"/>
      <c r="H87" s="631"/>
      <c r="I87" s="631"/>
      <c r="J87" s="631"/>
      <c r="K87" s="631"/>
      <c r="L87" s="631"/>
    </row>
    <row r="88" spans="1:12" ht="16.5" hidden="1" thickBot="1">
      <c r="A88" s="631"/>
      <c r="B88" s="656" t="s">
        <v>137</v>
      </c>
      <c r="C88" s="658"/>
      <c r="D88" s="655"/>
      <c r="E88" s="655"/>
      <c r="F88" s="655"/>
      <c r="G88" s="631"/>
      <c r="H88" s="631"/>
      <c r="I88" s="631"/>
      <c r="J88" s="631"/>
      <c r="K88" s="631"/>
      <c r="L88" s="631"/>
    </row>
    <row r="89" spans="1:12" ht="16.5" hidden="1" thickBot="1">
      <c r="A89" s="631"/>
      <c r="B89" s="654" t="s">
        <v>28</v>
      </c>
      <c r="C89" s="658"/>
      <c r="D89" s="655"/>
      <c r="E89" s="655"/>
      <c r="F89" s="655"/>
      <c r="G89" s="631"/>
      <c r="H89" s="631"/>
      <c r="I89" s="631"/>
      <c r="J89" s="631"/>
      <c r="K89" s="631"/>
      <c r="L89" s="631"/>
    </row>
    <row r="90" spans="1:12" ht="16.5" hidden="1" thickBot="1">
      <c r="A90" s="631"/>
      <c r="B90" s="656" t="s">
        <v>136</v>
      </c>
      <c r="C90" s="658"/>
      <c r="D90" s="655"/>
      <c r="E90" s="655"/>
      <c r="F90" s="655"/>
      <c r="G90" s="631"/>
      <c r="H90" s="631"/>
      <c r="I90" s="631"/>
      <c r="J90" s="631"/>
      <c r="K90" s="631"/>
      <c r="L90" s="631"/>
    </row>
    <row r="91" spans="1:12" ht="16.5" hidden="1" thickBot="1">
      <c r="A91" s="631"/>
      <c r="B91" s="656" t="s">
        <v>137</v>
      </c>
      <c r="C91" s="658"/>
      <c r="D91" s="655"/>
      <c r="E91" s="655"/>
      <c r="F91" s="655"/>
      <c r="G91" s="631"/>
      <c r="H91" s="631"/>
      <c r="I91" s="631"/>
      <c r="J91" s="631"/>
      <c r="K91" s="631"/>
      <c r="L91" s="631"/>
    </row>
    <row r="92" spans="1:12" ht="16.5" hidden="1" thickBot="1">
      <c r="A92" s="631"/>
      <c r="B92" s="654" t="s">
        <v>29</v>
      </c>
      <c r="C92" s="658"/>
      <c r="D92" s="655"/>
      <c r="E92" s="655"/>
      <c r="F92" s="655"/>
      <c r="G92" s="631"/>
      <c r="H92" s="631"/>
      <c r="I92" s="631"/>
      <c r="J92" s="631"/>
      <c r="K92" s="631"/>
      <c r="L92" s="631"/>
    </row>
    <row r="93" spans="1:12" ht="16.5" hidden="1" thickBot="1">
      <c r="A93" s="631"/>
      <c r="B93" s="656" t="s">
        <v>136</v>
      </c>
      <c r="C93" s="658"/>
      <c r="D93" s="655"/>
      <c r="E93" s="655"/>
      <c r="F93" s="655"/>
      <c r="G93" s="631"/>
      <c r="H93" s="631"/>
      <c r="I93" s="631"/>
      <c r="J93" s="631"/>
      <c r="K93" s="631"/>
      <c r="L93" s="631"/>
    </row>
    <row r="94" spans="1:12" ht="16.5" hidden="1" thickBot="1">
      <c r="A94" s="631"/>
      <c r="B94" s="656" t="s">
        <v>137</v>
      </c>
      <c r="C94" s="658"/>
      <c r="D94" s="655"/>
      <c r="E94" s="655"/>
      <c r="F94" s="655"/>
      <c r="G94" s="631"/>
      <c r="H94" s="631"/>
      <c r="I94" s="631"/>
      <c r="J94" s="631"/>
      <c r="K94" s="631"/>
      <c r="L94" s="631"/>
    </row>
    <row r="95" spans="1:12" ht="16.5" hidden="1" thickBot="1">
      <c r="A95" s="631"/>
      <c r="B95" s="669" t="s">
        <v>47</v>
      </c>
      <c r="C95" s="658">
        <f>C92+C89+C86+C83+C80+C77+C74</f>
        <v>0</v>
      </c>
      <c r="D95" s="658">
        <f>D92+D89+D86+D83+D80+D77+D74</f>
        <v>0</v>
      </c>
      <c r="E95" s="658">
        <f>E92+E89+E86+E83+E80+E77+E74</f>
        <v>0</v>
      </c>
      <c r="F95" s="658">
        <f>F92+F89+F86+F83+F80+F77+F74</f>
        <v>0</v>
      </c>
      <c r="G95" s="631"/>
      <c r="H95" s="631"/>
      <c r="I95" s="631"/>
      <c r="J95" s="631"/>
      <c r="K95" s="631"/>
      <c r="L95" s="631"/>
    </row>
    <row r="96" spans="1:12" ht="17.25" hidden="1" customHeight="1" thickBot="1">
      <c r="A96" s="631"/>
      <c r="B96" s="665" t="s">
        <v>31</v>
      </c>
      <c r="C96" s="666">
        <f>IF(C95-C66=0,0,"Error")</f>
        <v>0</v>
      </c>
      <c r="D96" s="666">
        <f>IF(D95-D66=0,0,"Error")</f>
        <v>0</v>
      </c>
      <c r="E96" s="666">
        <f>IF(E95-E66=0,0,"Error")</f>
        <v>0</v>
      </c>
      <c r="F96" s="666">
        <f>IF(F95-F66=0,0,"Error")</f>
        <v>0</v>
      </c>
      <c r="G96" s="631"/>
      <c r="H96" s="631"/>
      <c r="I96" s="631"/>
      <c r="J96" s="631"/>
      <c r="K96" s="631"/>
      <c r="L96" s="631"/>
    </row>
    <row r="97" spans="1:12" ht="16.5" hidden="1" thickBot="1">
      <c r="A97" s="631"/>
      <c r="B97" s="667" t="s">
        <v>2222</v>
      </c>
      <c r="C97" s="2020"/>
      <c r="D97" s="2021"/>
      <c r="E97" s="2021"/>
      <c r="F97" s="2022"/>
      <c r="G97" s="631"/>
      <c r="H97" s="631"/>
      <c r="I97" s="631"/>
      <c r="J97" s="631"/>
      <c r="K97" s="631"/>
      <c r="L97" s="631"/>
    </row>
    <row r="98" spans="1:12" ht="26.25" hidden="1" customHeight="1" thickBot="1">
      <c r="A98" s="631"/>
      <c r="B98" s="647" t="s">
        <v>14</v>
      </c>
      <c r="C98" s="1988"/>
      <c r="D98" s="1989"/>
      <c r="E98" s="1989"/>
      <c r="F98" s="1990"/>
      <c r="G98" s="631"/>
      <c r="H98" s="631"/>
      <c r="I98" s="631"/>
      <c r="J98" s="631"/>
      <c r="K98" s="631"/>
      <c r="L98" s="631"/>
    </row>
    <row r="99" spans="1:12" ht="16.5" hidden="1" thickBot="1">
      <c r="A99" s="631"/>
      <c r="B99" s="647" t="s">
        <v>15</v>
      </c>
      <c r="C99" s="1991"/>
      <c r="D99" s="1992"/>
      <c r="E99" s="1992"/>
      <c r="F99" s="1993"/>
      <c r="G99" s="631"/>
      <c r="H99" s="631"/>
      <c r="I99" s="631"/>
      <c r="J99" s="631"/>
      <c r="K99" s="631"/>
      <c r="L99" s="631"/>
    </row>
    <row r="100" spans="1:12" ht="12.75" hidden="1" customHeight="1">
      <c r="A100" s="631"/>
      <c r="B100" s="1983"/>
      <c r="C100" s="648">
        <v>2018</v>
      </c>
      <c r="D100" s="648">
        <v>2019</v>
      </c>
      <c r="E100" s="648">
        <v>2020</v>
      </c>
      <c r="F100" s="648">
        <v>2021</v>
      </c>
      <c r="G100" s="631"/>
      <c r="H100" s="631"/>
      <c r="I100" s="631"/>
      <c r="J100" s="631"/>
      <c r="K100" s="631"/>
      <c r="L100" s="631"/>
    </row>
    <row r="101" spans="1:12" ht="9" hidden="1" customHeight="1" thickBot="1">
      <c r="A101" s="631"/>
      <c r="B101" s="1984"/>
      <c r="C101" s="649" t="s">
        <v>7</v>
      </c>
      <c r="D101" s="649" t="s">
        <v>8</v>
      </c>
      <c r="E101" s="649" t="s">
        <v>8</v>
      </c>
      <c r="F101" s="649" t="s">
        <v>8</v>
      </c>
      <c r="G101" s="631"/>
      <c r="H101" s="631"/>
      <c r="I101" s="631"/>
      <c r="J101" s="631"/>
      <c r="K101" s="631"/>
      <c r="L101" s="631"/>
    </row>
    <row r="102" spans="1:12" ht="16.5" hidden="1" thickBot="1">
      <c r="A102" s="631"/>
      <c r="B102" s="647" t="s">
        <v>16</v>
      </c>
      <c r="C102" s="670"/>
      <c r="D102" s="670"/>
      <c r="E102" s="670"/>
      <c r="F102" s="670"/>
      <c r="G102" s="631"/>
      <c r="H102" s="631"/>
      <c r="I102" s="631"/>
      <c r="J102" s="631"/>
      <c r="K102" s="631"/>
      <c r="L102" s="631"/>
    </row>
    <row r="103" spans="1:12" ht="16.5" hidden="1" thickBot="1">
      <c r="A103" s="631"/>
      <c r="B103" s="647" t="s">
        <v>17</v>
      </c>
      <c r="C103" s="650">
        <f>C132</f>
        <v>0</v>
      </c>
      <c r="D103" s="650">
        <f>D132</f>
        <v>0</v>
      </c>
      <c r="E103" s="650">
        <f>E132</f>
        <v>0</v>
      </c>
      <c r="F103" s="650">
        <f>F132</f>
        <v>0</v>
      </c>
      <c r="G103" s="631"/>
      <c r="H103" s="631"/>
      <c r="I103" s="631"/>
      <c r="J103" s="631"/>
      <c r="K103" s="631"/>
      <c r="L103" s="631"/>
    </row>
    <row r="104" spans="1:12" ht="16.5" hidden="1" thickBot="1">
      <c r="A104" s="631"/>
      <c r="B104" s="647" t="s">
        <v>18</v>
      </c>
      <c r="C104" s="650" t="e">
        <f>C103/C102</f>
        <v>#DIV/0!</v>
      </c>
      <c r="D104" s="650" t="e">
        <f>D103/D102</f>
        <v>#DIV/0!</v>
      </c>
      <c r="E104" s="650" t="e">
        <f>E103/E102</f>
        <v>#DIV/0!</v>
      </c>
      <c r="F104" s="650" t="e">
        <f>F103/F102</f>
        <v>#DIV/0!</v>
      </c>
      <c r="G104" s="631"/>
      <c r="H104" s="631"/>
      <c r="I104" s="631"/>
      <c r="J104" s="631"/>
      <c r="K104" s="631"/>
      <c r="L104" s="631"/>
    </row>
    <row r="105" spans="1:12" ht="16.5" hidden="1" thickBot="1">
      <c r="A105" s="631"/>
      <c r="B105" s="647" t="s">
        <v>19</v>
      </c>
      <c r="C105" s="651"/>
      <c r="D105" s="652" t="e">
        <f t="shared" ref="D105:F107" si="2">D102/C102-1</f>
        <v>#DIV/0!</v>
      </c>
      <c r="E105" s="652" t="e">
        <f t="shared" si="2"/>
        <v>#DIV/0!</v>
      </c>
      <c r="F105" s="652" t="e">
        <f t="shared" si="2"/>
        <v>#DIV/0!</v>
      </c>
      <c r="G105" s="631"/>
      <c r="H105" s="631"/>
      <c r="I105" s="631"/>
      <c r="J105" s="631"/>
      <c r="K105" s="631"/>
      <c r="L105" s="631"/>
    </row>
    <row r="106" spans="1:12" ht="16.5" hidden="1" thickBot="1">
      <c r="A106" s="631"/>
      <c r="B106" s="647" t="s">
        <v>21</v>
      </c>
      <c r="C106" s="651"/>
      <c r="D106" s="652" t="e">
        <f t="shared" si="2"/>
        <v>#DIV/0!</v>
      </c>
      <c r="E106" s="652" t="e">
        <f t="shared" si="2"/>
        <v>#DIV/0!</v>
      </c>
      <c r="F106" s="652" t="e">
        <f t="shared" si="2"/>
        <v>#DIV/0!</v>
      </c>
      <c r="G106" s="631"/>
      <c r="H106" s="631"/>
      <c r="I106" s="631"/>
      <c r="J106" s="631"/>
      <c r="K106" s="631"/>
      <c r="L106" s="631"/>
    </row>
    <row r="107" spans="1:12" ht="16.5" hidden="1" thickBot="1">
      <c r="A107" s="631"/>
      <c r="B107" s="647" t="s">
        <v>22</v>
      </c>
      <c r="C107" s="651"/>
      <c r="D107" s="652" t="e">
        <f t="shared" si="2"/>
        <v>#DIV/0!</v>
      </c>
      <c r="E107" s="652" t="e">
        <f t="shared" si="2"/>
        <v>#DIV/0!</v>
      </c>
      <c r="F107" s="652" t="e">
        <f t="shared" si="2"/>
        <v>#DIV/0!</v>
      </c>
      <c r="G107" s="631"/>
      <c r="H107" s="631"/>
      <c r="I107" s="631"/>
      <c r="J107" s="631"/>
      <c r="K107" s="631"/>
      <c r="L107" s="631"/>
    </row>
    <row r="108" spans="1:12" ht="24.75" hidden="1" customHeight="1" thickBot="1">
      <c r="A108" s="631"/>
      <c r="B108" s="1994" t="s">
        <v>2221</v>
      </c>
      <c r="C108" s="1995"/>
      <c r="D108" s="1995"/>
      <c r="E108" s="1995"/>
      <c r="F108" s="1996"/>
      <c r="G108" s="631"/>
      <c r="H108" s="631"/>
      <c r="I108" s="631"/>
      <c r="J108" s="631"/>
      <c r="K108" s="631"/>
      <c r="L108" s="631"/>
    </row>
    <row r="109" spans="1:12" ht="12.75" hidden="1" customHeight="1">
      <c r="A109" s="631"/>
      <c r="B109" s="1983"/>
      <c r="C109" s="648">
        <v>2018</v>
      </c>
      <c r="D109" s="648">
        <v>2019</v>
      </c>
      <c r="E109" s="648">
        <v>2020</v>
      </c>
      <c r="F109" s="648">
        <v>2021</v>
      </c>
      <c r="G109" s="631"/>
      <c r="H109" s="631"/>
      <c r="I109" s="631"/>
      <c r="J109" s="631"/>
      <c r="K109" s="631"/>
      <c r="L109" s="631"/>
    </row>
    <row r="110" spans="1:12" ht="9" hidden="1" customHeight="1" thickBot="1">
      <c r="A110" s="631"/>
      <c r="B110" s="1984"/>
      <c r="C110" s="649" t="s">
        <v>7</v>
      </c>
      <c r="D110" s="649" t="s">
        <v>8</v>
      </c>
      <c r="E110" s="649" t="s">
        <v>8</v>
      </c>
      <c r="F110" s="649" t="s">
        <v>8</v>
      </c>
      <c r="G110" s="631"/>
      <c r="H110" s="631"/>
      <c r="I110" s="631"/>
      <c r="J110" s="631"/>
      <c r="K110" s="631"/>
      <c r="L110" s="631"/>
    </row>
    <row r="111" spans="1:12" ht="24.75" hidden="1" customHeight="1" thickBot="1">
      <c r="A111" s="631"/>
      <c r="B111" s="654" t="s">
        <v>23</v>
      </c>
      <c r="C111" s="655"/>
      <c r="D111" s="655"/>
      <c r="E111" s="655"/>
      <c r="F111" s="655"/>
      <c r="G111" s="631"/>
      <c r="H111" s="631"/>
      <c r="I111" s="631"/>
      <c r="J111" s="631"/>
      <c r="K111" s="631"/>
      <c r="L111" s="631"/>
    </row>
    <row r="112" spans="1:12" ht="16.5" hidden="1" thickBot="1">
      <c r="A112" s="631"/>
      <c r="B112" s="656" t="s">
        <v>136</v>
      </c>
      <c r="C112" s="658"/>
      <c r="D112" s="668"/>
      <c r="E112" s="668"/>
      <c r="F112" s="668"/>
      <c r="G112" s="631"/>
      <c r="H112" s="631"/>
      <c r="I112" s="631"/>
      <c r="J112" s="631"/>
      <c r="K112" s="631"/>
      <c r="L112" s="631"/>
    </row>
    <row r="113" spans="1:12" ht="16.5" hidden="1" thickBot="1">
      <c r="A113" s="631"/>
      <c r="B113" s="656" t="s">
        <v>137</v>
      </c>
      <c r="C113" s="658"/>
      <c r="D113" s="668"/>
      <c r="E113" s="668"/>
      <c r="F113" s="668"/>
      <c r="G113" s="631"/>
      <c r="H113" s="631"/>
      <c r="I113" s="631"/>
      <c r="J113" s="631"/>
      <c r="K113" s="631"/>
      <c r="L113" s="631"/>
    </row>
    <row r="114" spans="1:12" ht="24.75" hidden="1" customHeight="1" thickBot="1">
      <c r="A114" s="631"/>
      <c r="B114" s="654" t="s">
        <v>24</v>
      </c>
      <c r="C114" s="655"/>
      <c r="D114" s="655"/>
      <c r="E114" s="655"/>
      <c r="F114" s="655"/>
      <c r="G114" s="631"/>
      <c r="H114" s="631"/>
      <c r="I114" s="631"/>
      <c r="J114" s="631"/>
      <c r="K114" s="631"/>
      <c r="L114" s="631"/>
    </row>
    <row r="115" spans="1:12" ht="16.5" hidden="1" thickBot="1">
      <c r="A115" s="631"/>
      <c r="B115" s="656" t="s">
        <v>136</v>
      </c>
      <c r="C115" s="658"/>
      <c r="D115" s="655"/>
      <c r="E115" s="655"/>
      <c r="F115" s="655"/>
      <c r="G115" s="631"/>
      <c r="H115" s="631"/>
      <c r="I115" s="631"/>
      <c r="J115" s="631"/>
      <c r="K115" s="631"/>
      <c r="L115" s="631"/>
    </row>
    <row r="116" spans="1:12" ht="16.5" hidden="1" thickBot="1">
      <c r="A116" s="631"/>
      <c r="B116" s="656" t="s">
        <v>137</v>
      </c>
      <c r="C116" s="658"/>
      <c r="D116" s="655"/>
      <c r="E116" s="655"/>
      <c r="F116" s="655"/>
      <c r="G116" s="631"/>
      <c r="H116" s="631"/>
      <c r="I116" s="631"/>
      <c r="J116" s="631"/>
      <c r="K116" s="631"/>
      <c r="L116" s="631"/>
    </row>
    <row r="117" spans="1:12" ht="24.75" hidden="1" customHeight="1" thickBot="1">
      <c r="A117" s="631"/>
      <c r="B117" s="654" t="s">
        <v>25</v>
      </c>
      <c r="C117" s="671">
        <v>0</v>
      </c>
      <c r="D117" s="672">
        <v>0</v>
      </c>
      <c r="E117" s="672">
        <v>0</v>
      </c>
      <c r="F117" s="672">
        <v>0</v>
      </c>
      <c r="G117" s="631"/>
      <c r="H117" s="631"/>
      <c r="I117" s="631"/>
      <c r="J117" s="631"/>
      <c r="K117" s="631"/>
      <c r="L117" s="631"/>
    </row>
    <row r="118" spans="1:12" ht="16.5" hidden="1" thickBot="1">
      <c r="A118" s="631"/>
      <c r="B118" s="656" t="s">
        <v>136</v>
      </c>
      <c r="C118" s="658"/>
      <c r="D118" s="655"/>
      <c r="E118" s="655"/>
      <c r="F118" s="655"/>
      <c r="G118" s="631"/>
      <c r="H118" s="631"/>
      <c r="I118" s="631"/>
      <c r="J118" s="631"/>
      <c r="K118" s="631"/>
      <c r="L118" s="631"/>
    </row>
    <row r="119" spans="1:12" ht="16.5" hidden="1" thickBot="1">
      <c r="A119" s="631"/>
      <c r="B119" s="656" t="s">
        <v>137</v>
      </c>
      <c r="C119" s="658"/>
      <c r="D119" s="655"/>
      <c r="E119" s="655"/>
      <c r="F119" s="655"/>
      <c r="G119" s="631"/>
      <c r="H119" s="631"/>
      <c r="I119" s="631"/>
      <c r="J119" s="631"/>
      <c r="K119" s="631"/>
      <c r="L119" s="631"/>
    </row>
    <row r="120" spans="1:12" ht="16.5" hidden="1" thickBot="1">
      <c r="A120" s="631"/>
      <c r="B120" s="654" t="s">
        <v>26</v>
      </c>
      <c r="C120" s="658"/>
      <c r="D120" s="655"/>
      <c r="E120" s="655"/>
      <c r="F120" s="655"/>
      <c r="G120" s="631"/>
      <c r="H120" s="631"/>
      <c r="I120" s="631"/>
      <c r="J120" s="631"/>
      <c r="K120" s="631"/>
      <c r="L120" s="631"/>
    </row>
    <row r="121" spans="1:12" ht="16.5" hidden="1" thickBot="1">
      <c r="A121" s="631"/>
      <c r="B121" s="656" t="s">
        <v>136</v>
      </c>
      <c r="C121" s="658"/>
      <c r="D121" s="655"/>
      <c r="E121" s="655"/>
      <c r="F121" s="655"/>
      <c r="G121" s="631"/>
      <c r="H121" s="631"/>
      <c r="I121" s="631"/>
      <c r="J121" s="631"/>
      <c r="K121" s="631"/>
      <c r="L121" s="631"/>
    </row>
    <row r="122" spans="1:12" ht="16.5" hidden="1" thickBot="1">
      <c r="A122" s="631"/>
      <c r="B122" s="656" t="s">
        <v>137</v>
      </c>
      <c r="C122" s="658"/>
      <c r="D122" s="655"/>
      <c r="E122" s="655"/>
      <c r="F122" s="655"/>
      <c r="G122" s="631"/>
      <c r="H122" s="631"/>
      <c r="I122" s="631"/>
      <c r="J122" s="631"/>
      <c r="K122" s="631"/>
      <c r="L122" s="631"/>
    </row>
    <row r="123" spans="1:12" ht="16.5" hidden="1" thickBot="1">
      <c r="A123" s="631"/>
      <c r="B123" s="654" t="s">
        <v>27</v>
      </c>
      <c r="C123" s="658"/>
      <c r="D123" s="655"/>
      <c r="E123" s="655"/>
      <c r="F123" s="655"/>
      <c r="G123" s="631"/>
      <c r="H123" s="631"/>
      <c r="I123" s="631"/>
      <c r="J123" s="631"/>
      <c r="K123" s="631"/>
      <c r="L123" s="631"/>
    </row>
    <row r="124" spans="1:12" ht="16.5" hidden="1" thickBot="1">
      <c r="A124" s="631"/>
      <c r="B124" s="656" t="s">
        <v>136</v>
      </c>
      <c r="C124" s="658"/>
      <c r="D124" s="655"/>
      <c r="E124" s="655"/>
      <c r="F124" s="655"/>
      <c r="G124" s="631"/>
      <c r="H124" s="631"/>
      <c r="I124" s="631"/>
      <c r="J124" s="631"/>
      <c r="K124" s="631"/>
      <c r="L124" s="631"/>
    </row>
    <row r="125" spans="1:12" ht="15" hidden="1" customHeight="1" thickBot="1">
      <c r="A125" s="631"/>
      <c r="B125" s="656" t="s">
        <v>137</v>
      </c>
      <c r="C125" s="658"/>
      <c r="D125" s="655"/>
      <c r="E125" s="655"/>
      <c r="F125" s="655"/>
      <c r="G125" s="631"/>
      <c r="H125" s="631"/>
      <c r="I125" s="631"/>
      <c r="J125" s="631"/>
      <c r="K125" s="631"/>
      <c r="L125" s="631"/>
    </row>
    <row r="126" spans="1:12" ht="16.5" hidden="1" thickBot="1">
      <c r="A126" s="631"/>
      <c r="B126" s="654" t="s">
        <v>28</v>
      </c>
      <c r="C126" s="658">
        <v>0</v>
      </c>
      <c r="D126" s="655">
        <v>0</v>
      </c>
      <c r="E126" s="655">
        <v>0</v>
      </c>
      <c r="F126" s="655">
        <v>0</v>
      </c>
      <c r="G126" s="631"/>
      <c r="H126" s="631"/>
      <c r="I126" s="631"/>
      <c r="J126" s="631"/>
      <c r="K126" s="631"/>
      <c r="L126" s="631"/>
    </row>
    <row r="127" spans="1:12" ht="16.5" hidden="1" thickBot="1">
      <c r="A127" s="631"/>
      <c r="B127" s="656" t="s">
        <v>136</v>
      </c>
      <c r="C127" s="658"/>
      <c r="D127" s="655"/>
      <c r="E127" s="655"/>
      <c r="F127" s="655"/>
      <c r="G127" s="631"/>
      <c r="H127" s="631"/>
      <c r="I127" s="631"/>
      <c r="J127" s="631"/>
      <c r="K127" s="631"/>
      <c r="L127" s="631"/>
    </row>
    <row r="128" spans="1:12" ht="16.5" hidden="1" thickBot="1">
      <c r="A128" s="631"/>
      <c r="B128" s="656" t="s">
        <v>137</v>
      </c>
      <c r="C128" s="658"/>
      <c r="D128" s="655"/>
      <c r="E128" s="655"/>
      <c r="F128" s="655"/>
      <c r="G128" s="631"/>
      <c r="H128" s="631"/>
      <c r="I128" s="631"/>
      <c r="J128" s="631"/>
      <c r="K128" s="631"/>
      <c r="L128" s="631"/>
    </row>
    <row r="129" spans="1:12" ht="16.5" hidden="1" thickBot="1">
      <c r="A129" s="631"/>
      <c r="B129" s="654" t="s">
        <v>29</v>
      </c>
      <c r="C129" s="658"/>
      <c r="D129" s="655"/>
      <c r="E129" s="655"/>
      <c r="F129" s="655"/>
      <c r="G129" s="631"/>
      <c r="H129" s="631"/>
      <c r="I129" s="631"/>
      <c r="J129" s="631"/>
      <c r="K129" s="631"/>
      <c r="L129" s="631"/>
    </row>
    <row r="130" spans="1:12" ht="16.5" hidden="1" thickBot="1">
      <c r="A130" s="631"/>
      <c r="B130" s="656" t="s">
        <v>136</v>
      </c>
      <c r="C130" s="658"/>
      <c r="D130" s="655"/>
      <c r="E130" s="655"/>
      <c r="F130" s="655"/>
      <c r="G130" s="631"/>
      <c r="H130" s="631"/>
      <c r="I130" s="631"/>
      <c r="J130" s="631"/>
      <c r="K130" s="631"/>
      <c r="L130" s="631"/>
    </row>
    <row r="131" spans="1:12" ht="16.5" hidden="1" thickBot="1">
      <c r="A131" s="631"/>
      <c r="B131" s="656" t="s">
        <v>137</v>
      </c>
      <c r="C131" s="658"/>
      <c r="D131" s="655"/>
      <c r="E131" s="655"/>
      <c r="F131" s="655"/>
      <c r="G131" s="631"/>
      <c r="H131" s="631"/>
      <c r="I131" s="631"/>
      <c r="J131" s="631"/>
      <c r="K131" s="631"/>
      <c r="L131" s="631"/>
    </row>
    <row r="132" spans="1:12" ht="16.5" hidden="1" thickBot="1">
      <c r="A132" s="631"/>
      <c r="B132" s="669" t="s">
        <v>47</v>
      </c>
      <c r="C132" s="658">
        <f>C129+C126+C123+C120+C117+C114+C111</f>
        <v>0</v>
      </c>
      <c r="D132" s="658">
        <f>D129+D126+D123+D120+D117+D114+D111</f>
        <v>0</v>
      </c>
      <c r="E132" s="658">
        <f>E129+E126+E123+E120+E117+E114+E111</f>
        <v>0</v>
      </c>
      <c r="F132" s="658">
        <f>F129+F126+F123+F120+F117+F114+F111</f>
        <v>0</v>
      </c>
      <c r="G132" s="631"/>
      <c r="H132" s="631"/>
      <c r="I132" s="631"/>
      <c r="J132" s="631"/>
      <c r="K132" s="631"/>
      <c r="L132" s="631"/>
    </row>
    <row r="133" spans="1:12" ht="17.25" hidden="1" customHeight="1" thickBot="1">
      <c r="A133" s="631"/>
      <c r="B133" s="665" t="s">
        <v>31</v>
      </c>
      <c r="C133" s="666">
        <f>IF(C132-C103=0,0,"Error")</f>
        <v>0</v>
      </c>
      <c r="D133" s="666">
        <f>IF(D132-D103=0,0,"Error")</f>
        <v>0</v>
      </c>
      <c r="E133" s="666">
        <f>IF(E132-E103=0,0,"Error")</f>
        <v>0</v>
      </c>
      <c r="F133" s="666">
        <f>IF(F132-F103=0,0,"Error")</f>
        <v>0</v>
      </c>
      <c r="G133" s="631"/>
      <c r="H133" s="631"/>
      <c r="I133" s="631"/>
      <c r="J133" s="631"/>
      <c r="K133" s="631"/>
      <c r="L133" s="631"/>
    </row>
    <row r="134" spans="1:12" ht="16.5" thickBot="1">
      <c r="A134" s="631"/>
      <c r="B134" s="2007" t="s">
        <v>38</v>
      </c>
      <c r="C134" s="2008"/>
      <c r="D134" s="2008"/>
      <c r="E134" s="2008"/>
      <c r="F134" s="2009"/>
      <c r="G134" s="631"/>
      <c r="H134" s="631"/>
      <c r="I134" s="631"/>
      <c r="J134" s="631"/>
      <c r="K134" s="631"/>
      <c r="L134" s="631"/>
    </row>
    <row r="135" spans="1:12" ht="16.5" thickBot="1">
      <c r="A135" s="631"/>
      <c r="B135" s="2007" t="s">
        <v>39</v>
      </c>
      <c r="C135" s="2008"/>
      <c r="D135" s="2008"/>
      <c r="E135" s="2008"/>
      <c r="F135" s="2009"/>
      <c r="G135" s="631"/>
      <c r="H135" s="631"/>
      <c r="I135" s="631"/>
      <c r="J135" s="631"/>
      <c r="K135" s="631"/>
      <c r="L135" s="631"/>
    </row>
    <row r="136" spans="1:12" ht="16.5" thickBot="1">
      <c r="A136" s="631"/>
      <c r="B136" s="646" t="s">
        <v>48</v>
      </c>
      <c r="C136" s="2014"/>
      <c r="D136" s="2015"/>
      <c r="E136" s="2016"/>
      <c r="F136" s="2017"/>
      <c r="G136" s="631"/>
      <c r="H136" s="631"/>
      <c r="I136" s="631"/>
      <c r="J136" s="631"/>
      <c r="K136" s="631"/>
      <c r="L136" s="631"/>
    </row>
    <row r="137" spans="1:12" ht="30.75" customHeight="1" thickBot="1">
      <c r="A137" s="631"/>
      <c r="B137" s="646" t="s">
        <v>67</v>
      </c>
      <c r="C137" s="646"/>
      <c r="D137" s="673" t="s">
        <v>138</v>
      </c>
      <c r="E137" s="2018" t="s">
        <v>2223</v>
      </c>
      <c r="F137" s="2019"/>
      <c r="G137" s="631"/>
      <c r="H137" s="1997" t="s">
        <v>1449</v>
      </c>
      <c r="I137" s="1998"/>
      <c r="J137" s="1998"/>
      <c r="K137" s="1998"/>
      <c r="L137" s="1999"/>
    </row>
    <row r="138" spans="1:12" ht="26.25" customHeight="1" thickBot="1">
      <c r="A138" s="631"/>
      <c r="B138" s="674"/>
      <c r="C138" s="1985"/>
      <c r="D138" s="2006"/>
      <c r="E138" s="1986"/>
      <c r="F138" s="1987"/>
      <c r="G138" s="631"/>
      <c r="H138" s="2000"/>
      <c r="I138" s="2001"/>
      <c r="J138" s="2001"/>
      <c r="K138" s="2001"/>
      <c r="L138" s="2002"/>
    </row>
    <row r="139" spans="1:12" ht="33.75" customHeight="1" thickBot="1">
      <c r="A139" s="631"/>
      <c r="B139" s="647" t="s">
        <v>14</v>
      </c>
      <c r="C139" s="2014" t="s">
        <v>2224</v>
      </c>
      <c r="D139" s="2015"/>
      <c r="E139" s="2016"/>
      <c r="F139" s="2017"/>
      <c r="G139" s="631"/>
      <c r="H139" s="2003"/>
      <c r="I139" s="2004"/>
      <c r="J139" s="2004"/>
      <c r="K139" s="2004"/>
      <c r="L139" s="2005"/>
    </row>
    <row r="140" spans="1:12" ht="24.75" customHeight="1" thickBot="1">
      <c r="A140" s="631"/>
      <c r="B140" s="647" t="s">
        <v>15</v>
      </c>
      <c r="C140" s="1991" t="s">
        <v>2225</v>
      </c>
      <c r="D140" s="1992"/>
      <c r="E140" s="1992"/>
      <c r="F140" s="1993"/>
      <c r="G140" s="631"/>
      <c r="H140" s="631"/>
      <c r="I140" s="631"/>
      <c r="J140" s="631"/>
      <c r="K140" s="631"/>
      <c r="L140" s="631"/>
    </row>
    <row r="141" spans="1:12" ht="12.75" customHeight="1">
      <c r="A141" s="631"/>
      <c r="B141" s="1983"/>
      <c r="C141" s="648">
        <v>2021</v>
      </c>
      <c r="D141" s="648">
        <v>2022</v>
      </c>
      <c r="E141" s="648">
        <v>2023</v>
      </c>
      <c r="F141" s="648">
        <v>2024</v>
      </c>
      <c r="G141" s="631"/>
      <c r="H141" s="631"/>
      <c r="I141" s="631"/>
      <c r="J141" s="631"/>
      <c r="K141" s="631"/>
      <c r="L141" s="631"/>
    </row>
    <row r="142" spans="1:12" ht="15" customHeight="1" thickBot="1">
      <c r="A142" s="631"/>
      <c r="B142" s="1984"/>
      <c r="C142" s="649" t="s">
        <v>7</v>
      </c>
      <c r="D142" s="649" t="s">
        <v>8</v>
      </c>
      <c r="E142" s="649" t="s">
        <v>8</v>
      </c>
      <c r="F142" s="649" t="s">
        <v>8</v>
      </c>
      <c r="G142" s="631"/>
      <c r="H142" s="631"/>
      <c r="I142" s="631"/>
      <c r="J142" s="631"/>
      <c r="K142" s="631"/>
      <c r="L142" s="631"/>
    </row>
    <row r="143" spans="1:12" ht="16.5" thickBot="1">
      <c r="A143" s="631"/>
      <c r="B143" s="647" t="s">
        <v>16</v>
      </c>
      <c r="C143" s="650">
        <v>11</v>
      </c>
      <c r="D143" s="650">
        <v>14</v>
      </c>
      <c r="E143" s="650">
        <v>14</v>
      </c>
      <c r="F143" s="650">
        <v>14</v>
      </c>
      <c r="G143" s="631"/>
      <c r="H143" s="631"/>
      <c r="I143" s="631"/>
      <c r="J143" s="631"/>
      <c r="K143" s="631"/>
      <c r="L143" s="631"/>
    </row>
    <row r="144" spans="1:12" ht="16.5" thickBot="1">
      <c r="A144" s="631"/>
      <c r="B144" s="647" t="s">
        <v>17</v>
      </c>
      <c r="C144" s="650">
        <v>1000</v>
      </c>
      <c r="D144" s="650">
        <v>1000</v>
      </c>
      <c r="E144" s="650">
        <v>1000</v>
      </c>
      <c r="F144" s="650">
        <v>1000</v>
      </c>
      <c r="G144" s="631"/>
      <c r="H144" s="631"/>
      <c r="I144" s="631"/>
      <c r="J144" s="631"/>
      <c r="K144" s="631"/>
      <c r="L144" s="631"/>
    </row>
    <row r="145" spans="1:12" ht="16.5" thickBot="1">
      <c r="A145" s="631"/>
      <c r="B145" s="647" t="s">
        <v>18</v>
      </c>
      <c r="C145" s="650">
        <f>C144/C143</f>
        <v>90.909090909090907</v>
      </c>
      <c r="D145" s="650">
        <f>D144/D143</f>
        <v>71.428571428571431</v>
      </c>
      <c r="E145" s="650">
        <f>E144/E143</f>
        <v>71.428571428571431</v>
      </c>
      <c r="F145" s="650">
        <f>F144/F143</f>
        <v>71.428571428571431</v>
      </c>
      <c r="G145" s="631"/>
      <c r="H145" s="631"/>
      <c r="I145" s="631"/>
      <c r="J145" s="631"/>
      <c r="K145" s="631"/>
      <c r="L145" s="631"/>
    </row>
    <row r="146" spans="1:12" ht="16.5" thickBot="1">
      <c r="A146" s="631"/>
      <c r="B146" s="647" t="s">
        <v>19</v>
      </c>
      <c r="C146" s="651" t="s">
        <v>20</v>
      </c>
      <c r="D146" s="652">
        <f>D143/C143-1</f>
        <v>0.27272727272727271</v>
      </c>
      <c r="E146" s="652">
        <f t="shared" ref="E146:F148" si="3">E143/D143-1</f>
        <v>0</v>
      </c>
      <c r="F146" s="652">
        <f t="shared" si="3"/>
        <v>0</v>
      </c>
      <c r="G146" s="631"/>
      <c r="H146" s="653"/>
      <c r="I146" s="653"/>
      <c r="J146" s="653"/>
      <c r="K146" s="653"/>
      <c r="L146" s="653"/>
    </row>
    <row r="147" spans="1:12" ht="16.5" thickBot="1">
      <c r="A147" s="631"/>
      <c r="B147" s="647" t="s">
        <v>21</v>
      </c>
      <c r="C147" s="651" t="s">
        <v>20</v>
      </c>
      <c r="D147" s="652">
        <f>D144/C144-1</f>
        <v>0</v>
      </c>
      <c r="E147" s="652">
        <f t="shared" si="3"/>
        <v>0</v>
      </c>
      <c r="F147" s="652">
        <f t="shared" si="3"/>
        <v>0</v>
      </c>
      <c r="G147" s="631"/>
      <c r="H147" s="631"/>
      <c r="I147" s="631"/>
      <c r="J147" s="631"/>
      <c r="K147" s="631"/>
      <c r="L147" s="631"/>
    </row>
    <row r="148" spans="1:12" ht="16.5" thickBot="1">
      <c r="A148" s="631"/>
      <c r="B148" s="647" t="s">
        <v>22</v>
      </c>
      <c r="C148" s="651" t="s">
        <v>20</v>
      </c>
      <c r="D148" s="652">
        <f>D145/C145-1</f>
        <v>-0.21428571428571419</v>
      </c>
      <c r="E148" s="652">
        <f t="shared" si="3"/>
        <v>0</v>
      </c>
      <c r="F148" s="652">
        <f t="shared" si="3"/>
        <v>0</v>
      </c>
      <c r="G148" s="631"/>
      <c r="H148" s="631"/>
      <c r="I148" s="631"/>
      <c r="J148" s="631"/>
      <c r="K148" s="631"/>
      <c r="L148" s="631"/>
    </row>
    <row r="149" spans="1:12" ht="23.25" customHeight="1" thickBot="1">
      <c r="A149" s="631"/>
      <c r="B149" s="1994" t="s">
        <v>1451</v>
      </c>
      <c r="C149" s="1995"/>
      <c r="D149" s="1995"/>
      <c r="E149" s="1995"/>
      <c r="F149" s="1996"/>
      <c r="G149" s="631"/>
      <c r="H149" s="631"/>
      <c r="I149" s="631"/>
      <c r="J149" s="631"/>
      <c r="K149" s="631"/>
      <c r="L149" s="631"/>
    </row>
    <row r="150" spans="1:12" ht="20.25" customHeight="1">
      <c r="A150" s="631"/>
      <c r="B150" s="1983"/>
      <c r="C150" s="648">
        <v>2021</v>
      </c>
      <c r="D150" s="648">
        <v>2022</v>
      </c>
      <c r="E150" s="648">
        <v>2023</v>
      </c>
      <c r="F150" s="648">
        <v>2024</v>
      </c>
      <c r="G150" s="631"/>
      <c r="H150" s="631"/>
      <c r="I150" s="631"/>
      <c r="J150" s="631"/>
      <c r="K150" s="631"/>
      <c r="L150" s="631"/>
    </row>
    <row r="151" spans="1:12" ht="15.75" customHeight="1" thickBot="1">
      <c r="A151" s="631"/>
      <c r="B151" s="1984"/>
      <c r="C151" s="649" t="s">
        <v>7</v>
      </c>
      <c r="D151" s="649" t="s">
        <v>8</v>
      </c>
      <c r="E151" s="649" t="s">
        <v>8</v>
      </c>
      <c r="F151" s="649" t="s">
        <v>8</v>
      </c>
      <c r="G151" s="631"/>
      <c r="H151" s="631"/>
      <c r="I151" s="631"/>
      <c r="J151" s="631"/>
      <c r="K151" s="631"/>
      <c r="L151" s="631"/>
    </row>
    <row r="152" spans="1:12" ht="16.5" thickBot="1">
      <c r="A152" s="631"/>
      <c r="B152" s="654" t="s">
        <v>41</v>
      </c>
      <c r="C152" s="655">
        <f>C153+C154+C155+C156</f>
        <v>0</v>
      </c>
      <c r="D152" s="655">
        <f>D153+D154+D155+D156</f>
        <v>0</v>
      </c>
      <c r="E152" s="655">
        <f>E153+E154+E155+E156</f>
        <v>0</v>
      </c>
      <c r="F152" s="655">
        <f>F153+F154+F155+F156</f>
        <v>0</v>
      </c>
      <c r="G152" s="631"/>
      <c r="H152" s="631"/>
      <c r="I152" s="631"/>
      <c r="J152" s="631"/>
      <c r="K152" s="631"/>
      <c r="L152" s="631"/>
    </row>
    <row r="153" spans="1:12" ht="16.5" thickBot="1">
      <c r="A153" s="631"/>
      <c r="B153" s="656" t="s">
        <v>136</v>
      </c>
      <c r="C153" s="655"/>
      <c r="D153" s="655"/>
      <c r="E153" s="655"/>
      <c r="F153" s="655"/>
      <c r="G153" s="631"/>
      <c r="H153" s="631"/>
      <c r="I153" s="631"/>
      <c r="J153" s="631"/>
      <c r="K153" s="631"/>
      <c r="L153" s="631"/>
    </row>
    <row r="154" spans="1:12" ht="16.5" thickBot="1">
      <c r="A154" s="631"/>
      <c r="B154" s="656" t="s">
        <v>141</v>
      </c>
      <c r="C154" s="655"/>
      <c r="D154" s="655"/>
      <c r="E154" s="655"/>
      <c r="F154" s="655"/>
      <c r="G154" s="631"/>
      <c r="H154" s="631"/>
      <c r="I154" s="631"/>
      <c r="J154" s="631"/>
      <c r="K154" s="631"/>
      <c r="L154" s="631"/>
    </row>
    <row r="155" spans="1:12" ht="16.5" thickBot="1">
      <c r="A155" s="631"/>
      <c r="B155" s="656" t="s">
        <v>142</v>
      </c>
      <c r="C155" s="655"/>
      <c r="D155" s="655"/>
      <c r="E155" s="655"/>
      <c r="F155" s="655"/>
      <c r="G155" s="631"/>
      <c r="H155" s="631"/>
      <c r="I155" s="631"/>
      <c r="J155" s="631"/>
      <c r="K155" s="631"/>
      <c r="L155" s="631"/>
    </row>
    <row r="156" spans="1:12" ht="16.5" thickBot="1">
      <c r="A156" s="631"/>
      <c r="B156" s="656" t="s">
        <v>143</v>
      </c>
      <c r="C156" s="655"/>
      <c r="D156" s="655"/>
      <c r="E156" s="655"/>
      <c r="F156" s="655"/>
      <c r="G156" s="631"/>
      <c r="H156" s="631"/>
      <c r="I156" s="631"/>
      <c r="J156" s="631"/>
      <c r="K156" s="631"/>
      <c r="L156" s="631"/>
    </row>
    <row r="157" spans="1:12" ht="16.5" thickBot="1">
      <c r="A157" s="631"/>
      <c r="B157" s="654" t="s">
        <v>42</v>
      </c>
      <c r="C157" s="658">
        <f>C158+C159+C160+C161</f>
        <v>1000</v>
      </c>
      <c r="D157" s="658">
        <f>D158+D159+D160+D161</f>
        <v>1000</v>
      </c>
      <c r="E157" s="658">
        <f>E158+E159+E160+E161</f>
        <v>1000</v>
      </c>
      <c r="F157" s="658">
        <f>F158+F159+F160+F161</f>
        <v>1000</v>
      </c>
      <c r="G157" s="631"/>
      <c r="H157" s="631"/>
      <c r="I157" s="631"/>
      <c r="J157" s="631"/>
      <c r="K157" s="631"/>
      <c r="L157" s="631"/>
    </row>
    <row r="158" spans="1:12" ht="16.5" thickBot="1">
      <c r="A158" s="631"/>
      <c r="B158" s="656" t="s">
        <v>136</v>
      </c>
      <c r="C158" s="658">
        <v>1000</v>
      </c>
      <c r="D158" s="655">
        <v>1000</v>
      </c>
      <c r="E158" s="655">
        <v>1000</v>
      </c>
      <c r="F158" s="655">
        <v>1000</v>
      </c>
      <c r="G158" s="631"/>
      <c r="H158" s="631"/>
      <c r="I158" s="631"/>
      <c r="J158" s="631"/>
      <c r="K158" s="631"/>
      <c r="L158" s="631"/>
    </row>
    <row r="159" spans="1:12" ht="16.5" thickBot="1">
      <c r="A159" s="631"/>
      <c r="B159" s="656" t="s">
        <v>141</v>
      </c>
      <c r="C159" s="658"/>
      <c r="D159" s="655"/>
      <c r="E159" s="655"/>
      <c r="F159" s="655"/>
      <c r="G159" s="631"/>
      <c r="H159" s="631"/>
      <c r="I159" s="631"/>
      <c r="J159" s="631"/>
      <c r="K159" s="631"/>
      <c r="L159" s="631"/>
    </row>
    <row r="160" spans="1:12" ht="16.5" thickBot="1">
      <c r="A160" s="631"/>
      <c r="B160" s="656" t="s">
        <v>142</v>
      </c>
      <c r="C160" s="658"/>
      <c r="D160" s="655"/>
      <c r="E160" s="655"/>
      <c r="F160" s="655"/>
      <c r="G160" s="631"/>
      <c r="H160" s="631"/>
      <c r="I160" s="631"/>
      <c r="J160" s="631"/>
      <c r="K160" s="631"/>
      <c r="L160" s="631"/>
    </row>
    <row r="161" spans="1:12" ht="16.5" thickBot="1">
      <c r="A161" s="631"/>
      <c r="B161" s="656" t="s">
        <v>143</v>
      </c>
      <c r="C161" s="658"/>
      <c r="D161" s="655"/>
      <c r="E161" s="655"/>
      <c r="F161" s="655"/>
      <c r="G161" s="631"/>
      <c r="H161" s="631"/>
      <c r="I161" s="631"/>
      <c r="J161" s="631"/>
      <c r="K161" s="631"/>
      <c r="L161" s="631"/>
    </row>
    <row r="162" spans="1:12" ht="16.5" thickBot="1">
      <c r="A162" s="631"/>
      <c r="B162" s="675" t="s">
        <v>30</v>
      </c>
      <c r="C162" s="658">
        <f>C152+C157</f>
        <v>1000</v>
      </c>
      <c r="D162" s="658">
        <f>D152+D157</f>
        <v>1000</v>
      </c>
      <c r="E162" s="658">
        <f>E152+E157</f>
        <v>1000</v>
      </c>
      <c r="F162" s="658">
        <f>F152+F157</f>
        <v>1000</v>
      </c>
      <c r="G162" s="631"/>
      <c r="H162" s="631"/>
      <c r="I162" s="631"/>
      <c r="J162" s="631"/>
      <c r="K162" s="631"/>
      <c r="L162" s="631"/>
    </row>
    <row r="163" spans="1:12" ht="63.75" hidden="1" thickBot="1">
      <c r="A163" s="631"/>
      <c r="B163" s="646" t="s">
        <v>32</v>
      </c>
      <c r="C163" s="646" t="s">
        <v>182</v>
      </c>
      <c r="D163" s="673" t="s">
        <v>138</v>
      </c>
      <c r="E163" s="1986"/>
      <c r="F163" s="1987"/>
      <c r="G163" s="631"/>
      <c r="H163" s="631"/>
      <c r="I163" s="631"/>
      <c r="J163" s="631"/>
      <c r="K163" s="631"/>
      <c r="L163" s="631"/>
    </row>
    <row r="164" spans="1:12" ht="17.25" hidden="1" customHeight="1" thickBot="1">
      <c r="A164" s="631"/>
      <c r="B164" s="647" t="s">
        <v>14</v>
      </c>
      <c r="C164" s="1988" t="s">
        <v>53</v>
      </c>
      <c r="D164" s="1989"/>
      <c r="E164" s="1989"/>
      <c r="F164" s="1990"/>
      <c r="G164" s="631"/>
      <c r="H164" s="631"/>
      <c r="I164" s="631"/>
      <c r="J164" s="631"/>
      <c r="K164" s="631"/>
      <c r="L164" s="631"/>
    </row>
    <row r="165" spans="1:12" ht="16.5" hidden="1" thickBot="1">
      <c r="A165" s="631"/>
      <c r="B165" s="647" t="s">
        <v>15</v>
      </c>
      <c r="C165" s="1991" t="s">
        <v>183</v>
      </c>
      <c r="D165" s="1992"/>
      <c r="E165" s="1992"/>
      <c r="F165" s="1993"/>
      <c r="G165" s="631"/>
      <c r="H165" s="631"/>
      <c r="I165" s="631"/>
      <c r="J165" s="631"/>
      <c r="K165" s="631"/>
      <c r="L165" s="631"/>
    </row>
    <row r="166" spans="1:12" ht="12.75" hidden="1" customHeight="1">
      <c r="A166" s="631"/>
      <c r="B166" s="1983"/>
      <c r="C166" s="648">
        <v>2021</v>
      </c>
      <c r="D166" s="648">
        <v>2022</v>
      </c>
      <c r="E166" s="648">
        <v>2023</v>
      </c>
      <c r="F166" s="648">
        <v>2024</v>
      </c>
      <c r="G166" s="631"/>
      <c r="H166" s="631"/>
      <c r="I166" s="631"/>
      <c r="J166" s="631"/>
      <c r="K166" s="631"/>
      <c r="L166" s="631"/>
    </row>
    <row r="167" spans="1:12" ht="16.5" hidden="1" customHeight="1" thickBot="1">
      <c r="A167" s="631"/>
      <c r="B167" s="1984"/>
      <c r="C167" s="649" t="s">
        <v>7</v>
      </c>
      <c r="D167" s="649" t="s">
        <v>8</v>
      </c>
      <c r="E167" s="649" t="s">
        <v>8</v>
      </c>
      <c r="F167" s="649" t="s">
        <v>8</v>
      </c>
      <c r="G167" s="631"/>
      <c r="H167" s="631"/>
      <c r="I167" s="631"/>
      <c r="J167" s="631"/>
      <c r="K167" s="631"/>
      <c r="L167" s="631"/>
    </row>
    <row r="168" spans="1:12" ht="16.5" hidden="1" thickBot="1">
      <c r="A168" s="631"/>
      <c r="B168" s="647" t="s">
        <v>16</v>
      </c>
      <c r="C168" s="647"/>
      <c r="D168" s="651">
        <v>0</v>
      </c>
      <c r="E168" s="647"/>
      <c r="F168" s="647"/>
      <c r="G168" s="631"/>
      <c r="H168" s="631"/>
      <c r="I168" s="631"/>
      <c r="J168" s="631"/>
      <c r="K168" s="631"/>
      <c r="L168" s="631"/>
    </row>
    <row r="169" spans="1:12" ht="16.5" hidden="1" thickBot="1">
      <c r="A169" s="631"/>
      <c r="B169" s="647" t="s">
        <v>17</v>
      </c>
      <c r="C169" s="650"/>
      <c r="D169" s="650">
        <f>D187</f>
        <v>0</v>
      </c>
      <c r="E169" s="650"/>
      <c r="F169" s="650"/>
      <c r="G169" s="631"/>
      <c r="H169" s="631"/>
      <c r="I169" s="631"/>
      <c r="J169" s="631"/>
      <c r="K169" s="631"/>
      <c r="L169" s="631"/>
    </row>
    <row r="170" spans="1:12" ht="16.5" hidden="1" thickBot="1">
      <c r="A170" s="631"/>
      <c r="B170" s="647" t="s">
        <v>18</v>
      </c>
      <c r="C170" s="650" t="e">
        <f>C169/C168</f>
        <v>#DIV/0!</v>
      </c>
      <c r="D170" s="650" t="e">
        <f>D169/D168</f>
        <v>#DIV/0!</v>
      </c>
      <c r="E170" s="650" t="e">
        <f>E169/E168</f>
        <v>#DIV/0!</v>
      </c>
      <c r="F170" s="650" t="e">
        <f>F169/F168</f>
        <v>#DIV/0!</v>
      </c>
      <c r="G170" s="631"/>
      <c r="H170" s="631"/>
      <c r="I170" s="631"/>
      <c r="J170" s="631"/>
      <c r="K170" s="631"/>
      <c r="L170" s="631"/>
    </row>
    <row r="171" spans="1:12" ht="16.5" hidden="1" thickBot="1">
      <c r="A171" s="631"/>
      <c r="B171" s="647" t="s">
        <v>19</v>
      </c>
      <c r="C171" s="651" t="s">
        <v>20</v>
      </c>
      <c r="D171" s="652" t="e">
        <f>D168/C168-1</f>
        <v>#DIV/0!</v>
      </c>
      <c r="E171" s="652" t="e">
        <f t="shared" ref="E171:F173" si="4">E168/D168-1</f>
        <v>#DIV/0!</v>
      </c>
      <c r="F171" s="652" t="e">
        <f t="shared" si="4"/>
        <v>#DIV/0!</v>
      </c>
      <c r="G171" s="631"/>
      <c r="H171" s="653"/>
      <c r="I171" s="653"/>
      <c r="J171" s="653"/>
      <c r="K171" s="653"/>
      <c r="L171" s="653"/>
    </row>
    <row r="172" spans="1:12" ht="16.5" hidden="1" thickBot="1">
      <c r="A172" s="631"/>
      <c r="B172" s="647" t="s">
        <v>21</v>
      </c>
      <c r="C172" s="651" t="s">
        <v>20</v>
      </c>
      <c r="D172" s="652" t="e">
        <f>D169/C169-1</f>
        <v>#DIV/0!</v>
      </c>
      <c r="E172" s="652" t="e">
        <f t="shared" si="4"/>
        <v>#DIV/0!</v>
      </c>
      <c r="F172" s="652" t="e">
        <f t="shared" si="4"/>
        <v>#DIV/0!</v>
      </c>
      <c r="G172" s="631"/>
      <c r="H172" s="631"/>
      <c r="I172" s="631"/>
      <c r="J172" s="631"/>
      <c r="K172" s="631"/>
      <c r="L172" s="631"/>
    </row>
    <row r="173" spans="1:12" ht="16.5" hidden="1" thickBot="1">
      <c r="A173" s="631"/>
      <c r="B173" s="647" t="s">
        <v>22</v>
      </c>
      <c r="C173" s="651" t="s">
        <v>20</v>
      </c>
      <c r="D173" s="652" t="e">
        <f>D170/C170-1</f>
        <v>#DIV/0!</v>
      </c>
      <c r="E173" s="652" t="e">
        <f t="shared" si="4"/>
        <v>#DIV/0!</v>
      </c>
      <c r="F173" s="652" t="e">
        <f t="shared" si="4"/>
        <v>#DIV/0!</v>
      </c>
      <c r="G173" s="631"/>
      <c r="H173" s="631"/>
      <c r="I173" s="631"/>
      <c r="J173" s="631"/>
      <c r="K173" s="631"/>
      <c r="L173" s="631"/>
    </row>
    <row r="174" spans="1:12" ht="22.5" hidden="1" customHeight="1" thickBot="1">
      <c r="A174" s="631"/>
      <c r="B174" s="1994" t="s">
        <v>1455</v>
      </c>
      <c r="C174" s="1995"/>
      <c r="D174" s="1995"/>
      <c r="E174" s="1995"/>
      <c r="F174" s="1996"/>
      <c r="G174" s="631"/>
      <c r="H174" s="631"/>
      <c r="I174" s="631"/>
      <c r="J174" s="631"/>
      <c r="K174" s="631"/>
      <c r="L174" s="631"/>
    </row>
    <row r="175" spans="1:12" ht="12.75" hidden="1" customHeight="1">
      <c r="A175" s="631"/>
      <c r="B175" s="1983"/>
      <c r="C175" s="648">
        <v>2019</v>
      </c>
      <c r="D175" s="648">
        <v>2020</v>
      </c>
      <c r="E175" s="648">
        <v>2021</v>
      </c>
      <c r="F175" s="648">
        <v>2022</v>
      </c>
      <c r="G175" s="631"/>
      <c r="H175" s="631"/>
      <c r="I175" s="631"/>
      <c r="J175" s="631"/>
      <c r="K175" s="631"/>
      <c r="L175" s="631"/>
    </row>
    <row r="176" spans="1:12" ht="18.75" hidden="1" customHeight="1" thickBot="1">
      <c r="A176" s="631"/>
      <c r="B176" s="1984"/>
      <c r="C176" s="649" t="s">
        <v>7</v>
      </c>
      <c r="D176" s="649" t="s">
        <v>8</v>
      </c>
      <c r="E176" s="649" t="s">
        <v>8</v>
      </c>
      <c r="F176" s="649" t="s">
        <v>8</v>
      </c>
      <c r="G176" s="631"/>
      <c r="H176" s="631"/>
      <c r="I176" s="631"/>
      <c r="J176" s="631"/>
      <c r="K176" s="631"/>
      <c r="L176" s="631"/>
    </row>
    <row r="177" spans="1:12" ht="16.5" hidden="1" thickBot="1">
      <c r="A177" s="631"/>
      <c r="B177" s="654" t="s">
        <v>41</v>
      </c>
      <c r="C177" s="655">
        <f>C178+C179+C180+C181</f>
        <v>0</v>
      </c>
      <c r="D177" s="655">
        <f>D178+D179+D180+D181</f>
        <v>0</v>
      </c>
      <c r="E177" s="655">
        <f>E178+E179+E180+E181</f>
        <v>0</v>
      </c>
      <c r="F177" s="655">
        <f>F178+F179+F180+F181</f>
        <v>0</v>
      </c>
      <c r="G177" s="631"/>
      <c r="H177" s="631"/>
      <c r="I177" s="631"/>
      <c r="J177" s="631"/>
      <c r="K177" s="631"/>
      <c r="L177" s="631"/>
    </row>
    <row r="178" spans="1:12" ht="16.5" hidden="1" thickBot="1">
      <c r="A178" s="631"/>
      <c r="B178" s="656" t="s">
        <v>136</v>
      </c>
      <c r="C178" s="655"/>
      <c r="D178" s="655"/>
      <c r="E178" s="655"/>
      <c r="F178" s="655"/>
      <c r="G178" s="631"/>
      <c r="H178" s="631"/>
      <c r="I178" s="631"/>
      <c r="J178" s="631"/>
      <c r="K178" s="631"/>
      <c r="L178" s="631"/>
    </row>
    <row r="179" spans="1:12" ht="16.5" hidden="1" thickBot="1">
      <c r="A179" s="631"/>
      <c r="B179" s="656" t="s">
        <v>141</v>
      </c>
      <c r="C179" s="655"/>
      <c r="D179" s="655"/>
      <c r="E179" s="655"/>
      <c r="F179" s="655"/>
      <c r="G179" s="631"/>
      <c r="H179" s="631"/>
      <c r="I179" s="631"/>
      <c r="J179" s="631"/>
      <c r="K179" s="631"/>
      <c r="L179" s="631"/>
    </row>
    <row r="180" spans="1:12" ht="16.5" hidden="1" thickBot="1">
      <c r="A180" s="631"/>
      <c r="B180" s="656" t="s">
        <v>142</v>
      </c>
      <c r="C180" s="655"/>
      <c r="D180" s="655"/>
      <c r="E180" s="655"/>
      <c r="F180" s="655"/>
      <c r="G180" s="631"/>
      <c r="H180" s="631"/>
      <c r="I180" s="631"/>
      <c r="J180" s="631"/>
      <c r="K180" s="631"/>
      <c r="L180" s="631"/>
    </row>
    <row r="181" spans="1:12" ht="16.5" hidden="1" thickBot="1">
      <c r="A181" s="631"/>
      <c r="B181" s="656" t="s">
        <v>143</v>
      </c>
      <c r="C181" s="655"/>
      <c r="D181" s="655"/>
      <c r="E181" s="655"/>
      <c r="F181" s="655"/>
      <c r="G181" s="631"/>
      <c r="H181" s="631"/>
      <c r="I181" s="631"/>
      <c r="J181" s="631"/>
      <c r="K181" s="631"/>
      <c r="L181" s="631"/>
    </row>
    <row r="182" spans="1:12" ht="16.5" hidden="1" thickBot="1">
      <c r="A182" s="631"/>
      <c r="B182" s="654" t="s">
        <v>42</v>
      </c>
      <c r="C182" s="658">
        <f>C183+C184+C185+C186</f>
        <v>0</v>
      </c>
      <c r="D182" s="658">
        <f>D183+D184+D185+D186</f>
        <v>0</v>
      </c>
      <c r="E182" s="658">
        <f>E183+E184+E185+E186</f>
        <v>0</v>
      </c>
      <c r="F182" s="658">
        <f>F183+F184+F185+F186</f>
        <v>0</v>
      </c>
      <c r="G182" s="631"/>
      <c r="H182" s="631"/>
      <c r="I182" s="631"/>
      <c r="J182" s="631"/>
      <c r="K182" s="631"/>
      <c r="L182" s="631"/>
    </row>
    <row r="183" spans="1:12" ht="16.5" hidden="1" thickBot="1">
      <c r="A183" s="631"/>
      <c r="B183" s="656" t="s">
        <v>136</v>
      </c>
      <c r="C183" s="658"/>
      <c r="D183" s="659">
        <v>0</v>
      </c>
      <c r="E183" s="655"/>
      <c r="F183" s="655"/>
      <c r="G183" s="631"/>
      <c r="H183" s="631"/>
      <c r="I183" s="631"/>
      <c r="J183" s="631"/>
      <c r="K183" s="631"/>
      <c r="L183" s="631"/>
    </row>
    <row r="184" spans="1:12" ht="16.5" hidden="1" thickBot="1">
      <c r="A184" s="631"/>
      <c r="B184" s="656" t="s">
        <v>141</v>
      </c>
      <c r="C184" s="658"/>
      <c r="D184" s="655"/>
      <c r="E184" s="655"/>
      <c r="F184" s="655"/>
      <c r="G184" s="631"/>
      <c r="H184" s="631"/>
      <c r="I184" s="631"/>
      <c r="J184" s="631"/>
      <c r="K184" s="631"/>
      <c r="L184" s="631"/>
    </row>
    <row r="185" spans="1:12" ht="16.5" hidden="1" thickBot="1">
      <c r="A185" s="631"/>
      <c r="B185" s="656" t="s">
        <v>142</v>
      </c>
      <c r="C185" s="658"/>
      <c r="D185" s="655"/>
      <c r="E185" s="655"/>
      <c r="F185" s="655"/>
      <c r="G185" s="631"/>
      <c r="H185" s="631"/>
      <c r="I185" s="631"/>
      <c r="J185" s="631"/>
      <c r="K185" s="631"/>
      <c r="L185" s="631"/>
    </row>
    <row r="186" spans="1:12" ht="16.5" hidden="1" thickBot="1">
      <c r="A186" s="631"/>
      <c r="B186" s="656" t="s">
        <v>143</v>
      </c>
      <c r="C186" s="658"/>
      <c r="D186" s="655"/>
      <c r="E186" s="655"/>
      <c r="F186" s="655"/>
      <c r="G186" s="631"/>
      <c r="H186" s="631"/>
      <c r="I186" s="631"/>
      <c r="J186" s="631"/>
      <c r="K186" s="631"/>
      <c r="L186" s="631"/>
    </row>
    <row r="187" spans="1:12" ht="16.5" hidden="1" thickBot="1">
      <c r="A187" s="631"/>
      <c r="B187" s="675" t="s">
        <v>144</v>
      </c>
      <c r="C187" s="658">
        <f>C177+C182</f>
        <v>0</v>
      </c>
      <c r="D187" s="658">
        <f>D177+D182</f>
        <v>0</v>
      </c>
      <c r="E187" s="658">
        <f>E177+E182</f>
        <v>0</v>
      </c>
      <c r="F187" s="658">
        <f>F177+F182</f>
        <v>0</v>
      </c>
      <c r="G187" s="631"/>
      <c r="H187" s="631"/>
      <c r="I187" s="631"/>
      <c r="J187" s="631"/>
      <c r="K187" s="631"/>
      <c r="L187" s="631"/>
    </row>
    <row r="188" spans="1:12" ht="63.75" hidden="1" thickBot="1">
      <c r="A188" s="631"/>
      <c r="B188" s="646" t="s">
        <v>64</v>
      </c>
      <c r="C188" s="676"/>
      <c r="D188" s="677" t="s">
        <v>138</v>
      </c>
      <c r="E188" s="678"/>
      <c r="F188" s="679"/>
      <c r="G188" s="631"/>
      <c r="H188" s="631"/>
      <c r="I188" s="631"/>
      <c r="J188" s="631"/>
      <c r="K188" s="631"/>
      <c r="L188" s="631"/>
    </row>
    <row r="189" spans="1:12" ht="17.25" hidden="1" customHeight="1" thickBot="1">
      <c r="A189" s="631"/>
      <c r="B189" s="647" t="s">
        <v>14</v>
      </c>
      <c r="C189" s="1988"/>
      <c r="D189" s="1989"/>
      <c r="E189" s="1989"/>
      <c r="F189" s="1990"/>
      <c r="G189" s="631"/>
      <c r="H189" s="631"/>
      <c r="I189" s="631"/>
      <c r="J189" s="631"/>
      <c r="K189" s="631"/>
      <c r="L189" s="631"/>
    </row>
    <row r="190" spans="1:12" ht="16.5" hidden="1" thickBot="1">
      <c r="A190" s="631"/>
      <c r="B190" s="647" t="s">
        <v>15</v>
      </c>
      <c r="C190" s="1991"/>
      <c r="D190" s="1992"/>
      <c r="E190" s="1992"/>
      <c r="F190" s="1993"/>
      <c r="G190" s="631"/>
      <c r="H190" s="631"/>
      <c r="I190" s="631"/>
      <c r="J190" s="631"/>
      <c r="K190" s="631"/>
      <c r="L190" s="631"/>
    </row>
    <row r="191" spans="1:12" ht="12.75" hidden="1" customHeight="1">
      <c r="A191" s="631"/>
      <c r="B191" s="1983"/>
      <c r="C191" s="648">
        <v>2018</v>
      </c>
      <c r="D191" s="648">
        <v>2019</v>
      </c>
      <c r="E191" s="648">
        <v>2020</v>
      </c>
      <c r="F191" s="648">
        <v>2021</v>
      </c>
      <c r="G191" s="631"/>
      <c r="H191" s="631"/>
      <c r="I191" s="631"/>
      <c r="J191" s="631"/>
      <c r="K191" s="631"/>
      <c r="L191" s="631"/>
    </row>
    <row r="192" spans="1:12" ht="9" hidden="1" customHeight="1" thickBot="1">
      <c r="A192" s="631"/>
      <c r="B192" s="1984"/>
      <c r="C192" s="649" t="s">
        <v>7</v>
      </c>
      <c r="D192" s="649" t="s">
        <v>8</v>
      </c>
      <c r="E192" s="649" t="s">
        <v>8</v>
      </c>
      <c r="F192" s="649" t="s">
        <v>8</v>
      </c>
      <c r="G192" s="631"/>
      <c r="H192" s="631"/>
      <c r="I192" s="631"/>
      <c r="J192" s="631"/>
      <c r="K192" s="631"/>
      <c r="L192" s="631"/>
    </row>
    <row r="193" spans="1:12" ht="16.5" hidden="1" thickBot="1">
      <c r="A193" s="631"/>
      <c r="B193" s="647" t="s">
        <v>16</v>
      </c>
      <c r="C193" s="647"/>
      <c r="D193" s="647"/>
      <c r="E193" s="647"/>
      <c r="F193" s="647"/>
      <c r="G193" s="631"/>
      <c r="H193" s="631"/>
      <c r="I193" s="631"/>
      <c r="J193" s="631"/>
      <c r="K193" s="631"/>
      <c r="L193" s="631"/>
    </row>
    <row r="194" spans="1:12" ht="16.5" hidden="1" thickBot="1">
      <c r="A194" s="631"/>
      <c r="B194" s="647" t="s">
        <v>17</v>
      </c>
      <c r="C194" s="650">
        <f>C212</f>
        <v>0</v>
      </c>
      <c r="D194" s="650">
        <f>D212</f>
        <v>0</v>
      </c>
      <c r="E194" s="650">
        <f>E212</f>
        <v>0</v>
      </c>
      <c r="F194" s="650">
        <f>F212</f>
        <v>0</v>
      </c>
      <c r="G194" s="631"/>
      <c r="H194" s="631"/>
      <c r="I194" s="631"/>
      <c r="J194" s="631"/>
      <c r="K194" s="631"/>
      <c r="L194" s="631"/>
    </row>
    <row r="195" spans="1:12" ht="16.5" hidden="1" thickBot="1">
      <c r="A195" s="631"/>
      <c r="B195" s="647" t="s">
        <v>18</v>
      </c>
      <c r="C195" s="650" t="e">
        <f>C194/C193</f>
        <v>#DIV/0!</v>
      </c>
      <c r="D195" s="650" t="e">
        <f>D194/D193</f>
        <v>#DIV/0!</v>
      </c>
      <c r="E195" s="650" t="e">
        <f>E194/E193</f>
        <v>#DIV/0!</v>
      </c>
      <c r="F195" s="650" t="e">
        <f>F194/F193</f>
        <v>#DIV/0!</v>
      </c>
      <c r="G195" s="631"/>
      <c r="H195" s="631"/>
      <c r="I195" s="631"/>
      <c r="J195" s="631"/>
      <c r="K195" s="631"/>
      <c r="L195" s="631"/>
    </row>
    <row r="196" spans="1:12" ht="16.5" hidden="1" thickBot="1">
      <c r="A196" s="631"/>
      <c r="B196" s="647" t="s">
        <v>19</v>
      </c>
      <c r="C196" s="651" t="s">
        <v>20</v>
      </c>
      <c r="D196" s="652" t="e">
        <f>D193/C193-1</f>
        <v>#DIV/0!</v>
      </c>
      <c r="E196" s="652" t="e">
        <f t="shared" ref="E196:F198" si="5">E193/D193-1</f>
        <v>#DIV/0!</v>
      </c>
      <c r="F196" s="652" t="e">
        <f t="shared" si="5"/>
        <v>#DIV/0!</v>
      </c>
      <c r="G196" s="631"/>
      <c r="H196" s="653"/>
      <c r="I196" s="653"/>
      <c r="J196" s="653"/>
      <c r="K196" s="653"/>
      <c r="L196" s="653"/>
    </row>
    <row r="197" spans="1:12" ht="16.5" hidden="1" thickBot="1">
      <c r="A197" s="631"/>
      <c r="B197" s="647" t="s">
        <v>21</v>
      </c>
      <c r="C197" s="651" t="s">
        <v>20</v>
      </c>
      <c r="D197" s="652" t="e">
        <f>D194/C194-1</f>
        <v>#DIV/0!</v>
      </c>
      <c r="E197" s="652" t="e">
        <f t="shared" si="5"/>
        <v>#DIV/0!</v>
      </c>
      <c r="F197" s="652" t="e">
        <f t="shared" si="5"/>
        <v>#DIV/0!</v>
      </c>
      <c r="G197" s="631"/>
      <c r="H197" s="631"/>
      <c r="I197" s="631"/>
      <c r="J197" s="631"/>
      <c r="K197" s="631"/>
      <c r="L197" s="631"/>
    </row>
    <row r="198" spans="1:12" ht="16.5" hidden="1" thickBot="1">
      <c r="A198" s="631"/>
      <c r="B198" s="647" t="s">
        <v>22</v>
      </c>
      <c r="C198" s="651" t="s">
        <v>20</v>
      </c>
      <c r="D198" s="652" t="e">
        <f>D195/C195-1</f>
        <v>#DIV/0!</v>
      </c>
      <c r="E198" s="652" t="e">
        <f t="shared" si="5"/>
        <v>#DIV/0!</v>
      </c>
      <c r="F198" s="652" t="e">
        <f t="shared" si="5"/>
        <v>#DIV/0!</v>
      </c>
      <c r="G198" s="631"/>
      <c r="H198" s="631"/>
      <c r="I198" s="631"/>
      <c r="J198" s="631"/>
      <c r="K198" s="631"/>
      <c r="L198" s="631"/>
    </row>
    <row r="199" spans="1:12" ht="16.5" hidden="1" thickBot="1">
      <c r="A199" s="631"/>
      <c r="B199" s="1994" t="s">
        <v>1456</v>
      </c>
      <c r="C199" s="1995"/>
      <c r="D199" s="1995"/>
      <c r="E199" s="1995"/>
      <c r="F199" s="1996"/>
      <c r="G199" s="631"/>
      <c r="H199" s="631"/>
      <c r="I199" s="631"/>
      <c r="J199" s="631"/>
      <c r="K199" s="631"/>
      <c r="L199" s="631"/>
    </row>
    <row r="200" spans="1:12" ht="12.75" hidden="1" customHeight="1">
      <c r="A200" s="631"/>
      <c r="B200" s="1983"/>
      <c r="C200" s="648">
        <v>2018</v>
      </c>
      <c r="D200" s="648">
        <v>2019</v>
      </c>
      <c r="E200" s="648">
        <v>2020</v>
      </c>
      <c r="F200" s="648">
        <v>2021</v>
      </c>
      <c r="G200" s="631"/>
      <c r="H200" s="631"/>
      <c r="I200" s="631"/>
      <c r="J200" s="631"/>
      <c r="K200" s="631"/>
      <c r="L200" s="631"/>
    </row>
    <row r="201" spans="1:12" ht="9" hidden="1" customHeight="1" thickBot="1">
      <c r="A201" s="631"/>
      <c r="B201" s="1984"/>
      <c r="C201" s="649" t="s">
        <v>7</v>
      </c>
      <c r="D201" s="649" t="s">
        <v>8</v>
      </c>
      <c r="E201" s="649" t="s">
        <v>8</v>
      </c>
      <c r="F201" s="649" t="s">
        <v>8</v>
      </c>
      <c r="G201" s="631"/>
      <c r="H201" s="631"/>
      <c r="I201" s="631"/>
      <c r="J201" s="631"/>
      <c r="K201" s="631"/>
      <c r="L201" s="631"/>
    </row>
    <row r="202" spans="1:12" ht="16.5" hidden="1" thickBot="1">
      <c r="A202" s="631"/>
      <c r="B202" s="654" t="s">
        <v>41</v>
      </c>
      <c r="C202" s="655">
        <f>C203+C204+C205+C206</f>
        <v>0</v>
      </c>
      <c r="D202" s="655">
        <f>D203+D204+D205+D206</f>
        <v>0</v>
      </c>
      <c r="E202" s="655">
        <f>E203+E204+E205+E206</f>
        <v>0</v>
      </c>
      <c r="F202" s="655">
        <f>F203+F204+F205+F206</f>
        <v>0</v>
      </c>
      <c r="G202" s="631"/>
      <c r="H202" s="631"/>
      <c r="I202" s="631"/>
      <c r="J202" s="631"/>
      <c r="K202" s="631"/>
      <c r="L202" s="631"/>
    </row>
    <row r="203" spans="1:12" ht="16.5" hidden="1" thickBot="1">
      <c r="A203" s="631"/>
      <c r="B203" s="656" t="s">
        <v>136</v>
      </c>
      <c r="C203" s="655"/>
      <c r="D203" s="655"/>
      <c r="E203" s="655"/>
      <c r="F203" s="655"/>
      <c r="G203" s="631"/>
      <c r="H203" s="631"/>
      <c r="I203" s="631"/>
      <c r="J203" s="631"/>
      <c r="K203" s="631"/>
      <c r="L203" s="631"/>
    </row>
    <row r="204" spans="1:12" ht="16.5" hidden="1" thickBot="1">
      <c r="A204" s="631"/>
      <c r="B204" s="656" t="s">
        <v>141</v>
      </c>
      <c r="C204" s="655"/>
      <c r="D204" s="655"/>
      <c r="E204" s="655"/>
      <c r="F204" s="655"/>
      <c r="G204" s="631"/>
      <c r="H204" s="631"/>
      <c r="I204" s="631"/>
      <c r="J204" s="631"/>
      <c r="K204" s="631"/>
      <c r="L204" s="631"/>
    </row>
    <row r="205" spans="1:12" ht="16.5" hidden="1" thickBot="1">
      <c r="A205" s="631"/>
      <c r="B205" s="656" t="s">
        <v>142</v>
      </c>
      <c r="C205" s="655"/>
      <c r="D205" s="655"/>
      <c r="E205" s="655"/>
      <c r="F205" s="655"/>
      <c r="G205" s="631"/>
      <c r="H205" s="631"/>
      <c r="I205" s="631"/>
      <c r="J205" s="631"/>
      <c r="K205" s="631"/>
      <c r="L205" s="631"/>
    </row>
    <row r="206" spans="1:12" ht="16.5" hidden="1" thickBot="1">
      <c r="A206" s="631"/>
      <c r="B206" s="656" t="s">
        <v>143</v>
      </c>
      <c r="C206" s="655"/>
      <c r="D206" s="655"/>
      <c r="E206" s="655"/>
      <c r="F206" s="655"/>
      <c r="G206" s="631"/>
      <c r="H206" s="631"/>
      <c r="I206" s="631"/>
      <c r="J206" s="631"/>
      <c r="K206" s="631"/>
      <c r="L206" s="631"/>
    </row>
    <row r="207" spans="1:12" ht="16.5" hidden="1" thickBot="1">
      <c r="A207" s="631"/>
      <c r="B207" s="654" t="s">
        <v>42</v>
      </c>
      <c r="C207" s="658">
        <f>C208+C209+C210+C211</f>
        <v>0</v>
      </c>
      <c r="D207" s="658">
        <f>D208+D209+D210+D211</f>
        <v>0</v>
      </c>
      <c r="E207" s="658">
        <f>E208+E209+E210+E211</f>
        <v>0</v>
      </c>
      <c r="F207" s="658">
        <f>F208+F209+F210+F211</f>
        <v>0</v>
      </c>
      <c r="G207" s="631"/>
      <c r="H207" s="631"/>
      <c r="I207" s="631"/>
      <c r="J207" s="631"/>
      <c r="K207" s="631"/>
      <c r="L207" s="631"/>
    </row>
    <row r="208" spans="1:12" ht="16.5" hidden="1" thickBot="1">
      <c r="A208" s="631"/>
      <c r="B208" s="656" t="s">
        <v>136</v>
      </c>
      <c r="C208" s="658"/>
      <c r="D208" s="655"/>
      <c r="E208" s="655"/>
      <c r="F208" s="655"/>
      <c r="G208" s="631"/>
      <c r="H208" s="631"/>
      <c r="I208" s="631"/>
      <c r="J208" s="631"/>
      <c r="K208" s="631"/>
      <c r="L208" s="631"/>
    </row>
    <row r="209" spans="1:12" ht="16.5" hidden="1" thickBot="1">
      <c r="A209" s="631"/>
      <c r="B209" s="656" t="s">
        <v>141</v>
      </c>
      <c r="C209" s="658"/>
      <c r="D209" s="655"/>
      <c r="E209" s="655"/>
      <c r="F209" s="655"/>
      <c r="G209" s="631"/>
      <c r="H209" s="631"/>
      <c r="I209" s="631"/>
      <c r="J209" s="631"/>
      <c r="K209" s="631"/>
      <c r="L209" s="631"/>
    </row>
    <row r="210" spans="1:12" ht="16.5" hidden="1" thickBot="1">
      <c r="A210" s="631"/>
      <c r="B210" s="656" t="s">
        <v>142</v>
      </c>
      <c r="C210" s="658"/>
      <c r="D210" s="655"/>
      <c r="E210" s="655"/>
      <c r="F210" s="655"/>
      <c r="G210" s="631"/>
      <c r="H210" s="631"/>
      <c r="I210" s="631"/>
      <c r="J210" s="631"/>
      <c r="K210" s="631"/>
      <c r="L210" s="631"/>
    </row>
    <row r="211" spans="1:12" ht="16.5" hidden="1" thickBot="1">
      <c r="A211" s="631"/>
      <c r="B211" s="656" t="s">
        <v>143</v>
      </c>
      <c r="C211" s="658"/>
      <c r="D211" s="655"/>
      <c r="E211" s="655"/>
      <c r="F211" s="655"/>
      <c r="G211" s="631"/>
      <c r="H211" s="631"/>
      <c r="I211" s="631"/>
      <c r="J211" s="631"/>
      <c r="K211" s="631"/>
      <c r="L211" s="631"/>
    </row>
    <row r="212" spans="1:12" ht="16.5" hidden="1" thickBot="1">
      <c r="A212" s="631"/>
      <c r="B212" s="664" t="s">
        <v>153</v>
      </c>
      <c r="C212" s="658">
        <f>C202+C207</f>
        <v>0</v>
      </c>
      <c r="D212" s="658">
        <f>D202+D207</f>
        <v>0</v>
      </c>
      <c r="E212" s="658">
        <f>E202+E207</f>
        <v>0</v>
      </c>
      <c r="F212" s="658">
        <f>F202+F207</f>
        <v>0</v>
      </c>
      <c r="G212" s="631"/>
      <c r="H212" s="631"/>
      <c r="I212" s="631"/>
      <c r="J212" s="631"/>
      <c r="K212" s="631"/>
      <c r="L212" s="631"/>
    </row>
    <row r="213" spans="1:12" ht="25.5" hidden="1" customHeight="1" thickBot="1">
      <c r="A213" s="631"/>
      <c r="B213" s="680" t="s">
        <v>43</v>
      </c>
      <c r="C213" s="1985"/>
      <c r="D213" s="1986"/>
      <c r="E213" s="1986"/>
      <c r="F213" s="1987"/>
      <c r="G213" s="631"/>
      <c r="H213" s="631"/>
      <c r="I213" s="631"/>
      <c r="J213" s="631"/>
      <c r="K213" s="631"/>
      <c r="L213" s="631"/>
    </row>
    <row r="214" spans="1:12" ht="63.75" hidden="1" thickBot="1">
      <c r="A214" s="631"/>
      <c r="B214" s="646" t="s">
        <v>103</v>
      </c>
      <c r="C214" s="676"/>
      <c r="D214" s="677" t="s">
        <v>138</v>
      </c>
      <c r="E214" s="678"/>
      <c r="F214" s="679"/>
      <c r="G214" s="631"/>
      <c r="H214" s="631"/>
      <c r="I214" s="631"/>
      <c r="J214" s="631"/>
      <c r="K214" s="631"/>
      <c r="L214" s="631"/>
    </row>
    <row r="215" spans="1:12" ht="17.25" hidden="1" customHeight="1" thickBot="1">
      <c r="A215" s="631"/>
      <c r="B215" s="647" t="s">
        <v>14</v>
      </c>
      <c r="C215" s="1988"/>
      <c r="D215" s="1989"/>
      <c r="E215" s="1989"/>
      <c r="F215" s="1990"/>
      <c r="G215" s="631"/>
      <c r="H215" s="631"/>
      <c r="I215" s="631"/>
      <c r="J215" s="631"/>
      <c r="K215" s="631"/>
      <c r="L215" s="631"/>
    </row>
    <row r="216" spans="1:12" ht="16.5" hidden="1" thickBot="1">
      <c r="A216" s="631"/>
      <c r="B216" s="647" t="s">
        <v>15</v>
      </c>
      <c r="C216" s="2013"/>
      <c r="D216" s="1992"/>
      <c r="E216" s="1992"/>
      <c r="F216" s="1993"/>
      <c r="G216" s="631"/>
      <c r="H216" s="631"/>
      <c r="I216" s="631"/>
      <c r="J216" s="631"/>
      <c r="K216" s="631"/>
      <c r="L216" s="631"/>
    </row>
    <row r="217" spans="1:12" ht="12.75" hidden="1" customHeight="1">
      <c r="A217" s="631"/>
      <c r="B217" s="1983"/>
      <c r="C217" s="648">
        <v>2021</v>
      </c>
      <c r="D217" s="648">
        <v>2022</v>
      </c>
      <c r="E217" s="648">
        <v>2023</v>
      </c>
      <c r="F217" s="648">
        <v>2024</v>
      </c>
      <c r="G217" s="631"/>
      <c r="H217" s="631"/>
      <c r="I217" s="631"/>
      <c r="J217" s="631"/>
      <c r="K217" s="631"/>
      <c r="L217" s="631"/>
    </row>
    <row r="218" spans="1:12" ht="15.75" hidden="1" customHeight="1" thickBot="1">
      <c r="A218" s="631"/>
      <c r="B218" s="1984"/>
      <c r="C218" s="649" t="s">
        <v>7</v>
      </c>
      <c r="D218" s="649" t="s">
        <v>8</v>
      </c>
      <c r="E218" s="649" t="s">
        <v>8</v>
      </c>
      <c r="F218" s="649" t="s">
        <v>8</v>
      </c>
      <c r="G218" s="631"/>
      <c r="H218" s="631"/>
      <c r="I218" s="631"/>
      <c r="J218" s="631"/>
      <c r="K218" s="631"/>
      <c r="L218" s="631"/>
    </row>
    <row r="219" spans="1:12" ht="16.5" hidden="1" thickBot="1">
      <c r="A219" s="631"/>
      <c r="B219" s="647" t="s">
        <v>16</v>
      </c>
      <c r="C219" s="647">
        <v>0</v>
      </c>
      <c r="D219" s="651">
        <v>0</v>
      </c>
      <c r="E219" s="651">
        <v>0</v>
      </c>
      <c r="F219" s="647">
        <v>0</v>
      </c>
      <c r="G219" s="631"/>
      <c r="H219" s="631"/>
      <c r="I219" s="631"/>
      <c r="J219" s="631"/>
      <c r="K219" s="631"/>
      <c r="L219" s="631"/>
    </row>
    <row r="220" spans="1:12" ht="16.5" hidden="1" thickBot="1">
      <c r="A220" s="631"/>
      <c r="B220" s="647" t="s">
        <v>17</v>
      </c>
      <c r="C220" s="650">
        <f>C238</f>
        <v>0</v>
      </c>
      <c r="D220" s="650">
        <f>D238</f>
        <v>0</v>
      </c>
      <c r="E220" s="650">
        <f>E238</f>
        <v>0</v>
      </c>
      <c r="F220" s="650">
        <f>F238</f>
        <v>0</v>
      </c>
      <c r="G220" s="631"/>
      <c r="H220" s="631"/>
      <c r="I220" s="631"/>
      <c r="J220" s="631"/>
      <c r="K220" s="631"/>
      <c r="L220" s="631"/>
    </row>
    <row r="221" spans="1:12" ht="16.5" hidden="1" thickBot="1">
      <c r="A221" s="631"/>
      <c r="B221" s="647" t="s">
        <v>18</v>
      </c>
      <c r="C221" s="650" t="e">
        <f>C220/C219</f>
        <v>#DIV/0!</v>
      </c>
      <c r="D221" s="650" t="e">
        <f>D220/D219</f>
        <v>#DIV/0!</v>
      </c>
      <c r="E221" s="650" t="e">
        <f>E220/E219</f>
        <v>#DIV/0!</v>
      </c>
      <c r="F221" s="650" t="e">
        <f>F220/F219</f>
        <v>#DIV/0!</v>
      </c>
      <c r="G221" s="631"/>
      <c r="H221" s="631"/>
      <c r="I221" s="631"/>
      <c r="J221" s="631"/>
      <c r="K221" s="631"/>
      <c r="L221" s="631"/>
    </row>
    <row r="222" spans="1:12" ht="16.5" hidden="1" thickBot="1">
      <c r="A222" s="631"/>
      <c r="B222" s="647" t="s">
        <v>19</v>
      </c>
      <c r="C222" s="651" t="s">
        <v>20</v>
      </c>
      <c r="D222" s="652" t="e">
        <f>D219/C219-1</f>
        <v>#DIV/0!</v>
      </c>
      <c r="E222" s="652" t="e">
        <f t="shared" ref="E222:F224" si="6">E219/D219-1</f>
        <v>#DIV/0!</v>
      </c>
      <c r="F222" s="652" t="e">
        <f t="shared" si="6"/>
        <v>#DIV/0!</v>
      </c>
      <c r="G222" s="631"/>
      <c r="H222" s="653"/>
      <c r="I222" s="653"/>
      <c r="J222" s="653"/>
      <c r="K222" s="653"/>
      <c r="L222" s="653"/>
    </row>
    <row r="223" spans="1:12" ht="16.5" hidden="1" thickBot="1">
      <c r="A223" s="631"/>
      <c r="B223" s="647" t="s">
        <v>21</v>
      </c>
      <c r="C223" s="651" t="s">
        <v>20</v>
      </c>
      <c r="D223" s="652" t="e">
        <f>D220/C220-1</f>
        <v>#DIV/0!</v>
      </c>
      <c r="E223" s="652" t="e">
        <f t="shared" si="6"/>
        <v>#DIV/0!</v>
      </c>
      <c r="F223" s="652" t="e">
        <f t="shared" si="6"/>
        <v>#DIV/0!</v>
      </c>
      <c r="G223" s="631"/>
      <c r="H223" s="631"/>
      <c r="I223" s="631"/>
      <c r="J223" s="631"/>
      <c r="K223" s="631"/>
      <c r="L223" s="631"/>
    </row>
    <row r="224" spans="1:12" ht="16.5" hidden="1" thickBot="1">
      <c r="A224" s="631"/>
      <c r="B224" s="647" t="s">
        <v>22</v>
      </c>
      <c r="C224" s="651" t="s">
        <v>20</v>
      </c>
      <c r="D224" s="652" t="e">
        <f>D221/C221-1</f>
        <v>#DIV/0!</v>
      </c>
      <c r="E224" s="652" t="e">
        <f t="shared" si="6"/>
        <v>#DIV/0!</v>
      </c>
      <c r="F224" s="652" t="e">
        <f t="shared" si="6"/>
        <v>#DIV/0!</v>
      </c>
      <c r="G224" s="631"/>
      <c r="H224" s="631"/>
      <c r="I224" s="631"/>
      <c r="J224" s="631"/>
      <c r="K224" s="631"/>
      <c r="L224" s="631"/>
    </row>
    <row r="225" spans="1:12" ht="22.5" hidden="1" customHeight="1" thickBot="1">
      <c r="A225" s="631"/>
      <c r="B225" s="1994" t="s">
        <v>2226</v>
      </c>
      <c r="C225" s="1995"/>
      <c r="D225" s="1995"/>
      <c r="E225" s="1995"/>
      <c r="F225" s="1996"/>
      <c r="G225" s="631"/>
      <c r="H225" s="631"/>
      <c r="I225" s="631"/>
      <c r="J225" s="631"/>
      <c r="K225" s="631"/>
      <c r="L225" s="631"/>
    </row>
    <row r="226" spans="1:12" ht="12.75" hidden="1" customHeight="1">
      <c r="A226" s="631"/>
      <c r="B226" s="1983"/>
      <c r="C226" s="648">
        <v>2021</v>
      </c>
      <c r="D226" s="648">
        <v>2022</v>
      </c>
      <c r="E226" s="648">
        <v>2023</v>
      </c>
      <c r="F226" s="648">
        <v>2024</v>
      </c>
      <c r="G226" s="631"/>
      <c r="H226" s="631"/>
      <c r="I226" s="631"/>
      <c r="J226" s="631"/>
      <c r="K226" s="631"/>
      <c r="L226" s="631"/>
    </row>
    <row r="227" spans="1:12" ht="18.75" hidden="1" customHeight="1" thickBot="1">
      <c r="A227" s="631"/>
      <c r="B227" s="1984"/>
      <c r="C227" s="649" t="s">
        <v>7</v>
      </c>
      <c r="D227" s="649" t="s">
        <v>8</v>
      </c>
      <c r="E227" s="649" t="s">
        <v>8</v>
      </c>
      <c r="F227" s="649" t="s">
        <v>8</v>
      </c>
      <c r="G227" s="631"/>
      <c r="H227" s="631"/>
      <c r="I227" s="631"/>
      <c r="J227" s="631"/>
      <c r="K227" s="631"/>
      <c r="L227" s="631"/>
    </row>
    <row r="228" spans="1:12" ht="16.5" hidden="1" thickBot="1">
      <c r="A228" s="631"/>
      <c r="B228" s="654" t="s">
        <v>41</v>
      </c>
      <c r="C228" s="655">
        <f>C229+C230+C231+C232</f>
        <v>0</v>
      </c>
      <c r="D228" s="655">
        <f>D229+D230+D231+D232</f>
        <v>0</v>
      </c>
      <c r="E228" s="655">
        <f>E229+E230+E231+E232</f>
        <v>0</v>
      </c>
      <c r="F228" s="655">
        <f>F229+F230+F231+F232</f>
        <v>0</v>
      </c>
      <c r="G228" s="631"/>
      <c r="H228" s="631"/>
      <c r="I228" s="631"/>
      <c r="J228" s="631"/>
      <c r="K228" s="631"/>
      <c r="L228" s="631"/>
    </row>
    <row r="229" spans="1:12" ht="16.5" hidden="1" thickBot="1">
      <c r="A229" s="631"/>
      <c r="B229" s="656" t="s">
        <v>136</v>
      </c>
      <c r="C229" s="655"/>
      <c r="D229" s="655"/>
      <c r="E229" s="655"/>
      <c r="F229" s="655"/>
      <c r="G229" s="631"/>
      <c r="H229" s="631"/>
      <c r="I229" s="631"/>
      <c r="J229" s="631"/>
      <c r="K229" s="631"/>
      <c r="L229" s="631"/>
    </row>
    <row r="230" spans="1:12" ht="16.5" hidden="1" thickBot="1">
      <c r="A230" s="631"/>
      <c r="B230" s="656" t="s">
        <v>141</v>
      </c>
      <c r="C230" s="655"/>
      <c r="D230" s="655"/>
      <c r="E230" s="655"/>
      <c r="F230" s="655"/>
      <c r="G230" s="631"/>
      <c r="H230" s="631"/>
      <c r="I230" s="631"/>
      <c r="J230" s="631"/>
      <c r="K230" s="631"/>
      <c r="L230" s="631"/>
    </row>
    <row r="231" spans="1:12" ht="16.5" hidden="1" thickBot="1">
      <c r="A231" s="631"/>
      <c r="B231" s="656" t="s">
        <v>142</v>
      </c>
      <c r="C231" s="655"/>
      <c r="D231" s="655"/>
      <c r="E231" s="655"/>
      <c r="F231" s="655"/>
      <c r="G231" s="631"/>
      <c r="H231" s="631"/>
      <c r="I231" s="631"/>
      <c r="J231" s="631"/>
      <c r="K231" s="631"/>
      <c r="L231" s="631"/>
    </row>
    <row r="232" spans="1:12" ht="16.5" hidden="1" thickBot="1">
      <c r="A232" s="631"/>
      <c r="B232" s="656" t="s">
        <v>143</v>
      </c>
      <c r="C232" s="655"/>
      <c r="D232" s="655"/>
      <c r="E232" s="655"/>
      <c r="F232" s="655"/>
      <c r="G232" s="631"/>
      <c r="H232" s="631"/>
      <c r="I232" s="631"/>
      <c r="J232" s="631"/>
      <c r="K232" s="631"/>
      <c r="L232" s="631"/>
    </row>
    <row r="233" spans="1:12" ht="16.5" hidden="1" thickBot="1">
      <c r="A233" s="631"/>
      <c r="B233" s="654" t="s">
        <v>42</v>
      </c>
      <c r="C233" s="658">
        <f>C234+C235+C236+C237</f>
        <v>0</v>
      </c>
      <c r="D233" s="658">
        <f>D234+D235+D236+D237</f>
        <v>0</v>
      </c>
      <c r="E233" s="658">
        <f>E234+E235+E236+E237</f>
        <v>0</v>
      </c>
      <c r="F233" s="658">
        <f>F234+F235+F236+F237</f>
        <v>0</v>
      </c>
      <c r="G233" s="631"/>
      <c r="H233" s="631"/>
      <c r="I233" s="631"/>
      <c r="J233" s="631"/>
      <c r="K233" s="631"/>
      <c r="L233" s="631"/>
    </row>
    <row r="234" spans="1:12" ht="16.5" hidden="1" thickBot="1">
      <c r="A234" s="631"/>
      <c r="B234" s="656" t="s">
        <v>136</v>
      </c>
      <c r="C234" s="658"/>
      <c r="D234" s="658">
        <v>0</v>
      </c>
      <c r="E234" s="658">
        <v>0</v>
      </c>
      <c r="F234" s="658"/>
      <c r="G234" s="631"/>
      <c r="H234" s="631"/>
      <c r="I234" s="631"/>
      <c r="J234" s="631"/>
      <c r="K234" s="631"/>
      <c r="L234" s="631"/>
    </row>
    <row r="235" spans="1:12" ht="16.5" hidden="1" thickBot="1">
      <c r="A235" s="631"/>
      <c r="B235" s="656" t="s">
        <v>141</v>
      </c>
      <c r="C235" s="658"/>
      <c r="D235" s="658"/>
      <c r="E235" s="658"/>
      <c r="F235" s="658"/>
      <c r="G235" s="631"/>
      <c r="H235" s="631"/>
      <c r="I235" s="631"/>
      <c r="J235" s="631"/>
      <c r="K235" s="631"/>
      <c r="L235" s="631"/>
    </row>
    <row r="236" spans="1:12" ht="16.5" hidden="1" thickBot="1">
      <c r="A236" s="631"/>
      <c r="B236" s="656" t="s">
        <v>142</v>
      </c>
      <c r="C236" s="658"/>
      <c r="D236" s="658"/>
      <c r="E236" s="658"/>
      <c r="F236" s="658"/>
      <c r="G236" s="631"/>
      <c r="H236" s="631"/>
      <c r="I236" s="631"/>
      <c r="J236" s="631"/>
      <c r="K236" s="631"/>
      <c r="L236" s="631"/>
    </row>
    <row r="237" spans="1:12" ht="16.5" hidden="1" thickBot="1">
      <c r="A237" s="631"/>
      <c r="B237" s="656" t="s">
        <v>143</v>
      </c>
      <c r="C237" s="658"/>
      <c r="D237" s="658"/>
      <c r="E237" s="658"/>
      <c r="F237" s="658"/>
      <c r="G237" s="631"/>
      <c r="H237" s="631"/>
      <c r="I237" s="631"/>
      <c r="J237" s="631"/>
      <c r="K237" s="631"/>
      <c r="L237" s="631"/>
    </row>
    <row r="238" spans="1:12" ht="16.5" hidden="1" thickBot="1">
      <c r="A238" s="631"/>
      <c r="B238" s="664" t="s">
        <v>47</v>
      </c>
      <c r="C238" s="658">
        <f>C228+C233</f>
        <v>0</v>
      </c>
      <c r="D238" s="658">
        <f>D228+D233</f>
        <v>0</v>
      </c>
      <c r="E238" s="658">
        <f>E228+E233</f>
        <v>0</v>
      </c>
      <c r="F238" s="658">
        <f>F228+F233</f>
        <v>0</v>
      </c>
      <c r="G238" s="631"/>
      <c r="H238" s="631"/>
      <c r="I238" s="631"/>
      <c r="J238" s="631"/>
      <c r="K238" s="631"/>
      <c r="L238" s="631"/>
    </row>
    <row r="239" spans="1:12" ht="21" hidden="1" customHeight="1" thickBot="1">
      <c r="A239" s="631"/>
      <c r="B239" s="2007" t="s">
        <v>44</v>
      </c>
      <c r="C239" s="2008"/>
      <c r="D239" s="2008"/>
      <c r="E239" s="2008"/>
      <c r="F239" s="2009"/>
      <c r="G239" s="631"/>
      <c r="H239" s="631"/>
      <c r="I239" s="631"/>
      <c r="J239" s="631"/>
      <c r="K239" s="631"/>
      <c r="L239" s="631"/>
    </row>
    <row r="240" spans="1:12" ht="19.5" hidden="1" customHeight="1" thickBot="1">
      <c r="A240" s="631"/>
      <c r="B240" s="2007" t="s">
        <v>45</v>
      </c>
      <c r="C240" s="2008"/>
      <c r="D240" s="2008"/>
      <c r="E240" s="2008"/>
      <c r="F240" s="2009"/>
      <c r="G240" s="631"/>
      <c r="H240" s="631"/>
      <c r="I240" s="631"/>
      <c r="J240" s="631"/>
      <c r="K240" s="631"/>
      <c r="L240" s="631"/>
    </row>
    <row r="241" spans="1:12" ht="16.5" hidden="1" thickBot="1">
      <c r="A241" s="631"/>
      <c r="B241" s="646" t="s">
        <v>48</v>
      </c>
      <c r="C241" s="2010"/>
      <c r="D241" s="2011"/>
      <c r="E241" s="2011"/>
      <c r="F241" s="2012"/>
      <c r="G241" s="631"/>
      <c r="H241" s="631"/>
      <c r="I241" s="631"/>
      <c r="J241" s="631"/>
      <c r="K241" s="631"/>
      <c r="L241" s="631"/>
    </row>
    <row r="242" spans="1:12" ht="30.75" hidden="1" customHeight="1" thickBot="1">
      <c r="A242" s="631"/>
      <c r="B242" s="646" t="s">
        <v>67</v>
      </c>
      <c r="C242" s="646"/>
      <c r="D242" s="673" t="s">
        <v>138</v>
      </c>
      <c r="E242" s="1986"/>
      <c r="F242" s="1987"/>
      <c r="G242" s="631"/>
      <c r="H242" s="1997" t="s">
        <v>1449</v>
      </c>
      <c r="I242" s="1998"/>
      <c r="J242" s="1998"/>
      <c r="K242" s="1998"/>
      <c r="L242" s="1999"/>
    </row>
    <row r="243" spans="1:12" ht="16.5" hidden="1" thickBot="1">
      <c r="A243" s="631"/>
      <c r="B243" s="674"/>
      <c r="C243" s="1985"/>
      <c r="D243" s="2006"/>
      <c r="E243" s="1986"/>
      <c r="F243" s="1987"/>
      <c r="G243" s="631"/>
      <c r="H243" s="2000"/>
      <c r="I243" s="2001"/>
      <c r="J243" s="2001"/>
      <c r="K243" s="2001"/>
      <c r="L243" s="2002"/>
    </row>
    <row r="244" spans="1:12" ht="49.5" hidden="1" customHeight="1" thickBot="1">
      <c r="A244" s="631"/>
      <c r="B244" s="647" t="s">
        <v>14</v>
      </c>
      <c r="C244" s="1988"/>
      <c r="D244" s="1989"/>
      <c r="E244" s="1989"/>
      <c r="F244" s="1990"/>
      <c r="G244" s="631"/>
      <c r="H244" s="2003"/>
      <c r="I244" s="2004"/>
      <c r="J244" s="2004"/>
      <c r="K244" s="2004"/>
      <c r="L244" s="2005"/>
    </row>
    <row r="245" spans="1:12" ht="30" hidden="1" customHeight="1" thickBot="1">
      <c r="A245" s="631"/>
      <c r="B245" s="647" t="s">
        <v>15</v>
      </c>
      <c r="C245" s="1991"/>
      <c r="D245" s="1992"/>
      <c r="E245" s="1992"/>
      <c r="F245" s="1993"/>
      <c r="G245" s="631"/>
      <c r="H245" s="631"/>
      <c r="I245" s="631"/>
      <c r="J245" s="631"/>
      <c r="K245" s="631"/>
      <c r="L245" s="631"/>
    </row>
    <row r="246" spans="1:12" ht="12.75" hidden="1" customHeight="1">
      <c r="A246" s="631"/>
      <c r="B246" s="1983"/>
      <c r="C246" s="648">
        <v>2021</v>
      </c>
      <c r="D246" s="648">
        <v>2022</v>
      </c>
      <c r="E246" s="648">
        <v>2023</v>
      </c>
      <c r="F246" s="648">
        <v>2024</v>
      </c>
      <c r="G246" s="631"/>
      <c r="H246" s="631"/>
      <c r="I246" s="631"/>
      <c r="J246" s="631"/>
      <c r="K246" s="631"/>
      <c r="L246" s="631"/>
    </row>
    <row r="247" spans="1:12" ht="17.25" hidden="1" customHeight="1" thickBot="1">
      <c r="A247" s="631"/>
      <c r="B247" s="1984"/>
      <c r="C247" s="649" t="s">
        <v>7</v>
      </c>
      <c r="D247" s="649" t="s">
        <v>8</v>
      </c>
      <c r="E247" s="649" t="s">
        <v>8</v>
      </c>
      <c r="F247" s="649" t="s">
        <v>8</v>
      </c>
      <c r="G247" s="631"/>
      <c r="H247" s="631"/>
      <c r="I247" s="631"/>
      <c r="J247" s="631"/>
      <c r="K247" s="631"/>
      <c r="L247" s="631"/>
    </row>
    <row r="248" spans="1:12" ht="16.5" hidden="1" thickBot="1">
      <c r="A248" s="631"/>
      <c r="B248" s="647" t="s">
        <v>16</v>
      </c>
      <c r="C248" s="650"/>
      <c r="D248" s="650"/>
      <c r="E248" s="650"/>
      <c r="F248" s="650"/>
      <c r="G248" s="631"/>
      <c r="H248" s="631"/>
      <c r="I248" s="631"/>
      <c r="J248" s="631"/>
      <c r="K248" s="631"/>
      <c r="L248" s="631"/>
    </row>
    <row r="249" spans="1:12" ht="16.5" hidden="1" thickBot="1">
      <c r="A249" s="631"/>
      <c r="B249" s="647" t="s">
        <v>17</v>
      </c>
      <c r="C249" s="650">
        <f>C312-C274</f>
        <v>0</v>
      </c>
      <c r="D249" s="650">
        <f>D312-D274</f>
        <v>0</v>
      </c>
      <c r="E249" s="650">
        <f>E312-E274</f>
        <v>0</v>
      </c>
      <c r="F249" s="650">
        <f>F267</f>
        <v>0</v>
      </c>
      <c r="G249" s="631"/>
      <c r="H249" s="631"/>
      <c r="I249" s="631"/>
      <c r="J249" s="631"/>
      <c r="K249" s="631"/>
      <c r="L249" s="631"/>
    </row>
    <row r="250" spans="1:12" ht="16.5" hidden="1" thickBot="1">
      <c r="A250" s="631"/>
      <c r="B250" s="647" t="s">
        <v>18</v>
      </c>
      <c r="C250" s="650" t="e">
        <f>C249/C248</f>
        <v>#DIV/0!</v>
      </c>
      <c r="D250" s="650" t="e">
        <f>D249/D248</f>
        <v>#DIV/0!</v>
      </c>
      <c r="E250" s="650" t="e">
        <f>E249/E248</f>
        <v>#DIV/0!</v>
      </c>
      <c r="F250" s="650" t="e">
        <f>F249/F248</f>
        <v>#DIV/0!</v>
      </c>
      <c r="G250" s="631"/>
      <c r="H250" s="631"/>
      <c r="I250" s="631"/>
      <c r="J250" s="631"/>
      <c r="K250" s="631"/>
      <c r="L250" s="631"/>
    </row>
    <row r="251" spans="1:12" ht="16.5" hidden="1" thickBot="1">
      <c r="A251" s="631"/>
      <c r="B251" s="647" t="s">
        <v>19</v>
      </c>
      <c r="C251" s="651" t="s">
        <v>20</v>
      </c>
      <c r="D251" s="652" t="e">
        <f>D248/C248-1</f>
        <v>#DIV/0!</v>
      </c>
      <c r="E251" s="652" t="e">
        <f t="shared" ref="E251:F253" si="7">E248/D248-1</f>
        <v>#DIV/0!</v>
      </c>
      <c r="F251" s="652" t="e">
        <f t="shared" si="7"/>
        <v>#DIV/0!</v>
      </c>
      <c r="G251" s="631"/>
      <c r="H251" s="653"/>
      <c r="I251" s="653"/>
      <c r="J251" s="653"/>
      <c r="K251" s="653"/>
      <c r="L251" s="653"/>
    </row>
    <row r="252" spans="1:12" ht="16.5" hidden="1" thickBot="1">
      <c r="A252" s="631"/>
      <c r="B252" s="647" t="s">
        <v>21</v>
      </c>
      <c r="C252" s="651" t="s">
        <v>20</v>
      </c>
      <c r="D252" s="652" t="e">
        <f>D249/C249-1</f>
        <v>#DIV/0!</v>
      </c>
      <c r="E252" s="652" t="e">
        <f t="shared" si="7"/>
        <v>#DIV/0!</v>
      </c>
      <c r="F252" s="652" t="e">
        <f t="shared" si="7"/>
        <v>#DIV/0!</v>
      </c>
      <c r="G252" s="631"/>
      <c r="H252" s="631"/>
      <c r="I252" s="631"/>
      <c r="J252" s="631"/>
      <c r="K252" s="631"/>
      <c r="L252" s="631"/>
    </row>
    <row r="253" spans="1:12" ht="16.5" hidden="1" thickBot="1">
      <c r="A253" s="631"/>
      <c r="B253" s="647" t="s">
        <v>22</v>
      </c>
      <c r="C253" s="651" t="s">
        <v>20</v>
      </c>
      <c r="D253" s="652" t="e">
        <f>D250/C250-1</f>
        <v>#DIV/0!</v>
      </c>
      <c r="E253" s="652" t="e">
        <f t="shared" si="7"/>
        <v>#DIV/0!</v>
      </c>
      <c r="F253" s="652" t="e">
        <f t="shared" si="7"/>
        <v>#DIV/0!</v>
      </c>
      <c r="G253" s="631"/>
      <c r="H253" s="631"/>
      <c r="I253" s="631"/>
      <c r="J253" s="631"/>
      <c r="K253" s="631"/>
      <c r="L253" s="631"/>
    </row>
    <row r="254" spans="1:12" ht="16.5" hidden="1" thickBot="1">
      <c r="A254" s="631"/>
      <c r="B254" s="1994" t="s">
        <v>1451</v>
      </c>
      <c r="C254" s="1995"/>
      <c r="D254" s="1995"/>
      <c r="E254" s="1995"/>
      <c r="F254" s="1996"/>
      <c r="G254" s="631"/>
      <c r="H254" s="631"/>
      <c r="I254" s="631"/>
      <c r="J254" s="631"/>
      <c r="K254" s="631"/>
      <c r="L254" s="631"/>
    </row>
    <row r="255" spans="1:12" ht="12.75" hidden="1" customHeight="1">
      <c r="A255" s="631"/>
      <c r="B255" s="1983"/>
      <c r="C255" s="648">
        <v>2021</v>
      </c>
      <c r="D255" s="648">
        <v>2022</v>
      </c>
      <c r="E255" s="648">
        <v>2023</v>
      </c>
      <c r="F255" s="648">
        <v>2024</v>
      </c>
      <c r="G255" s="631"/>
      <c r="H255" s="631"/>
      <c r="I255" s="631"/>
      <c r="J255" s="631"/>
      <c r="K255" s="631"/>
      <c r="L255" s="631"/>
    </row>
    <row r="256" spans="1:12" ht="16.5" hidden="1" customHeight="1" thickBot="1">
      <c r="A256" s="631"/>
      <c r="B256" s="1984"/>
      <c r="C256" s="649" t="s">
        <v>7</v>
      </c>
      <c r="D256" s="649" t="s">
        <v>8</v>
      </c>
      <c r="E256" s="649" t="s">
        <v>8</v>
      </c>
      <c r="F256" s="649" t="s">
        <v>8</v>
      </c>
      <c r="G256" s="631"/>
      <c r="H256" s="631"/>
      <c r="I256" s="631"/>
      <c r="J256" s="631"/>
      <c r="K256" s="631"/>
      <c r="L256" s="631"/>
    </row>
    <row r="257" spans="1:12" ht="16.5" hidden="1" thickBot="1">
      <c r="A257" s="631"/>
      <c r="B257" s="654" t="s">
        <v>41</v>
      </c>
      <c r="C257" s="655">
        <f>C258+C259+C260+C261</f>
        <v>0</v>
      </c>
      <c r="D257" s="655">
        <f>D258+D259+D260+D261</f>
        <v>0</v>
      </c>
      <c r="E257" s="655">
        <f>E258+E259+E260+E261</f>
        <v>0</v>
      </c>
      <c r="F257" s="655">
        <f>F258+F259+F260+F261</f>
        <v>0</v>
      </c>
      <c r="G257" s="631"/>
      <c r="H257" s="631"/>
      <c r="I257" s="631"/>
      <c r="J257" s="631"/>
      <c r="K257" s="631"/>
      <c r="L257" s="631"/>
    </row>
    <row r="258" spans="1:12" ht="16.5" hidden="1" thickBot="1">
      <c r="A258" s="631"/>
      <c r="B258" s="656" t="s">
        <v>136</v>
      </c>
      <c r="C258" s="655"/>
      <c r="D258" s="655"/>
      <c r="E258" s="655"/>
      <c r="F258" s="655"/>
      <c r="G258" s="631"/>
      <c r="H258" s="631"/>
      <c r="I258" s="631"/>
      <c r="J258" s="631"/>
      <c r="K258" s="631"/>
      <c r="L258" s="631"/>
    </row>
    <row r="259" spans="1:12" ht="16.5" hidden="1" thickBot="1">
      <c r="A259" s="631"/>
      <c r="B259" s="656" t="s">
        <v>141</v>
      </c>
      <c r="C259" s="655"/>
      <c r="D259" s="655"/>
      <c r="E259" s="655"/>
      <c r="F259" s="655"/>
      <c r="G259" s="631"/>
      <c r="H259" s="631"/>
      <c r="I259" s="631"/>
      <c r="J259" s="631"/>
      <c r="K259" s="631"/>
      <c r="L259" s="631"/>
    </row>
    <row r="260" spans="1:12" ht="16.5" hidden="1" thickBot="1">
      <c r="A260" s="631"/>
      <c r="B260" s="656" t="s">
        <v>142</v>
      </c>
      <c r="C260" s="655"/>
      <c r="D260" s="655"/>
      <c r="E260" s="655"/>
      <c r="F260" s="655"/>
      <c r="G260" s="631"/>
      <c r="H260" s="631"/>
      <c r="I260" s="631"/>
      <c r="J260" s="631"/>
      <c r="K260" s="631"/>
      <c r="L260" s="631"/>
    </row>
    <row r="261" spans="1:12" ht="16.5" hidden="1" thickBot="1">
      <c r="A261" s="631"/>
      <c r="B261" s="656" t="s">
        <v>143</v>
      </c>
      <c r="C261" s="655"/>
      <c r="D261" s="655"/>
      <c r="E261" s="655"/>
      <c r="F261" s="655"/>
      <c r="G261" s="631"/>
      <c r="H261" s="631"/>
      <c r="I261" s="631"/>
      <c r="J261" s="631"/>
      <c r="K261" s="631"/>
      <c r="L261" s="631"/>
    </row>
    <row r="262" spans="1:12" ht="16.5" hidden="1" thickBot="1">
      <c r="A262" s="631"/>
      <c r="B262" s="654" t="s">
        <v>42</v>
      </c>
      <c r="C262" s="658">
        <f>C263+C264+C265+C266</f>
        <v>0</v>
      </c>
      <c r="D262" s="658">
        <f>D263+D264+D265+D266</f>
        <v>0</v>
      </c>
      <c r="E262" s="658">
        <f>E263+E264+E265+E266</f>
        <v>0</v>
      </c>
      <c r="F262" s="658">
        <f>F263+F264+F265+F266</f>
        <v>0</v>
      </c>
      <c r="G262" s="631"/>
      <c r="H262" s="631"/>
      <c r="I262" s="631"/>
      <c r="J262" s="631"/>
      <c r="K262" s="631"/>
      <c r="L262" s="631"/>
    </row>
    <row r="263" spans="1:12" ht="16.5" hidden="1" thickBot="1">
      <c r="A263" s="631"/>
      <c r="B263" s="656" t="s">
        <v>136</v>
      </c>
      <c r="C263" s="658"/>
      <c r="D263" s="655"/>
      <c r="E263" s="655"/>
      <c r="F263" s="655">
        <v>0</v>
      </c>
      <c r="G263" s="631"/>
      <c r="H263" s="631"/>
      <c r="I263" s="631"/>
      <c r="J263" s="631"/>
      <c r="K263" s="631"/>
      <c r="L263" s="631"/>
    </row>
    <row r="264" spans="1:12" ht="16.5" hidden="1" thickBot="1">
      <c r="A264" s="631"/>
      <c r="B264" s="656" t="s">
        <v>141</v>
      </c>
      <c r="C264" s="658"/>
      <c r="D264" s="655"/>
      <c r="E264" s="655"/>
      <c r="F264" s="655"/>
      <c r="G264" s="631"/>
      <c r="H264" s="631"/>
      <c r="I264" s="631"/>
      <c r="J264" s="631"/>
      <c r="K264" s="631"/>
      <c r="L264" s="631"/>
    </row>
    <row r="265" spans="1:12" ht="16.5" hidden="1" thickBot="1">
      <c r="A265" s="631"/>
      <c r="B265" s="656" t="s">
        <v>142</v>
      </c>
      <c r="C265" s="658"/>
      <c r="D265" s="655"/>
      <c r="E265" s="655"/>
      <c r="F265" s="655"/>
      <c r="G265" s="631"/>
      <c r="H265" s="631"/>
      <c r="I265" s="631"/>
      <c r="J265" s="631"/>
      <c r="K265" s="631"/>
      <c r="L265" s="631"/>
    </row>
    <row r="266" spans="1:12" ht="16.5" hidden="1" thickBot="1">
      <c r="A266" s="631"/>
      <c r="B266" s="656" t="s">
        <v>143</v>
      </c>
      <c r="C266" s="658"/>
      <c r="D266" s="655"/>
      <c r="E266" s="655"/>
      <c r="F266" s="655"/>
      <c r="G266" s="631"/>
      <c r="H266" s="631"/>
      <c r="I266" s="631"/>
      <c r="J266" s="631"/>
      <c r="K266" s="631"/>
      <c r="L266" s="631"/>
    </row>
    <row r="267" spans="1:12" ht="16.5" hidden="1" thickBot="1">
      <c r="A267" s="631"/>
      <c r="B267" s="675" t="s">
        <v>30</v>
      </c>
      <c r="C267" s="658">
        <f>C257+C262</f>
        <v>0</v>
      </c>
      <c r="D267" s="658">
        <f>D257+D262</f>
        <v>0</v>
      </c>
      <c r="E267" s="658">
        <f>E257+E262</f>
        <v>0</v>
      </c>
      <c r="F267" s="658">
        <f>F257+F262</f>
        <v>0</v>
      </c>
      <c r="G267" s="631"/>
      <c r="H267" s="631"/>
      <c r="I267" s="631"/>
      <c r="J267" s="631"/>
      <c r="K267" s="631"/>
      <c r="L267" s="631"/>
    </row>
    <row r="268" spans="1:12" ht="63.75" hidden="1" thickBot="1">
      <c r="A268" s="631"/>
      <c r="B268" s="646" t="s">
        <v>32</v>
      </c>
      <c r="C268" s="646"/>
      <c r="D268" s="673" t="s">
        <v>138</v>
      </c>
      <c r="E268" s="1986"/>
      <c r="F268" s="1987"/>
      <c r="G268" s="631"/>
      <c r="H268" s="631"/>
      <c r="I268" s="631"/>
      <c r="J268" s="631"/>
      <c r="K268" s="631"/>
      <c r="L268" s="631"/>
    </row>
    <row r="269" spans="1:12" ht="17.25" hidden="1" customHeight="1" thickBot="1">
      <c r="A269" s="631"/>
      <c r="B269" s="647" t="s">
        <v>14</v>
      </c>
      <c r="C269" s="1988"/>
      <c r="D269" s="1989"/>
      <c r="E269" s="1989"/>
      <c r="F269" s="1990"/>
      <c r="G269" s="631"/>
      <c r="H269" s="631"/>
      <c r="I269" s="631"/>
      <c r="J269" s="631"/>
      <c r="K269" s="631"/>
      <c r="L269" s="631"/>
    </row>
    <row r="270" spans="1:12" ht="16.5" hidden="1" thickBot="1">
      <c r="A270" s="631"/>
      <c r="B270" s="647" t="s">
        <v>15</v>
      </c>
      <c r="C270" s="1991"/>
      <c r="D270" s="1992"/>
      <c r="E270" s="1992"/>
      <c r="F270" s="1993"/>
      <c r="G270" s="631"/>
      <c r="H270" s="631"/>
      <c r="I270" s="631"/>
      <c r="J270" s="631"/>
      <c r="K270" s="631"/>
      <c r="L270" s="631"/>
    </row>
    <row r="271" spans="1:12" ht="12.75" hidden="1" customHeight="1">
      <c r="A271" s="631"/>
      <c r="B271" s="1983"/>
      <c r="C271" s="648">
        <v>2021</v>
      </c>
      <c r="D271" s="648">
        <v>2022</v>
      </c>
      <c r="E271" s="648">
        <v>2023</v>
      </c>
      <c r="F271" s="648">
        <v>2024</v>
      </c>
      <c r="G271" s="631"/>
      <c r="H271" s="631"/>
      <c r="I271" s="631"/>
      <c r="J271" s="631"/>
      <c r="K271" s="631"/>
      <c r="L271" s="631"/>
    </row>
    <row r="272" spans="1:12" ht="21.75" hidden="1" customHeight="1" thickBot="1">
      <c r="A272" s="631"/>
      <c r="B272" s="1984"/>
      <c r="C272" s="649" t="s">
        <v>7</v>
      </c>
      <c r="D272" s="649" t="s">
        <v>8</v>
      </c>
      <c r="E272" s="649" t="s">
        <v>8</v>
      </c>
      <c r="F272" s="649" t="s">
        <v>8</v>
      </c>
      <c r="G272" s="631"/>
      <c r="H272" s="631"/>
      <c r="I272" s="631"/>
      <c r="J272" s="631"/>
      <c r="K272" s="631"/>
      <c r="L272" s="631"/>
    </row>
    <row r="273" spans="1:12" ht="16.5" hidden="1" thickBot="1">
      <c r="A273" s="631"/>
      <c r="B273" s="647" t="s">
        <v>16</v>
      </c>
      <c r="C273" s="647"/>
      <c r="D273" s="647"/>
      <c r="E273" s="647"/>
      <c r="F273" s="647"/>
      <c r="G273" s="631"/>
      <c r="H273" s="631"/>
      <c r="I273" s="631"/>
      <c r="J273" s="631"/>
      <c r="K273" s="631"/>
      <c r="L273" s="631"/>
    </row>
    <row r="274" spans="1:12" ht="16.5" hidden="1" thickBot="1">
      <c r="A274" s="631"/>
      <c r="B274" s="647" t="s">
        <v>17</v>
      </c>
      <c r="C274" s="650"/>
      <c r="D274" s="650"/>
      <c r="E274" s="650"/>
      <c r="F274" s="650"/>
      <c r="G274" s="631"/>
      <c r="H274" s="631"/>
      <c r="I274" s="631"/>
      <c r="J274" s="631"/>
      <c r="K274" s="631"/>
      <c r="L274" s="631"/>
    </row>
    <row r="275" spans="1:12" ht="16.5" hidden="1" thickBot="1">
      <c r="A275" s="631"/>
      <c r="B275" s="647" t="s">
        <v>18</v>
      </c>
      <c r="C275" s="650" t="e">
        <f>C274/C273</f>
        <v>#DIV/0!</v>
      </c>
      <c r="D275" s="650" t="e">
        <f>D274/D273</f>
        <v>#DIV/0!</v>
      </c>
      <c r="E275" s="650" t="e">
        <f>E274/E273</f>
        <v>#DIV/0!</v>
      </c>
      <c r="F275" s="650" t="e">
        <f>F274/F273</f>
        <v>#DIV/0!</v>
      </c>
      <c r="G275" s="631"/>
      <c r="H275" s="631"/>
      <c r="I275" s="631"/>
      <c r="J275" s="631"/>
      <c r="K275" s="631"/>
      <c r="L275" s="631"/>
    </row>
    <row r="276" spans="1:12" ht="16.5" hidden="1" thickBot="1">
      <c r="A276" s="631"/>
      <c r="B276" s="647" t="s">
        <v>19</v>
      </c>
      <c r="C276" s="651" t="s">
        <v>20</v>
      </c>
      <c r="D276" s="652" t="e">
        <f>D273/C273-1</f>
        <v>#DIV/0!</v>
      </c>
      <c r="E276" s="652" t="e">
        <f t="shared" ref="E276:F278" si="8">E273/D273-1</f>
        <v>#DIV/0!</v>
      </c>
      <c r="F276" s="652" t="e">
        <f t="shared" si="8"/>
        <v>#DIV/0!</v>
      </c>
      <c r="G276" s="631"/>
      <c r="H276" s="653"/>
      <c r="I276" s="653"/>
      <c r="J276" s="653"/>
      <c r="K276" s="653"/>
      <c r="L276" s="653"/>
    </row>
    <row r="277" spans="1:12" ht="16.5" hidden="1" thickBot="1">
      <c r="A277" s="631"/>
      <c r="B277" s="647" t="s">
        <v>21</v>
      </c>
      <c r="C277" s="651" t="s">
        <v>20</v>
      </c>
      <c r="D277" s="652" t="e">
        <f>D274/C274-1</f>
        <v>#DIV/0!</v>
      </c>
      <c r="E277" s="652" t="e">
        <f t="shared" si="8"/>
        <v>#DIV/0!</v>
      </c>
      <c r="F277" s="652" t="e">
        <f t="shared" si="8"/>
        <v>#DIV/0!</v>
      </c>
      <c r="G277" s="631"/>
      <c r="H277" s="631"/>
      <c r="I277" s="631"/>
      <c r="J277" s="631"/>
      <c r="K277" s="631"/>
      <c r="L277" s="631"/>
    </row>
    <row r="278" spans="1:12" ht="16.5" hidden="1" thickBot="1">
      <c r="A278" s="631"/>
      <c r="B278" s="647" t="s">
        <v>22</v>
      </c>
      <c r="C278" s="651" t="s">
        <v>20</v>
      </c>
      <c r="D278" s="652" t="e">
        <f>D275/C275-1</f>
        <v>#DIV/0!</v>
      </c>
      <c r="E278" s="652" t="e">
        <f t="shared" si="8"/>
        <v>#DIV/0!</v>
      </c>
      <c r="F278" s="652" t="e">
        <f t="shared" si="8"/>
        <v>#DIV/0!</v>
      </c>
      <c r="G278" s="631"/>
      <c r="H278" s="631"/>
      <c r="I278" s="631"/>
      <c r="J278" s="631"/>
      <c r="K278" s="631"/>
      <c r="L278" s="631"/>
    </row>
    <row r="279" spans="1:12" ht="22.5" hidden="1" customHeight="1" thickBot="1">
      <c r="A279" s="631"/>
      <c r="B279" s="1994" t="s">
        <v>1455</v>
      </c>
      <c r="C279" s="1995"/>
      <c r="D279" s="1995"/>
      <c r="E279" s="1995"/>
      <c r="F279" s="1996"/>
      <c r="G279" s="631"/>
      <c r="H279" s="631"/>
      <c r="I279" s="631"/>
      <c r="J279" s="631"/>
      <c r="K279" s="631"/>
      <c r="L279" s="631"/>
    </row>
    <row r="280" spans="1:12" ht="12.75" hidden="1" customHeight="1">
      <c r="A280" s="631"/>
      <c r="B280" s="1983"/>
      <c r="C280" s="648">
        <v>2021</v>
      </c>
      <c r="D280" s="648">
        <v>2022</v>
      </c>
      <c r="E280" s="648">
        <v>2023</v>
      </c>
      <c r="F280" s="648">
        <v>2024</v>
      </c>
      <c r="G280" s="631"/>
      <c r="H280" s="631"/>
      <c r="I280" s="631"/>
      <c r="J280" s="631"/>
      <c r="K280" s="631"/>
      <c r="L280" s="631"/>
    </row>
    <row r="281" spans="1:12" ht="15" hidden="1" customHeight="1" thickBot="1">
      <c r="A281" s="631"/>
      <c r="B281" s="1984"/>
      <c r="C281" s="649" t="s">
        <v>7</v>
      </c>
      <c r="D281" s="649" t="s">
        <v>8</v>
      </c>
      <c r="E281" s="649" t="s">
        <v>8</v>
      </c>
      <c r="F281" s="649" t="s">
        <v>8</v>
      </c>
      <c r="G281" s="631"/>
      <c r="H281" s="631"/>
      <c r="I281" s="631"/>
      <c r="J281" s="631"/>
      <c r="K281" s="631"/>
      <c r="L281" s="631"/>
    </row>
    <row r="282" spans="1:12" ht="16.5" hidden="1" thickBot="1">
      <c r="A282" s="631"/>
      <c r="B282" s="654" t="s">
        <v>41</v>
      </c>
      <c r="C282" s="655">
        <f>C283+C284+C285+C286</f>
        <v>0</v>
      </c>
      <c r="D282" s="655">
        <f>D283+D284+D285+D286</f>
        <v>0</v>
      </c>
      <c r="E282" s="655">
        <f>E283+E284+E285+E286</f>
        <v>0</v>
      </c>
      <c r="F282" s="655">
        <f>F283+F284+F285+F286</f>
        <v>0</v>
      </c>
      <c r="G282" s="631"/>
      <c r="H282" s="631"/>
      <c r="I282" s="631"/>
      <c r="J282" s="631"/>
      <c r="K282" s="631"/>
      <c r="L282" s="631"/>
    </row>
    <row r="283" spans="1:12" ht="16.5" hidden="1" thickBot="1">
      <c r="A283" s="631"/>
      <c r="B283" s="656" t="s">
        <v>136</v>
      </c>
      <c r="C283" s="655"/>
      <c r="D283" s="655"/>
      <c r="E283" s="655"/>
      <c r="F283" s="655"/>
      <c r="G283" s="631"/>
      <c r="H283" s="631"/>
      <c r="I283" s="631"/>
      <c r="J283" s="631"/>
      <c r="K283" s="631"/>
      <c r="L283" s="631"/>
    </row>
    <row r="284" spans="1:12" ht="16.5" hidden="1" thickBot="1">
      <c r="A284" s="631"/>
      <c r="B284" s="656" t="s">
        <v>141</v>
      </c>
      <c r="C284" s="655"/>
      <c r="D284" s="655"/>
      <c r="E284" s="655"/>
      <c r="F284" s="655"/>
      <c r="G284" s="631"/>
      <c r="H284" s="631"/>
      <c r="I284" s="631"/>
      <c r="J284" s="631"/>
      <c r="K284" s="631"/>
      <c r="L284" s="631"/>
    </row>
    <row r="285" spans="1:12" ht="16.5" hidden="1" thickBot="1">
      <c r="A285" s="631"/>
      <c r="B285" s="656" t="s">
        <v>142</v>
      </c>
      <c r="C285" s="655"/>
      <c r="D285" s="655"/>
      <c r="E285" s="655"/>
      <c r="F285" s="655"/>
      <c r="G285" s="631"/>
      <c r="H285" s="631"/>
      <c r="I285" s="631"/>
      <c r="J285" s="631"/>
      <c r="K285" s="631"/>
      <c r="L285" s="631"/>
    </row>
    <row r="286" spans="1:12" ht="16.5" hidden="1" thickBot="1">
      <c r="A286" s="631"/>
      <c r="B286" s="656" t="s">
        <v>143</v>
      </c>
      <c r="C286" s="655"/>
      <c r="D286" s="655"/>
      <c r="E286" s="655"/>
      <c r="F286" s="655"/>
      <c r="G286" s="631"/>
      <c r="H286" s="631"/>
      <c r="I286" s="631"/>
      <c r="J286" s="631"/>
      <c r="K286" s="631"/>
      <c r="L286" s="631"/>
    </row>
    <row r="287" spans="1:12" ht="16.5" hidden="1" thickBot="1">
      <c r="A287" s="631"/>
      <c r="B287" s="654" t="s">
        <v>42</v>
      </c>
      <c r="C287" s="658">
        <f>C288+C289+C290+C291</f>
        <v>0</v>
      </c>
      <c r="D287" s="658">
        <f>D288+D289+D290+D291</f>
        <v>0</v>
      </c>
      <c r="E287" s="658">
        <f>E288+E289+E290+E291</f>
        <v>0</v>
      </c>
      <c r="F287" s="658">
        <f>F288+F289+F290+F291</f>
        <v>0</v>
      </c>
      <c r="G287" s="631"/>
      <c r="H287" s="631"/>
      <c r="I287" s="631"/>
      <c r="J287" s="631"/>
      <c r="K287" s="631"/>
      <c r="L287" s="631"/>
    </row>
    <row r="288" spans="1:12" ht="16.5" hidden="1" thickBot="1">
      <c r="A288" s="631"/>
      <c r="B288" s="656" t="s">
        <v>136</v>
      </c>
      <c r="C288" s="658"/>
      <c r="D288" s="655"/>
      <c r="E288" s="655"/>
      <c r="F288" s="655"/>
      <c r="G288" s="631"/>
      <c r="H288" s="631"/>
      <c r="I288" s="631"/>
      <c r="J288" s="631"/>
      <c r="K288" s="631"/>
      <c r="L288" s="631"/>
    </row>
    <row r="289" spans="1:12" ht="16.5" hidden="1" thickBot="1">
      <c r="A289" s="631"/>
      <c r="B289" s="656" t="s">
        <v>141</v>
      </c>
      <c r="C289" s="658"/>
      <c r="D289" s="655"/>
      <c r="E289" s="655"/>
      <c r="F289" s="655"/>
      <c r="G289" s="631"/>
      <c r="H289" s="631"/>
      <c r="I289" s="631"/>
      <c r="J289" s="631"/>
      <c r="K289" s="631"/>
      <c r="L289" s="631"/>
    </row>
    <row r="290" spans="1:12" ht="16.5" hidden="1" thickBot="1">
      <c r="A290" s="631"/>
      <c r="B290" s="656" t="s">
        <v>142</v>
      </c>
      <c r="C290" s="658"/>
      <c r="D290" s="655"/>
      <c r="E290" s="655"/>
      <c r="F290" s="655"/>
      <c r="G290" s="631"/>
      <c r="H290" s="631"/>
      <c r="I290" s="631"/>
      <c r="J290" s="631"/>
      <c r="K290" s="631"/>
      <c r="L290" s="631"/>
    </row>
    <row r="291" spans="1:12" ht="16.5" hidden="1" thickBot="1">
      <c r="A291" s="631"/>
      <c r="B291" s="656" t="s">
        <v>143</v>
      </c>
      <c r="C291" s="658"/>
      <c r="D291" s="655"/>
      <c r="E291" s="655"/>
      <c r="F291" s="655"/>
      <c r="G291" s="631"/>
      <c r="H291" s="631"/>
      <c r="I291" s="631"/>
      <c r="J291" s="631"/>
      <c r="K291" s="631"/>
      <c r="L291" s="631"/>
    </row>
    <row r="292" spans="1:12" ht="16.5" hidden="1" thickBot="1">
      <c r="A292" s="631"/>
      <c r="B292" s="675" t="s">
        <v>144</v>
      </c>
      <c r="C292" s="658">
        <f>C282+C287</f>
        <v>0</v>
      </c>
      <c r="D292" s="658">
        <f>D282+D287</f>
        <v>0</v>
      </c>
      <c r="E292" s="658">
        <f>E282+E287</f>
        <v>0</v>
      </c>
      <c r="F292" s="658">
        <f>F282+F287</f>
        <v>0</v>
      </c>
      <c r="G292" s="631"/>
      <c r="H292" s="631"/>
      <c r="I292" s="631"/>
      <c r="J292" s="631"/>
      <c r="K292" s="631"/>
      <c r="L292" s="631"/>
    </row>
    <row r="293" spans="1:12" ht="63.75" hidden="1" thickBot="1">
      <c r="A293" s="631"/>
      <c r="B293" s="646" t="s">
        <v>64</v>
      </c>
      <c r="C293" s="676"/>
      <c r="D293" s="677" t="s">
        <v>138</v>
      </c>
      <c r="E293" s="678"/>
      <c r="F293" s="679"/>
      <c r="G293" s="631"/>
      <c r="H293" s="631"/>
      <c r="I293" s="631"/>
      <c r="J293" s="631"/>
      <c r="K293" s="631"/>
      <c r="L293" s="631"/>
    </row>
    <row r="294" spans="1:12" ht="17.25" hidden="1" customHeight="1" thickBot="1">
      <c r="A294" s="631"/>
      <c r="B294" s="647" t="s">
        <v>14</v>
      </c>
      <c r="C294" s="1988"/>
      <c r="D294" s="1989"/>
      <c r="E294" s="1989"/>
      <c r="F294" s="1990"/>
      <c r="G294" s="631"/>
      <c r="H294" s="631"/>
      <c r="I294" s="631"/>
      <c r="J294" s="631"/>
      <c r="K294" s="631"/>
      <c r="L294" s="631"/>
    </row>
    <row r="295" spans="1:12" ht="16.5" hidden="1" thickBot="1">
      <c r="A295" s="631"/>
      <c r="B295" s="647" t="s">
        <v>15</v>
      </c>
      <c r="C295" s="1991"/>
      <c r="D295" s="1992"/>
      <c r="E295" s="1992"/>
      <c r="F295" s="1993"/>
      <c r="G295" s="631"/>
      <c r="H295" s="631"/>
      <c r="I295" s="631"/>
      <c r="J295" s="631"/>
      <c r="K295" s="631"/>
      <c r="L295" s="631"/>
    </row>
    <row r="296" spans="1:12" ht="12.75" hidden="1" customHeight="1">
      <c r="A296" s="631"/>
      <c r="B296" s="1983"/>
      <c r="C296" s="648">
        <v>2021</v>
      </c>
      <c r="D296" s="648">
        <v>2022</v>
      </c>
      <c r="E296" s="648">
        <v>2023</v>
      </c>
      <c r="F296" s="648">
        <v>2024</v>
      </c>
      <c r="G296" s="631"/>
      <c r="H296" s="631"/>
      <c r="I296" s="631"/>
      <c r="J296" s="631"/>
      <c r="K296" s="631"/>
      <c r="L296" s="631"/>
    </row>
    <row r="297" spans="1:12" ht="23.25" hidden="1" customHeight="1" thickBot="1">
      <c r="A297" s="631"/>
      <c r="B297" s="1984"/>
      <c r="C297" s="649" t="s">
        <v>7</v>
      </c>
      <c r="D297" s="649" t="s">
        <v>8</v>
      </c>
      <c r="E297" s="649" t="s">
        <v>8</v>
      </c>
      <c r="F297" s="649" t="s">
        <v>8</v>
      </c>
      <c r="G297" s="631"/>
      <c r="H297" s="631"/>
      <c r="I297" s="631"/>
      <c r="J297" s="631"/>
      <c r="K297" s="631"/>
      <c r="L297" s="631"/>
    </row>
    <row r="298" spans="1:12" ht="16.5" hidden="1" thickBot="1">
      <c r="A298" s="631"/>
      <c r="B298" s="647" t="s">
        <v>16</v>
      </c>
      <c r="C298" s="647"/>
      <c r="D298" s="647"/>
      <c r="E298" s="647"/>
      <c r="F298" s="647"/>
      <c r="G298" s="631"/>
      <c r="H298" s="631"/>
      <c r="I298" s="631"/>
      <c r="J298" s="631"/>
      <c r="K298" s="631"/>
      <c r="L298" s="631"/>
    </row>
    <row r="299" spans="1:12" ht="16.5" hidden="1" thickBot="1">
      <c r="A299" s="631"/>
      <c r="B299" s="647" t="s">
        <v>17</v>
      </c>
      <c r="C299" s="650">
        <f>C317</f>
        <v>0</v>
      </c>
      <c r="D299" s="650">
        <f>D317</f>
        <v>0</v>
      </c>
      <c r="E299" s="650">
        <f>E317</f>
        <v>0</v>
      </c>
      <c r="F299" s="650">
        <f>F317</f>
        <v>0</v>
      </c>
      <c r="G299" s="631"/>
      <c r="H299" s="631"/>
      <c r="I299" s="631"/>
      <c r="J299" s="631"/>
      <c r="K299" s="631"/>
      <c r="L299" s="631"/>
    </row>
    <row r="300" spans="1:12" ht="16.5" hidden="1" thickBot="1">
      <c r="A300" s="631"/>
      <c r="B300" s="647" t="s">
        <v>18</v>
      </c>
      <c r="C300" s="650" t="e">
        <f>C299/C298</f>
        <v>#DIV/0!</v>
      </c>
      <c r="D300" s="650" t="e">
        <f>D299/D298</f>
        <v>#DIV/0!</v>
      </c>
      <c r="E300" s="650" t="e">
        <f>E299/E298</f>
        <v>#DIV/0!</v>
      </c>
      <c r="F300" s="650" t="e">
        <f>F299/F298</f>
        <v>#DIV/0!</v>
      </c>
      <c r="G300" s="631"/>
      <c r="H300" s="631"/>
      <c r="I300" s="631"/>
      <c r="J300" s="631"/>
      <c r="K300" s="631"/>
      <c r="L300" s="631"/>
    </row>
    <row r="301" spans="1:12" ht="16.5" hidden="1" thickBot="1">
      <c r="A301" s="631"/>
      <c r="B301" s="647" t="s">
        <v>19</v>
      </c>
      <c r="C301" s="651" t="s">
        <v>20</v>
      </c>
      <c r="D301" s="652" t="e">
        <f>D298/C298-1</f>
        <v>#DIV/0!</v>
      </c>
      <c r="E301" s="652" t="e">
        <f t="shared" ref="E301:F303" si="9">E298/D298-1</f>
        <v>#DIV/0!</v>
      </c>
      <c r="F301" s="652" t="e">
        <f t="shared" si="9"/>
        <v>#DIV/0!</v>
      </c>
      <c r="G301" s="631"/>
      <c r="H301" s="653"/>
      <c r="I301" s="653"/>
      <c r="J301" s="653"/>
      <c r="K301" s="653"/>
      <c r="L301" s="653"/>
    </row>
    <row r="302" spans="1:12" ht="16.5" hidden="1" thickBot="1">
      <c r="A302" s="631"/>
      <c r="B302" s="647" t="s">
        <v>21</v>
      </c>
      <c r="C302" s="651" t="s">
        <v>20</v>
      </c>
      <c r="D302" s="652" t="e">
        <f>D299/C299-1</f>
        <v>#DIV/0!</v>
      </c>
      <c r="E302" s="652" t="e">
        <f t="shared" si="9"/>
        <v>#DIV/0!</v>
      </c>
      <c r="F302" s="652" t="e">
        <f t="shared" si="9"/>
        <v>#DIV/0!</v>
      </c>
      <c r="G302" s="631"/>
      <c r="H302" s="631"/>
      <c r="I302" s="631"/>
      <c r="J302" s="631"/>
      <c r="K302" s="631"/>
      <c r="L302" s="631"/>
    </row>
    <row r="303" spans="1:12" ht="16.5" hidden="1" thickBot="1">
      <c r="A303" s="631"/>
      <c r="B303" s="647" t="s">
        <v>22</v>
      </c>
      <c r="C303" s="651" t="s">
        <v>20</v>
      </c>
      <c r="D303" s="652" t="e">
        <f>D300/C300-1</f>
        <v>#DIV/0!</v>
      </c>
      <c r="E303" s="652" t="e">
        <f t="shared" si="9"/>
        <v>#DIV/0!</v>
      </c>
      <c r="F303" s="652" t="e">
        <f t="shared" si="9"/>
        <v>#DIV/0!</v>
      </c>
      <c r="G303" s="631"/>
      <c r="H303" s="631"/>
      <c r="I303" s="631"/>
      <c r="J303" s="631"/>
      <c r="K303" s="631"/>
      <c r="L303" s="631"/>
    </row>
    <row r="304" spans="1:12" ht="21" hidden="1" customHeight="1" thickBot="1">
      <c r="A304" s="631"/>
      <c r="B304" s="1994" t="s">
        <v>2227</v>
      </c>
      <c r="C304" s="1995"/>
      <c r="D304" s="1995"/>
      <c r="E304" s="1995"/>
      <c r="F304" s="1996"/>
      <c r="G304" s="631"/>
      <c r="H304" s="631"/>
      <c r="I304" s="631"/>
      <c r="J304" s="631"/>
      <c r="K304" s="631"/>
      <c r="L304" s="631"/>
    </row>
    <row r="305" spans="1:12" ht="12.75" hidden="1" customHeight="1">
      <c r="A305" s="631"/>
      <c r="B305" s="1983"/>
      <c r="C305" s="648">
        <v>2021</v>
      </c>
      <c r="D305" s="648">
        <v>2022</v>
      </c>
      <c r="E305" s="648">
        <v>2023</v>
      </c>
      <c r="F305" s="648">
        <v>2024</v>
      </c>
      <c r="G305" s="631"/>
      <c r="H305" s="631"/>
      <c r="I305" s="631"/>
      <c r="J305" s="631"/>
      <c r="K305" s="631"/>
      <c r="L305" s="631"/>
    </row>
    <row r="306" spans="1:12" ht="22.5" hidden="1" customHeight="1" thickBot="1">
      <c r="A306" s="631"/>
      <c r="B306" s="1984"/>
      <c r="C306" s="649" t="s">
        <v>7</v>
      </c>
      <c r="D306" s="649" t="s">
        <v>8</v>
      </c>
      <c r="E306" s="649" t="s">
        <v>8</v>
      </c>
      <c r="F306" s="649" t="s">
        <v>8</v>
      </c>
      <c r="G306" s="631"/>
      <c r="H306" s="631"/>
      <c r="I306" s="631"/>
      <c r="J306" s="631"/>
      <c r="K306" s="631"/>
      <c r="L306" s="631"/>
    </row>
    <row r="307" spans="1:12" ht="16.5" hidden="1" thickBot="1">
      <c r="A307" s="631"/>
      <c r="B307" s="654" t="s">
        <v>41</v>
      </c>
      <c r="C307" s="655">
        <f>C308+C309+C310+C311</f>
        <v>0</v>
      </c>
      <c r="D307" s="655">
        <f>D308+D309+D310+D311</f>
        <v>0</v>
      </c>
      <c r="E307" s="655">
        <f>E308+E309+E310+E311</f>
        <v>0</v>
      </c>
      <c r="F307" s="655">
        <f>F308+F309+F310+F311</f>
        <v>0</v>
      </c>
      <c r="G307" s="631"/>
      <c r="H307" s="631"/>
      <c r="I307" s="631"/>
      <c r="J307" s="631"/>
      <c r="K307" s="631"/>
      <c r="L307" s="631"/>
    </row>
    <row r="308" spans="1:12" ht="16.5" hidden="1" thickBot="1">
      <c r="A308" s="631"/>
      <c r="B308" s="656" t="s">
        <v>136</v>
      </c>
      <c r="C308" s="655"/>
      <c r="D308" s="655"/>
      <c r="E308" s="655"/>
      <c r="F308" s="655"/>
      <c r="G308" s="631"/>
      <c r="H308" s="631"/>
      <c r="I308" s="631"/>
      <c r="J308" s="631"/>
      <c r="K308" s="631"/>
      <c r="L308" s="631"/>
    </row>
    <row r="309" spans="1:12" ht="16.5" hidden="1" thickBot="1">
      <c r="A309" s="631"/>
      <c r="B309" s="656" t="s">
        <v>141</v>
      </c>
      <c r="C309" s="655"/>
      <c r="D309" s="655"/>
      <c r="E309" s="655"/>
      <c r="F309" s="655"/>
      <c r="G309" s="631"/>
      <c r="H309" s="631"/>
      <c r="I309" s="631"/>
      <c r="J309" s="631"/>
      <c r="K309" s="631"/>
      <c r="L309" s="631"/>
    </row>
    <row r="310" spans="1:12" ht="16.5" hidden="1" thickBot="1">
      <c r="A310" s="631"/>
      <c r="B310" s="656" t="s">
        <v>142</v>
      </c>
      <c r="C310" s="655"/>
      <c r="D310" s="655"/>
      <c r="E310" s="655"/>
      <c r="F310" s="655"/>
      <c r="G310" s="631"/>
      <c r="H310" s="631"/>
      <c r="I310" s="631"/>
      <c r="J310" s="631"/>
      <c r="K310" s="631"/>
      <c r="L310" s="631"/>
    </row>
    <row r="311" spans="1:12" ht="16.5" hidden="1" thickBot="1">
      <c r="A311" s="631"/>
      <c r="B311" s="656" t="s">
        <v>143</v>
      </c>
      <c r="C311" s="655"/>
      <c r="D311" s="655"/>
      <c r="E311" s="655"/>
      <c r="F311" s="655"/>
      <c r="G311" s="631"/>
      <c r="H311" s="631"/>
      <c r="I311" s="631"/>
      <c r="J311" s="631"/>
      <c r="K311" s="631"/>
      <c r="L311" s="631"/>
    </row>
    <row r="312" spans="1:12" ht="16.5" hidden="1" thickBot="1">
      <c r="A312" s="631"/>
      <c r="B312" s="654" t="s">
        <v>42</v>
      </c>
      <c r="C312" s="658">
        <f>C313+C314+C315+C316</f>
        <v>0</v>
      </c>
      <c r="D312" s="658">
        <f>D313+D314+D315+D316</f>
        <v>0</v>
      </c>
      <c r="E312" s="658">
        <f>E313+E314+E315+E316</f>
        <v>0</v>
      </c>
      <c r="F312" s="658">
        <f>F313+F314+F315+F316</f>
        <v>0</v>
      </c>
      <c r="G312" s="631"/>
      <c r="H312" s="631"/>
      <c r="I312" s="631"/>
      <c r="J312" s="631"/>
      <c r="K312" s="631"/>
      <c r="L312" s="631"/>
    </row>
    <row r="313" spans="1:12" ht="16.5" hidden="1" thickBot="1">
      <c r="A313" s="631"/>
      <c r="B313" s="656" t="s">
        <v>136</v>
      </c>
      <c r="C313" s="658"/>
      <c r="D313" s="655"/>
      <c r="E313" s="655"/>
      <c r="F313" s="655"/>
      <c r="G313" s="631"/>
      <c r="H313" s="631"/>
      <c r="I313" s="631"/>
      <c r="J313" s="631"/>
      <c r="K313" s="631"/>
      <c r="L313" s="631"/>
    </row>
    <row r="314" spans="1:12" ht="16.5" hidden="1" thickBot="1">
      <c r="A314" s="631"/>
      <c r="B314" s="656" t="s">
        <v>141</v>
      </c>
      <c r="C314" s="658"/>
      <c r="D314" s="655"/>
      <c r="E314" s="655"/>
      <c r="F314" s="655"/>
      <c r="G314" s="631"/>
      <c r="H314" s="631"/>
      <c r="I314" s="631"/>
      <c r="J314" s="631"/>
      <c r="K314" s="631"/>
      <c r="L314" s="631"/>
    </row>
    <row r="315" spans="1:12" ht="16.5" hidden="1" thickBot="1">
      <c r="A315" s="631"/>
      <c r="B315" s="656" t="s">
        <v>142</v>
      </c>
      <c r="C315" s="658"/>
      <c r="D315" s="655"/>
      <c r="E315" s="655"/>
      <c r="F315" s="655"/>
      <c r="G315" s="631"/>
      <c r="H315" s="631"/>
      <c r="I315" s="631"/>
      <c r="J315" s="631"/>
      <c r="K315" s="631"/>
      <c r="L315" s="631"/>
    </row>
    <row r="316" spans="1:12" ht="16.5" hidden="1" thickBot="1">
      <c r="A316" s="631"/>
      <c r="B316" s="656" t="s">
        <v>143</v>
      </c>
      <c r="C316" s="658"/>
      <c r="D316" s="655"/>
      <c r="E316" s="655"/>
      <c r="F316" s="655"/>
      <c r="G316" s="631"/>
      <c r="H316" s="631"/>
      <c r="I316" s="631"/>
      <c r="J316" s="631"/>
      <c r="K316" s="631"/>
      <c r="L316" s="631"/>
    </row>
    <row r="317" spans="1:12" ht="16.5" hidden="1" thickBot="1">
      <c r="A317" s="631"/>
      <c r="B317" s="664" t="s">
        <v>147</v>
      </c>
      <c r="C317" s="658">
        <f>C307+C312</f>
        <v>0</v>
      </c>
      <c r="D317" s="658">
        <f>D307+D312</f>
        <v>0</v>
      </c>
      <c r="E317" s="658">
        <f>E307+E312</f>
        <v>0</v>
      </c>
      <c r="F317" s="658">
        <f>F307+F312</f>
        <v>0</v>
      </c>
      <c r="G317" s="631"/>
      <c r="H317" s="631"/>
      <c r="I317" s="631"/>
      <c r="J317" s="631"/>
      <c r="K317" s="631"/>
      <c r="L317" s="631"/>
    </row>
    <row r="318" spans="1:12" ht="25.5" hidden="1" customHeight="1" thickBot="1">
      <c r="A318" s="631"/>
      <c r="B318" s="680" t="s">
        <v>43</v>
      </c>
      <c r="C318" s="1985"/>
      <c r="D318" s="1986"/>
      <c r="E318" s="1986"/>
      <c r="F318" s="1987"/>
      <c r="G318" s="631"/>
      <c r="H318" s="631"/>
      <c r="I318" s="631"/>
      <c r="J318" s="631"/>
      <c r="K318" s="631"/>
      <c r="L318" s="631"/>
    </row>
    <row r="319" spans="1:12" ht="63.75" hidden="1" thickBot="1">
      <c r="A319" s="631"/>
      <c r="B319" s="646" t="s">
        <v>64</v>
      </c>
      <c r="C319" s="676"/>
      <c r="D319" s="677" t="s">
        <v>138</v>
      </c>
      <c r="E319" s="678"/>
      <c r="F319" s="679"/>
      <c r="G319" s="631"/>
      <c r="H319" s="631"/>
      <c r="I319" s="631"/>
      <c r="J319" s="631"/>
      <c r="K319" s="631"/>
      <c r="L319" s="631"/>
    </row>
    <row r="320" spans="1:12" ht="17.25" hidden="1" customHeight="1" thickBot="1">
      <c r="A320" s="631"/>
      <c r="B320" s="647" t="s">
        <v>14</v>
      </c>
      <c r="C320" s="1988"/>
      <c r="D320" s="1989"/>
      <c r="E320" s="1989"/>
      <c r="F320" s="1990"/>
      <c r="G320" s="631"/>
      <c r="H320" s="631"/>
      <c r="I320" s="631"/>
      <c r="J320" s="631"/>
      <c r="K320" s="631"/>
      <c r="L320" s="631"/>
    </row>
    <row r="321" spans="1:12" ht="16.5" hidden="1" thickBot="1">
      <c r="A321" s="631"/>
      <c r="B321" s="647" t="s">
        <v>15</v>
      </c>
      <c r="C321" s="1991"/>
      <c r="D321" s="1992"/>
      <c r="E321" s="1992"/>
      <c r="F321" s="1993"/>
      <c r="G321" s="631"/>
      <c r="H321" s="631"/>
      <c r="I321" s="631"/>
      <c r="J321" s="631"/>
      <c r="K321" s="631"/>
      <c r="L321" s="631"/>
    </row>
    <row r="322" spans="1:12" ht="12.75" hidden="1" customHeight="1">
      <c r="A322" s="631"/>
      <c r="B322" s="1983"/>
      <c r="C322" s="648">
        <v>2021</v>
      </c>
      <c r="D322" s="648">
        <v>2022</v>
      </c>
      <c r="E322" s="648">
        <v>2023</v>
      </c>
      <c r="F322" s="648">
        <v>2024</v>
      </c>
      <c r="G322" s="631"/>
      <c r="H322" s="631"/>
      <c r="I322" s="631"/>
      <c r="J322" s="631"/>
      <c r="K322" s="631"/>
      <c r="L322" s="631"/>
    </row>
    <row r="323" spans="1:12" ht="23.25" hidden="1" customHeight="1" thickBot="1">
      <c r="A323" s="631"/>
      <c r="B323" s="1984"/>
      <c r="C323" s="649" t="s">
        <v>7</v>
      </c>
      <c r="D323" s="649" t="s">
        <v>8</v>
      </c>
      <c r="E323" s="649" t="s">
        <v>8</v>
      </c>
      <c r="F323" s="649" t="s">
        <v>8</v>
      </c>
      <c r="G323" s="631"/>
      <c r="H323" s="631"/>
      <c r="I323" s="631"/>
      <c r="J323" s="631"/>
      <c r="K323" s="631"/>
      <c r="L323" s="631"/>
    </row>
    <row r="324" spans="1:12" ht="16.5" hidden="1" thickBot="1">
      <c r="A324" s="631"/>
      <c r="B324" s="647" t="s">
        <v>16</v>
      </c>
      <c r="C324" s="647"/>
      <c r="D324" s="647"/>
      <c r="E324" s="647"/>
      <c r="F324" s="647"/>
      <c r="G324" s="631"/>
      <c r="H324" s="631"/>
      <c r="I324" s="631"/>
      <c r="J324" s="631"/>
      <c r="K324" s="631"/>
      <c r="L324" s="631"/>
    </row>
    <row r="325" spans="1:12" ht="16.5" hidden="1" thickBot="1">
      <c r="A325" s="631"/>
      <c r="B325" s="647" t="s">
        <v>17</v>
      </c>
      <c r="C325" s="650">
        <f>C343</f>
        <v>0</v>
      </c>
      <c r="D325" s="650">
        <f>D343</f>
        <v>0</v>
      </c>
      <c r="E325" s="650">
        <f>E343</f>
        <v>0</v>
      </c>
      <c r="F325" s="650">
        <f>F343</f>
        <v>0</v>
      </c>
      <c r="G325" s="631"/>
      <c r="H325" s="631"/>
      <c r="I325" s="631"/>
      <c r="J325" s="631"/>
      <c r="K325" s="631"/>
      <c r="L325" s="631"/>
    </row>
    <row r="326" spans="1:12" ht="16.5" hidden="1" thickBot="1">
      <c r="A326" s="631"/>
      <c r="B326" s="647" t="s">
        <v>18</v>
      </c>
      <c r="C326" s="650" t="e">
        <f>C325/C324</f>
        <v>#DIV/0!</v>
      </c>
      <c r="D326" s="650" t="e">
        <f>D325/D324</f>
        <v>#DIV/0!</v>
      </c>
      <c r="E326" s="650" t="e">
        <f>E325/E324</f>
        <v>#DIV/0!</v>
      </c>
      <c r="F326" s="650" t="e">
        <f>F325/F324</f>
        <v>#DIV/0!</v>
      </c>
      <c r="G326" s="631"/>
      <c r="H326" s="631"/>
      <c r="I326" s="631"/>
      <c r="J326" s="631"/>
      <c r="K326" s="631"/>
      <c r="L326" s="631"/>
    </row>
    <row r="327" spans="1:12" ht="16.5" hidden="1" thickBot="1">
      <c r="A327" s="631"/>
      <c r="B327" s="647" t="s">
        <v>19</v>
      </c>
      <c r="C327" s="651" t="s">
        <v>20</v>
      </c>
      <c r="D327" s="652" t="e">
        <f>D324/C324-1</f>
        <v>#DIV/0!</v>
      </c>
      <c r="E327" s="652" t="e">
        <f t="shared" ref="E327:F329" si="10">E324/D324-1</f>
        <v>#DIV/0!</v>
      </c>
      <c r="F327" s="652" t="e">
        <f t="shared" si="10"/>
        <v>#DIV/0!</v>
      </c>
      <c r="G327" s="631"/>
      <c r="H327" s="653"/>
      <c r="I327" s="653"/>
      <c r="J327" s="653"/>
      <c r="K327" s="653"/>
      <c r="L327" s="653"/>
    </row>
    <row r="328" spans="1:12" ht="16.5" hidden="1" thickBot="1">
      <c r="A328" s="631"/>
      <c r="B328" s="647" t="s">
        <v>21</v>
      </c>
      <c r="C328" s="651" t="s">
        <v>20</v>
      </c>
      <c r="D328" s="652" t="e">
        <f>D325/C325-1</f>
        <v>#DIV/0!</v>
      </c>
      <c r="E328" s="652" t="e">
        <f t="shared" si="10"/>
        <v>#DIV/0!</v>
      </c>
      <c r="F328" s="652" t="e">
        <f t="shared" si="10"/>
        <v>#DIV/0!</v>
      </c>
      <c r="G328" s="631"/>
      <c r="H328" s="631"/>
      <c r="I328" s="631"/>
      <c r="J328" s="631"/>
      <c r="K328" s="631"/>
      <c r="L328" s="631"/>
    </row>
    <row r="329" spans="1:12" ht="16.5" hidden="1" thickBot="1">
      <c r="A329" s="631"/>
      <c r="B329" s="647" t="s">
        <v>22</v>
      </c>
      <c r="C329" s="651" t="s">
        <v>20</v>
      </c>
      <c r="D329" s="652" t="e">
        <f>D326/C326-1</f>
        <v>#DIV/0!</v>
      </c>
      <c r="E329" s="652" t="e">
        <f t="shared" si="10"/>
        <v>#DIV/0!</v>
      </c>
      <c r="F329" s="652" t="e">
        <f t="shared" si="10"/>
        <v>#DIV/0!</v>
      </c>
      <c r="G329" s="631"/>
      <c r="H329" s="631"/>
      <c r="I329" s="631"/>
      <c r="J329" s="631"/>
      <c r="K329" s="631"/>
      <c r="L329" s="631"/>
    </row>
    <row r="330" spans="1:12" ht="24.75" hidden="1" customHeight="1" thickBot="1">
      <c r="A330" s="631"/>
      <c r="B330" s="1994" t="s">
        <v>2226</v>
      </c>
      <c r="C330" s="1995"/>
      <c r="D330" s="1995"/>
      <c r="E330" s="1995"/>
      <c r="F330" s="1996"/>
      <c r="G330" s="631"/>
      <c r="H330" s="631"/>
      <c r="I330" s="631"/>
      <c r="J330" s="631"/>
      <c r="K330" s="631"/>
      <c r="L330" s="631"/>
    </row>
    <row r="331" spans="1:12" ht="12.75" hidden="1" customHeight="1">
      <c r="A331" s="631"/>
      <c r="B331" s="1983"/>
      <c r="C331" s="648">
        <v>2019</v>
      </c>
      <c r="D331" s="648">
        <v>2020</v>
      </c>
      <c r="E331" s="648">
        <v>2021</v>
      </c>
      <c r="F331" s="648">
        <v>2022</v>
      </c>
      <c r="G331" s="631"/>
      <c r="H331" s="631"/>
      <c r="I331" s="631"/>
      <c r="J331" s="631"/>
      <c r="K331" s="631"/>
      <c r="L331" s="631"/>
    </row>
    <row r="332" spans="1:12" ht="19.5" hidden="1" customHeight="1" thickBot="1">
      <c r="A332" s="631"/>
      <c r="B332" s="1984"/>
      <c r="C332" s="649" t="s">
        <v>7</v>
      </c>
      <c r="D332" s="649" t="s">
        <v>8</v>
      </c>
      <c r="E332" s="649" t="s">
        <v>8</v>
      </c>
      <c r="F332" s="649" t="s">
        <v>8</v>
      </c>
      <c r="G332" s="631"/>
      <c r="H332" s="631"/>
      <c r="I332" s="631"/>
      <c r="J332" s="631"/>
      <c r="K332" s="631"/>
      <c r="L332" s="631"/>
    </row>
    <row r="333" spans="1:12" ht="16.5" hidden="1" thickBot="1">
      <c r="A333" s="631"/>
      <c r="B333" s="654" t="s">
        <v>41</v>
      </c>
      <c r="C333" s="655">
        <f>C334+C335+C336+C337</f>
        <v>0</v>
      </c>
      <c r="D333" s="655">
        <f>D334+D335+D336+D337</f>
        <v>0</v>
      </c>
      <c r="E333" s="655">
        <f>E334+E335+E336+E337</f>
        <v>0</v>
      </c>
      <c r="F333" s="655">
        <f>F334+F335+F336+F337</f>
        <v>0</v>
      </c>
      <c r="G333" s="631"/>
      <c r="H333" s="631"/>
      <c r="I333" s="631"/>
      <c r="J333" s="631"/>
      <c r="K333" s="631"/>
      <c r="L333" s="631"/>
    </row>
    <row r="334" spans="1:12" ht="16.5" hidden="1" thickBot="1">
      <c r="A334" s="631"/>
      <c r="B334" s="656" t="s">
        <v>136</v>
      </c>
      <c r="C334" s="655"/>
      <c r="D334" s="655"/>
      <c r="E334" s="655"/>
      <c r="F334" s="655"/>
      <c r="G334" s="631"/>
      <c r="H334" s="631"/>
      <c r="I334" s="631"/>
      <c r="J334" s="631"/>
      <c r="K334" s="631"/>
      <c r="L334" s="631"/>
    </row>
    <row r="335" spans="1:12" ht="16.5" hidden="1" thickBot="1">
      <c r="A335" s="631"/>
      <c r="B335" s="656" t="s">
        <v>141</v>
      </c>
      <c r="C335" s="655"/>
      <c r="D335" s="655"/>
      <c r="E335" s="655"/>
      <c r="F335" s="655"/>
      <c r="G335" s="631"/>
      <c r="H335" s="631"/>
      <c r="I335" s="631"/>
      <c r="J335" s="631"/>
      <c r="K335" s="631"/>
      <c r="L335" s="631"/>
    </row>
    <row r="336" spans="1:12" ht="16.5" hidden="1" thickBot="1">
      <c r="A336" s="631"/>
      <c r="B336" s="656" t="s">
        <v>142</v>
      </c>
      <c r="C336" s="655"/>
      <c r="D336" s="655"/>
      <c r="E336" s="655"/>
      <c r="F336" s="655"/>
      <c r="G336" s="631"/>
      <c r="H336" s="631"/>
      <c r="I336" s="631"/>
      <c r="J336" s="631"/>
      <c r="K336" s="631"/>
      <c r="L336" s="631"/>
    </row>
    <row r="337" spans="1:12" ht="16.5" hidden="1" thickBot="1">
      <c r="A337" s="631"/>
      <c r="B337" s="656" t="s">
        <v>143</v>
      </c>
      <c r="C337" s="655"/>
      <c r="D337" s="655"/>
      <c r="E337" s="655"/>
      <c r="F337" s="655"/>
      <c r="G337" s="631"/>
      <c r="H337" s="631"/>
      <c r="I337" s="631"/>
      <c r="J337" s="631"/>
      <c r="K337" s="631"/>
      <c r="L337" s="631"/>
    </row>
    <row r="338" spans="1:12" ht="16.5" hidden="1" thickBot="1">
      <c r="A338" s="631"/>
      <c r="B338" s="654" t="s">
        <v>42</v>
      </c>
      <c r="C338" s="658">
        <f>C339+C340+C341+C342</f>
        <v>0</v>
      </c>
      <c r="D338" s="658">
        <f>D339+D340+D341+D342</f>
        <v>0</v>
      </c>
      <c r="E338" s="658">
        <f>E339+E340+E341+E342</f>
        <v>0</v>
      </c>
      <c r="F338" s="658">
        <f>F339+F340+F341+F342</f>
        <v>0</v>
      </c>
      <c r="G338" s="631"/>
      <c r="H338" s="631"/>
      <c r="I338" s="631"/>
      <c r="J338" s="631"/>
      <c r="K338" s="631"/>
      <c r="L338" s="631"/>
    </row>
    <row r="339" spans="1:12" ht="16.5" hidden="1" thickBot="1">
      <c r="A339" s="631"/>
      <c r="B339" s="656" t="s">
        <v>136</v>
      </c>
      <c r="C339" s="658"/>
      <c r="D339" s="658"/>
      <c r="E339" s="658"/>
      <c r="F339" s="658"/>
      <c r="G339" s="631"/>
      <c r="H339" s="631"/>
      <c r="I339" s="631"/>
      <c r="J339" s="631"/>
      <c r="K339" s="631"/>
      <c r="L339" s="631"/>
    </row>
    <row r="340" spans="1:12" ht="16.5" hidden="1" thickBot="1">
      <c r="A340" s="631"/>
      <c r="B340" s="656" t="s">
        <v>141</v>
      </c>
      <c r="C340" s="658"/>
      <c r="D340" s="658"/>
      <c r="E340" s="658"/>
      <c r="F340" s="658"/>
      <c r="G340" s="631"/>
      <c r="H340" s="631"/>
      <c r="I340" s="631"/>
      <c r="J340" s="631"/>
      <c r="K340" s="631"/>
      <c r="L340" s="631"/>
    </row>
    <row r="341" spans="1:12" ht="16.5" hidden="1" thickBot="1">
      <c r="A341" s="631"/>
      <c r="B341" s="656" t="s">
        <v>142</v>
      </c>
      <c r="C341" s="658"/>
      <c r="D341" s="658"/>
      <c r="E341" s="658"/>
      <c r="F341" s="658"/>
      <c r="G341" s="631"/>
      <c r="H341" s="631"/>
      <c r="I341" s="631"/>
      <c r="J341" s="631"/>
      <c r="K341" s="631"/>
      <c r="L341" s="631"/>
    </row>
    <row r="342" spans="1:12" ht="16.5" hidden="1" thickBot="1">
      <c r="A342" s="631"/>
      <c r="B342" s="656" t="s">
        <v>143</v>
      </c>
      <c r="C342" s="658"/>
      <c r="D342" s="658"/>
      <c r="E342" s="658"/>
      <c r="F342" s="658"/>
      <c r="G342" s="631"/>
      <c r="H342" s="631"/>
      <c r="I342" s="631"/>
      <c r="J342" s="631"/>
      <c r="K342" s="631"/>
      <c r="L342" s="631"/>
    </row>
    <row r="343" spans="1:12" ht="16.5" hidden="1" thickBot="1">
      <c r="A343" s="631"/>
      <c r="B343" s="664" t="s">
        <v>47</v>
      </c>
      <c r="C343" s="658">
        <f>C333+C338</f>
        <v>0</v>
      </c>
      <c r="D343" s="658">
        <f>D333+D338</f>
        <v>0</v>
      </c>
      <c r="E343" s="658">
        <f>E333+E338</f>
        <v>0</v>
      </c>
      <c r="F343" s="658">
        <f>F333+F338</f>
        <v>0</v>
      </c>
      <c r="G343" s="631"/>
      <c r="H343" s="631"/>
      <c r="I343" s="631"/>
      <c r="J343" s="631"/>
      <c r="K343" s="631"/>
      <c r="L343" s="631"/>
    </row>
    <row r="344" spans="1:12" ht="16.5" thickBot="1">
      <c r="A344" s="631"/>
      <c r="B344" s="681"/>
      <c r="C344" s="682"/>
      <c r="D344" s="682"/>
      <c r="E344" s="682"/>
      <c r="F344" s="682"/>
      <c r="G344" s="631"/>
      <c r="H344" s="631"/>
      <c r="I344" s="631"/>
      <c r="J344" s="631"/>
      <c r="K344" s="631"/>
      <c r="L344" s="631"/>
    </row>
    <row r="345" spans="1:12" ht="27" customHeight="1" thickBot="1">
      <c r="A345" s="631"/>
      <c r="B345" s="640" t="s">
        <v>49</v>
      </c>
      <c r="C345" s="683">
        <f>+C220+C144+C66+C29+C169+C103+C325+C299+C274+C249+C194</f>
        <v>46237</v>
      </c>
      <c r="D345" s="683">
        <f>+D220+D144+D66+D29+D169+D103+D325+D299+D274+D249+D194</f>
        <v>46137</v>
      </c>
      <c r="E345" s="683">
        <f>+E220+E144+E66+E29+E169+E103+E325+E299+E274+E249+E194</f>
        <v>46137</v>
      </c>
      <c r="F345" s="683">
        <f>+F220+F144+F66+F29+F169+F103+F325+F299+F274+F249+F194</f>
        <v>47637</v>
      </c>
      <c r="G345" s="631"/>
      <c r="H345" s="631"/>
      <c r="I345" s="631"/>
      <c r="J345" s="631"/>
      <c r="K345" s="631"/>
      <c r="L345" s="631"/>
    </row>
    <row r="346" spans="1:12" ht="16.5" thickBot="1">
      <c r="A346" s="631"/>
      <c r="B346" s="640" t="s">
        <v>50</v>
      </c>
      <c r="C346" s="683">
        <f>+C238+C212+C132+C95+C58+C343+C317+C292+C267+C187+C162</f>
        <v>46237</v>
      </c>
      <c r="D346" s="683">
        <f>+D238+D212+D132+D95+D58+D343+D317+D292+D267+D187+D162</f>
        <v>46137</v>
      </c>
      <c r="E346" s="683">
        <f>+E238+E212+E132+E95+E58+E343+E317+E292+E267+E187+E162</f>
        <v>46137</v>
      </c>
      <c r="F346" s="683">
        <f>+F238+F212+F132+F95+F58+F343+F317+F292+F267+F187+F162</f>
        <v>47637</v>
      </c>
      <c r="G346" s="631"/>
      <c r="H346" s="631"/>
      <c r="I346" s="631"/>
      <c r="J346" s="631"/>
      <c r="K346" s="631"/>
      <c r="L346" s="631"/>
    </row>
    <row r="347" spans="1:12" ht="16.5" thickBot="1">
      <c r="A347" s="631"/>
      <c r="B347" s="654" t="s">
        <v>23</v>
      </c>
      <c r="C347" s="684">
        <f>C348+C349</f>
        <v>26013</v>
      </c>
      <c r="D347" s="684">
        <f>D348+D349</f>
        <v>25013</v>
      </c>
      <c r="E347" s="684">
        <f>E348+E349</f>
        <v>25013</v>
      </c>
      <c r="F347" s="684">
        <f>F348+F349</f>
        <v>26013</v>
      </c>
      <c r="G347" s="631"/>
      <c r="H347" s="631"/>
      <c r="I347" s="631"/>
      <c r="J347" s="631"/>
      <c r="K347" s="631"/>
      <c r="L347" s="631"/>
    </row>
    <row r="348" spans="1:12" ht="16.5" thickBot="1">
      <c r="A348" s="631"/>
      <c r="B348" s="656" t="s">
        <v>136</v>
      </c>
      <c r="C348" s="658">
        <f t="shared" ref="C348:F349" si="11">C38+C75+C112</f>
        <v>26013</v>
      </c>
      <c r="D348" s="658">
        <f t="shared" si="11"/>
        <v>25013</v>
      </c>
      <c r="E348" s="658">
        <f t="shared" si="11"/>
        <v>25013</v>
      </c>
      <c r="F348" s="658">
        <f t="shared" si="11"/>
        <v>26013</v>
      </c>
      <c r="G348" s="631"/>
      <c r="H348" s="631"/>
      <c r="I348" s="631"/>
      <c r="J348" s="631"/>
      <c r="K348" s="631"/>
      <c r="L348" s="631"/>
    </row>
    <row r="349" spans="1:12" ht="16.5" thickBot="1">
      <c r="A349" s="631"/>
      <c r="B349" s="656" t="s">
        <v>148</v>
      </c>
      <c r="C349" s="658">
        <f t="shared" si="11"/>
        <v>0</v>
      </c>
      <c r="D349" s="658">
        <f t="shared" si="11"/>
        <v>0</v>
      </c>
      <c r="E349" s="658">
        <f t="shared" si="11"/>
        <v>0</v>
      </c>
      <c r="F349" s="658">
        <f t="shared" si="11"/>
        <v>0</v>
      </c>
      <c r="G349" s="631"/>
      <c r="H349" s="631"/>
      <c r="I349" s="631"/>
      <c r="J349" s="631"/>
      <c r="K349" s="631"/>
      <c r="L349" s="631"/>
    </row>
    <row r="350" spans="1:12" ht="16.5" thickBot="1">
      <c r="A350" s="631"/>
      <c r="B350" s="654" t="s">
        <v>24</v>
      </c>
      <c r="C350" s="684">
        <f>C351+C352</f>
        <v>4014</v>
      </c>
      <c r="D350" s="684">
        <f>D351+D352</f>
        <v>4014</v>
      </c>
      <c r="E350" s="684">
        <f>E351+E352</f>
        <v>4014</v>
      </c>
      <c r="F350" s="684">
        <f>F351+F352</f>
        <v>4014</v>
      </c>
      <c r="G350" s="631"/>
      <c r="H350" s="631"/>
      <c r="I350" s="631"/>
      <c r="J350" s="631"/>
      <c r="K350" s="631"/>
      <c r="L350" s="631"/>
    </row>
    <row r="351" spans="1:12" ht="16.5" thickBot="1">
      <c r="A351" s="631"/>
      <c r="B351" s="656" t="s">
        <v>136</v>
      </c>
      <c r="C351" s="655">
        <f>C41+C78+C115</f>
        <v>4014</v>
      </c>
      <c r="D351" s="655">
        <f>D41+D78+D115</f>
        <v>4014</v>
      </c>
      <c r="E351" s="655">
        <f>E41+E78+E115</f>
        <v>4014</v>
      </c>
      <c r="F351" s="655">
        <f>F41+F78+F115</f>
        <v>4014</v>
      </c>
      <c r="G351" s="631"/>
      <c r="H351" s="631"/>
      <c r="I351" s="631"/>
      <c r="J351" s="631"/>
      <c r="K351" s="631"/>
      <c r="L351" s="631"/>
    </row>
    <row r="352" spans="1:12" ht="16.5" thickBot="1">
      <c r="A352" s="631"/>
      <c r="B352" s="656" t="s">
        <v>148</v>
      </c>
      <c r="C352" s="658">
        <f>C42+C79+C113</f>
        <v>0</v>
      </c>
      <c r="D352" s="658">
        <f>D42+D79+D113</f>
        <v>0</v>
      </c>
      <c r="E352" s="658">
        <f>E42+E79+E113</f>
        <v>0</v>
      </c>
      <c r="F352" s="658">
        <f>F42+F79+F113</f>
        <v>0</v>
      </c>
      <c r="G352" s="631"/>
      <c r="H352" s="631"/>
      <c r="I352" s="631"/>
      <c r="J352" s="631"/>
      <c r="K352" s="631"/>
      <c r="L352" s="631"/>
    </row>
    <row r="353" spans="1:12" ht="16.5" thickBot="1">
      <c r="A353" s="631"/>
      <c r="B353" s="654" t="s">
        <v>25</v>
      </c>
      <c r="C353" s="684">
        <f>C354+C355</f>
        <v>15210</v>
      </c>
      <c r="D353" s="684">
        <f>D354+D355</f>
        <v>16110</v>
      </c>
      <c r="E353" s="684">
        <f>E354+E355</f>
        <v>16110</v>
      </c>
      <c r="F353" s="684">
        <f>F354+F355</f>
        <v>16610</v>
      </c>
      <c r="G353" s="631"/>
      <c r="H353" s="631"/>
      <c r="I353" s="631"/>
      <c r="J353" s="631"/>
      <c r="K353" s="631"/>
      <c r="L353" s="631"/>
    </row>
    <row r="354" spans="1:12" ht="16.5" thickBot="1">
      <c r="A354" s="631"/>
      <c r="B354" s="656" t="s">
        <v>136</v>
      </c>
      <c r="C354" s="658">
        <f t="shared" ref="C354:F355" si="12">C44+C81+C118</f>
        <v>15210</v>
      </c>
      <c r="D354" s="658">
        <f t="shared" si="12"/>
        <v>16110</v>
      </c>
      <c r="E354" s="658">
        <f t="shared" si="12"/>
        <v>16110</v>
      </c>
      <c r="F354" s="658">
        <f t="shared" si="12"/>
        <v>16610</v>
      </c>
      <c r="G354" s="631"/>
      <c r="H354" s="631"/>
      <c r="I354" s="631"/>
      <c r="J354" s="631"/>
      <c r="K354" s="631"/>
      <c r="L354" s="631"/>
    </row>
    <row r="355" spans="1:12" ht="16.5" thickBot="1">
      <c r="A355" s="631"/>
      <c r="B355" s="656" t="s">
        <v>148</v>
      </c>
      <c r="C355" s="658">
        <f t="shared" si="12"/>
        <v>0</v>
      </c>
      <c r="D355" s="658">
        <f t="shared" si="12"/>
        <v>0</v>
      </c>
      <c r="E355" s="658">
        <f t="shared" si="12"/>
        <v>0</v>
      </c>
      <c r="F355" s="658">
        <f t="shared" si="12"/>
        <v>0</v>
      </c>
      <c r="G355" s="631"/>
      <c r="H355" s="631"/>
      <c r="I355" s="631"/>
      <c r="J355" s="631"/>
      <c r="K355" s="631"/>
      <c r="L355" s="631"/>
    </row>
    <row r="356" spans="1:12" ht="16.5" thickBot="1">
      <c r="A356" s="631"/>
      <c r="B356" s="654" t="s">
        <v>26</v>
      </c>
      <c r="C356" s="684">
        <f>C357+C358</f>
        <v>0</v>
      </c>
      <c r="D356" s="684">
        <f>D357+D358</f>
        <v>0</v>
      </c>
      <c r="E356" s="684">
        <f>E357+E358</f>
        <v>0</v>
      </c>
      <c r="F356" s="684">
        <f>F357+F358</f>
        <v>0</v>
      </c>
      <c r="G356" s="631"/>
      <c r="H356" s="631"/>
      <c r="I356" s="631"/>
      <c r="J356" s="631"/>
      <c r="K356" s="631"/>
      <c r="L356" s="631"/>
    </row>
    <row r="357" spans="1:12" ht="16.5" thickBot="1">
      <c r="A357" s="631"/>
      <c r="B357" s="656" t="s">
        <v>136</v>
      </c>
      <c r="C357" s="655">
        <f t="shared" ref="C357:F358" si="13">C47+C84+C121</f>
        <v>0</v>
      </c>
      <c r="D357" s="655">
        <f t="shared" si="13"/>
        <v>0</v>
      </c>
      <c r="E357" s="655">
        <f t="shared" si="13"/>
        <v>0</v>
      </c>
      <c r="F357" s="655">
        <f t="shared" si="13"/>
        <v>0</v>
      </c>
      <c r="G357" s="631"/>
      <c r="H357" s="631"/>
      <c r="I357" s="631"/>
      <c r="J357" s="631"/>
      <c r="K357" s="631"/>
      <c r="L357" s="631"/>
    </row>
    <row r="358" spans="1:12" ht="16.5" thickBot="1">
      <c r="A358" s="631"/>
      <c r="B358" s="656" t="s">
        <v>148</v>
      </c>
      <c r="C358" s="658">
        <f t="shared" si="13"/>
        <v>0</v>
      </c>
      <c r="D358" s="658">
        <f t="shared" si="13"/>
        <v>0</v>
      </c>
      <c r="E358" s="658">
        <f t="shared" si="13"/>
        <v>0</v>
      </c>
      <c r="F358" s="658">
        <f t="shared" si="13"/>
        <v>0</v>
      </c>
      <c r="G358" s="631"/>
      <c r="H358" s="631"/>
      <c r="I358" s="631"/>
      <c r="J358" s="631"/>
      <c r="K358" s="631"/>
      <c r="L358" s="631"/>
    </row>
    <row r="359" spans="1:12" ht="16.5" thickBot="1">
      <c r="A359" s="631"/>
      <c r="B359" s="654" t="s">
        <v>27</v>
      </c>
      <c r="C359" s="684">
        <f>C360+C361</f>
        <v>0</v>
      </c>
      <c r="D359" s="684">
        <f>D360+D361</f>
        <v>0</v>
      </c>
      <c r="E359" s="684">
        <f>E360+E361</f>
        <v>0</v>
      </c>
      <c r="F359" s="684">
        <f>F360+F361</f>
        <v>0</v>
      </c>
      <c r="G359" s="631"/>
      <c r="H359" s="631"/>
      <c r="I359" s="631"/>
      <c r="J359" s="631"/>
      <c r="K359" s="631"/>
      <c r="L359" s="631"/>
    </row>
    <row r="360" spans="1:12" ht="16.5" thickBot="1">
      <c r="A360" s="631"/>
      <c r="B360" s="656" t="s">
        <v>136</v>
      </c>
      <c r="C360" s="655">
        <f t="shared" ref="C360:F361" si="14">C50+C87+C124</f>
        <v>0</v>
      </c>
      <c r="D360" s="655">
        <f t="shared" si="14"/>
        <v>0</v>
      </c>
      <c r="E360" s="655">
        <f t="shared" si="14"/>
        <v>0</v>
      </c>
      <c r="F360" s="655">
        <f t="shared" si="14"/>
        <v>0</v>
      </c>
      <c r="G360" s="631"/>
      <c r="H360" s="631"/>
      <c r="I360" s="631"/>
      <c r="J360" s="631"/>
      <c r="K360" s="631"/>
      <c r="L360" s="631"/>
    </row>
    <row r="361" spans="1:12" ht="16.5" thickBot="1">
      <c r="A361" s="631"/>
      <c r="B361" s="656" t="s">
        <v>148</v>
      </c>
      <c r="C361" s="658">
        <f t="shared" si="14"/>
        <v>0</v>
      </c>
      <c r="D361" s="658">
        <f t="shared" si="14"/>
        <v>0</v>
      </c>
      <c r="E361" s="658">
        <f t="shared" si="14"/>
        <v>0</v>
      </c>
      <c r="F361" s="658">
        <f t="shared" si="14"/>
        <v>0</v>
      </c>
      <c r="G361" s="631"/>
      <c r="H361" s="631"/>
      <c r="I361" s="631"/>
      <c r="J361" s="631"/>
      <c r="K361" s="631"/>
      <c r="L361" s="631"/>
    </row>
    <row r="362" spans="1:12" ht="16.5" thickBot="1">
      <c r="A362" s="631"/>
      <c r="B362" s="654" t="s">
        <v>28</v>
      </c>
      <c r="C362" s="684">
        <f>C363+C364</f>
        <v>0</v>
      </c>
      <c r="D362" s="684">
        <f>D363+D364</f>
        <v>0</v>
      </c>
      <c r="E362" s="684">
        <f>E363+E364</f>
        <v>0</v>
      </c>
      <c r="F362" s="684">
        <f>F363+F364</f>
        <v>0</v>
      </c>
      <c r="G362" s="631"/>
      <c r="H362" s="631"/>
      <c r="I362" s="631"/>
      <c r="J362" s="631"/>
      <c r="K362" s="631"/>
      <c r="L362" s="631"/>
    </row>
    <row r="363" spans="1:12" ht="16.5" thickBot="1">
      <c r="A363" s="631"/>
      <c r="B363" s="656" t="s">
        <v>136</v>
      </c>
      <c r="C363" s="655">
        <f t="shared" ref="C363:F364" si="15">C53+C90+C127</f>
        <v>0</v>
      </c>
      <c r="D363" s="655">
        <f t="shared" si="15"/>
        <v>0</v>
      </c>
      <c r="E363" s="655">
        <f t="shared" si="15"/>
        <v>0</v>
      </c>
      <c r="F363" s="655">
        <f t="shared" si="15"/>
        <v>0</v>
      </c>
      <c r="G363" s="631"/>
      <c r="H363" s="631"/>
      <c r="I363" s="631"/>
      <c r="J363" s="631"/>
      <c r="K363" s="631"/>
      <c r="L363" s="631"/>
    </row>
    <row r="364" spans="1:12" ht="16.5" thickBot="1">
      <c r="A364" s="631"/>
      <c r="B364" s="656" t="s">
        <v>148</v>
      </c>
      <c r="C364" s="658">
        <f t="shared" si="15"/>
        <v>0</v>
      </c>
      <c r="D364" s="658">
        <f t="shared" si="15"/>
        <v>0</v>
      </c>
      <c r="E364" s="658">
        <f t="shared" si="15"/>
        <v>0</v>
      </c>
      <c r="F364" s="658">
        <f t="shared" si="15"/>
        <v>0</v>
      </c>
      <c r="G364" s="631"/>
      <c r="H364" s="631"/>
      <c r="I364" s="631"/>
      <c r="J364" s="631"/>
      <c r="K364" s="631"/>
      <c r="L364" s="631"/>
    </row>
    <row r="365" spans="1:12" ht="16.5" thickBot="1">
      <c r="A365" s="631"/>
      <c r="B365" s="654" t="s">
        <v>29</v>
      </c>
      <c r="C365" s="684">
        <f>C92+C55</f>
        <v>0</v>
      </c>
      <c r="D365" s="684">
        <f>D92+D55</f>
        <v>0</v>
      </c>
      <c r="E365" s="684">
        <f>E92+E55</f>
        <v>0</v>
      </c>
      <c r="F365" s="684">
        <f>F92+F55</f>
        <v>0</v>
      </c>
      <c r="G365" s="631"/>
      <c r="H365" s="631"/>
      <c r="I365" s="631"/>
      <c r="J365" s="631"/>
      <c r="K365" s="631"/>
      <c r="L365" s="631"/>
    </row>
    <row r="366" spans="1:12" ht="16.5" thickBot="1">
      <c r="A366" s="631"/>
      <c r="B366" s="656" t="s">
        <v>136</v>
      </c>
      <c r="C366" s="655">
        <f t="shared" ref="C366:F367" si="16">C56+C93+C130</f>
        <v>0</v>
      </c>
      <c r="D366" s="655">
        <f t="shared" si="16"/>
        <v>0</v>
      </c>
      <c r="E366" s="655">
        <f t="shared" si="16"/>
        <v>0</v>
      </c>
      <c r="F366" s="655">
        <f t="shared" si="16"/>
        <v>0</v>
      </c>
      <c r="G366" s="631"/>
      <c r="H366" s="631"/>
      <c r="I366" s="631"/>
      <c r="J366" s="631"/>
      <c r="K366" s="631"/>
      <c r="L366" s="631"/>
    </row>
    <row r="367" spans="1:12" ht="16.5" thickBot="1">
      <c r="A367" s="631"/>
      <c r="B367" s="656" t="s">
        <v>148</v>
      </c>
      <c r="C367" s="658">
        <f t="shared" si="16"/>
        <v>0</v>
      </c>
      <c r="D367" s="658">
        <f t="shared" si="16"/>
        <v>0</v>
      </c>
      <c r="E367" s="658">
        <f t="shared" si="16"/>
        <v>0</v>
      </c>
      <c r="F367" s="658">
        <f t="shared" si="16"/>
        <v>0</v>
      </c>
      <c r="G367" s="631"/>
      <c r="H367" s="631"/>
      <c r="I367" s="631"/>
      <c r="J367" s="631"/>
      <c r="K367" s="631"/>
      <c r="L367" s="631"/>
    </row>
    <row r="368" spans="1:12" ht="16.5" thickBot="1">
      <c r="A368" s="631"/>
      <c r="B368" s="654" t="s">
        <v>51</v>
      </c>
      <c r="C368" s="684">
        <f>C369+C370+C371+C372</f>
        <v>0</v>
      </c>
      <c r="D368" s="684">
        <f>D369+D370+D371+D372</f>
        <v>0</v>
      </c>
      <c r="E368" s="684">
        <f>E369+E370+E371+E372</f>
        <v>0</v>
      </c>
      <c r="F368" s="684">
        <f>F369+F370+F371+F372</f>
        <v>0</v>
      </c>
      <c r="G368" s="631"/>
      <c r="H368" s="631"/>
      <c r="I368" s="631"/>
      <c r="J368" s="631"/>
      <c r="K368" s="631"/>
      <c r="L368" s="631"/>
    </row>
    <row r="369" spans="1:12" ht="16.5" thickBot="1">
      <c r="A369" s="631"/>
      <c r="B369" s="656" t="s">
        <v>136</v>
      </c>
      <c r="C369" s="655">
        <f t="shared" ref="C369:F372" si="17">C153+C178+C203+C229+C258+C283+C308+C334</f>
        <v>0</v>
      </c>
      <c r="D369" s="655">
        <f t="shared" si="17"/>
        <v>0</v>
      </c>
      <c r="E369" s="655">
        <f t="shared" si="17"/>
        <v>0</v>
      </c>
      <c r="F369" s="655">
        <f t="shared" si="17"/>
        <v>0</v>
      </c>
      <c r="G369" s="631"/>
      <c r="H369" s="631"/>
      <c r="I369" s="631"/>
      <c r="J369" s="631"/>
      <c r="K369" s="631"/>
      <c r="L369" s="631"/>
    </row>
    <row r="370" spans="1:12" ht="16.5" thickBot="1">
      <c r="A370" s="631"/>
      <c r="B370" s="656" t="s">
        <v>149</v>
      </c>
      <c r="C370" s="655">
        <f t="shared" si="17"/>
        <v>0</v>
      </c>
      <c r="D370" s="655">
        <f t="shared" si="17"/>
        <v>0</v>
      </c>
      <c r="E370" s="655">
        <f t="shared" si="17"/>
        <v>0</v>
      </c>
      <c r="F370" s="655">
        <f t="shared" si="17"/>
        <v>0</v>
      </c>
      <c r="G370" s="631"/>
      <c r="H370" s="631"/>
      <c r="I370" s="631"/>
      <c r="J370" s="631"/>
      <c r="K370" s="631"/>
      <c r="L370" s="631"/>
    </row>
    <row r="371" spans="1:12" ht="16.5" thickBot="1">
      <c r="A371" s="631"/>
      <c r="B371" s="656" t="s">
        <v>142</v>
      </c>
      <c r="C371" s="655">
        <f t="shared" si="17"/>
        <v>0</v>
      </c>
      <c r="D371" s="655">
        <f t="shared" si="17"/>
        <v>0</v>
      </c>
      <c r="E371" s="655">
        <f t="shared" si="17"/>
        <v>0</v>
      </c>
      <c r="F371" s="655">
        <f t="shared" si="17"/>
        <v>0</v>
      </c>
      <c r="G371" s="631"/>
      <c r="H371" s="631"/>
      <c r="I371" s="631"/>
      <c r="J371" s="631"/>
      <c r="K371" s="631"/>
      <c r="L371" s="631"/>
    </row>
    <row r="372" spans="1:12" ht="16.5" thickBot="1">
      <c r="A372" s="631"/>
      <c r="B372" s="656" t="s">
        <v>143</v>
      </c>
      <c r="C372" s="655">
        <f t="shared" si="17"/>
        <v>0</v>
      </c>
      <c r="D372" s="655">
        <f t="shared" si="17"/>
        <v>0</v>
      </c>
      <c r="E372" s="655">
        <f t="shared" si="17"/>
        <v>0</v>
      </c>
      <c r="F372" s="655">
        <f t="shared" si="17"/>
        <v>0</v>
      </c>
      <c r="G372" s="631"/>
      <c r="H372" s="631"/>
      <c r="I372" s="631"/>
      <c r="J372" s="631"/>
      <c r="K372" s="631"/>
      <c r="L372" s="631"/>
    </row>
    <row r="373" spans="1:12" ht="16.5" thickBot="1">
      <c r="A373" s="631"/>
      <c r="B373" s="654" t="s">
        <v>52</v>
      </c>
      <c r="C373" s="684">
        <f>C374+C375+C376+C377</f>
        <v>1000</v>
      </c>
      <c r="D373" s="684">
        <f>D374+D375+D376+D377</f>
        <v>1000</v>
      </c>
      <c r="E373" s="684">
        <f>E374+E375+E376+E377</f>
        <v>1000</v>
      </c>
      <c r="F373" s="684">
        <f>F374+F375+F376+F377</f>
        <v>1000</v>
      </c>
      <c r="G373" s="631"/>
      <c r="H373" s="631"/>
      <c r="I373" s="631"/>
      <c r="J373" s="631"/>
      <c r="K373" s="631"/>
      <c r="L373" s="631"/>
    </row>
    <row r="374" spans="1:12" ht="16.5" thickBot="1">
      <c r="A374" s="631"/>
      <c r="B374" s="656" t="s">
        <v>136</v>
      </c>
      <c r="C374" s="655">
        <f t="shared" ref="C374:F377" si="18">C158+C183+C208+C234+C263+C288+C313+C339</f>
        <v>1000</v>
      </c>
      <c r="D374" s="655">
        <f t="shared" si="18"/>
        <v>1000</v>
      </c>
      <c r="E374" s="655">
        <f t="shared" si="18"/>
        <v>1000</v>
      </c>
      <c r="F374" s="655">
        <f t="shared" si="18"/>
        <v>1000</v>
      </c>
      <c r="G374" s="631"/>
      <c r="H374" s="631"/>
      <c r="I374" s="631"/>
      <c r="J374" s="631"/>
      <c r="K374" s="631"/>
      <c r="L374" s="631"/>
    </row>
    <row r="375" spans="1:12" ht="16.5" thickBot="1">
      <c r="A375" s="631"/>
      <c r="B375" s="656" t="s">
        <v>149</v>
      </c>
      <c r="C375" s="655">
        <f t="shared" si="18"/>
        <v>0</v>
      </c>
      <c r="D375" s="655">
        <f t="shared" si="18"/>
        <v>0</v>
      </c>
      <c r="E375" s="655">
        <f t="shared" si="18"/>
        <v>0</v>
      </c>
      <c r="F375" s="655">
        <f t="shared" si="18"/>
        <v>0</v>
      </c>
      <c r="G375" s="631"/>
      <c r="H375" s="631"/>
      <c r="I375" s="631"/>
      <c r="J375" s="631"/>
      <c r="K375" s="631"/>
      <c r="L375" s="631"/>
    </row>
    <row r="376" spans="1:12" ht="16.5" thickBot="1">
      <c r="A376" s="631"/>
      <c r="B376" s="656" t="s">
        <v>142</v>
      </c>
      <c r="C376" s="655">
        <f t="shared" si="18"/>
        <v>0</v>
      </c>
      <c r="D376" s="655">
        <f t="shared" si="18"/>
        <v>0</v>
      </c>
      <c r="E376" s="655">
        <f t="shared" si="18"/>
        <v>0</v>
      </c>
      <c r="F376" s="655">
        <f t="shared" si="18"/>
        <v>0</v>
      </c>
      <c r="G376" s="631"/>
      <c r="H376" s="631"/>
      <c r="I376" s="631"/>
      <c r="J376" s="631"/>
      <c r="K376" s="631"/>
      <c r="L376" s="631"/>
    </row>
    <row r="377" spans="1:12" ht="16.5" thickBot="1">
      <c r="A377" s="631"/>
      <c r="B377" s="656" t="s">
        <v>143</v>
      </c>
      <c r="C377" s="655">
        <f t="shared" si="18"/>
        <v>0</v>
      </c>
      <c r="D377" s="655">
        <f t="shared" si="18"/>
        <v>0</v>
      </c>
      <c r="E377" s="655">
        <f t="shared" si="18"/>
        <v>0</v>
      </c>
      <c r="F377" s="655">
        <f t="shared" si="18"/>
        <v>0</v>
      </c>
      <c r="G377" s="631"/>
      <c r="H377" s="631"/>
      <c r="I377" s="631"/>
      <c r="J377" s="631"/>
      <c r="K377" s="631"/>
      <c r="L377" s="631"/>
    </row>
    <row r="378" spans="1:12" ht="16.5" thickBot="1">
      <c r="A378" s="631"/>
      <c r="B378" s="665" t="s">
        <v>31</v>
      </c>
      <c r="C378" s="666">
        <f>IF(C346-C345=0,0,"Error")</f>
        <v>0</v>
      </c>
      <c r="D378" s="666">
        <f>IF(D346-D345=0,0,"Error")</f>
        <v>0</v>
      </c>
      <c r="E378" s="666">
        <f>IF(E346-E345=0,0,"Error")</f>
        <v>0</v>
      </c>
      <c r="F378" s="666">
        <f>IF(F346-F345=0,0,"Error")</f>
        <v>0</v>
      </c>
      <c r="G378" s="631"/>
      <c r="H378" s="631"/>
      <c r="I378" s="631"/>
      <c r="J378" s="631"/>
      <c r="K378" s="631"/>
      <c r="L378" s="631"/>
    </row>
    <row r="379" spans="1:12" ht="15.75">
      <c r="A379" s="631"/>
      <c r="B379" s="685"/>
      <c r="C379" s="686"/>
      <c r="D379" s="686"/>
      <c r="E379" s="686"/>
      <c r="F379" s="686"/>
      <c r="G379" s="631"/>
      <c r="H379" s="631"/>
      <c r="I379" s="631"/>
      <c r="J379" s="631"/>
      <c r="K379" s="631"/>
      <c r="L379" s="631"/>
    </row>
  </sheetData>
  <mergeCells count="87">
    <mergeCell ref="B21:F21"/>
    <mergeCell ref="A2:G2"/>
    <mergeCell ref="B3:F3"/>
    <mergeCell ref="C5:F5"/>
    <mergeCell ref="C6:F6"/>
    <mergeCell ref="C7:F7"/>
    <mergeCell ref="B8:F8"/>
    <mergeCell ref="B9:F11"/>
    <mergeCell ref="C12:F12"/>
    <mergeCell ref="B13:B14"/>
    <mergeCell ref="C17:F17"/>
    <mergeCell ref="B18:F18"/>
    <mergeCell ref="B71:F71"/>
    <mergeCell ref="B22:F22"/>
    <mergeCell ref="C23:F23"/>
    <mergeCell ref="C24:F24"/>
    <mergeCell ref="C25:F25"/>
    <mergeCell ref="B26:B27"/>
    <mergeCell ref="B34:F34"/>
    <mergeCell ref="B35:B36"/>
    <mergeCell ref="C60:F60"/>
    <mergeCell ref="C61:F61"/>
    <mergeCell ref="C62:F62"/>
    <mergeCell ref="B63:B64"/>
    <mergeCell ref="H137:L139"/>
    <mergeCell ref="C138:F138"/>
    <mergeCell ref="C139:F139"/>
    <mergeCell ref="B72:B73"/>
    <mergeCell ref="C97:F97"/>
    <mergeCell ref="C98:F98"/>
    <mergeCell ref="C99:F99"/>
    <mergeCell ref="B100:B101"/>
    <mergeCell ref="B108:F108"/>
    <mergeCell ref="C164:F164"/>
    <mergeCell ref="B109:B110"/>
    <mergeCell ref="B134:F134"/>
    <mergeCell ref="B135:F135"/>
    <mergeCell ref="C136:F136"/>
    <mergeCell ref="E137:F137"/>
    <mergeCell ref="C140:F140"/>
    <mergeCell ref="B141:B142"/>
    <mergeCell ref="B149:F149"/>
    <mergeCell ref="B150:B151"/>
    <mergeCell ref="E163:F163"/>
    <mergeCell ref="C216:F216"/>
    <mergeCell ref="C165:F165"/>
    <mergeCell ref="B166:B167"/>
    <mergeCell ref="B174:F174"/>
    <mergeCell ref="B175:B176"/>
    <mergeCell ref="C189:F189"/>
    <mergeCell ref="C190:F190"/>
    <mergeCell ref="B191:B192"/>
    <mergeCell ref="B199:F199"/>
    <mergeCell ref="B200:B201"/>
    <mergeCell ref="C213:F213"/>
    <mergeCell ref="C215:F215"/>
    <mergeCell ref="B246:B247"/>
    <mergeCell ref="B217:B218"/>
    <mergeCell ref="B225:F225"/>
    <mergeCell ref="B226:B227"/>
    <mergeCell ref="B239:F239"/>
    <mergeCell ref="B240:F240"/>
    <mergeCell ref="C241:F241"/>
    <mergeCell ref="E242:F242"/>
    <mergeCell ref="H242:L244"/>
    <mergeCell ref="C243:F243"/>
    <mergeCell ref="C244:F244"/>
    <mergeCell ref="C245:F245"/>
    <mergeCell ref="B304:F304"/>
    <mergeCell ref="B254:F254"/>
    <mergeCell ref="B255:B256"/>
    <mergeCell ref="E268:F268"/>
    <mergeCell ref="C269:F269"/>
    <mergeCell ref="C270:F270"/>
    <mergeCell ref="B271:B272"/>
    <mergeCell ref="B279:F279"/>
    <mergeCell ref="B280:B281"/>
    <mergeCell ref="C294:F294"/>
    <mergeCell ref="C295:F295"/>
    <mergeCell ref="B296:B297"/>
    <mergeCell ref="B331:B332"/>
    <mergeCell ref="B305:B306"/>
    <mergeCell ref="C318:F318"/>
    <mergeCell ref="C320:F320"/>
    <mergeCell ref="C321:F321"/>
    <mergeCell ref="B322:B323"/>
    <mergeCell ref="B330:F330"/>
  </mergeCells>
  <pageMargins left="0.17" right="0.17" top="0.49" bottom="0.17" header="0.3" footer="0.18"/>
  <pageSetup scale="56" orientation="portrait" r:id="rId1"/>
  <rowBreaks count="3" manualBreakCount="3">
    <brk id="133" max="5" man="1"/>
    <brk id="238" max="5" man="1"/>
    <brk id="317"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861"/>
  <sheetViews>
    <sheetView workbookViewId="0">
      <selection activeCell="M26" sqref="M2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1252</v>
      </c>
      <c r="E3" s="1217"/>
      <c r="F3" s="1217"/>
      <c r="G3" s="1217"/>
      <c r="H3" s="4"/>
      <c r="I3" s="4"/>
      <c r="J3" s="4"/>
      <c r="K3" s="4"/>
    </row>
    <row r="4" spans="1:11" ht="14.1" customHeight="1">
      <c r="A4" s="4"/>
      <c r="B4" s="4"/>
      <c r="C4" s="16" t="s">
        <v>424</v>
      </c>
      <c r="D4" s="1216" t="s">
        <v>733</v>
      </c>
      <c r="E4" s="1217"/>
      <c r="F4" s="1217"/>
      <c r="G4" s="1217"/>
      <c r="H4" s="4"/>
      <c r="I4" s="4"/>
      <c r="J4" s="4"/>
      <c r="K4" s="4"/>
    </row>
    <row r="5" spans="1:11" ht="14.1" customHeight="1">
      <c r="A5" s="4"/>
      <c r="B5" s="4"/>
      <c r="C5" s="16" t="s">
        <v>0</v>
      </c>
      <c r="D5" s="1216" t="s">
        <v>1253</v>
      </c>
      <c r="E5" s="1217"/>
      <c r="F5" s="1217"/>
      <c r="G5" s="1217"/>
      <c r="H5" s="4"/>
      <c r="I5" s="4"/>
      <c r="J5" s="4"/>
      <c r="K5" s="4"/>
    </row>
    <row r="6" spans="1:11" ht="14.1" customHeight="1">
      <c r="A6" s="4"/>
      <c r="B6" s="4"/>
      <c r="C6" s="16" t="s">
        <v>1</v>
      </c>
      <c r="D6" s="1216" t="s">
        <v>1254</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30.95" customHeight="1">
      <c r="A9" s="4"/>
      <c r="B9" s="4"/>
      <c r="C9" s="1228" t="s">
        <v>1255</v>
      </c>
      <c r="D9" s="1229"/>
      <c r="E9" s="1229"/>
      <c r="F9" s="1229"/>
      <c r="G9" s="1229"/>
      <c r="H9" s="4"/>
      <c r="I9" s="4"/>
      <c r="J9" s="4"/>
      <c r="K9" s="4"/>
    </row>
    <row r="10" spans="1:11" ht="27" customHeight="1">
      <c r="A10" s="4"/>
      <c r="B10" s="4"/>
      <c r="C10" s="8" t="s">
        <v>5</v>
      </c>
      <c r="D10" s="1230" t="s">
        <v>1256</v>
      </c>
      <c r="E10" s="1231"/>
      <c r="F10" s="1231"/>
      <c r="G10" s="1231"/>
      <c r="H10" s="4"/>
      <c r="I10" s="4"/>
      <c r="J10" s="4"/>
      <c r="K10" s="4"/>
    </row>
    <row r="11" spans="1:11" ht="26.1" customHeight="1">
      <c r="A11" s="4"/>
      <c r="B11" s="4"/>
      <c r="C11" s="8" t="s">
        <v>235</v>
      </c>
      <c r="D11" s="1230" t="s">
        <v>1257</v>
      </c>
      <c r="E11" s="1231"/>
      <c r="F11" s="1231"/>
      <c r="G11" s="1231"/>
      <c r="H11" s="4"/>
      <c r="I11" s="4"/>
      <c r="J11" s="4"/>
      <c r="K11" s="4"/>
    </row>
    <row r="12" spans="1:11" ht="14.1" customHeight="1">
      <c r="A12" s="4"/>
      <c r="B12" s="4"/>
      <c r="C12" s="1222" t="s">
        <v>361</v>
      </c>
      <c r="D12" s="1223"/>
      <c r="E12" s="1223"/>
      <c r="F12" s="1223"/>
      <c r="G12" s="1223"/>
      <c r="H12" s="4"/>
      <c r="I12" s="4"/>
      <c r="J12" s="4"/>
      <c r="K12" s="4"/>
    </row>
    <row r="13" spans="1:11" ht="14.1" customHeight="1">
      <c r="A13" s="4"/>
      <c r="B13" s="4"/>
      <c r="C13" s="140" t="s">
        <v>361</v>
      </c>
      <c r="D13" s="1222" t="s">
        <v>361</v>
      </c>
      <c r="E13" s="1223"/>
      <c r="F13" s="1223"/>
      <c r="G13" s="1223"/>
      <c r="H13" s="4"/>
      <c r="I13" s="4"/>
      <c r="J13" s="4"/>
      <c r="K13" s="4"/>
    </row>
    <row r="14" spans="1:11" ht="14.1" customHeight="1">
      <c r="A14" s="4"/>
      <c r="B14" s="4"/>
      <c r="C14" s="14" t="s">
        <v>393</v>
      </c>
      <c r="D14" s="1232" t="s">
        <v>361</v>
      </c>
      <c r="E14" s="1233"/>
      <c r="F14" s="1233"/>
      <c r="G14" s="1233"/>
      <c r="H14" s="4"/>
      <c r="I14" s="4"/>
      <c r="J14" s="4"/>
      <c r="K14" s="4"/>
    </row>
    <row r="15" spans="1:11" ht="14.1" customHeight="1">
      <c r="A15" s="4"/>
      <c r="B15" s="4"/>
      <c r="C15" s="150" t="s">
        <v>392</v>
      </c>
      <c r="D15" s="1234" t="s">
        <v>361</v>
      </c>
      <c r="E15" s="1235"/>
      <c r="F15" s="1235"/>
      <c r="G15" s="1235"/>
      <c r="H15" s="4"/>
      <c r="I15" s="4"/>
      <c r="J15" s="4"/>
      <c r="K15" s="4"/>
    </row>
    <row r="16" spans="1:11" ht="14.1" customHeight="1">
      <c r="A16" s="4"/>
      <c r="B16" s="4"/>
      <c r="C16" s="150" t="s">
        <v>15</v>
      </c>
      <c r="D16" s="1234" t="s">
        <v>361</v>
      </c>
      <c r="E16" s="1235"/>
      <c r="F16" s="1235"/>
      <c r="G16" s="1235"/>
      <c r="H16" s="4"/>
      <c r="I16" s="4"/>
      <c r="J16" s="4"/>
      <c r="K16" s="4"/>
    </row>
    <row r="17" spans="1:11" ht="15" customHeight="1">
      <c r="A17" s="4"/>
      <c r="B17" s="4"/>
      <c r="C17" s="13"/>
      <c r="D17" s="143">
        <v>2021</v>
      </c>
      <c r="E17" s="143">
        <v>2022</v>
      </c>
      <c r="F17" s="143">
        <v>2023</v>
      </c>
      <c r="G17" s="143">
        <v>2024</v>
      </c>
      <c r="H17" s="4"/>
      <c r="I17" s="4"/>
      <c r="J17" s="4"/>
      <c r="K17" s="4"/>
    </row>
    <row r="18" spans="1:11" ht="15" customHeight="1">
      <c r="A18" s="4"/>
      <c r="B18" s="4"/>
      <c r="C18" s="12"/>
      <c r="D18" s="144" t="s">
        <v>7</v>
      </c>
      <c r="E18" s="144" t="s">
        <v>8</v>
      </c>
      <c r="F18" s="144" t="s">
        <v>8</v>
      </c>
      <c r="G18" s="144" t="s">
        <v>8</v>
      </c>
      <c r="H18" s="4"/>
      <c r="I18" s="4"/>
      <c r="J18" s="4"/>
      <c r="K18" s="4"/>
    </row>
    <row r="19" spans="1:11" ht="14.1" customHeight="1">
      <c r="A19" s="4"/>
      <c r="B19" s="4"/>
      <c r="C19" s="1236" t="s">
        <v>384</v>
      </c>
      <c r="D19" s="1237"/>
      <c r="E19" s="1237"/>
      <c r="F19" s="1237"/>
      <c r="G19" s="1237"/>
      <c r="H19" s="4"/>
      <c r="I19" s="4"/>
      <c r="J19" s="4"/>
      <c r="K19" s="4"/>
    </row>
    <row r="20" spans="1:11" ht="14.1" customHeight="1">
      <c r="A20" s="4"/>
      <c r="B20" s="4"/>
      <c r="C20" s="13"/>
      <c r="D20" s="143">
        <v>2021</v>
      </c>
      <c r="E20" s="143">
        <v>2022</v>
      </c>
      <c r="F20" s="143">
        <v>2023</v>
      </c>
      <c r="G20" s="143">
        <v>2024</v>
      </c>
      <c r="H20" s="4"/>
      <c r="I20" s="4"/>
      <c r="J20" s="4"/>
      <c r="K20" s="4"/>
    </row>
    <row r="21" spans="1:11" ht="14.1" customHeight="1">
      <c r="A21" s="4"/>
      <c r="B21" s="4"/>
      <c r="C21" s="12"/>
      <c r="D21" s="144" t="s">
        <v>7</v>
      </c>
      <c r="E21" s="144" t="s">
        <v>8</v>
      </c>
      <c r="F21" s="144" t="s">
        <v>8</v>
      </c>
      <c r="G21" s="144" t="s">
        <v>8</v>
      </c>
      <c r="H21" s="4"/>
      <c r="I21" s="4"/>
      <c r="J21" s="4"/>
      <c r="K21" s="4"/>
    </row>
    <row r="22" spans="1:11" ht="14.1" customHeight="1">
      <c r="A22" s="4"/>
      <c r="B22" s="4"/>
      <c r="C22" s="10" t="s">
        <v>147</v>
      </c>
      <c r="D22" s="21" t="s">
        <v>361</v>
      </c>
      <c r="E22" s="21" t="s">
        <v>361</v>
      </c>
      <c r="F22" s="21" t="s">
        <v>361</v>
      </c>
      <c r="G22" s="21" t="s">
        <v>361</v>
      </c>
      <c r="H22" s="4"/>
      <c r="I22" s="4"/>
      <c r="J22" s="4"/>
      <c r="K22" s="4"/>
    </row>
    <row r="23" spans="1:11" ht="27" customHeight="1">
      <c r="A23" s="4"/>
      <c r="B23" s="4"/>
      <c r="C23" s="8" t="s">
        <v>5</v>
      </c>
      <c r="D23" s="1230" t="s">
        <v>724</v>
      </c>
      <c r="E23" s="1231"/>
      <c r="F23" s="1231"/>
      <c r="G23" s="1231"/>
      <c r="H23" s="4"/>
      <c r="I23" s="4"/>
      <c r="J23" s="4"/>
      <c r="K23" s="4"/>
    </row>
    <row r="24" spans="1:11" ht="26.1" customHeight="1">
      <c r="A24" s="4"/>
      <c r="B24" s="4"/>
      <c r="C24" s="8" t="s">
        <v>235</v>
      </c>
      <c r="D24" s="1230" t="s">
        <v>361</v>
      </c>
      <c r="E24" s="1231"/>
      <c r="F24" s="1231"/>
      <c r="G24" s="1231"/>
      <c r="H24" s="4"/>
      <c r="I24" s="4"/>
      <c r="J24" s="4"/>
      <c r="K24" s="4"/>
    </row>
    <row r="25" spans="1:11" ht="14.1" customHeight="1">
      <c r="A25" s="4"/>
      <c r="B25" s="4"/>
      <c r="C25" s="1222" t="s">
        <v>273</v>
      </c>
      <c r="D25" s="1223"/>
      <c r="E25" s="1223"/>
      <c r="F25" s="1223"/>
      <c r="G25" s="1223"/>
      <c r="H25" s="4"/>
      <c r="I25" s="4"/>
      <c r="J25" s="4"/>
      <c r="K25" s="4"/>
    </row>
    <row r="26" spans="1:11" ht="14.1" customHeight="1">
      <c r="A26" s="4"/>
      <c r="B26" s="4"/>
      <c r="C26" s="140" t="s">
        <v>1258</v>
      </c>
      <c r="D26" s="1222" t="s">
        <v>1259</v>
      </c>
      <c r="E26" s="1223"/>
      <c r="F26" s="1223"/>
      <c r="G26" s="1223"/>
      <c r="H26" s="4"/>
      <c r="I26" s="4"/>
      <c r="J26" s="4"/>
      <c r="K26" s="4"/>
    </row>
    <row r="27" spans="1:11" ht="27" customHeight="1">
      <c r="A27" s="4"/>
      <c r="B27" s="4"/>
      <c r="C27" s="14" t="s">
        <v>393</v>
      </c>
      <c r="D27" s="1232" t="s">
        <v>1260</v>
      </c>
      <c r="E27" s="1233"/>
      <c r="F27" s="1233"/>
      <c r="G27" s="1233"/>
      <c r="H27" s="4"/>
      <c r="I27" s="4"/>
      <c r="J27" s="4"/>
      <c r="K27" s="4"/>
    </row>
    <row r="28" spans="1:11" ht="27" customHeight="1">
      <c r="A28" s="4"/>
      <c r="B28" s="4"/>
      <c r="C28" s="150" t="s">
        <v>392</v>
      </c>
      <c r="D28" s="1234" t="s">
        <v>1261</v>
      </c>
      <c r="E28" s="1235"/>
      <c r="F28" s="1235"/>
      <c r="G28" s="1235"/>
      <c r="H28" s="4"/>
      <c r="I28" s="4"/>
      <c r="J28" s="4"/>
      <c r="K28" s="4"/>
    </row>
    <row r="29" spans="1:11" ht="27" customHeight="1">
      <c r="A29" s="4"/>
      <c r="B29" s="4"/>
      <c r="C29" s="150" t="s">
        <v>15</v>
      </c>
      <c r="D29" s="1234" t="s">
        <v>1262</v>
      </c>
      <c r="E29" s="1235"/>
      <c r="F29" s="1235"/>
      <c r="G29" s="1235"/>
      <c r="H29" s="4"/>
      <c r="I29" s="4"/>
      <c r="J29" s="4"/>
      <c r="K29" s="4"/>
    </row>
    <row r="30" spans="1:11" ht="15" customHeight="1">
      <c r="A30" s="4"/>
      <c r="B30" s="4"/>
      <c r="C30" s="13"/>
      <c r="D30" s="143">
        <v>2021</v>
      </c>
      <c r="E30" s="143">
        <v>2022</v>
      </c>
      <c r="F30" s="143">
        <v>2023</v>
      </c>
      <c r="G30" s="143">
        <v>2024</v>
      </c>
      <c r="H30" s="4"/>
      <c r="I30" s="4"/>
      <c r="J30" s="4"/>
      <c r="K30" s="4"/>
    </row>
    <row r="31" spans="1:11" ht="15" customHeight="1">
      <c r="A31" s="4"/>
      <c r="B31" s="4"/>
      <c r="C31" s="12"/>
      <c r="D31" s="144" t="s">
        <v>7</v>
      </c>
      <c r="E31" s="144" t="s">
        <v>8</v>
      </c>
      <c r="F31" s="144" t="s">
        <v>8</v>
      </c>
      <c r="G31" s="144" t="s">
        <v>8</v>
      </c>
      <c r="H31" s="4"/>
      <c r="I31" s="4"/>
      <c r="J31" s="4"/>
      <c r="K31" s="4"/>
    </row>
    <row r="32" spans="1:11" ht="14.1" customHeight="1">
      <c r="A32" s="4"/>
      <c r="B32" s="4"/>
      <c r="C32" s="7" t="s">
        <v>16</v>
      </c>
      <c r="D32" s="142" t="s">
        <v>411</v>
      </c>
      <c r="E32" s="142" t="s">
        <v>411</v>
      </c>
      <c r="F32" s="142" t="s">
        <v>411</v>
      </c>
      <c r="G32" s="142" t="s">
        <v>411</v>
      </c>
      <c r="H32" s="4"/>
      <c r="I32" s="4"/>
      <c r="J32" s="4"/>
      <c r="K32" s="4"/>
    </row>
    <row r="33" spans="1:11" ht="14.1" customHeight="1">
      <c r="A33" s="4"/>
      <c r="B33" s="4"/>
      <c r="C33" s="7" t="s">
        <v>506</v>
      </c>
      <c r="D33" s="142" t="s">
        <v>2397</v>
      </c>
      <c r="E33" s="142" t="s">
        <v>2398</v>
      </c>
      <c r="F33" s="142" t="s">
        <v>2399</v>
      </c>
      <c r="G33" s="142" t="s">
        <v>2400</v>
      </c>
      <c r="H33" s="4"/>
      <c r="I33" s="4"/>
      <c r="J33" s="4"/>
      <c r="K33" s="4"/>
    </row>
    <row r="34" spans="1:11" ht="14.1" customHeight="1">
      <c r="A34" s="4"/>
      <c r="B34" s="4"/>
      <c r="C34" s="7" t="s">
        <v>504</v>
      </c>
      <c r="D34" s="142" t="s">
        <v>2397</v>
      </c>
      <c r="E34" s="142" t="s">
        <v>2398</v>
      </c>
      <c r="F34" s="142" t="s">
        <v>2399</v>
      </c>
      <c r="G34" s="142" t="s">
        <v>2400</v>
      </c>
      <c r="H34" s="4"/>
      <c r="I34" s="4"/>
      <c r="J34" s="4"/>
      <c r="K34" s="4"/>
    </row>
    <row r="35" spans="1:11" ht="14.1" customHeight="1">
      <c r="A35" s="4"/>
      <c r="B35" s="4"/>
      <c r="C35" s="7" t="s">
        <v>388</v>
      </c>
      <c r="D35" s="142" t="s">
        <v>361</v>
      </c>
      <c r="E35" s="142" t="s">
        <v>385</v>
      </c>
      <c r="F35" s="142" t="s">
        <v>385</v>
      </c>
      <c r="G35" s="142" t="s">
        <v>385</v>
      </c>
      <c r="H35" s="4"/>
      <c r="I35" s="4"/>
      <c r="J35" s="4"/>
      <c r="K35" s="4"/>
    </row>
    <row r="36" spans="1:11" ht="14.1" customHeight="1">
      <c r="A36" s="4"/>
      <c r="B36" s="4"/>
      <c r="C36" s="7" t="s">
        <v>387</v>
      </c>
      <c r="D36" s="142" t="s">
        <v>361</v>
      </c>
      <c r="E36" s="142" t="s">
        <v>2401</v>
      </c>
      <c r="F36" s="142" t="s">
        <v>2402</v>
      </c>
      <c r="G36" s="142" t="s">
        <v>2403</v>
      </c>
      <c r="H36" s="4"/>
      <c r="I36" s="4"/>
      <c r="J36" s="4"/>
      <c r="K36" s="4"/>
    </row>
    <row r="37" spans="1:11" ht="14.1" customHeight="1">
      <c r="A37" s="4"/>
      <c r="B37" s="4"/>
      <c r="C37" s="7" t="s">
        <v>22</v>
      </c>
      <c r="D37" s="142" t="s">
        <v>361</v>
      </c>
      <c r="E37" s="142" t="s">
        <v>2401</v>
      </c>
      <c r="F37" s="142" t="s">
        <v>2402</v>
      </c>
      <c r="G37" s="142" t="s">
        <v>2403</v>
      </c>
      <c r="H37" s="4"/>
      <c r="I37" s="4"/>
      <c r="J37" s="4"/>
      <c r="K37" s="4"/>
    </row>
    <row r="38" spans="1:11" ht="14.1" customHeight="1">
      <c r="A38" s="4"/>
      <c r="B38" s="4"/>
      <c r="C38" s="1236" t="s">
        <v>384</v>
      </c>
      <c r="D38" s="1237"/>
      <c r="E38" s="1237"/>
      <c r="F38" s="1237"/>
      <c r="G38" s="1237"/>
      <c r="H38" s="4"/>
      <c r="I38" s="4"/>
      <c r="J38" s="4"/>
      <c r="K38" s="4"/>
    </row>
    <row r="39" spans="1:11" ht="14.1" customHeight="1">
      <c r="A39" s="4"/>
      <c r="B39" s="4"/>
      <c r="C39" s="13"/>
      <c r="D39" s="143">
        <v>2021</v>
      </c>
      <c r="E39" s="143">
        <v>2022</v>
      </c>
      <c r="F39" s="143">
        <v>2023</v>
      </c>
      <c r="G39" s="143">
        <v>2024</v>
      </c>
      <c r="H39" s="4"/>
      <c r="I39" s="4"/>
      <c r="J39" s="4"/>
      <c r="K39" s="4"/>
    </row>
    <row r="40" spans="1:11" ht="14.1" customHeight="1">
      <c r="A40" s="4"/>
      <c r="B40" s="4"/>
      <c r="C40" s="12"/>
      <c r="D40" s="144" t="s">
        <v>7</v>
      </c>
      <c r="E40" s="144" t="s">
        <v>8</v>
      </c>
      <c r="F40" s="144" t="s">
        <v>8</v>
      </c>
      <c r="G40" s="144" t="s">
        <v>8</v>
      </c>
      <c r="H40" s="4"/>
      <c r="I40" s="4"/>
      <c r="J40" s="4"/>
      <c r="K40" s="4"/>
    </row>
    <row r="41" spans="1:11" ht="14.1" customHeight="1">
      <c r="A41" s="4"/>
      <c r="B41" s="4"/>
      <c r="C41" s="11" t="s">
        <v>381</v>
      </c>
      <c r="D41" s="145">
        <v>1110000000</v>
      </c>
      <c r="E41" s="145">
        <v>1140000000</v>
      </c>
      <c r="F41" s="145">
        <v>1140000000</v>
      </c>
      <c r="G41" s="145">
        <v>1140000000</v>
      </c>
      <c r="H41" s="4"/>
      <c r="I41" s="4"/>
      <c r="J41" s="4"/>
      <c r="K41" s="4"/>
    </row>
    <row r="42" spans="1:11" ht="14.1" customHeight="1">
      <c r="A42" s="4"/>
      <c r="B42" s="4"/>
      <c r="C42" s="11" t="s">
        <v>370</v>
      </c>
      <c r="D42" s="145">
        <v>1110000000</v>
      </c>
      <c r="E42" s="145">
        <v>1140000000</v>
      </c>
      <c r="F42" s="145">
        <v>1140000000</v>
      </c>
      <c r="G42" s="145">
        <v>1140000000</v>
      </c>
      <c r="H42" s="4"/>
      <c r="I42" s="4"/>
      <c r="J42" s="4"/>
      <c r="K42" s="4"/>
    </row>
    <row r="43" spans="1:11" ht="14.1" customHeight="1">
      <c r="A43" s="4"/>
      <c r="B43" s="4"/>
      <c r="C43" s="11" t="s">
        <v>374</v>
      </c>
      <c r="D43" s="145">
        <v>0</v>
      </c>
      <c r="E43" s="145">
        <v>0</v>
      </c>
      <c r="F43" s="145">
        <v>0</v>
      </c>
      <c r="G43" s="145">
        <v>0</v>
      </c>
      <c r="H43" s="4"/>
      <c r="I43" s="4"/>
      <c r="J43" s="4"/>
      <c r="K43" s="4"/>
    </row>
    <row r="44" spans="1:11" ht="14.1" customHeight="1">
      <c r="A44" s="4"/>
      <c r="B44" s="4"/>
      <c r="C44" s="11" t="s">
        <v>380</v>
      </c>
      <c r="D44" s="145">
        <v>185000000</v>
      </c>
      <c r="E44" s="145">
        <v>185000000</v>
      </c>
      <c r="F44" s="145">
        <v>185000000</v>
      </c>
      <c r="G44" s="145">
        <v>185000000</v>
      </c>
      <c r="H44" s="4"/>
      <c r="I44" s="4"/>
      <c r="J44" s="4"/>
      <c r="K44" s="4"/>
    </row>
    <row r="45" spans="1:11" ht="14.1" customHeight="1">
      <c r="A45" s="4"/>
      <c r="B45" s="4"/>
      <c r="C45" s="11" t="s">
        <v>370</v>
      </c>
      <c r="D45" s="145">
        <v>185000000</v>
      </c>
      <c r="E45" s="145">
        <v>185000000</v>
      </c>
      <c r="F45" s="145">
        <v>185000000</v>
      </c>
      <c r="G45" s="145">
        <v>185000000</v>
      </c>
      <c r="H45" s="4"/>
      <c r="I45" s="4"/>
      <c r="J45" s="4"/>
      <c r="K45" s="4"/>
    </row>
    <row r="46" spans="1:11" ht="14.1" customHeight="1">
      <c r="A46" s="4"/>
      <c r="B46" s="4"/>
      <c r="C46" s="11" t="s">
        <v>374</v>
      </c>
      <c r="D46" s="145">
        <v>0</v>
      </c>
      <c r="E46" s="145">
        <v>0</v>
      </c>
      <c r="F46" s="145">
        <v>0</v>
      </c>
      <c r="G46" s="145">
        <v>0</v>
      </c>
      <c r="H46" s="4"/>
      <c r="I46" s="4"/>
      <c r="J46" s="4"/>
      <c r="K46" s="4"/>
    </row>
    <row r="47" spans="1:11" ht="14.1" customHeight="1">
      <c r="A47" s="4"/>
      <c r="B47" s="4"/>
      <c r="C47" s="11" t="s">
        <v>379</v>
      </c>
      <c r="D47" s="145">
        <v>355000000</v>
      </c>
      <c r="E47" s="145">
        <v>466200000</v>
      </c>
      <c r="F47" s="145">
        <v>468000000</v>
      </c>
      <c r="G47" s="145">
        <v>483000000</v>
      </c>
      <c r="H47" s="4"/>
      <c r="I47" s="4"/>
      <c r="J47" s="4"/>
      <c r="K47" s="4"/>
    </row>
    <row r="48" spans="1:11" ht="14.1" customHeight="1">
      <c r="A48" s="4"/>
      <c r="B48" s="4"/>
      <c r="C48" s="11" t="s">
        <v>370</v>
      </c>
      <c r="D48" s="145">
        <v>351800000</v>
      </c>
      <c r="E48" s="145">
        <v>463200000</v>
      </c>
      <c r="F48" s="145">
        <v>465000000</v>
      </c>
      <c r="G48" s="145">
        <v>480000000</v>
      </c>
      <c r="H48" s="4"/>
      <c r="I48" s="4"/>
      <c r="J48" s="4"/>
      <c r="K48" s="4"/>
    </row>
    <row r="49" spans="1:11" ht="14.1" customHeight="1">
      <c r="A49" s="4"/>
      <c r="B49" s="4"/>
      <c r="C49" s="11" t="s">
        <v>374</v>
      </c>
      <c r="D49" s="145">
        <v>3200000</v>
      </c>
      <c r="E49" s="145">
        <v>3000000</v>
      </c>
      <c r="F49" s="145">
        <v>3000000</v>
      </c>
      <c r="G49" s="145">
        <v>3000000</v>
      </c>
      <c r="H49" s="4"/>
      <c r="I49" s="4"/>
      <c r="J49" s="4"/>
      <c r="K49" s="4"/>
    </row>
    <row r="50" spans="1:11" ht="14.1" customHeight="1">
      <c r="A50" s="4"/>
      <c r="B50" s="4"/>
      <c r="C50" s="11" t="s">
        <v>378</v>
      </c>
      <c r="D50" s="145">
        <v>0</v>
      </c>
      <c r="E50" s="145">
        <v>0</v>
      </c>
      <c r="F50" s="145">
        <v>0</v>
      </c>
      <c r="G50" s="145">
        <v>0</v>
      </c>
      <c r="H50" s="4"/>
      <c r="I50" s="4"/>
      <c r="J50" s="4"/>
      <c r="K50" s="4"/>
    </row>
    <row r="51" spans="1:11" ht="14.1" customHeight="1">
      <c r="A51" s="4"/>
      <c r="B51" s="4"/>
      <c r="C51" s="11" t="s">
        <v>370</v>
      </c>
      <c r="D51" s="145">
        <v>0</v>
      </c>
      <c r="E51" s="145">
        <v>0</v>
      </c>
      <c r="F51" s="145">
        <v>0</v>
      </c>
      <c r="G51" s="145">
        <v>0</v>
      </c>
      <c r="H51" s="4"/>
      <c r="I51" s="4"/>
      <c r="J51" s="4"/>
      <c r="K51" s="4"/>
    </row>
    <row r="52" spans="1:11" ht="14.1" customHeight="1">
      <c r="A52" s="4"/>
      <c r="B52" s="4"/>
      <c r="C52" s="11" t="s">
        <v>374</v>
      </c>
      <c r="D52" s="145">
        <v>0</v>
      </c>
      <c r="E52" s="145">
        <v>0</v>
      </c>
      <c r="F52" s="145">
        <v>0</v>
      </c>
      <c r="G52" s="145">
        <v>0</v>
      </c>
      <c r="H52" s="4"/>
      <c r="I52" s="4"/>
      <c r="J52" s="4"/>
      <c r="K52" s="4"/>
    </row>
    <row r="53" spans="1:11" ht="14.1" customHeight="1">
      <c r="A53" s="4"/>
      <c r="B53" s="4"/>
      <c r="C53" s="11" t="s">
        <v>383</v>
      </c>
      <c r="D53" s="145">
        <v>0</v>
      </c>
      <c r="E53" s="145">
        <v>0</v>
      </c>
      <c r="F53" s="145">
        <v>0</v>
      </c>
      <c r="G53" s="145">
        <v>0</v>
      </c>
      <c r="H53" s="4"/>
      <c r="I53" s="4"/>
      <c r="J53" s="4"/>
      <c r="K53" s="4"/>
    </row>
    <row r="54" spans="1:11" ht="14.1" customHeight="1">
      <c r="A54" s="4"/>
      <c r="B54" s="4"/>
      <c r="C54" s="11" t="s">
        <v>370</v>
      </c>
      <c r="D54" s="145">
        <v>0</v>
      </c>
      <c r="E54" s="145">
        <v>0</v>
      </c>
      <c r="F54" s="145">
        <v>0</v>
      </c>
      <c r="G54" s="145">
        <v>0</v>
      </c>
      <c r="H54" s="4"/>
      <c r="I54" s="4"/>
      <c r="J54" s="4"/>
      <c r="K54" s="4"/>
    </row>
    <row r="55" spans="1:11" ht="14.1" customHeight="1">
      <c r="A55" s="4"/>
      <c r="B55" s="4"/>
      <c r="C55" s="11" t="s">
        <v>374</v>
      </c>
      <c r="D55" s="145">
        <v>0</v>
      </c>
      <c r="E55" s="145">
        <v>0</v>
      </c>
      <c r="F55" s="145">
        <v>0</v>
      </c>
      <c r="G55" s="145">
        <v>0</v>
      </c>
      <c r="H55" s="4"/>
      <c r="I55" s="4"/>
      <c r="J55" s="4"/>
      <c r="K55" s="4"/>
    </row>
    <row r="56" spans="1:11" ht="14.1" customHeight="1">
      <c r="A56" s="4"/>
      <c r="B56" s="4"/>
      <c r="C56" s="11" t="s">
        <v>376</v>
      </c>
      <c r="D56" s="145">
        <v>0</v>
      </c>
      <c r="E56" s="145">
        <v>0</v>
      </c>
      <c r="F56" s="145">
        <v>0</v>
      </c>
      <c r="G56" s="145">
        <v>0</v>
      </c>
      <c r="H56" s="4"/>
      <c r="I56" s="4"/>
      <c r="J56" s="4"/>
      <c r="K56" s="4"/>
    </row>
    <row r="57" spans="1:11" ht="14.1" customHeight="1">
      <c r="A57" s="4"/>
      <c r="B57" s="4"/>
      <c r="C57" s="11" t="s">
        <v>370</v>
      </c>
      <c r="D57" s="145">
        <v>0</v>
      </c>
      <c r="E57" s="145">
        <v>0</v>
      </c>
      <c r="F57" s="145">
        <v>0</v>
      </c>
      <c r="G57" s="145">
        <v>0</v>
      </c>
      <c r="H57" s="4"/>
      <c r="I57" s="4"/>
      <c r="J57" s="4"/>
      <c r="K57" s="4"/>
    </row>
    <row r="58" spans="1:11" ht="14.1" customHeight="1">
      <c r="A58" s="4"/>
      <c r="B58" s="4"/>
      <c r="C58" s="11" t="s">
        <v>374</v>
      </c>
      <c r="D58" s="145">
        <v>0</v>
      </c>
      <c r="E58" s="145">
        <v>0</v>
      </c>
      <c r="F58" s="145">
        <v>0</v>
      </c>
      <c r="G58" s="145">
        <v>0</v>
      </c>
      <c r="H58" s="4"/>
      <c r="I58" s="4"/>
      <c r="J58" s="4"/>
      <c r="K58" s="4"/>
    </row>
    <row r="59" spans="1:11" ht="14.1" customHeight="1">
      <c r="A59" s="4"/>
      <c r="B59" s="4"/>
      <c r="C59" s="11" t="s">
        <v>375</v>
      </c>
      <c r="D59" s="145">
        <v>46500000</v>
      </c>
      <c r="E59" s="145">
        <v>32000000</v>
      </c>
      <c r="F59" s="145">
        <v>32000000</v>
      </c>
      <c r="G59" s="145">
        <v>32000000</v>
      </c>
      <c r="H59" s="4"/>
      <c r="I59" s="4"/>
      <c r="J59" s="4"/>
      <c r="K59" s="4"/>
    </row>
    <row r="60" spans="1:11" ht="14.1" customHeight="1">
      <c r="A60" s="4"/>
      <c r="B60" s="4"/>
      <c r="C60" s="11" t="s">
        <v>370</v>
      </c>
      <c r="D60" s="145">
        <v>46500000</v>
      </c>
      <c r="E60" s="145">
        <v>32000000</v>
      </c>
      <c r="F60" s="145">
        <v>32000000</v>
      </c>
      <c r="G60" s="145">
        <v>32000000</v>
      </c>
      <c r="H60" s="4"/>
      <c r="I60" s="4"/>
      <c r="J60" s="4"/>
      <c r="K60" s="4"/>
    </row>
    <row r="61" spans="1:11" ht="14.1" customHeight="1">
      <c r="A61" s="4"/>
      <c r="B61" s="4"/>
      <c r="C61" s="11" t="s">
        <v>374</v>
      </c>
      <c r="D61" s="145">
        <v>0</v>
      </c>
      <c r="E61" s="145">
        <v>0</v>
      </c>
      <c r="F61" s="145">
        <v>0</v>
      </c>
      <c r="G61" s="145">
        <v>0</v>
      </c>
      <c r="H61" s="4"/>
      <c r="I61" s="4"/>
      <c r="J61" s="4"/>
      <c r="K61" s="4"/>
    </row>
    <row r="62" spans="1:11" ht="14.1" customHeight="1">
      <c r="A62" s="4"/>
      <c r="B62" s="4"/>
      <c r="C62" s="11" t="s">
        <v>373</v>
      </c>
      <c r="D62" s="145">
        <v>0</v>
      </c>
      <c r="E62" s="145">
        <v>0</v>
      </c>
      <c r="F62" s="145">
        <v>0</v>
      </c>
      <c r="G62" s="145">
        <v>0</v>
      </c>
      <c r="H62" s="4"/>
      <c r="I62" s="4"/>
      <c r="J62" s="4"/>
      <c r="K62" s="4"/>
    </row>
    <row r="63" spans="1:11" ht="14.1" customHeight="1">
      <c r="A63" s="4"/>
      <c r="B63" s="4"/>
      <c r="C63" s="11" t="s">
        <v>370</v>
      </c>
      <c r="D63" s="145">
        <v>0</v>
      </c>
      <c r="E63" s="145">
        <v>0</v>
      </c>
      <c r="F63" s="145">
        <v>0</v>
      </c>
      <c r="G63" s="145">
        <v>0</v>
      </c>
      <c r="H63" s="4"/>
      <c r="I63" s="4"/>
      <c r="J63" s="4"/>
      <c r="K63" s="4"/>
    </row>
    <row r="64" spans="1:11" ht="14.1" customHeight="1">
      <c r="A64" s="4"/>
      <c r="B64" s="4"/>
      <c r="C64" s="11" t="s">
        <v>369</v>
      </c>
      <c r="D64" s="145">
        <v>0</v>
      </c>
      <c r="E64" s="145">
        <v>0</v>
      </c>
      <c r="F64" s="145">
        <v>0</v>
      </c>
      <c r="G64" s="145">
        <v>0</v>
      </c>
      <c r="H64" s="4"/>
      <c r="I64" s="4"/>
      <c r="J64" s="4"/>
      <c r="K64" s="4"/>
    </row>
    <row r="65" spans="1:11" ht="14.1" customHeight="1">
      <c r="A65" s="4"/>
      <c r="B65" s="4"/>
      <c r="C65" s="11" t="s">
        <v>368</v>
      </c>
      <c r="D65" s="145">
        <v>0</v>
      </c>
      <c r="E65" s="145">
        <v>0</v>
      </c>
      <c r="F65" s="145">
        <v>0</v>
      </c>
      <c r="G65" s="145">
        <v>0</v>
      </c>
      <c r="H65" s="4"/>
      <c r="I65" s="4"/>
      <c r="J65" s="4"/>
      <c r="K65" s="4"/>
    </row>
    <row r="66" spans="1:11" ht="14.1" customHeight="1">
      <c r="A66" s="4"/>
      <c r="B66" s="4"/>
      <c r="C66" s="11" t="s">
        <v>367</v>
      </c>
      <c r="D66" s="145">
        <v>0</v>
      </c>
      <c r="E66" s="145">
        <v>0</v>
      </c>
      <c r="F66" s="145">
        <v>0</v>
      </c>
      <c r="G66" s="145">
        <v>0</v>
      </c>
      <c r="H66" s="4"/>
      <c r="I66" s="4"/>
      <c r="J66" s="4"/>
      <c r="K66" s="4"/>
    </row>
    <row r="67" spans="1:11" ht="14.1" customHeight="1">
      <c r="A67" s="4"/>
      <c r="B67" s="4"/>
      <c r="C67" s="11" t="s">
        <v>366</v>
      </c>
      <c r="D67" s="145">
        <v>0</v>
      </c>
      <c r="E67" s="145">
        <v>0</v>
      </c>
      <c r="F67" s="145">
        <v>0</v>
      </c>
      <c r="G67" s="145">
        <v>0</v>
      </c>
      <c r="H67" s="4"/>
      <c r="I67" s="4"/>
      <c r="J67" s="4"/>
      <c r="K67" s="4"/>
    </row>
    <row r="68" spans="1:11" ht="14.1" customHeight="1">
      <c r="A68" s="4"/>
      <c r="B68" s="4"/>
      <c r="C68" s="11" t="s">
        <v>372</v>
      </c>
      <c r="D68" s="145">
        <v>0</v>
      </c>
      <c r="E68" s="145">
        <v>0</v>
      </c>
      <c r="F68" s="145">
        <v>0</v>
      </c>
      <c r="G68" s="145">
        <v>0</v>
      </c>
      <c r="H68" s="4"/>
      <c r="I68" s="4"/>
      <c r="J68" s="4"/>
      <c r="K68" s="4"/>
    </row>
    <row r="69" spans="1:11" ht="14.1" customHeight="1">
      <c r="A69" s="4"/>
      <c r="B69" s="4"/>
      <c r="C69" s="11" t="s">
        <v>370</v>
      </c>
      <c r="D69" s="145">
        <v>0</v>
      </c>
      <c r="E69" s="145">
        <v>0</v>
      </c>
      <c r="F69" s="145">
        <v>0</v>
      </c>
      <c r="G69" s="145">
        <v>0</v>
      </c>
      <c r="H69" s="4"/>
      <c r="I69" s="4"/>
      <c r="J69" s="4"/>
      <c r="K69" s="4"/>
    </row>
    <row r="70" spans="1:11" ht="14.1" customHeight="1">
      <c r="A70" s="4"/>
      <c r="B70" s="4"/>
      <c r="C70" s="11" t="s">
        <v>369</v>
      </c>
      <c r="D70" s="145">
        <v>0</v>
      </c>
      <c r="E70" s="145">
        <v>0</v>
      </c>
      <c r="F70" s="145">
        <v>0</v>
      </c>
      <c r="G70" s="145">
        <v>0</v>
      </c>
      <c r="H70" s="4"/>
      <c r="I70" s="4"/>
      <c r="J70" s="4"/>
      <c r="K70" s="4"/>
    </row>
    <row r="71" spans="1:11" ht="14.1" customHeight="1">
      <c r="A71" s="4"/>
      <c r="B71" s="4"/>
      <c r="C71" s="11" t="s">
        <v>368</v>
      </c>
      <c r="D71" s="145">
        <v>0</v>
      </c>
      <c r="E71" s="145">
        <v>0</v>
      </c>
      <c r="F71" s="145">
        <v>0</v>
      </c>
      <c r="G71" s="145">
        <v>0</v>
      </c>
      <c r="H71" s="4"/>
      <c r="I71" s="4"/>
      <c r="J71" s="4"/>
      <c r="K71" s="4"/>
    </row>
    <row r="72" spans="1:11" ht="14.1" customHeight="1">
      <c r="A72" s="4"/>
      <c r="B72" s="4"/>
      <c r="C72" s="11" t="s">
        <v>367</v>
      </c>
      <c r="D72" s="145">
        <v>0</v>
      </c>
      <c r="E72" s="145">
        <v>0</v>
      </c>
      <c r="F72" s="145">
        <v>0</v>
      </c>
      <c r="G72" s="145">
        <v>0</v>
      </c>
      <c r="H72" s="4"/>
      <c r="I72" s="4"/>
      <c r="J72" s="4"/>
      <c r="K72" s="4"/>
    </row>
    <row r="73" spans="1:11" ht="14.1" customHeight="1">
      <c r="A73" s="4"/>
      <c r="B73" s="4"/>
      <c r="C73" s="11" t="s">
        <v>366</v>
      </c>
      <c r="D73" s="145">
        <v>0</v>
      </c>
      <c r="E73" s="145">
        <v>0</v>
      </c>
      <c r="F73" s="145">
        <v>0</v>
      </c>
      <c r="G73" s="145">
        <v>0</v>
      </c>
      <c r="H73" s="4"/>
      <c r="I73" s="4"/>
      <c r="J73" s="4"/>
      <c r="K73" s="4"/>
    </row>
    <row r="74" spans="1:11" ht="14.1" customHeight="1">
      <c r="A74" s="4"/>
      <c r="B74" s="4"/>
      <c r="C74" s="11" t="s">
        <v>371</v>
      </c>
      <c r="D74" s="145">
        <v>0</v>
      </c>
      <c r="E74" s="145">
        <v>0</v>
      </c>
      <c r="F74" s="145">
        <v>0</v>
      </c>
      <c r="G74" s="145">
        <v>0</v>
      </c>
      <c r="H74" s="4"/>
      <c r="I74" s="4"/>
      <c r="J74" s="4"/>
      <c r="K74" s="4"/>
    </row>
    <row r="75" spans="1:11" ht="14.1" customHeight="1">
      <c r="A75" s="4"/>
      <c r="B75" s="4"/>
      <c r="C75" s="11" t="s">
        <v>370</v>
      </c>
      <c r="D75" s="145">
        <v>0</v>
      </c>
      <c r="E75" s="145">
        <v>0</v>
      </c>
      <c r="F75" s="145">
        <v>0</v>
      </c>
      <c r="G75" s="145">
        <v>0</v>
      </c>
      <c r="H75" s="4"/>
      <c r="I75" s="4"/>
      <c r="J75" s="4"/>
      <c r="K75" s="4"/>
    </row>
    <row r="76" spans="1:11" ht="14.1" customHeight="1">
      <c r="A76" s="4"/>
      <c r="B76" s="4"/>
      <c r="C76" s="11" t="s">
        <v>369</v>
      </c>
      <c r="D76" s="145">
        <v>0</v>
      </c>
      <c r="E76" s="145">
        <v>0</v>
      </c>
      <c r="F76" s="145">
        <v>0</v>
      </c>
      <c r="G76" s="145">
        <v>0</v>
      </c>
      <c r="H76" s="4"/>
      <c r="I76" s="4"/>
      <c r="J76" s="4"/>
      <c r="K76" s="4"/>
    </row>
    <row r="77" spans="1:11" ht="14.1" customHeight="1">
      <c r="A77" s="4"/>
      <c r="B77" s="4"/>
      <c r="C77" s="11" t="s">
        <v>368</v>
      </c>
      <c r="D77" s="145">
        <v>0</v>
      </c>
      <c r="E77" s="145">
        <v>0</v>
      </c>
      <c r="F77" s="145">
        <v>0</v>
      </c>
      <c r="G77" s="145">
        <v>0</v>
      </c>
      <c r="H77" s="4"/>
      <c r="I77" s="4"/>
      <c r="J77" s="4"/>
      <c r="K77" s="4"/>
    </row>
    <row r="78" spans="1:11" ht="14.1" customHeight="1">
      <c r="A78" s="4"/>
      <c r="B78" s="4"/>
      <c r="C78" s="11" t="s">
        <v>367</v>
      </c>
      <c r="D78" s="145">
        <v>0</v>
      </c>
      <c r="E78" s="145">
        <v>0</v>
      </c>
      <c r="F78" s="145">
        <v>0</v>
      </c>
      <c r="G78" s="145">
        <v>0</v>
      </c>
      <c r="H78" s="4"/>
      <c r="I78" s="4"/>
      <c r="J78" s="4"/>
      <c r="K78" s="4"/>
    </row>
    <row r="79" spans="1:11" ht="14.1" customHeight="1">
      <c r="A79" s="4"/>
      <c r="B79" s="4"/>
      <c r="C79" s="11" t="s">
        <v>366</v>
      </c>
      <c r="D79" s="145">
        <v>0</v>
      </c>
      <c r="E79" s="145">
        <v>0</v>
      </c>
      <c r="F79" s="145">
        <v>0</v>
      </c>
      <c r="G79" s="145">
        <v>0</v>
      </c>
      <c r="H79" s="4"/>
      <c r="I79" s="4"/>
      <c r="J79" s="4"/>
      <c r="K79" s="4"/>
    </row>
    <row r="80" spans="1:11" ht="14.1" customHeight="1">
      <c r="A80" s="4"/>
      <c r="B80" s="4"/>
      <c r="C80" s="11" t="s">
        <v>365</v>
      </c>
      <c r="D80" s="145">
        <v>0</v>
      </c>
      <c r="E80" s="145">
        <v>0</v>
      </c>
      <c r="F80" s="145">
        <v>0</v>
      </c>
      <c r="G80" s="145">
        <v>0</v>
      </c>
      <c r="H80" s="4"/>
      <c r="I80" s="4"/>
      <c r="J80" s="4"/>
      <c r="K80" s="4"/>
    </row>
    <row r="81" spans="1:11" ht="14.1" customHeight="1">
      <c r="A81" s="4"/>
      <c r="B81" s="4"/>
      <c r="C81" s="11" t="s">
        <v>364</v>
      </c>
      <c r="D81" s="145">
        <v>0</v>
      </c>
      <c r="E81" s="145">
        <v>0</v>
      </c>
      <c r="F81" s="145">
        <v>0</v>
      </c>
      <c r="G81" s="145">
        <v>0</v>
      </c>
      <c r="H81" s="4"/>
      <c r="I81" s="4"/>
      <c r="J81" s="4"/>
      <c r="K81" s="4"/>
    </row>
    <row r="82" spans="1:11" ht="14.1" customHeight="1">
      <c r="A82" s="4"/>
      <c r="B82" s="4"/>
      <c r="C82" s="10" t="s">
        <v>147</v>
      </c>
      <c r="D82" s="145">
        <v>1696500000</v>
      </c>
      <c r="E82" s="145">
        <v>1823200000</v>
      </c>
      <c r="F82" s="145">
        <v>1825000000</v>
      </c>
      <c r="G82" s="145">
        <v>1840000000</v>
      </c>
      <c r="H82" s="4"/>
      <c r="I82" s="4"/>
      <c r="J82" s="4"/>
      <c r="K82" s="4"/>
    </row>
    <row r="83" spans="1:11" ht="14.1" customHeight="1">
      <c r="A83" s="4"/>
      <c r="B83" s="4"/>
      <c r="C83" s="1222" t="s">
        <v>44</v>
      </c>
      <c r="D83" s="1223"/>
      <c r="E83" s="1223"/>
      <c r="F83" s="1223"/>
      <c r="G83" s="1223"/>
      <c r="H83" s="4"/>
      <c r="I83" s="4"/>
      <c r="J83" s="4"/>
      <c r="K83" s="4"/>
    </row>
    <row r="84" spans="1:11" ht="14.1" customHeight="1">
      <c r="A84" s="4"/>
      <c r="B84" s="4"/>
      <c r="C84" s="140" t="s">
        <v>1263</v>
      </c>
      <c r="D84" s="1222" t="s">
        <v>1264</v>
      </c>
      <c r="E84" s="1223"/>
      <c r="F84" s="1223"/>
      <c r="G84" s="1223"/>
      <c r="H84" s="4"/>
      <c r="I84" s="4"/>
      <c r="J84" s="4"/>
      <c r="K84" s="4"/>
    </row>
    <row r="85" spans="1:11" ht="14.1" customHeight="1">
      <c r="A85" s="4"/>
      <c r="B85" s="4"/>
      <c r="C85" s="14" t="s">
        <v>393</v>
      </c>
      <c r="D85" s="1232" t="s">
        <v>1265</v>
      </c>
      <c r="E85" s="1233"/>
      <c r="F85" s="1233"/>
      <c r="G85" s="1233"/>
      <c r="H85" s="4"/>
      <c r="I85" s="4"/>
      <c r="J85" s="4"/>
      <c r="K85" s="4"/>
    </row>
    <row r="86" spans="1:11" ht="14.1" customHeight="1">
      <c r="A86" s="4"/>
      <c r="B86" s="4"/>
      <c r="C86" s="150" t="s">
        <v>392</v>
      </c>
      <c r="D86" s="1234" t="s">
        <v>1266</v>
      </c>
      <c r="E86" s="1235"/>
      <c r="F86" s="1235"/>
      <c r="G86" s="1235"/>
      <c r="H86" s="4"/>
      <c r="I86" s="4"/>
      <c r="J86" s="4"/>
      <c r="K86" s="4"/>
    </row>
    <row r="87" spans="1:11" ht="14.1" customHeight="1">
      <c r="A87" s="4"/>
      <c r="B87" s="4"/>
      <c r="C87" s="150" t="s">
        <v>15</v>
      </c>
      <c r="D87" s="1234" t="s">
        <v>1267</v>
      </c>
      <c r="E87" s="1235"/>
      <c r="F87" s="1235"/>
      <c r="G87" s="1235"/>
      <c r="H87" s="4"/>
      <c r="I87" s="4"/>
      <c r="J87" s="4"/>
      <c r="K87" s="4"/>
    </row>
    <row r="88" spans="1:11" ht="15" customHeight="1">
      <c r="A88" s="4"/>
      <c r="B88" s="4"/>
      <c r="C88" s="13"/>
      <c r="D88" s="143">
        <v>2021</v>
      </c>
      <c r="E88" s="143">
        <v>2022</v>
      </c>
      <c r="F88" s="143">
        <v>2023</v>
      </c>
      <c r="G88" s="143">
        <v>2024</v>
      </c>
      <c r="H88" s="4"/>
      <c r="I88" s="4"/>
      <c r="J88" s="4"/>
      <c r="K88" s="4"/>
    </row>
    <row r="89" spans="1:11" ht="15" customHeight="1">
      <c r="A89" s="4"/>
      <c r="B89" s="4"/>
      <c r="C89" s="12"/>
      <c r="D89" s="144" t="s">
        <v>7</v>
      </c>
      <c r="E89" s="144" t="s">
        <v>8</v>
      </c>
      <c r="F89" s="144" t="s">
        <v>8</v>
      </c>
      <c r="G89" s="144" t="s">
        <v>8</v>
      </c>
      <c r="H89" s="4"/>
      <c r="I89" s="4"/>
      <c r="J89" s="4"/>
      <c r="K89" s="4"/>
    </row>
    <row r="90" spans="1:11" ht="14.1" customHeight="1">
      <c r="A90" s="4"/>
      <c r="B90" s="4"/>
      <c r="C90" s="7" t="s">
        <v>16</v>
      </c>
      <c r="D90" s="142" t="s">
        <v>385</v>
      </c>
      <c r="E90" s="142" t="s">
        <v>414</v>
      </c>
      <c r="F90" s="142" t="s">
        <v>440</v>
      </c>
      <c r="G90" s="142" t="s">
        <v>440</v>
      </c>
      <c r="H90" s="4"/>
      <c r="I90" s="4"/>
      <c r="J90" s="4"/>
      <c r="K90" s="4"/>
    </row>
    <row r="91" spans="1:11" ht="14.1" customHeight="1">
      <c r="A91" s="4"/>
      <c r="B91" s="4"/>
      <c r="C91" s="7" t="s">
        <v>506</v>
      </c>
      <c r="D91" s="142" t="s">
        <v>1268</v>
      </c>
      <c r="E91" s="142" t="s">
        <v>1268</v>
      </c>
      <c r="F91" s="142" t="s">
        <v>1269</v>
      </c>
      <c r="G91" s="142" t="s">
        <v>1269</v>
      </c>
      <c r="H91" s="4"/>
      <c r="I91" s="4"/>
      <c r="J91" s="4"/>
      <c r="K91" s="4"/>
    </row>
    <row r="92" spans="1:11" ht="14.1" customHeight="1">
      <c r="A92" s="4"/>
      <c r="B92" s="4"/>
      <c r="C92" s="7" t="s">
        <v>504</v>
      </c>
      <c r="D92" s="142" t="s">
        <v>385</v>
      </c>
      <c r="E92" s="142" t="s">
        <v>1270</v>
      </c>
      <c r="F92" s="142" t="s">
        <v>1271</v>
      </c>
      <c r="G92" s="142" t="s">
        <v>1271</v>
      </c>
      <c r="H92" s="4"/>
      <c r="I92" s="4"/>
      <c r="J92" s="4"/>
      <c r="K92" s="4"/>
    </row>
    <row r="93" spans="1:11" ht="14.1" customHeight="1">
      <c r="A93" s="4"/>
      <c r="B93" s="4"/>
      <c r="C93" s="7" t="s">
        <v>388</v>
      </c>
      <c r="D93" s="142" t="s">
        <v>361</v>
      </c>
      <c r="E93" s="142" t="s">
        <v>361</v>
      </c>
      <c r="F93" s="142" t="s">
        <v>1272</v>
      </c>
      <c r="G93" s="142" t="s">
        <v>385</v>
      </c>
      <c r="H93" s="4"/>
      <c r="I93" s="4"/>
      <c r="J93" s="4"/>
      <c r="K93" s="4"/>
    </row>
    <row r="94" spans="1:11" ht="14.1" customHeight="1">
      <c r="A94" s="4"/>
      <c r="B94" s="4"/>
      <c r="C94" s="7" t="s">
        <v>387</v>
      </c>
      <c r="D94" s="142" t="s">
        <v>361</v>
      </c>
      <c r="E94" s="142" t="s">
        <v>385</v>
      </c>
      <c r="F94" s="142" t="s">
        <v>1273</v>
      </c>
      <c r="G94" s="142" t="s">
        <v>385</v>
      </c>
      <c r="H94" s="4"/>
      <c r="I94" s="4"/>
      <c r="J94" s="4"/>
      <c r="K94" s="4"/>
    </row>
    <row r="95" spans="1:11" ht="14.1" customHeight="1">
      <c r="A95" s="4"/>
      <c r="B95" s="4"/>
      <c r="C95" s="7" t="s">
        <v>22</v>
      </c>
      <c r="D95" s="142" t="s">
        <v>361</v>
      </c>
      <c r="E95" s="142" t="s">
        <v>361</v>
      </c>
      <c r="F95" s="142" t="s">
        <v>1274</v>
      </c>
      <c r="G95" s="142" t="s">
        <v>385</v>
      </c>
      <c r="H95" s="4"/>
      <c r="I95" s="4"/>
      <c r="J95" s="4"/>
      <c r="K95" s="4"/>
    </row>
    <row r="96" spans="1:11" ht="14.1" customHeight="1">
      <c r="A96" s="4"/>
      <c r="B96" s="4"/>
      <c r="C96" s="1236" t="s">
        <v>384</v>
      </c>
      <c r="D96" s="1237"/>
      <c r="E96" s="1237"/>
      <c r="F96" s="1237"/>
      <c r="G96" s="1237"/>
      <c r="H96" s="4"/>
      <c r="I96" s="4"/>
      <c r="J96" s="4"/>
      <c r="K96" s="4"/>
    </row>
    <row r="97" spans="1:11" ht="14.1" customHeight="1">
      <c r="A97" s="4"/>
      <c r="B97" s="4"/>
      <c r="C97" s="13"/>
      <c r="D97" s="143">
        <v>2021</v>
      </c>
      <c r="E97" s="143">
        <v>2022</v>
      </c>
      <c r="F97" s="143">
        <v>2023</v>
      </c>
      <c r="G97" s="143">
        <v>2024</v>
      </c>
      <c r="H97" s="4"/>
      <c r="I97" s="4"/>
      <c r="J97" s="4"/>
      <c r="K97" s="4"/>
    </row>
    <row r="98" spans="1:11" ht="14.1" customHeight="1">
      <c r="A98" s="4"/>
      <c r="B98" s="4"/>
      <c r="C98" s="12"/>
      <c r="D98" s="144" t="s">
        <v>7</v>
      </c>
      <c r="E98" s="144" t="s">
        <v>8</v>
      </c>
      <c r="F98" s="144" t="s">
        <v>8</v>
      </c>
      <c r="G98" s="144" t="s">
        <v>8</v>
      </c>
      <c r="H98" s="4"/>
      <c r="I98" s="4"/>
      <c r="J98" s="4"/>
      <c r="K98" s="4"/>
    </row>
    <row r="99" spans="1:11" ht="14.1" customHeight="1">
      <c r="A99" s="4"/>
      <c r="B99" s="4"/>
      <c r="C99" s="11" t="s">
        <v>381</v>
      </c>
      <c r="D99" s="145">
        <v>0</v>
      </c>
      <c r="E99" s="145">
        <v>0</v>
      </c>
      <c r="F99" s="145">
        <v>0</v>
      </c>
      <c r="G99" s="145">
        <v>0</v>
      </c>
      <c r="H99" s="4"/>
      <c r="I99" s="4"/>
      <c r="J99" s="4"/>
      <c r="K99" s="4"/>
    </row>
    <row r="100" spans="1:11" ht="14.1" customHeight="1">
      <c r="A100" s="4"/>
      <c r="B100" s="4"/>
      <c r="C100" s="11" t="s">
        <v>370</v>
      </c>
      <c r="D100" s="145">
        <v>0</v>
      </c>
      <c r="E100" s="145">
        <v>0</v>
      </c>
      <c r="F100" s="145">
        <v>0</v>
      </c>
      <c r="G100" s="145">
        <v>0</v>
      </c>
      <c r="H100" s="4"/>
      <c r="I100" s="4"/>
      <c r="J100" s="4"/>
      <c r="K100" s="4"/>
    </row>
    <row r="101" spans="1:11" ht="14.1" customHeight="1">
      <c r="A101" s="4"/>
      <c r="B101" s="4"/>
      <c r="C101" s="11" t="s">
        <v>374</v>
      </c>
      <c r="D101" s="145">
        <v>0</v>
      </c>
      <c r="E101" s="145">
        <v>0</v>
      </c>
      <c r="F101" s="145">
        <v>0</v>
      </c>
      <c r="G101" s="145">
        <v>0</v>
      </c>
      <c r="H101" s="4"/>
      <c r="I101" s="4"/>
      <c r="J101" s="4"/>
      <c r="K101" s="4"/>
    </row>
    <row r="102" spans="1:11" ht="14.1" customHeight="1">
      <c r="A102" s="4"/>
      <c r="B102" s="4"/>
      <c r="C102" s="11" t="s">
        <v>380</v>
      </c>
      <c r="D102" s="145">
        <v>0</v>
      </c>
      <c r="E102" s="145">
        <v>0</v>
      </c>
      <c r="F102" s="145">
        <v>0</v>
      </c>
      <c r="G102" s="145">
        <v>0</v>
      </c>
      <c r="H102" s="4"/>
      <c r="I102" s="4"/>
      <c r="J102" s="4"/>
      <c r="K102" s="4"/>
    </row>
    <row r="103" spans="1:11" ht="14.1" customHeight="1">
      <c r="A103" s="4"/>
      <c r="B103" s="4"/>
      <c r="C103" s="11" t="s">
        <v>370</v>
      </c>
      <c r="D103" s="145">
        <v>0</v>
      </c>
      <c r="E103" s="145">
        <v>0</v>
      </c>
      <c r="F103" s="145">
        <v>0</v>
      </c>
      <c r="G103" s="145">
        <v>0</v>
      </c>
      <c r="H103" s="4"/>
      <c r="I103" s="4"/>
      <c r="J103" s="4"/>
      <c r="K103" s="4"/>
    </row>
    <row r="104" spans="1:11" ht="14.1" customHeight="1">
      <c r="A104" s="4"/>
      <c r="B104" s="4"/>
      <c r="C104" s="11" t="s">
        <v>374</v>
      </c>
      <c r="D104" s="145">
        <v>0</v>
      </c>
      <c r="E104" s="145">
        <v>0</v>
      </c>
      <c r="F104" s="145">
        <v>0</v>
      </c>
      <c r="G104" s="145">
        <v>0</v>
      </c>
      <c r="H104" s="4"/>
      <c r="I104" s="4"/>
      <c r="J104" s="4"/>
      <c r="K104" s="4"/>
    </row>
    <row r="105" spans="1:11" ht="14.1" customHeight="1">
      <c r="A105" s="4"/>
      <c r="B105" s="4"/>
      <c r="C105" s="11" t="s">
        <v>379</v>
      </c>
      <c r="D105" s="145">
        <v>0</v>
      </c>
      <c r="E105" s="145">
        <v>0</v>
      </c>
      <c r="F105" s="145">
        <v>0</v>
      </c>
      <c r="G105" s="145">
        <v>0</v>
      </c>
      <c r="H105" s="4"/>
      <c r="I105" s="4"/>
      <c r="J105" s="4"/>
      <c r="K105" s="4"/>
    </row>
    <row r="106" spans="1:11" ht="14.1" customHeight="1">
      <c r="A106" s="4"/>
      <c r="B106" s="4"/>
      <c r="C106" s="11" t="s">
        <v>370</v>
      </c>
      <c r="D106" s="145">
        <v>0</v>
      </c>
      <c r="E106" s="145">
        <v>0</v>
      </c>
      <c r="F106" s="145">
        <v>0</v>
      </c>
      <c r="G106" s="145">
        <v>0</v>
      </c>
      <c r="H106" s="4"/>
      <c r="I106" s="4"/>
      <c r="J106" s="4"/>
      <c r="K106" s="4"/>
    </row>
    <row r="107" spans="1:11" ht="14.1" customHeight="1">
      <c r="A107" s="4"/>
      <c r="B107" s="4"/>
      <c r="C107" s="11" t="s">
        <v>374</v>
      </c>
      <c r="D107" s="145">
        <v>0</v>
      </c>
      <c r="E107" s="145">
        <v>0</v>
      </c>
      <c r="F107" s="145">
        <v>0</v>
      </c>
      <c r="G107" s="145">
        <v>0</v>
      </c>
      <c r="H107" s="4"/>
      <c r="I107" s="4"/>
      <c r="J107" s="4"/>
      <c r="K107" s="4"/>
    </row>
    <row r="108" spans="1:11" ht="14.1" customHeight="1">
      <c r="A108" s="4"/>
      <c r="B108" s="4"/>
      <c r="C108" s="11" t="s">
        <v>378</v>
      </c>
      <c r="D108" s="145">
        <v>0</v>
      </c>
      <c r="E108" s="145">
        <v>0</v>
      </c>
      <c r="F108" s="145">
        <v>0</v>
      </c>
      <c r="G108" s="145">
        <v>0</v>
      </c>
      <c r="H108" s="4"/>
      <c r="I108" s="4"/>
      <c r="J108" s="4"/>
      <c r="K108" s="4"/>
    </row>
    <row r="109" spans="1:11" ht="14.1" customHeight="1">
      <c r="A109" s="4"/>
      <c r="B109" s="4"/>
      <c r="C109" s="11" t="s">
        <v>370</v>
      </c>
      <c r="D109" s="145">
        <v>0</v>
      </c>
      <c r="E109" s="145">
        <v>0</v>
      </c>
      <c r="F109" s="145">
        <v>0</v>
      </c>
      <c r="G109" s="145">
        <v>0</v>
      </c>
      <c r="H109" s="4"/>
      <c r="I109" s="4"/>
      <c r="J109" s="4"/>
      <c r="K109" s="4"/>
    </row>
    <row r="110" spans="1:11" ht="14.1" customHeight="1">
      <c r="A110" s="4"/>
      <c r="B110" s="4"/>
      <c r="C110" s="11" t="s">
        <v>374</v>
      </c>
      <c r="D110" s="145">
        <v>0</v>
      </c>
      <c r="E110" s="145">
        <v>0</v>
      </c>
      <c r="F110" s="145">
        <v>0</v>
      </c>
      <c r="G110" s="145">
        <v>0</v>
      </c>
      <c r="H110" s="4"/>
      <c r="I110" s="4"/>
      <c r="J110" s="4"/>
      <c r="K110" s="4"/>
    </row>
    <row r="111" spans="1:11" ht="14.1" customHeight="1">
      <c r="A111" s="4"/>
      <c r="B111" s="4"/>
      <c r="C111" s="11" t="s">
        <v>383</v>
      </c>
      <c r="D111" s="145">
        <v>0</v>
      </c>
      <c r="E111" s="145">
        <v>0</v>
      </c>
      <c r="F111" s="145">
        <v>0</v>
      </c>
      <c r="G111" s="145">
        <v>0</v>
      </c>
      <c r="H111" s="4"/>
      <c r="I111" s="4"/>
      <c r="J111" s="4"/>
      <c r="K111" s="4"/>
    </row>
    <row r="112" spans="1:11" ht="14.1" customHeight="1">
      <c r="A112" s="4"/>
      <c r="B112" s="4"/>
      <c r="C112" s="11" t="s">
        <v>370</v>
      </c>
      <c r="D112" s="145">
        <v>0</v>
      </c>
      <c r="E112" s="145">
        <v>0</v>
      </c>
      <c r="F112" s="145">
        <v>0</v>
      </c>
      <c r="G112" s="145">
        <v>0</v>
      </c>
      <c r="H112" s="4"/>
      <c r="I112" s="4"/>
      <c r="J112" s="4"/>
      <c r="K112" s="4"/>
    </row>
    <row r="113" spans="1:11" ht="14.1" customHeight="1">
      <c r="A113" s="4"/>
      <c r="B113" s="4"/>
      <c r="C113" s="11" t="s">
        <v>374</v>
      </c>
      <c r="D113" s="145">
        <v>0</v>
      </c>
      <c r="E113" s="145">
        <v>0</v>
      </c>
      <c r="F113" s="145">
        <v>0</v>
      </c>
      <c r="G113" s="145">
        <v>0</v>
      </c>
      <c r="H113" s="4"/>
      <c r="I113" s="4"/>
      <c r="J113" s="4"/>
      <c r="K113" s="4"/>
    </row>
    <row r="114" spans="1:11" ht="14.1" customHeight="1">
      <c r="A114" s="4"/>
      <c r="B114" s="4"/>
      <c r="C114" s="11" t="s">
        <v>376</v>
      </c>
      <c r="D114" s="145">
        <v>0</v>
      </c>
      <c r="E114" s="145">
        <v>0</v>
      </c>
      <c r="F114" s="145">
        <v>0</v>
      </c>
      <c r="G114" s="145">
        <v>0</v>
      </c>
      <c r="H114" s="4"/>
      <c r="I114" s="4"/>
      <c r="J114" s="4"/>
      <c r="K114" s="4"/>
    </row>
    <row r="115" spans="1:11" ht="14.1" customHeight="1">
      <c r="A115" s="4"/>
      <c r="B115" s="4"/>
      <c r="C115" s="11" t="s">
        <v>370</v>
      </c>
      <c r="D115" s="145">
        <v>0</v>
      </c>
      <c r="E115" s="145">
        <v>0</v>
      </c>
      <c r="F115" s="145">
        <v>0</v>
      </c>
      <c r="G115" s="145">
        <v>0</v>
      </c>
      <c r="H115" s="4"/>
      <c r="I115" s="4"/>
      <c r="J115" s="4"/>
      <c r="K115" s="4"/>
    </row>
    <row r="116" spans="1:11" ht="14.1" customHeight="1">
      <c r="A116" s="4"/>
      <c r="B116" s="4"/>
      <c r="C116" s="11" t="s">
        <v>374</v>
      </c>
      <c r="D116" s="145">
        <v>0</v>
      </c>
      <c r="E116" s="145">
        <v>0</v>
      </c>
      <c r="F116" s="145">
        <v>0</v>
      </c>
      <c r="G116" s="145">
        <v>0</v>
      </c>
      <c r="H116" s="4"/>
      <c r="I116" s="4"/>
      <c r="J116" s="4"/>
      <c r="K116" s="4"/>
    </row>
    <row r="117" spans="1:11" ht="14.1" customHeight="1">
      <c r="A117" s="4"/>
      <c r="B117" s="4"/>
      <c r="C117" s="11" t="s">
        <v>375</v>
      </c>
      <c r="D117" s="145">
        <v>0</v>
      </c>
      <c r="E117" s="145">
        <v>0</v>
      </c>
      <c r="F117" s="145">
        <v>0</v>
      </c>
      <c r="G117" s="145">
        <v>0</v>
      </c>
      <c r="H117" s="4"/>
      <c r="I117" s="4"/>
      <c r="J117" s="4"/>
      <c r="K117" s="4"/>
    </row>
    <row r="118" spans="1:11" ht="14.1" customHeight="1">
      <c r="A118" s="4"/>
      <c r="B118" s="4"/>
      <c r="C118" s="11" t="s">
        <v>370</v>
      </c>
      <c r="D118" s="145">
        <v>0</v>
      </c>
      <c r="E118" s="145">
        <v>0</v>
      </c>
      <c r="F118" s="145">
        <v>0</v>
      </c>
      <c r="G118" s="145">
        <v>0</v>
      </c>
      <c r="H118" s="4"/>
      <c r="I118" s="4"/>
      <c r="J118" s="4"/>
      <c r="K118" s="4"/>
    </row>
    <row r="119" spans="1:11" ht="14.1" customHeight="1">
      <c r="A119" s="4"/>
      <c r="B119" s="4"/>
      <c r="C119" s="11" t="s">
        <v>374</v>
      </c>
      <c r="D119" s="145">
        <v>0</v>
      </c>
      <c r="E119" s="145">
        <v>0</v>
      </c>
      <c r="F119" s="145">
        <v>0</v>
      </c>
      <c r="G119" s="145">
        <v>0</v>
      </c>
      <c r="H119" s="4"/>
      <c r="I119" s="4"/>
      <c r="J119" s="4"/>
      <c r="K119" s="4"/>
    </row>
    <row r="120" spans="1:11" ht="14.1" customHeight="1">
      <c r="A120" s="4"/>
      <c r="B120" s="4"/>
      <c r="C120" s="11" t="s">
        <v>373</v>
      </c>
      <c r="D120" s="145">
        <v>0</v>
      </c>
      <c r="E120" s="145">
        <v>0</v>
      </c>
      <c r="F120" s="145">
        <v>0</v>
      </c>
      <c r="G120" s="145">
        <v>0</v>
      </c>
      <c r="H120" s="4"/>
      <c r="I120" s="4"/>
      <c r="J120" s="4"/>
      <c r="K120" s="4"/>
    </row>
    <row r="121" spans="1:11" ht="14.1" customHeight="1">
      <c r="A121" s="4"/>
      <c r="B121" s="4"/>
      <c r="C121" s="11" t="s">
        <v>370</v>
      </c>
      <c r="D121" s="145">
        <v>0</v>
      </c>
      <c r="E121" s="145">
        <v>0</v>
      </c>
      <c r="F121" s="145">
        <v>0</v>
      </c>
      <c r="G121" s="145">
        <v>0</v>
      </c>
      <c r="H121" s="4"/>
      <c r="I121" s="4"/>
      <c r="J121" s="4"/>
      <c r="K121" s="4"/>
    </row>
    <row r="122" spans="1:11" ht="14.1" customHeight="1">
      <c r="A122" s="4"/>
      <c r="B122" s="4"/>
      <c r="C122" s="11" t="s">
        <v>369</v>
      </c>
      <c r="D122" s="145">
        <v>0</v>
      </c>
      <c r="E122" s="145">
        <v>0</v>
      </c>
      <c r="F122" s="145">
        <v>0</v>
      </c>
      <c r="G122" s="145">
        <v>0</v>
      </c>
      <c r="H122" s="4"/>
      <c r="I122" s="4"/>
      <c r="J122" s="4"/>
      <c r="K122" s="4"/>
    </row>
    <row r="123" spans="1:11" ht="14.1" customHeight="1">
      <c r="A123" s="4"/>
      <c r="B123" s="4"/>
      <c r="C123" s="11" t="s">
        <v>368</v>
      </c>
      <c r="D123" s="145">
        <v>0</v>
      </c>
      <c r="E123" s="145">
        <v>0</v>
      </c>
      <c r="F123" s="145">
        <v>0</v>
      </c>
      <c r="G123" s="145">
        <v>0</v>
      </c>
      <c r="H123" s="4"/>
      <c r="I123" s="4"/>
      <c r="J123" s="4"/>
      <c r="K123" s="4"/>
    </row>
    <row r="124" spans="1:11" ht="14.1" customHeight="1">
      <c r="A124" s="4"/>
      <c r="B124" s="4"/>
      <c r="C124" s="11" t="s">
        <v>367</v>
      </c>
      <c r="D124" s="145">
        <v>0</v>
      </c>
      <c r="E124" s="145">
        <v>0</v>
      </c>
      <c r="F124" s="145">
        <v>0</v>
      </c>
      <c r="G124" s="145">
        <v>0</v>
      </c>
      <c r="H124" s="4"/>
      <c r="I124" s="4"/>
      <c r="J124" s="4"/>
      <c r="K124" s="4"/>
    </row>
    <row r="125" spans="1:11" ht="14.1" customHeight="1">
      <c r="A125" s="4"/>
      <c r="B125" s="4"/>
      <c r="C125" s="11" t="s">
        <v>366</v>
      </c>
      <c r="D125" s="145">
        <v>0</v>
      </c>
      <c r="E125" s="145">
        <v>0</v>
      </c>
      <c r="F125" s="145">
        <v>0</v>
      </c>
      <c r="G125" s="145">
        <v>0</v>
      </c>
      <c r="H125" s="4"/>
      <c r="I125" s="4"/>
      <c r="J125" s="4"/>
      <c r="K125" s="4"/>
    </row>
    <row r="126" spans="1:11" ht="14.1" customHeight="1">
      <c r="A126" s="4"/>
      <c r="B126" s="4"/>
      <c r="C126" s="11" t="s">
        <v>372</v>
      </c>
      <c r="D126" s="145">
        <v>940000</v>
      </c>
      <c r="E126" s="145">
        <v>940000</v>
      </c>
      <c r="F126" s="145">
        <v>930000</v>
      </c>
      <c r="G126" s="145">
        <v>930000</v>
      </c>
      <c r="H126" s="4"/>
      <c r="I126" s="4"/>
      <c r="J126" s="4"/>
      <c r="K126" s="4"/>
    </row>
    <row r="127" spans="1:11" ht="14.1" customHeight="1">
      <c r="A127" s="4"/>
      <c r="B127" s="4"/>
      <c r="C127" s="11" t="s">
        <v>370</v>
      </c>
      <c r="D127" s="145">
        <v>940000</v>
      </c>
      <c r="E127" s="145">
        <v>940000</v>
      </c>
      <c r="F127" s="145">
        <v>930000</v>
      </c>
      <c r="G127" s="145">
        <v>930000</v>
      </c>
      <c r="H127" s="4"/>
      <c r="I127" s="4"/>
      <c r="J127" s="4"/>
      <c r="K127" s="4"/>
    </row>
    <row r="128" spans="1:11" ht="14.1" customHeight="1">
      <c r="A128" s="4"/>
      <c r="B128" s="4"/>
      <c r="C128" s="11" t="s">
        <v>369</v>
      </c>
      <c r="D128" s="145">
        <v>0</v>
      </c>
      <c r="E128" s="145">
        <v>0</v>
      </c>
      <c r="F128" s="145">
        <v>0</v>
      </c>
      <c r="G128" s="145">
        <v>0</v>
      </c>
      <c r="H128" s="4"/>
      <c r="I128" s="4"/>
      <c r="J128" s="4"/>
      <c r="K128" s="4"/>
    </row>
    <row r="129" spans="1:11" ht="14.1" customHeight="1">
      <c r="A129" s="4"/>
      <c r="B129" s="4"/>
      <c r="C129" s="11" t="s">
        <v>368</v>
      </c>
      <c r="D129" s="145">
        <v>0</v>
      </c>
      <c r="E129" s="145">
        <v>0</v>
      </c>
      <c r="F129" s="145">
        <v>0</v>
      </c>
      <c r="G129" s="145">
        <v>0</v>
      </c>
      <c r="H129" s="4"/>
      <c r="I129" s="4"/>
      <c r="J129" s="4"/>
      <c r="K129" s="4"/>
    </row>
    <row r="130" spans="1:11" ht="14.1" customHeight="1">
      <c r="A130" s="4"/>
      <c r="B130" s="4"/>
      <c r="C130" s="11" t="s">
        <v>367</v>
      </c>
      <c r="D130" s="145">
        <v>0</v>
      </c>
      <c r="E130" s="145">
        <v>0</v>
      </c>
      <c r="F130" s="145">
        <v>0</v>
      </c>
      <c r="G130" s="145">
        <v>0</v>
      </c>
      <c r="H130" s="4"/>
      <c r="I130" s="4"/>
      <c r="J130" s="4"/>
      <c r="K130" s="4"/>
    </row>
    <row r="131" spans="1:11" ht="14.1" customHeight="1">
      <c r="A131" s="4"/>
      <c r="B131" s="4"/>
      <c r="C131" s="11" t="s">
        <v>366</v>
      </c>
      <c r="D131" s="145">
        <v>0</v>
      </c>
      <c r="E131" s="145">
        <v>0</v>
      </c>
      <c r="F131" s="145">
        <v>0</v>
      </c>
      <c r="G131" s="145">
        <v>0</v>
      </c>
      <c r="H131" s="4"/>
      <c r="I131" s="4"/>
      <c r="J131" s="4"/>
      <c r="K131" s="4"/>
    </row>
    <row r="132" spans="1:11" ht="14.1" customHeight="1">
      <c r="A132" s="4"/>
      <c r="B132" s="4"/>
      <c r="C132" s="11" t="s">
        <v>371</v>
      </c>
      <c r="D132" s="145">
        <v>0</v>
      </c>
      <c r="E132" s="145">
        <v>0</v>
      </c>
      <c r="F132" s="145">
        <v>0</v>
      </c>
      <c r="G132" s="145">
        <v>0</v>
      </c>
      <c r="H132" s="4"/>
      <c r="I132" s="4"/>
      <c r="J132" s="4"/>
      <c r="K132" s="4"/>
    </row>
    <row r="133" spans="1:11" ht="14.1" customHeight="1">
      <c r="A133" s="4"/>
      <c r="B133" s="4"/>
      <c r="C133" s="11" t="s">
        <v>370</v>
      </c>
      <c r="D133" s="145">
        <v>0</v>
      </c>
      <c r="E133" s="145">
        <v>0</v>
      </c>
      <c r="F133" s="145">
        <v>0</v>
      </c>
      <c r="G133" s="145">
        <v>0</v>
      </c>
      <c r="H133" s="4"/>
      <c r="I133" s="4"/>
      <c r="J133" s="4"/>
      <c r="K133" s="4"/>
    </row>
    <row r="134" spans="1:11" ht="14.1" customHeight="1">
      <c r="A134" s="4"/>
      <c r="B134" s="4"/>
      <c r="C134" s="11" t="s">
        <v>369</v>
      </c>
      <c r="D134" s="145">
        <v>0</v>
      </c>
      <c r="E134" s="145">
        <v>0</v>
      </c>
      <c r="F134" s="145">
        <v>0</v>
      </c>
      <c r="G134" s="145">
        <v>0</v>
      </c>
      <c r="H134" s="4"/>
      <c r="I134" s="4"/>
      <c r="J134" s="4"/>
      <c r="K134" s="4"/>
    </row>
    <row r="135" spans="1:11" ht="14.1" customHeight="1">
      <c r="A135" s="4"/>
      <c r="B135" s="4"/>
      <c r="C135" s="11" t="s">
        <v>368</v>
      </c>
      <c r="D135" s="145">
        <v>0</v>
      </c>
      <c r="E135" s="145">
        <v>0</v>
      </c>
      <c r="F135" s="145">
        <v>0</v>
      </c>
      <c r="G135" s="145">
        <v>0</v>
      </c>
      <c r="H135" s="4"/>
      <c r="I135" s="4"/>
      <c r="J135" s="4"/>
      <c r="K135" s="4"/>
    </row>
    <row r="136" spans="1:11" ht="14.1" customHeight="1">
      <c r="A136" s="4"/>
      <c r="B136" s="4"/>
      <c r="C136" s="11" t="s">
        <v>367</v>
      </c>
      <c r="D136" s="145">
        <v>0</v>
      </c>
      <c r="E136" s="145">
        <v>0</v>
      </c>
      <c r="F136" s="145">
        <v>0</v>
      </c>
      <c r="G136" s="145">
        <v>0</v>
      </c>
      <c r="H136" s="4"/>
      <c r="I136" s="4"/>
      <c r="J136" s="4"/>
      <c r="K136" s="4"/>
    </row>
    <row r="137" spans="1:11" ht="14.1" customHeight="1">
      <c r="A137" s="4"/>
      <c r="B137" s="4"/>
      <c r="C137" s="11" t="s">
        <v>366</v>
      </c>
      <c r="D137" s="145">
        <v>0</v>
      </c>
      <c r="E137" s="145">
        <v>0</v>
      </c>
      <c r="F137" s="145">
        <v>0</v>
      </c>
      <c r="G137" s="145">
        <v>0</v>
      </c>
      <c r="H137" s="4"/>
      <c r="I137" s="4"/>
      <c r="J137" s="4"/>
      <c r="K137" s="4"/>
    </row>
    <row r="138" spans="1:11" ht="14.1" customHeight="1">
      <c r="A138" s="4"/>
      <c r="B138" s="4"/>
      <c r="C138" s="11" t="s">
        <v>365</v>
      </c>
      <c r="D138" s="145">
        <v>0</v>
      </c>
      <c r="E138" s="145">
        <v>0</v>
      </c>
      <c r="F138" s="145">
        <v>0</v>
      </c>
      <c r="G138" s="145">
        <v>0</v>
      </c>
      <c r="H138" s="4"/>
      <c r="I138" s="4"/>
      <c r="J138" s="4"/>
      <c r="K138" s="4"/>
    </row>
    <row r="139" spans="1:11" ht="14.1" customHeight="1">
      <c r="A139" s="4"/>
      <c r="B139" s="4"/>
      <c r="C139" s="11" t="s">
        <v>364</v>
      </c>
      <c r="D139" s="145">
        <v>0</v>
      </c>
      <c r="E139" s="145">
        <v>0</v>
      </c>
      <c r="F139" s="145">
        <v>0</v>
      </c>
      <c r="G139" s="145">
        <v>0</v>
      </c>
      <c r="H139" s="4"/>
      <c r="I139" s="4"/>
      <c r="J139" s="4"/>
      <c r="K139" s="4"/>
    </row>
    <row r="140" spans="1:11" ht="14.1" customHeight="1">
      <c r="A140" s="4"/>
      <c r="B140" s="4"/>
      <c r="C140" s="10" t="s">
        <v>147</v>
      </c>
      <c r="D140" s="145">
        <v>940000</v>
      </c>
      <c r="E140" s="145">
        <v>940000</v>
      </c>
      <c r="F140" s="145">
        <v>930000</v>
      </c>
      <c r="G140" s="145">
        <v>930000</v>
      </c>
      <c r="H140" s="4"/>
      <c r="I140" s="4"/>
      <c r="J140" s="4"/>
      <c r="K140" s="4"/>
    </row>
    <row r="141" spans="1:11" ht="18" customHeight="1">
      <c r="A141" s="4"/>
      <c r="B141" s="4"/>
      <c r="C141" s="14" t="s">
        <v>393</v>
      </c>
      <c r="D141" s="1232" t="s">
        <v>1275</v>
      </c>
      <c r="E141" s="1233"/>
      <c r="F141" s="1233"/>
      <c r="G141" s="1233"/>
      <c r="H141" s="4"/>
      <c r="I141" s="4"/>
      <c r="J141" s="4"/>
      <c r="K141" s="4"/>
    </row>
    <row r="142" spans="1:11" ht="18" customHeight="1">
      <c r="A142" s="4"/>
      <c r="B142" s="4"/>
      <c r="C142" s="150" t="s">
        <v>392</v>
      </c>
      <c r="D142" s="1234" t="s">
        <v>1276</v>
      </c>
      <c r="E142" s="1235"/>
      <c r="F142" s="1235"/>
      <c r="G142" s="1235"/>
      <c r="H142" s="4"/>
      <c r="I142" s="4"/>
      <c r="J142" s="4"/>
      <c r="K142" s="4"/>
    </row>
    <row r="143" spans="1:11" ht="18" customHeight="1">
      <c r="A143" s="4"/>
      <c r="B143" s="4"/>
      <c r="C143" s="150" t="s">
        <v>15</v>
      </c>
      <c r="D143" s="1234" t="s">
        <v>1277</v>
      </c>
      <c r="E143" s="1235"/>
      <c r="F143" s="1235"/>
      <c r="G143" s="1235"/>
      <c r="H143" s="4"/>
      <c r="I143" s="4"/>
      <c r="J143" s="4"/>
      <c r="K143" s="4"/>
    </row>
    <row r="144" spans="1:11" ht="15" customHeight="1">
      <c r="A144" s="4"/>
      <c r="B144" s="4"/>
      <c r="C144" s="13"/>
      <c r="D144" s="143">
        <v>2021</v>
      </c>
      <c r="E144" s="143">
        <v>2022</v>
      </c>
      <c r="F144" s="143">
        <v>2023</v>
      </c>
      <c r="G144" s="143">
        <v>2024</v>
      </c>
      <c r="H144" s="4"/>
      <c r="I144" s="4"/>
      <c r="J144" s="4"/>
      <c r="K144" s="4"/>
    </row>
    <row r="145" spans="1:11" ht="15" customHeight="1">
      <c r="A145" s="4"/>
      <c r="B145" s="4"/>
      <c r="C145" s="12"/>
      <c r="D145" s="144" t="s">
        <v>7</v>
      </c>
      <c r="E145" s="144" t="s">
        <v>8</v>
      </c>
      <c r="F145" s="144" t="s">
        <v>8</v>
      </c>
      <c r="G145" s="144" t="s">
        <v>8</v>
      </c>
      <c r="H145" s="4"/>
      <c r="I145" s="4"/>
      <c r="J145" s="4"/>
      <c r="K145" s="4"/>
    </row>
    <row r="146" spans="1:11" ht="14.1" customHeight="1">
      <c r="A146" s="4"/>
      <c r="B146" s="4"/>
      <c r="C146" s="7" t="s">
        <v>16</v>
      </c>
      <c r="D146" s="142" t="s">
        <v>385</v>
      </c>
      <c r="E146" s="142" t="s">
        <v>1278</v>
      </c>
      <c r="F146" s="142" t="s">
        <v>1279</v>
      </c>
      <c r="G146" s="142" t="s">
        <v>1280</v>
      </c>
      <c r="H146" s="4"/>
      <c r="I146" s="4"/>
      <c r="J146" s="4"/>
      <c r="K146" s="4"/>
    </row>
    <row r="147" spans="1:11" ht="14.1" customHeight="1">
      <c r="A147" s="4"/>
      <c r="B147" s="4"/>
      <c r="C147" s="7" t="s">
        <v>506</v>
      </c>
      <c r="D147" s="142" t="s">
        <v>1281</v>
      </c>
      <c r="E147" s="142" t="s">
        <v>1282</v>
      </c>
      <c r="F147" s="142" t="s">
        <v>1283</v>
      </c>
      <c r="G147" s="142" t="s">
        <v>1284</v>
      </c>
      <c r="H147" s="4"/>
      <c r="I147" s="4"/>
      <c r="J147" s="4"/>
      <c r="K147" s="4"/>
    </row>
    <row r="148" spans="1:11" ht="14.1" customHeight="1">
      <c r="A148" s="4"/>
      <c r="B148" s="4"/>
      <c r="C148" s="7" t="s">
        <v>504</v>
      </c>
      <c r="D148" s="142" t="s">
        <v>385</v>
      </c>
      <c r="E148" s="142" t="s">
        <v>1285</v>
      </c>
      <c r="F148" s="142" t="s">
        <v>1286</v>
      </c>
      <c r="G148" s="142" t="s">
        <v>1287</v>
      </c>
      <c r="H148" s="4"/>
      <c r="I148" s="4"/>
      <c r="J148" s="4"/>
      <c r="K148" s="4"/>
    </row>
    <row r="149" spans="1:11" ht="14.1" customHeight="1">
      <c r="A149" s="4"/>
      <c r="B149" s="4"/>
      <c r="C149" s="7" t="s">
        <v>388</v>
      </c>
      <c r="D149" s="142" t="s">
        <v>361</v>
      </c>
      <c r="E149" s="142" t="s">
        <v>361</v>
      </c>
      <c r="F149" s="142" t="s">
        <v>1288</v>
      </c>
      <c r="G149" s="142" t="s">
        <v>1289</v>
      </c>
      <c r="H149" s="4"/>
      <c r="I149" s="4"/>
      <c r="J149" s="4"/>
      <c r="K149" s="4"/>
    </row>
    <row r="150" spans="1:11" ht="14.1" customHeight="1">
      <c r="A150" s="4"/>
      <c r="B150" s="4"/>
      <c r="C150" s="7" t="s">
        <v>387</v>
      </c>
      <c r="D150" s="142" t="s">
        <v>361</v>
      </c>
      <c r="E150" s="142" t="s">
        <v>1290</v>
      </c>
      <c r="F150" s="142" t="s">
        <v>1291</v>
      </c>
      <c r="G150" s="142" t="s">
        <v>1292</v>
      </c>
      <c r="H150" s="4"/>
      <c r="I150" s="4"/>
      <c r="J150" s="4"/>
      <c r="K150" s="4"/>
    </row>
    <row r="151" spans="1:11" ht="14.1" customHeight="1">
      <c r="A151" s="4"/>
      <c r="B151" s="4"/>
      <c r="C151" s="7" t="s">
        <v>22</v>
      </c>
      <c r="D151" s="142" t="s">
        <v>361</v>
      </c>
      <c r="E151" s="142" t="s">
        <v>361</v>
      </c>
      <c r="F151" s="142" t="s">
        <v>1293</v>
      </c>
      <c r="G151" s="142" t="s">
        <v>1294</v>
      </c>
      <c r="H151" s="4"/>
      <c r="I151" s="4"/>
      <c r="J151" s="4"/>
      <c r="K151" s="4"/>
    </row>
    <row r="152" spans="1:11" ht="14.1" customHeight="1">
      <c r="A152" s="4"/>
      <c r="B152" s="4"/>
      <c r="C152" s="1236" t="s">
        <v>384</v>
      </c>
      <c r="D152" s="1237"/>
      <c r="E152" s="1237"/>
      <c r="F152" s="1237"/>
      <c r="G152" s="1237"/>
      <c r="H152" s="4"/>
      <c r="I152" s="4"/>
      <c r="J152" s="4"/>
      <c r="K152" s="4"/>
    </row>
    <row r="153" spans="1:11" ht="14.1" customHeight="1">
      <c r="A153" s="4"/>
      <c r="B153" s="4"/>
      <c r="C153" s="13"/>
      <c r="D153" s="143">
        <v>2021</v>
      </c>
      <c r="E153" s="143">
        <v>2022</v>
      </c>
      <c r="F153" s="143">
        <v>2023</v>
      </c>
      <c r="G153" s="143">
        <v>2024</v>
      </c>
      <c r="H153" s="4"/>
      <c r="I153" s="4"/>
      <c r="J153" s="4"/>
      <c r="K153" s="4"/>
    </row>
    <row r="154" spans="1:11" ht="14.1" customHeight="1">
      <c r="A154" s="4"/>
      <c r="B154" s="4"/>
      <c r="C154" s="12"/>
      <c r="D154" s="144" t="s">
        <v>7</v>
      </c>
      <c r="E154" s="144" t="s">
        <v>8</v>
      </c>
      <c r="F154" s="144" t="s">
        <v>8</v>
      </c>
      <c r="G154" s="144" t="s">
        <v>8</v>
      </c>
      <c r="H154" s="4"/>
      <c r="I154" s="4"/>
      <c r="J154" s="4"/>
      <c r="K154" s="4"/>
    </row>
    <row r="155" spans="1:11" ht="14.1" customHeight="1">
      <c r="A155" s="4"/>
      <c r="B155" s="4"/>
      <c r="C155" s="11" t="s">
        <v>381</v>
      </c>
      <c r="D155" s="145">
        <v>0</v>
      </c>
      <c r="E155" s="145">
        <v>0</v>
      </c>
      <c r="F155" s="145">
        <v>0</v>
      </c>
      <c r="G155" s="145">
        <v>0</v>
      </c>
      <c r="H155" s="4"/>
      <c r="I155" s="4"/>
      <c r="J155" s="4"/>
      <c r="K155" s="4"/>
    </row>
    <row r="156" spans="1:11" ht="14.1" customHeight="1">
      <c r="A156" s="4"/>
      <c r="B156" s="4"/>
      <c r="C156" s="11" t="s">
        <v>370</v>
      </c>
      <c r="D156" s="145">
        <v>0</v>
      </c>
      <c r="E156" s="145">
        <v>0</v>
      </c>
      <c r="F156" s="145">
        <v>0</v>
      </c>
      <c r="G156" s="145">
        <v>0</v>
      </c>
      <c r="H156" s="4"/>
      <c r="I156" s="4"/>
      <c r="J156" s="4"/>
      <c r="K156" s="4"/>
    </row>
    <row r="157" spans="1:11" ht="14.1" customHeight="1">
      <c r="A157" s="4"/>
      <c r="B157" s="4"/>
      <c r="C157" s="11" t="s">
        <v>374</v>
      </c>
      <c r="D157" s="145">
        <v>0</v>
      </c>
      <c r="E157" s="145">
        <v>0</v>
      </c>
      <c r="F157" s="145">
        <v>0</v>
      </c>
      <c r="G157" s="145">
        <v>0</v>
      </c>
      <c r="H157" s="4"/>
      <c r="I157" s="4"/>
      <c r="J157" s="4"/>
      <c r="K157" s="4"/>
    </row>
    <row r="158" spans="1:11" ht="14.1" customHeight="1">
      <c r="A158" s="4"/>
      <c r="B158" s="4"/>
      <c r="C158" s="11" t="s">
        <v>380</v>
      </c>
      <c r="D158" s="145">
        <v>0</v>
      </c>
      <c r="E158" s="145">
        <v>0</v>
      </c>
      <c r="F158" s="145">
        <v>0</v>
      </c>
      <c r="G158" s="145">
        <v>0</v>
      </c>
      <c r="H158" s="4"/>
      <c r="I158" s="4"/>
      <c r="J158" s="4"/>
      <c r="K158" s="4"/>
    </row>
    <row r="159" spans="1:11" ht="14.1" customHeight="1">
      <c r="A159" s="4"/>
      <c r="B159" s="4"/>
      <c r="C159" s="11" t="s">
        <v>370</v>
      </c>
      <c r="D159" s="145">
        <v>0</v>
      </c>
      <c r="E159" s="145">
        <v>0</v>
      </c>
      <c r="F159" s="145">
        <v>0</v>
      </c>
      <c r="G159" s="145">
        <v>0</v>
      </c>
      <c r="H159" s="4"/>
      <c r="I159" s="4"/>
      <c r="J159" s="4"/>
      <c r="K159" s="4"/>
    </row>
    <row r="160" spans="1:11" ht="14.1" customHeight="1">
      <c r="A160" s="4"/>
      <c r="B160" s="4"/>
      <c r="C160" s="11" t="s">
        <v>374</v>
      </c>
      <c r="D160" s="145">
        <v>0</v>
      </c>
      <c r="E160" s="145">
        <v>0</v>
      </c>
      <c r="F160" s="145">
        <v>0</v>
      </c>
      <c r="G160" s="145">
        <v>0</v>
      </c>
      <c r="H160" s="4"/>
      <c r="I160" s="4"/>
      <c r="J160" s="4"/>
      <c r="K160" s="4"/>
    </row>
    <row r="161" spans="1:11" ht="14.1" customHeight="1">
      <c r="A161" s="4"/>
      <c r="B161" s="4"/>
      <c r="C161" s="11" t="s">
        <v>379</v>
      </c>
      <c r="D161" s="145">
        <v>0</v>
      </c>
      <c r="E161" s="145">
        <v>0</v>
      </c>
      <c r="F161" s="145">
        <v>0</v>
      </c>
      <c r="G161" s="145">
        <v>0</v>
      </c>
      <c r="H161" s="4"/>
      <c r="I161" s="4"/>
      <c r="J161" s="4"/>
      <c r="K161" s="4"/>
    </row>
    <row r="162" spans="1:11" ht="14.1" customHeight="1">
      <c r="A162" s="4"/>
      <c r="B162" s="4"/>
      <c r="C162" s="11" t="s">
        <v>370</v>
      </c>
      <c r="D162" s="145">
        <v>0</v>
      </c>
      <c r="E162" s="145">
        <v>0</v>
      </c>
      <c r="F162" s="145">
        <v>0</v>
      </c>
      <c r="G162" s="145">
        <v>0</v>
      </c>
      <c r="H162" s="4"/>
      <c r="I162" s="4"/>
      <c r="J162" s="4"/>
      <c r="K162" s="4"/>
    </row>
    <row r="163" spans="1:11" ht="14.1" customHeight="1">
      <c r="A163" s="4"/>
      <c r="B163" s="4"/>
      <c r="C163" s="11" t="s">
        <v>374</v>
      </c>
      <c r="D163" s="145">
        <v>0</v>
      </c>
      <c r="E163" s="145">
        <v>0</v>
      </c>
      <c r="F163" s="145">
        <v>0</v>
      </c>
      <c r="G163" s="145">
        <v>0</v>
      </c>
      <c r="H163" s="4"/>
      <c r="I163" s="4"/>
      <c r="J163" s="4"/>
      <c r="K163" s="4"/>
    </row>
    <row r="164" spans="1:11" ht="14.1" customHeight="1">
      <c r="A164" s="4"/>
      <c r="B164" s="4"/>
      <c r="C164" s="11" t="s">
        <v>378</v>
      </c>
      <c r="D164" s="145">
        <v>0</v>
      </c>
      <c r="E164" s="145">
        <v>0</v>
      </c>
      <c r="F164" s="145">
        <v>0</v>
      </c>
      <c r="G164" s="145">
        <v>0</v>
      </c>
      <c r="H164" s="4"/>
      <c r="I164" s="4"/>
      <c r="J164" s="4"/>
      <c r="K164" s="4"/>
    </row>
    <row r="165" spans="1:11" ht="14.1" customHeight="1">
      <c r="A165" s="4"/>
      <c r="B165" s="4"/>
      <c r="C165" s="11" t="s">
        <v>370</v>
      </c>
      <c r="D165" s="145">
        <v>0</v>
      </c>
      <c r="E165" s="145">
        <v>0</v>
      </c>
      <c r="F165" s="145">
        <v>0</v>
      </c>
      <c r="G165" s="145">
        <v>0</v>
      </c>
      <c r="H165" s="4"/>
      <c r="I165" s="4"/>
      <c r="J165" s="4"/>
      <c r="K165" s="4"/>
    </row>
    <row r="166" spans="1:11" ht="14.1" customHeight="1">
      <c r="A166" s="4"/>
      <c r="B166" s="4"/>
      <c r="C166" s="11" t="s">
        <v>374</v>
      </c>
      <c r="D166" s="145">
        <v>0</v>
      </c>
      <c r="E166" s="145">
        <v>0</v>
      </c>
      <c r="F166" s="145">
        <v>0</v>
      </c>
      <c r="G166" s="145">
        <v>0</v>
      </c>
      <c r="H166" s="4"/>
      <c r="I166" s="4"/>
      <c r="J166" s="4"/>
      <c r="K166" s="4"/>
    </row>
    <row r="167" spans="1:11" ht="14.1" customHeight="1">
      <c r="A167" s="4"/>
      <c r="B167" s="4"/>
      <c r="C167" s="11" t="s">
        <v>383</v>
      </c>
      <c r="D167" s="145">
        <v>0</v>
      </c>
      <c r="E167" s="145">
        <v>0</v>
      </c>
      <c r="F167" s="145">
        <v>0</v>
      </c>
      <c r="G167" s="145">
        <v>0</v>
      </c>
      <c r="H167" s="4"/>
      <c r="I167" s="4"/>
      <c r="J167" s="4"/>
      <c r="K167" s="4"/>
    </row>
    <row r="168" spans="1:11" ht="14.1" customHeight="1">
      <c r="A168" s="4"/>
      <c r="B168" s="4"/>
      <c r="C168" s="11" t="s">
        <v>370</v>
      </c>
      <c r="D168" s="145">
        <v>0</v>
      </c>
      <c r="E168" s="145">
        <v>0</v>
      </c>
      <c r="F168" s="145">
        <v>0</v>
      </c>
      <c r="G168" s="145">
        <v>0</v>
      </c>
      <c r="H168" s="4"/>
      <c r="I168" s="4"/>
      <c r="J168" s="4"/>
      <c r="K168" s="4"/>
    </row>
    <row r="169" spans="1:11" ht="14.1" customHeight="1">
      <c r="A169" s="4"/>
      <c r="B169" s="4"/>
      <c r="C169" s="11" t="s">
        <v>374</v>
      </c>
      <c r="D169" s="145">
        <v>0</v>
      </c>
      <c r="E169" s="145">
        <v>0</v>
      </c>
      <c r="F169" s="145">
        <v>0</v>
      </c>
      <c r="G169" s="145">
        <v>0</v>
      </c>
      <c r="H169" s="4"/>
      <c r="I169" s="4"/>
      <c r="J169" s="4"/>
      <c r="K169" s="4"/>
    </row>
    <row r="170" spans="1:11" ht="14.1" customHeight="1">
      <c r="A170" s="4"/>
      <c r="B170" s="4"/>
      <c r="C170" s="11" t="s">
        <v>376</v>
      </c>
      <c r="D170" s="145">
        <v>0</v>
      </c>
      <c r="E170" s="145">
        <v>0</v>
      </c>
      <c r="F170" s="145">
        <v>0</v>
      </c>
      <c r="G170" s="145">
        <v>0</v>
      </c>
      <c r="H170" s="4"/>
      <c r="I170" s="4"/>
      <c r="J170" s="4"/>
      <c r="K170" s="4"/>
    </row>
    <row r="171" spans="1:11" ht="14.1" customHeight="1">
      <c r="A171" s="4"/>
      <c r="B171" s="4"/>
      <c r="C171" s="11" t="s">
        <v>370</v>
      </c>
      <c r="D171" s="145">
        <v>0</v>
      </c>
      <c r="E171" s="145">
        <v>0</v>
      </c>
      <c r="F171" s="145">
        <v>0</v>
      </c>
      <c r="G171" s="145">
        <v>0</v>
      </c>
      <c r="H171" s="4"/>
      <c r="I171" s="4"/>
      <c r="J171" s="4"/>
      <c r="K171" s="4"/>
    </row>
    <row r="172" spans="1:11" ht="14.1" customHeight="1">
      <c r="A172" s="4"/>
      <c r="B172" s="4"/>
      <c r="C172" s="11" t="s">
        <v>374</v>
      </c>
      <c r="D172" s="145">
        <v>0</v>
      </c>
      <c r="E172" s="145">
        <v>0</v>
      </c>
      <c r="F172" s="145">
        <v>0</v>
      </c>
      <c r="G172" s="145">
        <v>0</v>
      </c>
      <c r="H172" s="4"/>
      <c r="I172" s="4"/>
      <c r="J172" s="4"/>
      <c r="K172" s="4"/>
    </row>
    <row r="173" spans="1:11" ht="14.1" customHeight="1">
      <c r="A173" s="4"/>
      <c r="B173" s="4"/>
      <c r="C173" s="11" t="s">
        <v>375</v>
      </c>
      <c r="D173" s="145">
        <v>0</v>
      </c>
      <c r="E173" s="145">
        <v>0</v>
      </c>
      <c r="F173" s="145">
        <v>0</v>
      </c>
      <c r="G173" s="145">
        <v>0</v>
      </c>
      <c r="H173" s="4"/>
      <c r="I173" s="4"/>
      <c r="J173" s="4"/>
      <c r="K173" s="4"/>
    </row>
    <row r="174" spans="1:11" ht="14.1" customHeight="1">
      <c r="A174" s="4"/>
      <c r="B174" s="4"/>
      <c r="C174" s="11" t="s">
        <v>370</v>
      </c>
      <c r="D174" s="145">
        <v>0</v>
      </c>
      <c r="E174" s="145">
        <v>0</v>
      </c>
      <c r="F174" s="145">
        <v>0</v>
      </c>
      <c r="G174" s="145">
        <v>0</v>
      </c>
      <c r="H174" s="4"/>
      <c r="I174" s="4"/>
      <c r="J174" s="4"/>
      <c r="K174" s="4"/>
    </row>
    <row r="175" spans="1:11" ht="14.1" customHeight="1">
      <c r="A175" s="4"/>
      <c r="B175" s="4"/>
      <c r="C175" s="11" t="s">
        <v>374</v>
      </c>
      <c r="D175" s="145">
        <v>0</v>
      </c>
      <c r="E175" s="145">
        <v>0</v>
      </c>
      <c r="F175" s="145">
        <v>0</v>
      </c>
      <c r="G175" s="145">
        <v>0</v>
      </c>
      <c r="H175" s="4"/>
      <c r="I175" s="4"/>
      <c r="J175" s="4"/>
      <c r="K175" s="4"/>
    </row>
    <row r="176" spans="1:11" ht="14.1" customHeight="1">
      <c r="A176" s="4"/>
      <c r="B176" s="4"/>
      <c r="C176" s="11" t="s">
        <v>373</v>
      </c>
      <c r="D176" s="145">
        <v>0</v>
      </c>
      <c r="E176" s="145">
        <v>0</v>
      </c>
      <c r="F176" s="145">
        <v>0</v>
      </c>
      <c r="G176" s="145">
        <v>0</v>
      </c>
      <c r="H176" s="4"/>
      <c r="I176" s="4"/>
      <c r="J176" s="4"/>
      <c r="K176" s="4"/>
    </row>
    <row r="177" spans="1:11" ht="14.1" customHeight="1">
      <c r="A177" s="4"/>
      <c r="B177" s="4"/>
      <c r="C177" s="11" t="s">
        <v>370</v>
      </c>
      <c r="D177" s="145">
        <v>0</v>
      </c>
      <c r="E177" s="145">
        <v>0</v>
      </c>
      <c r="F177" s="145">
        <v>0</v>
      </c>
      <c r="G177" s="145">
        <v>0</v>
      </c>
      <c r="H177" s="4"/>
      <c r="I177" s="4"/>
      <c r="J177" s="4"/>
      <c r="K177" s="4"/>
    </row>
    <row r="178" spans="1:11" ht="14.1" customHeight="1">
      <c r="A178" s="4"/>
      <c r="B178" s="4"/>
      <c r="C178" s="11" t="s">
        <v>369</v>
      </c>
      <c r="D178" s="145">
        <v>0</v>
      </c>
      <c r="E178" s="145">
        <v>0</v>
      </c>
      <c r="F178" s="145">
        <v>0</v>
      </c>
      <c r="G178" s="145">
        <v>0</v>
      </c>
      <c r="H178" s="4"/>
      <c r="I178" s="4"/>
      <c r="J178" s="4"/>
      <c r="K178" s="4"/>
    </row>
    <row r="179" spans="1:11" ht="14.1" customHeight="1">
      <c r="A179" s="4"/>
      <c r="B179" s="4"/>
      <c r="C179" s="11" t="s">
        <v>368</v>
      </c>
      <c r="D179" s="145">
        <v>0</v>
      </c>
      <c r="E179" s="145">
        <v>0</v>
      </c>
      <c r="F179" s="145">
        <v>0</v>
      </c>
      <c r="G179" s="145">
        <v>0</v>
      </c>
      <c r="H179" s="4"/>
      <c r="I179" s="4"/>
      <c r="J179" s="4"/>
      <c r="K179" s="4"/>
    </row>
    <row r="180" spans="1:11" ht="14.1" customHeight="1">
      <c r="A180" s="4"/>
      <c r="B180" s="4"/>
      <c r="C180" s="11" t="s">
        <v>367</v>
      </c>
      <c r="D180" s="145">
        <v>0</v>
      </c>
      <c r="E180" s="145">
        <v>0</v>
      </c>
      <c r="F180" s="145">
        <v>0</v>
      </c>
      <c r="G180" s="145">
        <v>0</v>
      </c>
      <c r="H180" s="4"/>
      <c r="I180" s="4"/>
      <c r="J180" s="4"/>
      <c r="K180" s="4"/>
    </row>
    <row r="181" spans="1:11" ht="14.1" customHeight="1">
      <c r="A181" s="4"/>
      <c r="B181" s="4"/>
      <c r="C181" s="11" t="s">
        <v>366</v>
      </c>
      <c r="D181" s="145">
        <v>0</v>
      </c>
      <c r="E181" s="145">
        <v>0</v>
      </c>
      <c r="F181" s="145">
        <v>0</v>
      </c>
      <c r="G181" s="145">
        <v>0</v>
      </c>
      <c r="H181" s="4"/>
      <c r="I181" s="4"/>
      <c r="J181" s="4"/>
      <c r="K181" s="4"/>
    </row>
    <row r="182" spans="1:11" ht="14.1" customHeight="1">
      <c r="A182" s="4"/>
      <c r="B182" s="4"/>
      <c r="C182" s="11" t="s">
        <v>372</v>
      </c>
      <c r="D182" s="145">
        <v>1540000</v>
      </c>
      <c r="E182" s="145">
        <v>1770000</v>
      </c>
      <c r="F182" s="145">
        <v>1920000</v>
      </c>
      <c r="G182" s="145">
        <v>1100000</v>
      </c>
      <c r="H182" s="4"/>
      <c r="I182" s="4"/>
      <c r="J182" s="4"/>
      <c r="K182" s="4"/>
    </row>
    <row r="183" spans="1:11" ht="14.1" customHeight="1">
      <c r="A183" s="4"/>
      <c r="B183" s="4"/>
      <c r="C183" s="11" t="s">
        <v>370</v>
      </c>
      <c r="D183" s="145">
        <v>1540000</v>
      </c>
      <c r="E183" s="145">
        <v>1770000</v>
      </c>
      <c r="F183" s="145">
        <v>1920000</v>
      </c>
      <c r="G183" s="145">
        <v>1100000</v>
      </c>
      <c r="H183" s="4"/>
      <c r="I183" s="4"/>
      <c r="J183" s="4"/>
      <c r="K183" s="4"/>
    </row>
    <row r="184" spans="1:11" ht="14.1" customHeight="1">
      <c r="A184" s="4"/>
      <c r="B184" s="4"/>
      <c r="C184" s="11" t="s">
        <v>369</v>
      </c>
      <c r="D184" s="145">
        <v>0</v>
      </c>
      <c r="E184" s="145">
        <v>0</v>
      </c>
      <c r="F184" s="145">
        <v>0</v>
      </c>
      <c r="G184" s="145">
        <v>0</v>
      </c>
      <c r="H184" s="4"/>
      <c r="I184" s="4"/>
      <c r="J184" s="4"/>
      <c r="K184" s="4"/>
    </row>
    <row r="185" spans="1:11" ht="14.1" customHeight="1">
      <c r="A185" s="4"/>
      <c r="B185" s="4"/>
      <c r="C185" s="11" t="s">
        <v>368</v>
      </c>
      <c r="D185" s="145">
        <v>0</v>
      </c>
      <c r="E185" s="145">
        <v>0</v>
      </c>
      <c r="F185" s="145">
        <v>0</v>
      </c>
      <c r="G185" s="145">
        <v>0</v>
      </c>
      <c r="H185" s="4"/>
      <c r="I185" s="4"/>
      <c r="J185" s="4"/>
      <c r="K185" s="4"/>
    </row>
    <row r="186" spans="1:11" ht="14.1" customHeight="1">
      <c r="A186" s="4"/>
      <c r="B186" s="4"/>
      <c r="C186" s="11" t="s">
        <v>367</v>
      </c>
      <c r="D186" s="145">
        <v>0</v>
      </c>
      <c r="E186" s="145">
        <v>0</v>
      </c>
      <c r="F186" s="145">
        <v>0</v>
      </c>
      <c r="G186" s="145">
        <v>0</v>
      </c>
      <c r="H186" s="4"/>
      <c r="I186" s="4"/>
      <c r="J186" s="4"/>
      <c r="K186" s="4"/>
    </row>
    <row r="187" spans="1:11" ht="14.1" customHeight="1">
      <c r="A187" s="4"/>
      <c r="B187" s="4"/>
      <c r="C187" s="11" t="s">
        <v>366</v>
      </c>
      <c r="D187" s="145">
        <v>0</v>
      </c>
      <c r="E187" s="145">
        <v>0</v>
      </c>
      <c r="F187" s="145">
        <v>0</v>
      </c>
      <c r="G187" s="145">
        <v>0</v>
      </c>
      <c r="H187" s="4"/>
      <c r="I187" s="4"/>
      <c r="J187" s="4"/>
      <c r="K187" s="4"/>
    </row>
    <row r="188" spans="1:11" ht="14.1" customHeight="1">
      <c r="A188" s="4"/>
      <c r="B188" s="4"/>
      <c r="C188" s="11" t="s">
        <v>371</v>
      </c>
      <c r="D188" s="145">
        <v>0</v>
      </c>
      <c r="E188" s="145">
        <v>0</v>
      </c>
      <c r="F188" s="145">
        <v>0</v>
      </c>
      <c r="G188" s="145">
        <v>0</v>
      </c>
      <c r="H188" s="4"/>
      <c r="I188" s="4"/>
      <c r="J188" s="4"/>
      <c r="K188" s="4"/>
    </row>
    <row r="189" spans="1:11" ht="14.1" customHeight="1">
      <c r="A189" s="4"/>
      <c r="B189" s="4"/>
      <c r="C189" s="11" t="s">
        <v>370</v>
      </c>
      <c r="D189" s="145">
        <v>0</v>
      </c>
      <c r="E189" s="145">
        <v>0</v>
      </c>
      <c r="F189" s="145">
        <v>0</v>
      </c>
      <c r="G189" s="145">
        <v>0</v>
      </c>
      <c r="H189" s="4"/>
      <c r="I189" s="4"/>
      <c r="J189" s="4"/>
      <c r="K189" s="4"/>
    </row>
    <row r="190" spans="1:11" ht="14.1" customHeight="1">
      <c r="A190" s="4"/>
      <c r="B190" s="4"/>
      <c r="C190" s="11" t="s">
        <v>369</v>
      </c>
      <c r="D190" s="145">
        <v>0</v>
      </c>
      <c r="E190" s="145">
        <v>0</v>
      </c>
      <c r="F190" s="145">
        <v>0</v>
      </c>
      <c r="G190" s="145">
        <v>0</v>
      </c>
      <c r="H190" s="4"/>
      <c r="I190" s="4"/>
      <c r="J190" s="4"/>
      <c r="K190" s="4"/>
    </row>
    <row r="191" spans="1:11" ht="14.1" customHeight="1">
      <c r="A191" s="4"/>
      <c r="B191" s="4"/>
      <c r="C191" s="11" t="s">
        <v>368</v>
      </c>
      <c r="D191" s="145">
        <v>0</v>
      </c>
      <c r="E191" s="145">
        <v>0</v>
      </c>
      <c r="F191" s="145">
        <v>0</v>
      </c>
      <c r="G191" s="145">
        <v>0</v>
      </c>
      <c r="H191" s="4"/>
      <c r="I191" s="4"/>
      <c r="J191" s="4"/>
      <c r="K191" s="4"/>
    </row>
    <row r="192" spans="1:11" ht="14.1" customHeight="1">
      <c r="A192" s="4"/>
      <c r="B192" s="4"/>
      <c r="C192" s="11" t="s">
        <v>367</v>
      </c>
      <c r="D192" s="145">
        <v>0</v>
      </c>
      <c r="E192" s="145">
        <v>0</v>
      </c>
      <c r="F192" s="145">
        <v>0</v>
      </c>
      <c r="G192" s="145">
        <v>0</v>
      </c>
      <c r="H192" s="4"/>
      <c r="I192" s="4"/>
      <c r="J192" s="4"/>
      <c r="K192" s="4"/>
    </row>
    <row r="193" spans="1:11" ht="14.1" customHeight="1">
      <c r="A193" s="4"/>
      <c r="B193" s="4"/>
      <c r="C193" s="11" t="s">
        <v>366</v>
      </c>
      <c r="D193" s="145">
        <v>0</v>
      </c>
      <c r="E193" s="145">
        <v>0</v>
      </c>
      <c r="F193" s="145">
        <v>0</v>
      </c>
      <c r="G193" s="145">
        <v>0</v>
      </c>
      <c r="H193" s="4"/>
      <c r="I193" s="4"/>
      <c r="J193" s="4"/>
      <c r="K193" s="4"/>
    </row>
    <row r="194" spans="1:11" ht="14.1" customHeight="1">
      <c r="A194" s="4"/>
      <c r="B194" s="4"/>
      <c r="C194" s="11" t="s">
        <v>365</v>
      </c>
      <c r="D194" s="145">
        <v>0</v>
      </c>
      <c r="E194" s="145">
        <v>0</v>
      </c>
      <c r="F194" s="145">
        <v>0</v>
      </c>
      <c r="G194" s="145">
        <v>0</v>
      </c>
      <c r="H194" s="4"/>
      <c r="I194" s="4"/>
      <c r="J194" s="4"/>
      <c r="K194" s="4"/>
    </row>
    <row r="195" spans="1:11" ht="14.1" customHeight="1">
      <c r="A195" s="4"/>
      <c r="B195" s="4"/>
      <c r="C195" s="11" t="s">
        <v>364</v>
      </c>
      <c r="D195" s="145">
        <v>0</v>
      </c>
      <c r="E195" s="145">
        <v>0</v>
      </c>
      <c r="F195" s="145">
        <v>0</v>
      </c>
      <c r="G195" s="145">
        <v>0</v>
      </c>
      <c r="H195" s="4"/>
      <c r="I195" s="4"/>
      <c r="J195" s="4"/>
      <c r="K195" s="4"/>
    </row>
    <row r="196" spans="1:11" ht="14.1" customHeight="1">
      <c r="A196" s="4"/>
      <c r="B196" s="4"/>
      <c r="C196" s="10" t="s">
        <v>147</v>
      </c>
      <c r="D196" s="145">
        <v>1540000</v>
      </c>
      <c r="E196" s="145">
        <v>1770000</v>
      </c>
      <c r="F196" s="145">
        <v>1920000</v>
      </c>
      <c r="G196" s="145">
        <v>1100000</v>
      </c>
      <c r="H196" s="4"/>
      <c r="I196" s="4"/>
      <c r="J196" s="4"/>
      <c r="K196" s="4"/>
    </row>
    <row r="197" spans="1:11" ht="18" customHeight="1">
      <c r="A197" s="4"/>
      <c r="B197" s="4"/>
      <c r="C197" s="14" t="s">
        <v>393</v>
      </c>
      <c r="D197" s="1232" t="s">
        <v>1295</v>
      </c>
      <c r="E197" s="1233"/>
      <c r="F197" s="1233"/>
      <c r="G197" s="1233"/>
      <c r="H197" s="4"/>
      <c r="I197" s="4"/>
      <c r="J197" s="4"/>
      <c r="K197" s="4"/>
    </row>
    <row r="198" spans="1:11" ht="18" customHeight="1">
      <c r="A198" s="4"/>
      <c r="B198" s="4"/>
      <c r="C198" s="150" t="s">
        <v>392</v>
      </c>
      <c r="D198" s="1234" t="s">
        <v>1296</v>
      </c>
      <c r="E198" s="1235"/>
      <c r="F198" s="1235"/>
      <c r="G198" s="1235"/>
      <c r="H198" s="4"/>
      <c r="I198" s="4"/>
      <c r="J198" s="4"/>
      <c r="K198" s="4"/>
    </row>
    <row r="199" spans="1:11" ht="18" customHeight="1">
      <c r="A199" s="4"/>
      <c r="B199" s="4"/>
      <c r="C199" s="150" t="s">
        <v>15</v>
      </c>
      <c r="D199" s="1234" t="s">
        <v>216</v>
      </c>
      <c r="E199" s="1235"/>
      <c r="F199" s="1235"/>
      <c r="G199" s="1235"/>
      <c r="H199" s="4"/>
      <c r="I199" s="4"/>
      <c r="J199" s="4"/>
      <c r="K199" s="4"/>
    </row>
    <row r="200" spans="1:11" ht="15" customHeight="1">
      <c r="A200" s="4"/>
      <c r="B200" s="4"/>
      <c r="C200" s="13"/>
      <c r="D200" s="143">
        <v>2021</v>
      </c>
      <c r="E200" s="143">
        <v>2022</v>
      </c>
      <c r="F200" s="143">
        <v>2023</v>
      </c>
      <c r="G200" s="143">
        <v>2024</v>
      </c>
      <c r="H200" s="4"/>
      <c r="I200" s="4"/>
      <c r="J200" s="4"/>
      <c r="K200" s="4"/>
    </row>
    <row r="201" spans="1:11" ht="15" customHeight="1">
      <c r="A201" s="4"/>
      <c r="B201" s="4"/>
      <c r="C201" s="12"/>
      <c r="D201" s="144" t="s">
        <v>7</v>
      </c>
      <c r="E201" s="144" t="s">
        <v>8</v>
      </c>
      <c r="F201" s="144" t="s">
        <v>8</v>
      </c>
      <c r="G201" s="144" t="s">
        <v>8</v>
      </c>
      <c r="H201" s="4"/>
      <c r="I201" s="4"/>
      <c r="J201" s="4"/>
      <c r="K201" s="4"/>
    </row>
    <row r="202" spans="1:11" ht="14.1" customHeight="1">
      <c r="A202" s="4"/>
      <c r="B202" s="4"/>
      <c r="C202" s="7" t="s">
        <v>16</v>
      </c>
      <c r="D202" s="142" t="s">
        <v>385</v>
      </c>
      <c r="E202" s="142" t="s">
        <v>385</v>
      </c>
      <c r="F202" s="142" t="s">
        <v>1046</v>
      </c>
      <c r="G202" s="142" t="s">
        <v>1297</v>
      </c>
      <c r="H202" s="4"/>
      <c r="I202" s="4"/>
      <c r="J202" s="4"/>
      <c r="K202" s="4"/>
    </row>
    <row r="203" spans="1:11" ht="14.1" customHeight="1">
      <c r="A203" s="4"/>
      <c r="B203" s="4"/>
      <c r="C203" s="7" t="s">
        <v>506</v>
      </c>
      <c r="D203" s="142" t="s">
        <v>732</v>
      </c>
      <c r="E203" s="142" t="s">
        <v>385</v>
      </c>
      <c r="F203" s="142" t="s">
        <v>1298</v>
      </c>
      <c r="G203" s="142" t="s">
        <v>1299</v>
      </c>
      <c r="H203" s="4"/>
      <c r="I203" s="4"/>
      <c r="J203" s="4"/>
      <c r="K203" s="4"/>
    </row>
    <row r="204" spans="1:11" ht="14.1" customHeight="1">
      <c r="A204" s="4"/>
      <c r="B204" s="4"/>
      <c r="C204" s="7" t="s">
        <v>504</v>
      </c>
      <c r="D204" s="142" t="s">
        <v>385</v>
      </c>
      <c r="E204" s="142" t="s">
        <v>385</v>
      </c>
      <c r="F204" s="142" t="s">
        <v>1300</v>
      </c>
      <c r="G204" s="142" t="s">
        <v>1301</v>
      </c>
      <c r="H204" s="4"/>
      <c r="I204" s="4"/>
      <c r="J204" s="4"/>
      <c r="K204" s="4"/>
    </row>
    <row r="205" spans="1:11" ht="14.1" customHeight="1">
      <c r="A205" s="4"/>
      <c r="B205" s="4"/>
      <c r="C205" s="7" t="s">
        <v>388</v>
      </c>
      <c r="D205" s="142" t="s">
        <v>361</v>
      </c>
      <c r="E205" s="142" t="s">
        <v>361</v>
      </c>
      <c r="F205" s="142" t="s">
        <v>361</v>
      </c>
      <c r="G205" s="142" t="s">
        <v>1302</v>
      </c>
      <c r="H205" s="4"/>
      <c r="I205" s="4"/>
      <c r="J205" s="4"/>
      <c r="K205" s="4"/>
    </row>
    <row r="206" spans="1:11" ht="14.1" customHeight="1">
      <c r="A206" s="4"/>
      <c r="B206" s="4"/>
      <c r="C206" s="7" t="s">
        <v>387</v>
      </c>
      <c r="D206" s="142" t="s">
        <v>361</v>
      </c>
      <c r="E206" s="142" t="s">
        <v>430</v>
      </c>
      <c r="F206" s="142" t="s">
        <v>361</v>
      </c>
      <c r="G206" s="142" t="s">
        <v>1303</v>
      </c>
      <c r="H206" s="4"/>
      <c r="I206" s="4"/>
      <c r="J206" s="4"/>
      <c r="K206" s="4"/>
    </row>
    <row r="207" spans="1:11" ht="14.1" customHeight="1">
      <c r="A207" s="4"/>
      <c r="B207" s="4"/>
      <c r="C207" s="7" t="s">
        <v>22</v>
      </c>
      <c r="D207" s="142" t="s">
        <v>361</v>
      </c>
      <c r="E207" s="142" t="s">
        <v>361</v>
      </c>
      <c r="F207" s="142" t="s">
        <v>361</v>
      </c>
      <c r="G207" s="142" t="s">
        <v>1304</v>
      </c>
      <c r="H207" s="4"/>
      <c r="I207" s="4"/>
      <c r="J207" s="4"/>
      <c r="K207" s="4"/>
    </row>
    <row r="208" spans="1:11" ht="14.1" customHeight="1">
      <c r="A208" s="4"/>
      <c r="B208" s="4"/>
      <c r="C208" s="1236" t="s">
        <v>384</v>
      </c>
      <c r="D208" s="1237"/>
      <c r="E208" s="1237"/>
      <c r="F208" s="1237"/>
      <c r="G208" s="1237"/>
      <c r="H208" s="4"/>
      <c r="I208" s="4"/>
      <c r="J208" s="4"/>
      <c r="K208" s="4"/>
    </row>
    <row r="209" spans="1:11" ht="14.1" customHeight="1">
      <c r="A209" s="4"/>
      <c r="B209" s="4"/>
      <c r="C209" s="13"/>
      <c r="D209" s="143">
        <v>2021</v>
      </c>
      <c r="E209" s="143">
        <v>2022</v>
      </c>
      <c r="F209" s="143">
        <v>2023</v>
      </c>
      <c r="G209" s="143">
        <v>2024</v>
      </c>
      <c r="H209" s="4"/>
      <c r="I209" s="4"/>
      <c r="J209" s="4"/>
      <c r="K209" s="4"/>
    </row>
    <row r="210" spans="1:11" ht="14.1" customHeight="1">
      <c r="A210" s="4"/>
      <c r="B210" s="4"/>
      <c r="C210" s="12"/>
      <c r="D210" s="144" t="s">
        <v>7</v>
      </c>
      <c r="E210" s="144" t="s">
        <v>8</v>
      </c>
      <c r="F210" s="144" t="s">
        <v>8</v>
      </c>
      <c r="G210" s="144" t="s">
        <v>8</v>
      </c>
      <c r="H210" s="4"/>
      <c r="I210" s="4"/>
      <c r="J210" s="4"/>
      <c r="K210" s="4"/>
    </row>
    <row r="211" spans="1:11" ht="14.1" customHeight="1">
      <c r="A211" s="4"/>
      <c r="B211" s="4"/>
      <c r="C211" s="11" t="s">
        <v>381</v>
      </c>
      <c r="D211" s="145">
        <v>0</v>
      </c>
      <c r="E211" s="145">
        <v>0</v>
      </c>
      <c r="F211" s="145">
        <v>0</v>
      </c>
      <c r="G211" s="145">
        <v>0</v>
      </c>
      <c r="H211" s="4"/>
      <c r="I211" s="4"/>
      <c r="J211" s="4"/>
      <c r="K211" s="4"/>
    </row>
    <row r="212" spans="1:11" ht="14.1" customHeight="1">
      <c r="A212" s="4"/>
      <c r="B212" s="4"/>
      <c r="C212" s="11" t="s">
        <v>370</v>
      </c>
      <c r="D212" s="145">
        <v>0</v>
      </c>
      <c r="E212" s="145">
        <v>0</v>
      </c>
      <c r="F212" s="145">
        <v>0</v>
      </c>
      <c r="G212" s="145">
        <v>0</v>
      </c>
      <c r="H212" s="4"/>
      <c r="I212" s="4"/>
      <c r="J212" s="4"/>
      <c r="K212" s="4"/>
    </row>
    <row r="213" spans="1:11" ht="14.1" customHeight="1">
      <c r="A213" s="4"/>
      <c r="B213" s="4"/>
      <c r="C213" s="11" t="s">
        <v>374</v>
      </c>
      <c r="D213" s="145">
        <v>0</v>
      </c>
      <c r="E213" s="145">
        <v>0</v>
      </c>
      <c r="F213" s="145">
        <v>0</v>
      </c>
      <c r="G213" s="145">
        <v>0</v>
      </c>
      <c r="H213" s="4"/>
      <c r="I213" s="4"/>
      <c r="J213" s="4"/>
      <c r="K213" s="4"/>
    </row>
    <row r="214" spans="1:11" ht="14.1" customHeight="1">
      <c r="A214" s="4"/>
      <c r="B214" s="4"/>
      <c r="C214" s="11" t="s">
        <v>380</v>
      </c>
      <c r="D214" s="145">
        <v>0</v>
      </c>
      <c r="E214" s="145">
        <v>0</v>
      </c>
      <c r="F214" s="145">
        <v>0</v>
      </c>
      <c r="G214" s="145">
        <v>0</v>
      </c>
      <c r="H214" s="4"/>
      <c r="I214" s="4"/>
      <c r="J214" s="4"/>
      <c r="K214" s="4"/>
    </row>
    <row r="215" spans="1:11" ht="14.1" customHeight="1">
      <c r="A215" s="4"/>
      <c r="B215" s="4"/>
      <c r="C215" s="11" t="s">
        <v>370</v>
      </c>
      <c r="D215" s="145">
        <v>0</v>
      </c>
      <c r="E215" s="145">
        <v>0</v>
      </c>
      <c r="F215" s="145">
        <v>0</v>
      </c>
      <c r="G215" s="145">
        <v>0</v>
      </c>
      <c r="H215" s="4"/>
      <c r="I215" s="4"/>
      <c r="J215" s="4"/>
      <c r="K215" s="4"/>
    </row>
    <row r="216" spans="1:11" ht="14.1" customHeight="1">
      <c r="A216" s="4"/>
      <c r="B216" s="4"/>
      <c r="C216" s="11" t="s">
        <v>374</v>
      </c>
      <c r="D216" s="145">
        <v>0</v>
      </c>
      <c r="E216" s="145">
        <v>0</v>
      </c>
      <c r="F216" s="145">
        <v>0</v>
      </c>
      <c r="G216" s="145">
        <v>0</v>
      </c>
      <c r="H216" s="4"/>
      <c r="I216" s="4"/>
      <c r="J216" s="4"/>
      <c r="K216" s="4"/>
    </row>
    <row r="217" spans="1:11" ht="14.1" customHeight="1">
      <c r="A217" s="4"/>
      <c r="B217" s="4"/>
      <c r="C217" s="11" t="s">
        <v>379</v>
      </c>
      <c r="D217" s="145">
        <v>0</v>
      </c>
      <c r="E217" s="145">
        <v>0</v>
      </c>
      <c r="F217" s="145">
        <v>0</v>
      </c>
      <c r="G217" s="145">
        <v>0</v>
      </c>
      <c r="H217" s="4"/>
      <c r="I217" s="4"/>
      <c r="J217" s="4"/>
      <c r="K217" s="4"/>
    </row>
    <row r="218" spans="1:11" ht="14.1" customHeight="1">
      <c r="A218" s="4"/>
      <c r="B218" s="4"/>
      <c r="C218" s="11" t="s">
        <v>370</v>
      </c>
      <c r="D218" s="145">
        <v>0</v>
      </c>
      <c r="E218" s="145">
        <v>0</v>
      </c>
      <c r="F218" s="145">
        <v>0</v>
      </c>
      <c r="G218" s="145">
        <v>0</v>
      </c>
      <c r="H218" s="4"/>
      <c r="I218" s="4"/>
      <c r="J218" s="4"/>
      <c r="K218" s="4"/>
    </row>
    <row r="219" spans="1:11" ht="14.1" customHeight="1">
      <c r="A219" s="4"/>
      <c r="B219" s="4"/>
      <c r="C219" s="11" t="s">
        <v>374</v>
      </c>
      <c r="D219" s="145">
        <v>0</v>
      </c>
      <c r="E219" s="145">
        <v>0</v>
      </c>
      <c r="F219" s="145">
        <v>0</v>
      </c>
      <c r="G219" s="145">
        <v>0</v>
      </c>
      <c r="H219" s="4"/>
      <c r="I219" s="4"/>
      <c r="J219" s="4"/>
      <c r="K219" s="4"/>
    </row>
    <row r="220" spans="1:11" ht="14.1" customHeight="1">
      <c r="A220" s="4"/>
      <c r="B220" s="4"/>
      <c r="C220" s="11" t="s">
        <v>378</v>
      </c>
      <c r="D220" s="145">
        <v>0</v>
      </c>
      <c r="E220" s="145">
        <v>0</v>
      </c>
      <c r="F220" s="145">
        <v>0</v>
      </c>
      <c r="G220" s="145">
        <v>0</v>
      </c>
      <c r="H220" s="4"/>
      <c r="I220" s="4"/>
      <c r="J220" s="4"/>
      <c r="K220" s="4"/>
    </row>
    <row r="221" spans="1:11" ht="14.1" customHeight="1">
      <c r="A221" s="4"/>
      <c r="B221" s="4"/>
      <c r="C221" s="11" t="s">
        <v>370</v>
      </c>
      <c r="D221" s="145">
        <v>0</v>
      </c>
      <c r="E221" s="145">
        <v>0</v>
      </c>
      <c r="F221" s="145">
        <v>0</v>
      </c>
      <c r="G221" s="145">
        <v>0</v>
      </c>
      <c r="H221" s="4"/>
      <c r="I221" s="4"/>
      <c r="J221" s="4"/>
      <c r="K221" s="4"/>
    </row>
    <row r="222" spans="1:11" ht="14.1" customHeight="1">
      <c r="A222" s="4"/>
      <c r="B222" s="4"/>
      <c r="C222" s="11" t="s">
        <v>374</v>
      </c>
      <c r="D222" s="145">
        <v>0</v>
      </c>
      <c r="E222" s="145">
        <v>0</v>
      </c>
      <c r="F222" s="145">
        <v>0</v>
      </c>
      <c r="G222" s="145">
        <v>0</v>
      </c>
      <c r="H222" s="4"/>
      <c r="I222" s="4"/>
      <c r="J222" s="4"/>
      <c r="K222" s="4"/>
    </row>
    <row r="223" spans="1:11" ht="14.1" customHeight="1">
      <c r="A223" s="4"/>
      <c r="B223" s="4"/>
      <c r="C223" s="11" t="s">
        <v>383</v>
      </c>
      <c r="D223" s="145">
        <v>0</v>
      </c>
      <c r="E223" s="145">
        <v>0</v>
      </c>
      <c r="F223" s="145">
        <v>0</v>
      </c>
      <c r="G223" s="145">
        <v>0</v>
      </c>
      <c r="H223" s="4"/>
      <c r="I223" s="4"/>
      <c r="J223" s="4"/>
      <c r="K223" s="4"/>
    </row>
    <row r="224" spans="1:11" ht="14.1" customHeight="1">
      <c r="A224" s="4"/>
      <c r="B224" s="4"/>
      <c r="C224" s="11" t="s">
        <v>370</v>
      </c>
      <c r="D224" s="145">
        <v>0</v>
      </c>
      <c r="E224" s="145">
        <v>0</v>
      </c>
      <c r="F224" s="145">
        <v>0</v>
      </c>
      <c r="G224" s="145">
        <v>0</v>
      </c>
      <c r="H224" s="4"/>
      <c r="I224" s="4"/>
      <c r="J224" s="4"/>
      <c r="K224" s="4"/>
    </row>
    <row r="225" spans="1:11" ht="14.1" customHeight="1">
      <c r="A225" s="4"/>
      <c r="B225" s="4"/>
      <c r="C225" s="11" t="s">
        <v>374</v>
      </c>
      <c r="D225" s="145">
        <v>0</v>
      </c>
      <c r="E225" s="145">
        <v>0</v>
      </c>
      <c r="F225" s="145">
        <v>0</v>
      </c>
      <c r="G225" s="145">
        <v>0</v>
      </c>
      <c r="H225" s="4"/>
      <c r="I225" s="4"/>
      <c r="J225" s="4"/>
      <c r="K225" s="4"/>
    </row>
    <row r="226" spans="1:11" ht="14.1" customHeight="1">
      <c r="A226" s="4"/>
      <c r="B226" s="4"/>
      <c r="C226" s="11" t="s">
        <v>376</v>
      </c>
      <c r="D226" s="145">
        <v>0</v>
      </c>
      <c r="E226" s="145">
        <v>0</v>
      </c>
      <c r="F226" s="145">
        <v>0</v>
      </c>
      <c r="G226" s="145">
        <v>0</v>
      </c>
      <c r="H226" s="4"/>
      <c r="I226" s="4"/>
      <c r="J226" s="4"/>
      <c r="K226" s="4"/>
    </row>
    <row r="227" spans="1:11" ht="14.1" customHeight="1">
      <c r="A227" s="4"/>
      <c r="B227" s="4"/>
      <c r="C227" s="11" t="s">
        <v>370</v>
      </c>
      <c r="D227" s="145">
        <v>0</v>
      </c>
      <c r="E227" s="145">
        <v>0</v>
      </c>
      <c r="F227" s="145">
        <v>0</v>
      </c>
      <c r="G227" s="145">
        <v>0</v>
      </c>
      <c r="H227" s="4"/>
      <c r="I227" s="4"/>
      <c r="J227" s="4"/>
      <c r="K227" s="4"/>
    </row>
    <row r="228" spans="1:11" ht="14.1" customHeight="1">
      <c r="A228" s="4"/>
      <c r="B228" s="4"/>
      <c r="C228" s="11" t="s">
        <v>374</v>
      </c>
      <c r="D228" s="145">
        <v>0</v>
      </c>
      <c r="E228" s="145">
        <v>0</v>
      </c>
      <c r="F228" s="145">
        <v>0</v>
      </c>
      <c r="G228" s="145">
        <v>0</v>
      </c>
      <c r="H228" s="4"/>
      <c r="I228" s="4"/>
      <c r="J228" s="4"/>
      <c r="K228" s="4"/>
    </row>
    <row r="229" spans="1:11" ht="14.1" customHeight="1">
      <c r="A229" s="4"/>
      <c r="B229" s="4"/>
      <c r="C229" s="11" t="s">
        <v>375</v>
      </c>
      <c r="D229" s="145">
        <v>0</v>
      </c>
      <c r="E229" s="145">
        <v>0</v>
      </c>
      <c r="F229" s="145">
        <v>0</v>
      </c>
      <c r="G229" s="145">
        <v>0</v>
      </c>
      <c r="H229" s="4"/>
      <c r="I229" s="4"/>
      <c r="J229" s="4"/>
      <c r="K229" s="4"/>
    </row>
    <row r="230" spans="1:11" ht="14.1" customHeight="1">
      <c r="A230" s="4"/>
      <c r="B230" s="4"/>
      <c r="C230" s="11" t="s">
        <v>370</v>
      </c>
      <c r="D230" s="145">
        <v>0</v>
      </c>
      <c r="E230" s="145">
        <v>0</v>
      </c>
      <c r="F230" s="145">
        <v>0</v>
      </c>
      <c r="G230" s="145">
        <v>0</v>
      </c>
      <c r="H230" s="4"/>
      <c r="I230" s="4"/>
      <c r="J230" s="4"/>
      <c r="K230" s="4"/>
    </row>
    <row r="231" spans="1:11" ht="14.1" customHeight="1">
      <c r="A231" s="4"/>
      <c r="B231" s="4"/>
      <c r="C231" s="11" t="s">
        <v>374</v>
      </c>
      <c r="D231" s="145">
        <v>0</v>
      </c>
      <c r="E231" s="145">
        <v>0</v>
      </c>
      <c r="F231" s="145">
        <v>0</v>
      </c>
      <c r="G231" s="145">
        <v>0</v>
      </c>
      <c r="H231" s="4"/>
      <c r="I231" s="4"/>
      <c r="J231" s="4"/>
      <c r="K231" s="4"/>
    </row>
    <row r="232" spans="1:11" ht="14.1" customHeight="1">
      <c r="A232" s="4"/>
      <c r="B232" s="4"/>
      <c r="C232" s="11" t="s">
        <v>373</v>
      </c>
      <c r="D232" s="145">
        <v>0</v>
      </c>
      <c r="E232" s="145">
        <v>0</v>
      </c>
      <c r="F232" s="145">
        <v>0</v>
      </c>
      <c r="G232" s="145">
        <v>0</v>
      </c>
      <c r="H232" s="4"/>
      <c r="I232" s="4"/>
      <c r="J232" s="4"/>
      <c r="K232" s="4"/>
    </row>
    <row r="233" spans="1:11" ht="14.1" customHeight="1">
      <c r="A233" s="4"/>
      <c r="B233" s="4"/>
      <c r="C233" s="11" t="s">
        <v>370</v>
      </c>
      <c r="D233" s="145">
        <v>0</v>
      </c>
      <c r="E233" s="145">
        <v>0</v>
      </c>
      <c r="F233" s="145">
        <v>0</v>
      </c>
      <c r="G233" s="145">
        <v>0</v>
      </c>
      <c r="H233" s="4"/>
      <c r="I233" s="4"/>
      <c r="J233" s="4"/>
      <c r="K233" s="4"/>
    </row>
    <row r="234" spans="1:11" ht="14.1" customHeight="1">
      <c r="A234" s="4"/>
      <c r="B234" s="4"/>
      <c r="C234" s="11" t="s">
        <v>369</v>
      </c>
      <c r="D234" s="145">
        <v>0</v>
      </c>
      <c r="E234" s="145">
        <v>0</v>
      </c>
      <c r="F234" s="145">
        <v>0</v>
      </c>
      <c r="G234" s="145">
        <v>0</v>
      </c>
      <c r="H234" s="4"/>
      <c r="I234" s="4"/>
      <c r="J234" s="4"/>
      <c r="K234" s="4"/>
    </row>
    <row r="235" spans="1:11" ht="14.1" customHeight="1">
      <c r="A235" s="4"/>
      <c r="B235" s="4"/>
      <c r="C235" s="11" t="s">
        <v>368</v>
      </c>
      <c r="D235" s="145">
        <v>0</v>
      </c>
      <c r="E235" s="145">
        <v>0</v>
      </c>
      <c r="F235" s="145">
        <v>0</v>
      </c>
      <c r="G235" s="145">
        <v>0</v>
      </c>
      <c r="H235" s="4"/>
      <c r="I235" s="4"/>
      <c r="J235" s="4"/>
      <c r="K235" s="4"/>
    </row>
    <row r="236" spans="1:11" ht="14.1" customHeight="1">
      <c r="A236" s="4"/>
      <c r="B236" s="4"/>
      <c r="C236" s="11" t="s">
        <v>367</v>
      </c>
      <c r="D236" s="145">
        <v>0</v>
      </c>
      <c r="E236" s="145">
        <v>0</v>
      </c>
      <c r="F236" s="145">
        <v>0</v>
      </c>
      <c r="G236" s="145">
        <v>0</v>
      </c>
      <c r="H236" s="4"/>
      <c r="I236" s="4"/>
      <c r="J236" s="4"/>
      <c r="K236" s="4"/>
    </row>
    <row r="237" spans="1:11" ht="14.1" customHeight="1">
      <c r="A237" s="4"/>
      <c r="B237" s="4"/>
      <c r="C237" s="11" t="s">
        <v>366</v>
      </c>
      <c r="D237" s="145">
        <v>0</v>
      </c>
      <c r="E237" s="145">
        <v>0</v>
      </c>
      <c r="F237" s="145">
        <v>0</v>
      </c>
      <c r="G237" s="145">
        <v>0</v>
      </c>
      <c r="H237" s="4"/>
      <c r="I237" s="4"/>
      <c r="J237" s="4"/>
      <c r="K237" s="4"/>
    </row>
    <row r="238" spans="1:11" ht="14.1" customHeight="1">
      <c r="A238" s="4"/>
      <c r="B238" s="4"/>
      <c r="C238" s="11" t="s">
        <v>372</v>
      </c>
      <c r="D238" s="145">
        <v>8000000</v>
      </c>
      <c r="E238" s="145">
        <v>0</v>
      </c>
      <c r="F238" s="145">
        <v>9180000</v>
      </c>
      <c r="G238" s="145">
        <v>13440000</v>
      </c>
      <c r="H238" s="4"/>
      <c r="I238" s="4"/>
      <c r="J238" s="4"/>
      <c r="K238" s="4"/>
    </row>
    <row r="239" spans="1:11" ht="14.1" customHeight="1">
      <c r="A239" s="4"/>
      <c r="B239" s="4"/>
      <c r="C239" s="11" t="s">
        <v>370</v>
      </c>
      <c r="D239" s="145">
        <v>8000000</v>
      </c>
      <c r="E239" s="145">
        <v>0</v>
      </c>
      <c r="F239" s="145">
        <v>9180000</v>
      </c>
      <c r="G239" s="145">
        <v>13440000</v>
      </c>
      <c r="H239" s="4"/>
      <c r="I239" s="4"/>
      <c r="J239" s="4"/>
      <c r="K239" s="4"/>
    </row>
    <row r="240" spans="1:11" ht="14.1" customHeight="1">
      <c r="A240" s="4"/>
      <c r="B240" s="4"/>
      <c r="C240" s="11" t="s">
        <v>369</v>
      </c>
      <c r="D240" s="145">
        <v>0</v>
      </c>
      <c r="E240" s="145">
        <v>0</v>
      </c>
      <c r="F240" s="145">
        <v>0</v>
      </c>
      <c r="G240" s="145">
        <v>0</v>
      </c>
      <c r="H240" s="4"/>
      <c r="I240" s="4"/>
      <c r="J240" s="4"/>
      <c r="K240" s="4"/>
    </row>
    <row r="241" spans="1:11" ht="14.1" customHeight="1">
      <c r="A241" s="4"/>
      <c r="B241" s="4"/>
      <c r="C241" s="11" t="s">
        <v>368</v>
      </c>
      <c r="D241" s="145">
        <v>0</v>
      </c>
      <c r="E241" s="145">
        <v>0</v>
      </c>
      <c r="F241" s="145">
        <v>0</v>
      </c>
      <c r="G241" s="145">
        <v>0</v>
      </c>
      <c r="H241" s="4"/>
      <c r="I241" s="4"/>
      <c r="J241" s="4"/>
      <c r="K241" s="4"/>
    </row>
    <row r="242" spans="1:11" ht="14.1" customHeight="1">
      <c r="A242" s="4"/>
      <c r="B242" s="4"/>
      <c r="C242" s="11" t="s">
        <v>367</v>
      </c>
      <c r="D242" s="145">
        <v>0</v>
      </c>
      <c r="E242" s="145">
        <v>0</v>
      </c>
      <c r="F242" s="145">
        <v>0</v>
      </c>
      <c r="G242" s="145">
        <v>0</v>
      </c>
      <c r="H242" s="4"/>
      <c r="I242" s="4"/>
      <c r="J242" s="4"/>
      <c r="K242" s="4"/>
    </row>
    <row r="243" spans="1:11" ht="14.1" customHeight="1">
      <c r="A243" s="4"/>
      <c r="B243" s="4"/>
      <c r="C243" s="11" t="s">
        <v>366</v>
      </c>
      <c r="D243" s="145">
        <v>0</v>
      </c>
      <c r="E243" s="145">
        <v>0</v>
      </c>
      <c r="F243" s="145">
        <v>0</v>
      </c>
      <c r="G243" s="145">
        <v>0</v>
      </c>
      <c r="H243" s="4"/>
      <c r="I243" s="4"/>
      <c r="J243" s="4"/>
      <c r="K243" s="4"/>
    </row>
    <row r="244" spans="1:11" ht="14.1" customHeight="1">
      <c r="A244" s="4"/>
      <c r="B244" s="4"/>
      <c r="C244" s="11" t="s">
        <v>371</v>
      </c>
      <c r="D244" s="145">
        <v>0</v>
      </c>
      <c r="E244" s="145">
        <v>0</v>
      </c>
      <c r="F244" s="145">
        <v>0</v>
      </c>
      <c r="G244" s="145">
        <v>0</v>
      </c>
      <c r="H244" s="4"/>
      <c r="I244" s="4"/>
      <c r="J244" s="4"/>
      <c r="K244" s="4"/>
    </row>
    <row r="245" spans="1:11" ht="14.1" customHeight="1">
      <c r="A245" s="4"/>
      <c r="B245" s="4"/>
      <c r="C245" s="11" t="s">
        <v>370</v>
      </c>
      <c r="D245" s="145">
        <v>0</v>
      </c>
      <c r="E245" s="145">
        <v>0</v>
      </c>
      <c r="F245" s="145">
        <v>0</v>
      </c>
      <c r="G245" s="145">
        <v>0</v>
      </c>
      <c r="H245" s="4"/>
      <c r="I245" s="4"/>
      <c r="J245" s="4"/>
      <c r="K245" s="4"/>
    </row>
    <row r="246" spans="1:11" ht="14.1" customHeight="1">
      <c r="A246" s="4"/>
      <c r="B246" s="4"/>
      <c r="C246" s="11" t="s">
        <v>369</v>
      </c>
      <c r="D246" s="145">
        <v>0</v>
      </c>
      <c r="E246" s="145">
        <v>0</v>
      </c>
      <c r="F246" s="145">
        <v>0</v>
      </c>
      <c r="G246" s="145">
        <v>0</v>
      </c>
      <c r="H246" s="4"/>
      <c r="I246" s="4"/>
      <c r="J246" s="4"/>
      <c r="K246" s="4"/>
    </row>
    <row r="247" spans="1:11" ht="14.1" customHeight="1">
      <c r="A247" s="4"/>
      <c r="B247" s="4"/>
      <c r="C247" s="11" t="s">
        <v>368</v>
      </c>
      <c r="D247" s="145">
        <v>0</v>
      </c>
      <c r="E247" s="145">
        <v>0</v>
      </c>
      <c r="F247" s="145">
        <v>0</v>
      </c>
      <c r="G247" s="145">
        <v>0</v>
      </c>
      <c r="H247" s="4"/>
      <c r="I247" s="4"/>
      <c r="J247" s="4"/>
      <c r="K247" s="4"/>
    </row>
    <row r="248" spans="1:11" ht="14.1" customHeight="1">
      <c r="A248" s="4"/>
      <c r="B248" s="4"/>
      <c r="C248" s="11" t="s">
        <v>367</v>
      </c>
      <c r="D248" s="145">
        <v>0</v>
      </c>
      <c r="E248" s="145">
        <v>0</v>
      </c>
      <c r="F248" s="145">
        <v>0</v>
      </c>
      <c r="G248" s="145">
        <v>0</v>
      </c>
      <c r="H248" s="4"/>
      <c r="I248" s="4"/>
      <c r="J248" s="4"/>
      <c r="K248" s="4"/>
    </row>
    <row r="249" spans="1:11" ht="14.1" customHeight="1">
      <c r="A249" s="4"/>
      <c r="B249" s="4"/>
      <c r="C249" s="11" t="s">
        <v>366</v>
      </c>
      <c r="D249" s="145">
        <v>0</v>
      </c>
      <c r="E249" s="145">
        <v>0</v>
      </c>
      <c r="F249" s="145">
        <v>0</v>
      </c>
      <c r="G249" s="145">
        <v>0</v>
      </c>
      <c r="H249" s="4"/>
      <c r="I249" s="4"/>
      <c r="J249" s="4"/>
      <c r="K249" s="4"/>
    </row>
    <row r="250" spans="1:11" ht="14.1" customHeight="1">
      <c r="A250" s="4"/>
      <c r="B250" s="4"/>
      <c r="C250" s="11" t="s">
        <v>365</v>
      </c>
      <c r="D250" s="145">
        <v>0</v>
      </c>
      <c r="E250" s="145">
        <v>0</v>
      </c>
      <c r="F250" s="145">
        <v>0</v>
      </c>
      <c r="G250" s="145">
        <v>0</v>
      </c>
      <c r="H250" s="4"/>
      <c r="I250" s="4"/>
      <c r="J250" s="4"/>
      <c r="K250" s="4"/>
    </row>
    <row r="251" spans="1:11" ht="14.1" customHeight="1">
      <c r="A251" s="4"/>
      <c r="B251" s="4"/>
      <c r="C251" s="11" t="s">
        <v>364</v>
      </c>
      <c r="D251" s="145">
        <v>0</v>
      </c>
      <c r="E251" s="145">
        <v>0</v>
      </c>
      <c r="F251" s="145">
        <v>0</v>
      </c>
      <c r="G251" s="145">
        <v>0</v>
      </c>
      <c r="H251" s="4"/>
      <c r="I251" s="4"/>
      <c r="J251" s="4"/>
      <c r="K251" s="4"/>
    </row>
    <row r="252" spans="1:11" ht="14.1" customHeight="1">
      <c r="A252" s="4"/>
      <c r="B252" s="4"/>
      <c r="C252" s="10" t="s">
        <v>147</v>
      </c>
      <c r="D252" s="145">
        <v>8000000</v>
      </c>
      <c r="E252" s="145">
        <v>0</v>
      </c>
      <c r="F252" s="145">
        <v>9180000</v>
      </c>
      <c r="G252" s="145">
        <v>13440000</v>
      </c>
      <c r="H252" s="4"/>
      <c r="I252" s="4"/>
      <c r="J252" s="4"/>
      <c r="K252" s="4"/>
    </row>
    <row r="253" spans="1:11" ht="18" customHeight="1">
      <c r="A253" s="4"/>
      <c r="B253" s="4"/>
      <c r="C253" s="14" t="s">
        <v>393</v>
      </c>
      <c r="D253" s="1232" t="s">
        <v>1305</v>
      </c>
      <c r="E253" s="1233"/>
      <c r="F253" s="1233"/>
      <c r="G253" s="1233"/>
      <c r="H253" s="4"/>
      <c r="I253" s="4"/>
      <c r="J253" s="4"/>
      <c r="K253" s="4"/>
    </row>
    <row r="254" spans="1:11" ht="18" customHeight="1">
      <c r="A254" s="4"/>
      <c r="B254" s="4"/>
      <c r="C254" s="150" t="s">
        <v>392</v>
      </c>
      <c r="D254" s="1234" t="s">
        <v>1306</v>
      </c>
      <c r="E254" s="1235"/>
      <c r="F254" s="1235"/>
      <c r="G254" s="1235"/>
      <c r="H254" s="4"/>
      <c r="I254" s="4"/>
      <c r="J254" s="4"/>
      <c r="K254" s="4"/>
    </row>
    <row r="255" spans="1:11" ht="18" customHeight="1">
      <c r="A255" s="4"/>
      <c r="B255" s="4"/>
      <c r="C255" s="150" t="s">
        <v>15</v>
      </c>
      <c r="D255" s="1234" t="s">
        <v>1307</v>
      </c>
      <c r="E255" s="1235"/>
      <c r="F255" s="1235"/>
      <c r="G255" s="1235"/>
      <c r="H255" s="4"/>
      <c r="I255" s="4"/>
      <c r="J255" s="4"/>
      <c r="K255" s="4"/>
    </row>
    <row r="256" spans="1:11" ht="15" customHeight="1">
      <c r="A256" s="4"/>
      <c r="B256" s="4"/>
      <c r="C256" s="13"/>
      <c r="D256" s="143">
        <v>2021</v>
      </c>
      <c r="E256" s="143">
        <v>2022</v>
      </c>
      <c r="F256" s="143">
        <v>2023</v>
      </c>
      <c r="G256" s="143">
        <v>2024</v>
      </c>
      <c r="H256" s="4"/>
      <c r="I256" s="4"/>
      <c r="J256" s="4"/>
      <c r="K256" s="4"/>
    </row>
    <row r="257" spans="1:11" ht="15" customHeight="1">
      <c r="A257" s="4"/>
      <c r="B257" s="4"/>
      <c r="C257" s="12"/>
      <c r="D257" s="144" t="s">
        <v>7</v>
      </c>
      <c r="E257" s="144" t="s">
        <v>8</v>
      </c>
      <c r="F257" s="144" t="s">
        <v>8</v>
      </c>
      <c r="G257" s="144" t="s">
        <v>8</v>
      </c>
      <c r="H257" s="4"/>
      <c r="I257" s="4"/>
      <c r="J257" s="4"/>
      <c r="K257" s="4"/>
    </row>
    <row r="258" spans="1:11" ht="14.1" customHeight="1">
      <c r="A258" s="4"/>
      <c r="B258" s="4"/>
      <c r="C258" s="7" t="s">
        <v>16</v>
      </c>
      <c r="D258" s="142" t="s">
        <v>385</v>
      </c>
      <c r="E258" s="142" t="s">
        <v>793</v>
      </c>
      <c r="F258" s="142" t="s">
        <v>399</v>
      </c>
      <c r="G258" s="142" t="s">
        <v>459</v>
      </c>
      <c r="H258" s="4"/>
      <c r="I258" s="4"/>
      <c r="J258" s="4"/>
      <c r="K258" s="4"/>
    </row>
    <row r="259" spans="1:11" ht="14.1" customHeight="1">
      <c r="A259" s="4"/>
      <c r="B259" s="4"/>
      <c r="C259" s="7" t="s">
        <v>506</v>
      </c>
      <c r="D259" s="142" t="s">
        <v>385</v>
      </c>
      <c r="E259" s="142" t="s">
        <v>1308</v>
      </c>
      <c r="F259" s="142" t="s">
        <v>1309</v>
      </c>
      <c r="G259" s="142" t="s">
        <v>1310</v>
      </c>
      <c r="H259" s="4"/>
      <c r="I259" s="4"/>
      <c r="J259" s="4"/>
      <c r="K259" s="4"/>
    </row>
    <row r="260" spans="1:11" ht="14.1" customHeight="1">
      <c r="A260" s="4"/>
      <c r="B260" s="4"/>
      <c r="C260" s="7" t="s">
        <v>504</v>
      </c>
      <c r="D260" s="142" t="s">
        <v>385</v>
      </c>
      <c r="E260" s="142" t="s">
        <v>1311</v>
      </c>
      <c r="F260" s="142" t="s">
        <v>1312</v>
      </c>
      <c r="G260" s="142" t="s">
        <v>1313</v>
      </c>
      <c r="H260" s="4"/>
      <c r="I260" s="4"/>
      <c r="J260" s="4"/>
      <c r="K260" s="4"/>
    </row>
    <row r="261" spans="1:11" ht="14.1" customHeight="1">
      <c r="A261" s="4"/>
      <c r="B261" s="4"/>
      <c r="C261" s="7" t="s">
        <v>388</v>
      </c>
      <c r="D261" s="142" t="s">
        <v>361</v>
      </c>
      <c r="E261" s="142" t="s">
        <v>361</v>
      </c>
      <c r="F261" s="142" t="s">
        <v>734</v>
      </c>
      <c r="G261" s="142" t="s">
        <v>1314</v>
      </c>
      <c r="H261" s="4"/>
      <c r="I261" s="4"/>
      <c r="J261" s="4"/>
      <c r="K261" s="4"/>
    </row>
    <row r="262" spans="1:11" ht="14.1" customHeight="1">
      <c r="A262" s="4"/>
      <c r="B262" s="4"/>
      <c r="C262" s="7" t="s">
        <v>387</v>
      </c>
      <c r="D262" s="142" t="s">
        <v>361</v>
      </c>
      <c r="E262" s="142" t="s">
        <v>361</v>
      </c>
      <c r="F262" s="142" t="s">
        <v>1315</v>
      </c>
      <c r="G262" s="142" t="s">
        <v>1316</v>
      </c>
      <c r="H262" s="4"/>
      <c r="I262" s="4"/>
      <c r="J262" s="4"/>
      <c r="K262" s="4"/>
    </row>
    <row r="263" spans="1:11" ht="14.1" customHeight="1">
      <c r="A263" s="4"/>
      <c r="B263" s="4"/>
      <c r="C263" s="7" t="s">
        <v>22</v>
      </c>
      <c r="D263" s="142" t="s">
        <v>361</v>
      </c>
      <c r="E263" s="142" t="s">
        <v>361</v>
      </c>
      <c r="F263" s="142" t="s">
        <v>1317</v>
      </c>
      <c r="G263" s="142" t="s">
        <v>1318</v>
      </c>
      <c r="H263" s="4"/>
      <c r="I263" s="4"/>
      <c r="J263" s="4"/>
      <c r="K263" s="4"/>
    </row>
    <row r="264" spans="1:11" ht="14.1" customHeight="1">
      <c r="A264" s="4"/>
      <c r="B264" s="4"/>
      <c r="C264" s="1236" t="s">
        <v>384</v>
      </c>
      <c r="D264" s="1237"/>
      <c r="E264" s="1237"/>
      <c r="F264" s="1237"/>
      <c r="G264" s="1237"/>
      <c r="H264" s="4"/>
      <c r="I264" s="4"/>
      <c r="J264" s="4"/>
      <c r="K264" s="4"/>
    </row>
    <row r="265" spans="1:11" ht="14.1" customHeight="1">
      <c r="A265" s="4"/>
      <c r="B265" s="4"/>
      <c r="C265" s="13"/>
      <c r="D265" s="143">
        <v>2021</v>
      </c>
      <c r="E265" s="143">
        <v>2022</v>
      </c>
      <c r="F265" s="143">
        <v>2023</v>
      </c>
      <c r="G265" s="143">
        <v>2024</v>
      </c>
      <c r="H265" s="4"/>
      <c r="I265" s="4"/>
      <c r="J265" s="4"/>
      <c r="K265" s="4"/>
    </row>
    <row r="266" spans="1:11" ht="14.1" customHeight="1">
      <c r="A266" s="4"/>
      <c r="B266" s="4"/>
      <c r="C266" s="12"/>
      <c r="D266" s="144" t="s">
        <v>7</v>
      </c>
      <c r="E266" s="144" t="s">
        <v>8</v>
      </c>
      <c r="F266" s="144" t="s">
        <v>8</v>
      </c>
      <c r="G266" s="144" t="s">
        <v>8</v>
      </c>
      <c r="H266" s="4"/>
      <c r="I266" s="4"/>
      <c r="J266" s="4"/>
      <c r="K266" s="4"/>
    </row>
    <row r="267" spans="1:11" ht="14.1" customHeight="1">
      <c r="A267" s="4"/>
      <c r="B267" s="4"/>
      <c r="C267" s="11" t="s">
        <v>381</v>
      </c>
      <c r="D267" s="145">
        <v>0</v>
      </c>
      <c r="E267" s="145">
        <v>0</v>
      </c>
      <c r="F267" s="145">
        <v>0</v>
      </c>
      <c r="G267" s="145">
        <v>0</v>
      </c>
      <c r="H267" s="4"/>
      <c r="I267" s="4"/>
      <c r="J267" s="4"/>
      <c r="K267" s="4"/>
    </row>
    <row r="268" spans="1:11" ht="14.1" customHeight="1">
      <c r="A268" s="4"/>
      <c r="B268" s="4"/>
      <c r="C268" s="11" t="s">
        <v>370</v>
      </c>
      <c r="D268" s="145">
        <v>0</v>
      </c>
      <c r="E268" s="145">
        <v>0</v>
      </c>
      <c r="F268" s="145">
        <v>0</v>
      </c>
      <c r="G268" s="145">
        <v>0</v>
      </c>
      <c r="H268" s="4"/>
      <c r="I268" s="4"/>
      <c r="J268" s="4"/>
      <c r="K268" s="4"/>
    </row>
    <row r="269" spans="1:11" ht="14.1" customHeight="1">
      <c r="A269" s="4"/>
      <c r="B269" s="4"/>
      <c r="C269" s="11" t="s">
        <v>374</v>
      </c>
      <c r="D269" s="145">
        <v>0</v>
      </c>
      <c r="E269" s="145">
        <v>0</v>
      </c>
      <c r="F269" s="145">
        <v>0</v>
      </c>
      <c r="G269" s="145">
        <v>0</v>
      </c>
      <c r="H269" s="4"/>
      <c r="I269" s="4"/>
      <c r="J269" s="4"/>
      <c r="K269" s="4"/>
    </row>
    <row r="270" spans="1:11" ht="14.1" customHeight="1">
      <c r="A270" s="4"/>
      <c r="B270" s="4"/>
      <c r="C270" s="11" t="s">
        <v>380</v>
      </c>
      <c r="D270" s="145">
        <v>0</v>
      </c>
      <c r="E270" s="145">
        <v>0</v>
      </c>
      <c r="F270" s="145">
        <v>0</v>
      </c>
      <c r="G270" s="145">
        <v>0</v>
      </c>
      <c r="H270" s="4"/>
      <c r="I270" s="4"/>
      <c r="J270" s="4"/>
      <c r="K270" s="4"/>
    </row>
    <row r="271" spans="1:11" ht="14.1" customHeight="1">
      <c r="A271" s="4"/>
      <c r="B271" s="4"/>
      <c r="C271" s="11" t="s">
        <v>370</v>
      </c>
      <c r="D271" s="145">
        <v>0</v>
      </c>
      <c r="E271" s="145">
        <v>0</v>
      </c>
      <c r="F271" s="145">
        <v>0</v>
      </c>
      <c r="G271" s="145">
        <v>0</v>
      </c>
      <c r="H271" s="4"/>
      <c r="I271" s="4"/>
      <c r="J271" s="4"/>
      <c r="K271" s="4"/>
    </row>
    <row r="272" spans="1:11" ht="14.1" customHeight="1">
      <c r="A272" s="4"/>
      <c r="B272" s="4"/>
      <c r="C272" s="11" t="s">
        <v>374</v>
      </c>
      <c r="D272" s="145">
        <v>0</v>
      </c>
      <c r="E272" s="145">
        <v>0</v>
      </c>
      <c r="F272" s="145">
        <v>0</v>
      </c>
      <c r="G272" s="145">
        <v>0</v>
      </c>
      <c r="H272" s="4"/>
      <c r="I272" s="4"/>
      <c r="J272" s="4"/>
      <c r="K272" s="4"/>
    </row>
    <row r="273" spans="1:11" ht="14.1" customHeight="1">
      <c r="A273" s="4"/>
      <c r="B273" s="4"/>
      <c r="C273" s="11" t="s">
        <v>379</v>
      </c>
      <c r="D273" s="145">
        <v>0</v>
      </c>
      <c r="E273" s="145">
        <v>0</v>
      </c>
      <c r="F273" s="145">
        <v>0</v>
      </c>
      <c r="G273" s="145">
        <v>0</v>
      </c>
      <c r="H273" s="4"/>
      <c r="I273" s="4"/>
      <c r="J273" s="4"/>
      <c r="K273" s="4"/>
    </row>
    <row r="274" spans="1:11" ht="14.1" customHeight="1">
      <c r="A274" s="4"/>
      <c r="B274" s="4"/>
      <c r="C274" s="11" t="s">
        <v>370</v>
      </c>
      <c r="D274" s="145">
        <v>0</v>
      </c>
      <c r="E274" s="145">
        <v>0</v>
      </c>
      <c r="F274" s="145">
        <v>0</v>
      </c>
      <c r="G274" s="145">
        <v>0</v>
      </c>
      <c r="H274" s="4"/>
      <c r="I274" s="4"/>
      <c r="J274" s="4"/>
      <c r="K274" s="4"/>
    </row>
    <row r="275" spans="1:11" ht="14.1" customHeight="1">
      <c r="A275" s="4"/>
      <c r="B275" s="4"/>
      <c r="C275" s="11" t="s">
        <v>374</v>
      </c>
      <c r="D275" s="145">
        <v>0</v>
      </c>
      <c r="E275" s="145">
        <v>0</v>
      </c>
      <c r="F275" s="145">
        <v>0</v>
      </c>
      <c r="G275" s="145">
        <v>0</v>
      </c>
      <c r="H275" s="4"/>
      <c r="I275" s="4"/>
      <c r="J275" s="4"/>
      <c r="K275" s="4"/>
    </row>
    <row r="276" spans="1:11" ht="14.1" customHeight="1">
      <c r="A276" s="4"/>
      <c r="B276" s="4"/>
      <c r="C276" s="11" t="s">
        <v>378</v>
      </c>
      <c r="D276" s="145">
        <v>0</v>
      </c>
      <c r="E276" s="145">
        <v>0</v>
      </c>
      <c r="F276" s="145">
        <v>0</v>
      </c>
      <c r="G276" s="145">
        <v>0</v>
      </c>
      <c r="H276" s="4"/>
      <c r="I276" s="4"/>
      <c r="J276" s="4"/>
      <c r="K276" s="4"/>
    </row>
    <row r="277" spans="1:11" ht="14.1" customHeight="1">
      <c r="A277" s="4"/>
      <c r="B277" s="4"/>
      <c r="C277" s="11" t="s">
        <v>370</v>
      </c>
      <c r="D277" s="145">
        <v>0</v>
      </c>
      <c r="E277" s="145">
        <v>0</v>
      </c>
      <c r="F277" s="145">
        <v>0</v>
      </c>
      <c r="G277" s="145">
        <v>0</v>
      </c>
      <c r="H277" s="4"/>
      <c r="I277" s="4"/>
      <c r="J277" s="4"/>
      <c r="K277" s="4"/>
    </row>
    <row r="278" spans="1:11" ht="14.1" customHeight="1">
      <c r="A278" s="4"/>
      <c r="B278" s="4"/>
      <c r="C278" s="11" t="s">
        <v>374</v>
      </c>
      <c r="D278" s="145">
        <v>0</v>
      </c>
      <c r="E278" s="145">
        <v>0</v>
      </c>
      <c r="F278" s="145">
        <v>0</v>
      </c>
      <c r="G278" s="145">
        <v>0</v>
      </c>
      <c r="H278" s="4"/>
      <c r="I278" s="4"/>
      <c r="J278" s="4"/>
      <c r="K278" s="4"/>
    </row>
    <row r="279" spans="1:11" ht="14.1" customHeight="1">
      <c r="A279" s="4"/>
      <c r="B279" s="4"/>
      <c r="C279" s="11" t="s">
        <v>383</v>
      </c>
      <c r="D279" s="145">
        <v>0</v>
      </c>
      <c r="E279" s="145">
        <v>0</v>
      </c>
      <c r="F279" s="145">
        <v>0</v>
      </c>
      <c r="G279" s="145">
        <v>0</v>
      </c>
      <c r="H279" s="4"/>
      <c r="I279" s="4"/>
      <c r="J279" s="4"/>
      <c r="K279" s="4"/>
    </row>
    <row r="280" spans="1:11" ht="14.1" customHeight="1">
      <c r="A280" s="4"/>
      <c r="B280" s="4"/>
      <c r="C280" s="11" t="s">
        <v>370</v>
      </c>
      <c r="D280" s="145">
        <v>0</v>
      </c>
      <c r="E280" s="145">
        <v>0</v>
      </c>
      <c r="F280" s="145">
        <v>0</v>
      </c>
      <c r="G280" s="145">
        <v>0</v>
      </c>
      <c r="H280" s="4"/>
      <c r="I280" s="4"/>
      <c r="J280" s="4"/>
      <c r="K280" s="4"/>
    </row>
    <row r="281" spans="1:11" ht="14.1" customHeight="1">
      <c r="A281" s="4"/>
      <c r="B281" s="4"/>
      <c r="C281" s="11" t="s">
        <v>374</v>
      </c>
      <c r="D281" s="145">
        <v>0</v>
      </c>
      <c r="E281" s="145">
        <v>0</v>
      </c>
      <c r="F281" s="145">
        <v>0</v>
      </c>
      <c r="G281" s="145">
        <v>0</v>
      </c>
      <c r="H281" s="4"/>
      <c r="I281" s="4"/>
      <c r="J281" s="4"/>
      <c r="K281" s="4"/>
    </row>
    <row r="282" spans="1:11" ht="14.1" customHeight="1">
      <c r="A282" s="4"/>
      <c r="B282" s="4"/>
      <c r="C282" s="11" t="s">
        <v>376</v>
      </c>
      <c r="D282" s="145">
        <v>0</v>
      </c>
      <c r="E282" s="145">
        <v>0</v>
      </c>
      <c r="F282" s="145">
        <v>0</v>
      </c>
      <c r="G282" s="145">
        <v>0</v>
      </c>
      <c r="H282" s="4"/>
      <c r="I282" s="4"/>
      <c r="J282" s="4"/>
      <c r="K282" s="4"/>
    </row>
    <row r="283" spans="1:11" ht="14.1" customHeight="1">
      <c r="A283" s="4"/>
      <c r="B283" s="4"/>
      <c r="C283" s="11" t="s">
        <v>370</v>
      </c>
      <c r="D283" s="145">
        <v>0</v>
      </c>
      <c r="E283" s="145">
        <v>0</v>
      </c>
      <c r="F283" s="145">
        <v>0</v>
      </c>
      <c r="G283" s="145">
        <v>0</v>
      </c>
      <c r="H283" s="4"/>
      <c r="I283" s="4"/>
      <c r="J283" s="4"/>
      <c r="K283" s="4"/>
    </row>
    <row r="284" spans="1:11" ht="14.1" customHeight="1">
      <c r="A284" s="4"/>
      <c r="B284" s="4"/>
      <c r="C284" s="11" t="s">
        <v>374</v>
      </c>
      <c r="D284" s="145">
        <v>0</v>
      </c>
      <c r="E284" s="145">
        <v>0</v>
      </c>
      <c r="F284" s="145">
        <v>0</v>
      </c>
      <c r="G284" s="145">
        <v>0</v>
      </c>
      <c r="H284" s="4"/>
      <c r="I284" s="4"/>
      <c r="J284" s="4"/>
      <c r="K284" s="4"/>
    </row>
    <row r="285" spans="1:11" ht="14.1" customHeight="1">
      <c r="A285" s="4"/>
      <c r="B285" s="4"/>
      <c r="C285" s="11" t="s">
        <v>375</v>
      </c>
      <c r="D285" s="145">
        <v>0</v>
      </c>
      <c r="E285" s="145">
        <v>0</v>
      </c>
      <c r="F285" s="145">
        <v>0</v>
      </c>
      <c r="G285" s="145">
        <v>0</v>
      </c>
      <c r="H285" s="4"/>
      <c r="I285" s="4"/>
      <c r="J285" s="4"/>
      <c r="K285" s="4"/>
    </row>
    <row r="286" spans="1:11" ht="14.1" customHeight="1">
      <c r="A286" s="4"/>
      <c r="B286" s="4"/>
      <c r="C286" s="11" t="s">
        <v>370</v>
      </c>
      <c r="D286" s="145">
        <v>0</v>
      </c>
      <c r="E286" s="145">
        <v>0</v>
      </c>
      <c r="F286" s="145">
        <v>0</v>
      </c>
      <c r="G286" s="145">
        <v>0</v>
      </c>
      <c r="H286" s="4"/>
      <c r="I286" s="4"/>
      <c r="J286" s="4"/>
      <c r="K286" s="4"/>
    </row>
    <row r="287" spans="1:11" ht="14.1" customHeight="1">
      <c r="A287" s="4"/>
      <c r="B287" s="4"/>
      <c r="C287" s="11" t="s">
        <v>374</v>
      </c>
      <c r="D287" s="145">
        <v>0</v>
      </c>
      <c r="E287" s="145">
        <v>0</v>
      </c>
      <c r="F287" s="145">
        <v>0</v>
      </c>
      <c r="G287" s="145">
        <v>0</v>
      </c>
      <c r="H287" s="4"/>
      <c r="I287" s="4"/>
      <c r="J287" s="4"/>
      <c r="K287" s="4"/>
    </row>
    <row r="288" spans="1:11" ht="14.1" customHeight="1">
      <c r="A288" s="4"/>
      <c r="B288" s="4"/>
      <c r="C288" s="11" t="s">
        <v>373</v>
      </c>
      <c r="D288" s="145">
        <v>0</v>
      </c>
      <c r="E288" s="145">
        <v>0</v>
      </c>
      <c r="F288" s="145">
        <v>0</v>
      </c>
      <c r="G288" s="145">
        <v>0</v>
      </c>
      <c r="H288" s="4"/>
      <c r="I288" s="4"/>
      <c r="J288" s="4"/>
      <c r="K288" s="4"/>
    </row>
    <row r="289" spans="1:11" ht="14.1" customHeight="1">
      <c r="A289" s="4"/>
      <c r="B289" s="4"/>
      <c r="C289" s="11" t="s">
        <v>370</v>
      </c>
      <c r="D289" s="145">
        <v>0</v>
      </c>
      <c r="E289" s="145">
        <v>0</v>
      </c>
      <c r="F289" s="145">
        <v>0</v>
      </c>
      <c r="G289" s="145">
        <v>0</v>
      </c>
      <c r="H289" s="4"/>
      <c r="I289" s="4"/>
      <c r="J289" s="4"/>
      <c r="K289" s="4"/>
    </row>
    <row r="290" spans="1:11" ht="14.1" customHeight="1">
      <c r="A290" s="4"/>
      <c r="B290" s="4"/>
      <c r="C290" s="11" t="s">
        <v>369</v>
      </c>
      <c r="D290" s="145">
        <v>0</v>
      </c>
      <c r="E290" s="145">
        <v>0</v>
      </c>
      <c r="F290" s="145">
        <v>0</v>
      </c>
      <c r="G290" s="145">
        <v>0</v>
      </c>
      <c r="H290" s="4"/>
      <c r="I290" s="4"/>
      <c r="J290" s="4"/>
      <c r="K290" s="4"/>
    </row>
    <row r="291" spans="1:11" ht="14.1" customHeight="1">
      <c r="A291" s="4"/>
      <c r="B291" s="4"/>
      <c r="C291" s="11" t="s">
        <v>368</v>
      </c>
      <c r="D291" s="145">
        <v>0</v>
      </c>
      <c r="E291" s="145">
        <v>0</v>
      </c>
      <c r="F291" s="145">
        <v>0</v>
      </c>
      <c r="G291" s="145">
        <v>0</v>
      </c>
      <c r="H291" s="4"/>
      <c r="I291" s="4"/>
      <c r="J291" s="4"/>
      <c r="K291" s="4"/>
    </row>
    <row r="292" spans="1:11" ht="14.1" customHeight="1">
      <c r="A292" s="4"/>
      <c r="B292" s="4"/>
      <c r="C292" s="11" t="s">
        <v>367</v>
      </c>
      <c r="D292" s="145">
        <v>0</v>
      </c>
      <c r="E292" s="145">
        <v>0</v>
      </c>
      <c r="F292" s="145">
        <v>0</v>
      </c>
      <c r="G292" s="145">
        <v>0</v>
      </c>
      <c r="H292" s="4"/>
      <c r="I292" s="4"/>
      <c r="J292" s="4"/>
      <c r="K292" s="4"/>
    </row>
    <row r="293" spans="1:11" ht="14.1" customHeight="1">
      <c r="A293" s="4"/>
      <c r="B293" s="4"/>
      <c r="C293" s="11" t="s">
        <v>366</v>
      </c>
      <c r="D293" s="145">
        <v>0</v>
      </c>
      <c r="E293" s="145">
        <v>0</v>
      </c>
      <c r="F293" s="145">
        <v>0</v>
      </c>
      <c r="G293" s="145">
        <v>0</v>
      </c>
      <c r="H293" s="4"/>
      <c r="I293" s="4"/>
      <c r="J293" s="4"/>
      <c r="K293" s="4"/>
    </row>
    <row r="294" spans="1:11" ht="14.1" customHeight="1">
      <c r="A294" s="4"/>
      <c r="B294" s="4"/>
      <c r="C294" s="11" t="s">
        <v>372</v>
      </c>
      <c r="D294" s="145">
        <v>0</v>
      </c>
      <c r="E294" s="145">
        <v>3305000</v>
      </c>
      <c r="F294" s="145">
        <v>125000</v>
      </c>
      <c r="G294" s="145">
        <v>176000</v>
      </c>
      <c r="H294" s="4"/>
      <c r="I294" s="4"/>
      <c r="J294" s="4"/>
      <c r="K294" s="4"/>
    </row>
    <row r="295" spans="1:11" ht="14.1" customHeight="1">
      <c r="A295" s="4"/>
      <c r="B295" s="4"/>
      <c r="C295" s="11" t="s">
        <v>370</v>
      </c>
      <c r="D295" s="145">
        <v>0</v>
      </c>
      <c r="E295" s="145">
        <v>3305000</v>
      </c>
      <c r="F295" s="145">
        <v>125000</v>
      </c>
      <c r="G295" s="145">
        <v>176000</v>
      </c>
      <c r="H295" s="4"/>
      <c r="I295" s="4"/>
      <c r="J295" s="4"/>
      <c r="K295" s="4"/>
    </row>
    <row r="296" spans="1:11" ht="14.1" customHeight="1">
      <c r="A296" s="4"/>
      <c r="B296" s="4"/>
      <c r="C296" s="11" t="s">
        <v>369</v>
      </c>
      <c r="D296" s="145">
        <v>0</v>
      </c>
      <c r="E296" s="145">
        <v>0</v>
      </c>
      <c r="F296" s="145">
        <v>0</v>
      </c>
      <c r="G296" s="145">
        <v>0</v>
      </c>
      <c r="H296" s="4"/>
      <c r="I296" s="4"/>
      <c r="J296" s="4"/>
      <c r="K296" s="4"/>
    </row>
    <row r="297" spans="1:11" ht="14.1" customHeight="1">
      <c r="A297" s="4"/>
      <c r="B297" s="4"/>
      <c r="C297" s="11" t="s">
        <v>368</v>
      </c>
      <c r="D297" s="145">
        <v>0</v>
      </c>
      <c r="E297" s="145">
        <v>0</v>
      </c>
      <c r="F297" s="145">
        <v>0</v>
      </c>
      <c r="G297" s="145">
        <v>0</v>
      </c>
      <c r="H297" s="4"/>
      <c r="I297" s="4"/>
      <c r="J297" s="4"/>
      <c r="K297" s="4"/>
    </row>
    <row r="298" spans="1:11" ht="14.1" customHeight="1">
      <c r="A298" s="4"/>
      <c r="B298" s="4"/>
      <c r="C298" s="11" t="s">
        <v>367</v>
      </c>
      <c r="D298" s="145">
        <v>0</v>
      </c>
      <c r="E298" s="145">
        <v>0</v>
      </c>
      <c r="F298" s="145">
        <v>0</v>
      </c>
      <c r="G298" s="145">
        <v>0</v>
      </c>
      <c r="H298" s="4"/>
      <c r="I298" s="4"/>
      <c r="J298" s="4"/>
      <c r="K298" s="4"/>
    </row>
    <row r="299" spans="1:11" ht="14.1" customHeight="1">
      <c r="A299" s="4"/>
      <c r="B299" s="4"/>
      <c r="C299" s="11" t="s">
        <v>366</v>
      </c>
      <c r="D299" s="145">
        <v>0</v>
      </c>
      <c r="E299" s="145">
        <v>0</v>
      </c>
      <c r="F299" s="145">
        <v>0</v>
      </c>
      <c r="G299" s="145">
        <v>0</v>
      </c>
      <c r="H299" s="4"/>
      <c r="I299" s="4"/>
      <c r="J299" s="4"/>
      <c r="K299" s="4"/>
    </row>
    <row r="300" spans="1:11" ht="14.1" customHeight="1">
      <c r="A300" s="4"/>
      <c r="B300" s="4"/>
      <c r="C300" s="11" t="s">
        <v>371</v>
      </c>
      <c r="D300" s="145">
        <v>0</v>
      </c>
      <c r="E300" s="145">
        <v>0</v>
      </c>
      <c r="F300" s="145">
        <v>0</v>
      </c>
      <c r="G300" s="145">
        <v>0</v>
      </c>
      <c r="H300" s="4"/>
      <c r="I300" s="4"/>
      <c r="J300" s="4"/>
      <c r="K300" s="4"/>
    </row>
    <row r="301" spans="1:11" ht="14.1" customHeight="1">
      <c r="A301" s="4"/>
      <c r="B301" s="4"/>
      <c r="C301" s="11" t="s">
        <v>370</v>
      </c>
      <c r="D301" s="145">
        <v>0</v>
      </c>
      <c r="E301" s="145">
        <v>0</v>
      </c>
      <c r="F301" s="145">
        <v>0</v>
      </c>
      <c r="G301" s="145">
        <v>0</v>
      </c>
      <c r="H301" s="4"/>
      <c r="I301" s="4"/>
      <c r="J301" s="4"/>
      <c r="K301" s="4"/>
    </row>
    <row r="302" spans="1:11" ht="14.1" customHeight="1">
      <c r="A302" s="4"/>
      <c r="B302" s="4"/>
      <c r="C302" s="11" t="s">
        <v>369</v>
      </c>
      <c r="D302" s="145">
        <v>0</v>
      </c>
      <c r="E302" s="145">
        <v>0</v>
      </c>
      <c r="F302" s="145">
        <v>0</v>
      </c>
      <c r="G302" s="145">
        <v>0</v>
      </c>
      <c r="H302" s="4"/>
      <c r="I302" s="4"/>
      <c r="J302" s="4"/>
      <c r="K302" s="4"/>
    </row>
    <row r="303" spans="1:11" ht="14.1" customHeight="1">
      <c r="A303" s="4"/>
      <c r="B303" s="4"/>
      <c r="C303" s="11" t="s">
        <v>368</v>
      </c>
      <c r="D303" s="145">
        <v>0</v>
      </c>
      <c r="E303" s="145">
        <v>0</v>
      </c>
      <c r="F303" s="145">
        <v>0</v>
      </c>
      <c r="G303" s="145">
        <v>0</v>
      </c>
      <c r="H303" s="4"/>
      <c r="I303" s="4"/>
      <c r="J303" s="4"/>
      <c r="K303" s="4"/>
    </row>
    <row r="304" spans="1:11" ht="14.1" customHeight="1">
      <c r="A304" s="4"/>
      <c r="B304" s="4"/>
      <c r="C304" s="11" t="s">
        <v>367</v>
      </c>
      <c r="D304" s="145">
        <v>0</v>
      </c>
      <c r="E304" s="145">
        <v>0</v>
      </c>
      <c r="F304" s="145">
        <v>0</v>
      </c>
      <c r="G304" s="145">
        <v>0</v>
      </c>
      <c r="H304" s="4"/>
      <c r="I304" s="4"/>
      <c r="J304" s="4"/>
      <c r="K304" s="4"/>
    </row>
    <row r="305" spans="1:11" ht="14.1" customHeight="1">
      <c r="A305" s="4"/>
      <c r="B305" s="4"/>
      <c r="C305" s="11" t="s">
        <v>366</v>
      </c>
      <c r="D305" s="145">
        <v>0</v>
      </c>
      <c r="E305" s="145">
        <v>0</v>
      </c>
      <c r="F305" s="145">
        <v>0</v>
      </c>
      <c r="G305" s="145">
        <v>0</v>
      </c>
      <c r="H305" s="4"/>
      <c r="I305" s="4"/>
      <c r="J305" s="4"/>
      <c r="K305" s="4"/>
    </row>
    <row r="306" spans="1:11" ht="14.1" customHeight="1">
      <c r="A306" s="4"/>
      <c r="B306" s="4"/>
      <c r="C306" s="11" t="s">
        <v>365</v>
      </c>
      <c r="D306" s="145">
        <v>0</v>
      </c>
      <c r="E306" s="145">
        <v>0</v>
      </c>
      <c r="F306" s="145">
        <v>0</v>
      </c>
      <c r="G306" s="145">
        <v>0</v>
      </c>
      <c r="H306" s="4"/>
      <c r="I306" s="4"/>
      <c r="J306" s="4"/>
      <c r="K306" s="4"/>
    </row>
    <row r="307" spans="1:11" ht="14.1" customHeight="1">
      <c r="A307" s="4"/>
      <c r="B307" s="4"/>
      <c r="C307" s="11" t="s">
        <v>364</v>
      </c>
      <c r="D307" s="145">
        <v>0</v>
      </c>
      <c r="E307" s="145">
        <v>0</v>
      </c>
      <c r="F307" s="145">
        <v>0</v>
      </c>
      <c r="G307" s="145">
        <v>0</v>
      </c>
      <c r="H307" s="4"/>
      <c r="I307" s="4"/>
      <c r="J307" s="4"/>
      <c r="K307" s="4"/>
    </row>
    <row r="308" spans="1:11" ht="14.1" customHeight="1">
      <c r="A308" s="4"/>
      <c r="B308" s="4"/>
      <c r="C308" s="10" t="s">
        <v>147</v>
      </c>
      <c r="D308" s="145">
        <v>0</v>
      </c>
      <c r="E308" s="145">
        <v>3305000</v>
      </c>
      <c r="F308" s="145">
        <v>125000</v>
      </c>
      <c r="G308" s="145">
        <v>176000</v>
      </c>
      <c r="H308" s="4"/>
      <c r="I308" s="4"/>
      <c r="J308" s="4"/>
      <c r="K308" s="4"/>
    </row>
    <row r="309" spans="1:11" ht="14.1" customHeight="1">
      <c r="A309" s="4"/>
      <c r="B309" s="4"/>
      <c r="C309" s="14" t="s">
        <v>393</v>
      </c>
      <c r="D309" s="1232" t="s">
        <v>1319</v>
      </c>
      <c r="E309" s="1233"/>
      <c r="F309" s="1233"/>
      <c r="G309" s="1233"/>
      <c r="H309" s="4"/>
      <c r="I309" s="4"/>
      <c r="J309" s="4"/>
      <c r="K309" s="4"/>
    </row>
    <row r="310" spans="1:11" ht="14.1" customHeight="1">
      <c r="A310" s="4"/>
      <c r="B310" s="4"/>
      <c r="C310" s="150" t="s">
        <v>392</v>
      </c>
      <c r="D310" s="1234" t="s">
        <v>1320</v>
      </c>
      <c r="E310" s="1235"/>
      <c r="F310" s="1235"/>
      <c r="G310" s="1235"/>
      <c r="H310" s="4"/>
      <c r="I310" s="4"/>
      <c r="J310" s="4"/>
      <c r="K310" s="4"/>
    </row>
    <row r="311" spans="1:11" ht="14.1" customHeight="1">
      <c r="A311" s="4"/>
      <c r="B311" s="4"/>
      <c r="C311" s="150" t="s">
        <v>15</v>
      </c>
      <c r="D311" s="1234" t="s">
        <v>84</v>
      </c>
      <c r="E311" s="1235"/>
      <c r="F311" s="1235"/>
      <c r="G311" s="1235"/>
      <c r="H311" s="4"/>
      <c r="I311" s="4"/>
      <c r="J311" s="4"/>
      <c r="K311" s="4"/>
    </row>
    <row r="312" spans="1:11" ht="15" customHeight="1">
      <c r="A312" s="4"/>
      <c r="B312" s="4"/>
      <c r="C312" s="13"/>
      <c r="D312" s="143">
        <v>2021</v>
      </c>
      <c r="E312" s="143">
        <v>2022</v>
      </c>
      <c r="F312" s="143">
        <v>2023</v>
      </c>
      <c r="G312" s="143">
        <v>2024</v>
      </c>
      <c r="H312" s="4"/>
      <c r="I312" s="4"/>
      <c r="J312" s="4"/>
      <c r="K312" s="4"/>
    </row>
    <row r="313" spans="1:11" ht="15" customHeight="1">
      <c r="A313" s="4"/>
      <c r="B313" s="4"/>
      <c r="C313" s="12"/>
      <c r="D313" s="144" t="s">
        <v>7</v>
      </c>
      <c r="E313" s="144" t="s">
        <v>8</v>
      </c>
      <c r="F313" s="144" t="s">
        <v>8</v>
      </c>
      <c r="G313" s="144" t="s">
        <v>8</v>
      </c>
      <c r="H313" s="4"/>
      <c r="I313" s="4"/>
      <c r="J313" s="4"/>
      <c r="K313" s="4"/>
    </row>
    <row r="314" spans="1:11" ht="14.1" customHeight="1">
      <c r="A314" s="4"/>
      <c r="B314" s="4"/>
      <c r="C314" s="7" t="s">
        <v>16</v>
      </c>
      <c r="D314" s="142" t="s">
        <v>385</v>
      </c>
      <c r="E314" s="142" t="s">
        <v>798</v>
      </c>
      <c r="F314" s="142" t="s">
        <v>1321</v>
      </c>
      <c r="G314" s="142" t="s">
        <v>420</v>
      </c>
      <c r="H314" s="4"/>
      <c r="I314" s="4"/>
      <c r="J314" s="4"/>
      <c r="K314" s="4"/>
    </row>
    <row r="315" spans="1:11" ht="14.1" customHeight="1">
      <c r="A315" s="4"/>
      <c r="B315" s="4"/>
      <c r="C315" s="7" t="s">
        <v>506</v>
      </c>
      <c r="D315" s="142" t="s">
        <v>2404</v>
      </c>
      <c r="E315" s="142" t="s">
        <v>1322</v>
      </c>
      <c r="F315" s="142" t="s">
        <v>1323</v>
      </c>
      <c r="G315" s="142" t="s">
        <v>1324</v>
      </c>
      <c r="H315" s="4"/>
      <c r="I315" s="4"/>
      <c r="J315" s="4"/>
      <c r="K315" s="4"/>
    </row>
    <row r="316" spans="1:11" ht="14.1" customHeight="1">
      <c r="A316" s="4"/>
      <c r="B316" s="4"/>
      <c r="C316" s="7" t="s">
        <v>504</v>
      </c>
      <c r="D316" s="142" t="s">
        <v>385</v>
      </c>
      <c r="E316" s="142" t="s">
        <v>1325</v>
      </c>
      <c r="F316" s="142" t="s">
        <v>1326</v>
      </c>
      <c r="G316" s="142" t="s">
        <v>1327</v>
      </c>
      <c r="H316" s="4"/>
      <c r="I316" s="4"/>
      <c r="J316" s="4"/>
      <c r="K316" s="4"/>
    </row>
    <row r="317" spans="1:11" ht="14.1" customHeight="1">
      <c r="A317" s="4"/>
      <c r="B317" s="4"/>
      <c r="C317" s="7" t="s">
        <v>388</v>
      </c>
      <c r="D317" s="142" t="s">
        <v>361</v>
      </c>
      <c r="E317" s="142" t="s">
        <v>361</v>
      </c>
      <c r="F317" s="142" t="s">
        <v>1328</v>
      </c>
      <c r="G317" s="142" t="s">
        <v>1329</v>
      </c>
      <c r="H317" s="4"/>
      <c r="I317" s="4"/>
      <c r="J317" s="4"/>
      <c r="K317" s="4"/>
    </row>
    <row r="318" spans="1:11" ht="14.1" customHeight="1">
      <c r="A318" s="4"/>
      <c r="B318" s="4"/>
      <c r="C318" s="7" t="s">
        <v>387</v>
      </c>
      <c r="D318" s="142" t="s">
        <v>361</v>
      </c>
      <c r="E318" s="142" t="s">
        <v>2405</v>
      </c>
      <c r="F318" s="142" t="s">
        <v>1330</v>
      </c>
      <c r="G318" s="142" t="s">
        <v>1331</v>
      </c>
      <c r="H318" s="4"/>
      <c r="I318" s="4"/>
      <c r="J318" s="4"/>
      <c r="K318" s="4"/>
    </row>
    <row r="319" spans="1:11" ht="14.1" customHeight="1">
      <c r="A319" s="4"/>
      <c r="B319" s="4"/>
      <c r="C319" s="7" t="s">
        <v>22</v>
      </c>
      <c r="D319" s="142" t="s">
        <v>361</v>
      </c>
      <c r="E319" s="142" t="s">
        <v>361</v>
      </c>
      <c r="F319" s="142" t="s">
        <v>1332</v>
      </c>
      <c r="G319" s="142" t="s">
        <v>1333</v>
      </c>
      <c r="H319" s="4"/>
      <c r="I319" s="4"/>
      <c r="J319" s="4"/>
      <c r="K319" s="4"/>
    </row>
    <row r="320" spans="1:11" ht="14.1" customHeight="1">
      <c r="A320" s="4"/>
      <c r="B320" s="4"/>
      <c r="C320" s="1236" t="s">
        <v>384</v>
      </c>
      <c r="D320" s="1237"/>
      <c r="E320" s="1237"/>
      <c r="F320" s="1237"/>
      <c r="G320" s="1237"/>
      <c r="H320" s="4"/>
      <c r="I320" s="4"/>
      <c r="J320" s="4"/>
      <c r="K320" s="4"/>
    </row>
    <row r="321" spans="1:11" ht="14.1" customHeight="1">
      <c r="A321" s="4"/>
      <c r="B321" s="4"/>
      <c r="C321" s="13"/>
      <c r="D321" s="143">
        <v>2021</v>
      </c>
      <c r="E321" s="143">
        <v>2022</v>
      </c>
      <c r="F321" s="143">
        <v>2023</v>
      </c>
      <c r="G321" s="143">
        <v>2024</v>
      </c>
      <c r="H321" s="4"/>
      <c r="I321" s="4"/>
      <c r="J321" s="4"/>
      <c r="K321" s="4"/>
    </row>
    <row r="322" spans="1:11" ht="14.1" customHeight="1">
      <c r="A322" s="4"/>
      <c r="B322" s="4"/>
      <c r="C322" s="12"/>
      <c r="D322" s="144" t="s">
        <v>7</v>
      </c>
      <c r="E322" s="144" t="s">
        <v>8</v>
      </c>
      <c r="F322" s="144" t="s">
        <v>8</v>
      </c>
      <c r="G322" s="144" t="s">
        <v>8</v>
      </c>
      <c r="H322" s="4"/>
      <c r="I322" s="4"/>
      <c r="J322" s="4"/>
      <c r="K322" s="4"/>
    </row>
    <row r="323" spans="1:11" ht="14.1" customHeight="1">
      <c r="A323" s="4"/>
      <c r="B323" s="4"/>
      <c r="C323" s="11" t="s">
        <v>381</v>
      </c>
      <c r="D323" s="145">
        <v>0</v>
      </c>
      <c r="E323" s="145">
        <v>0</v>
      </c>
      <c r="F323" s="145">
        <v>0</v>
      </c>
      <c r="G323" s="145">
        <v>0</v>
      </c>
      <c r="H323" s="4"/>
      <c r="I323" s="4"/>
      <c r="J323" s="4"/>
      <c r="K323" s="4"/>
    </row>
    <row r="324" spans="1:11" ht="14.1" customHeight="1">
      <c r="A324" s="4"/>
      <c r="B324" s="4"/>
      <c r="C324" s="11" t="s">
        <v>370</v>
      </c>
      <c r="D324" s="145">
        <v>0</v>
      </c>
      <c r="E324" s="145">
        <v>0</v>
      </c>
      <c r="F324" s="145">
        <v>0</v>
      </c>
      <c r="G324" s="145">
        <v>0</v>
      </c>
      <c r="H324" s="4"/>
      <c r="I324" s="4"/>
      <c r="J324" s="4"/>
      <c r="K324" s="4"/>
    </row>
    <row r="325" spans="1:11" ht="14.1" customHeight="1">
      <c r="A325" s="4"/>
      <c r="B325" s="4"/>
      <c r="C325" s="11" t="s">
        <v>374</v>
      </c>
      <c r="D325" s="145">
        <v>0</v>
      </c>
      <c r="E325" s="145">
        <v>0</v>
      </c>
      <c r="F325" s="145">
        <v>0</v>
      </c>
      <c r="G325" s="145">
        <v>0</v>
      </c>
      <c r="H325" s="4"/>
      <c r="I325" s="4"/>
      <c r="J325" s="4"/>
      <c r="K325" s="4"/>
    </row>
    <row r="326" spans="1:11" ht="14.1" customHeight="1">
      <c r="A326" s="4"/>
      <c r="B326" s="4"/>
      <c r="C326" s="11" t="s">
        <v>380</v>
      </c>
      <c r="D326" s="145">
        <v>0</v>
      </c>
      <c r="E326" s="145">
        <v>0</v>
      </c>
      <c r="F326" s="145">
        <v>0</v>
      </c>
      <c r="G326" s="145">
        <v>0</v>
      </c>
      <c r="H326" s="4"/>
      <c r="I326" s="4"/>
      <c r="J326" s="4"/>
      <c r="K326" s="4"/>
    </row>
    <row r="327" spans="1:11" ht="14.1" customHeight="1">
      <c r="A327" s="4"/>
      <c r="B327" s="4"/>
      <c r="C327" s="11" t="s">
        <v>370</v>
      </c>
      <c r="D327" s="145">
        <v>0</v>
      </c>
      <c r="E327" s="145">
        <v>0</v>
      </c>
      <c r="F327" s="145">
        <v>0</v>
      </c>
      <c r="G327" s="145">
        <v>0</v>
      </c>
      <c r="H327" s="4"/>
      <c r="I327" s="4"/>
      <c r="J327" s="4"/>
      <c r="K327" s="4"/>
    </row>
    <row r="328" spans="1:11" ht="14.1" customHeight="1">
      <c r="A328" s="4"/>
      <c r="B328" s="4"/>
      <c r="C328" s="11" t="s">
        <v>374</v>
      </c>
      <c r="D328" s="145">
        <v>0</v>
      </c>
      <c r="E328" s="145">
        <v>0</v>
      </c>
      <c r="F328" s="145">
        <v>0</v>
      </c>
      <c r="G328" s="145">
        <v>0</v>
      </c>
      <c r="H328" s="4"/>
      <c r="I328" s="4"/>
      <c r="J328" s="4"/>
      <c r="K328" s="4"/>
    </row>
    <row r="329" spans="1:11" ht="14.1" customHeight="1">
      <c r="A329" s="4"/>
      <c r="B329" s="4"/>
      <c r="C329" s="11" t="s">
        <v>379</v>
      </c>
      <c r="D329" s="145">
        <v>0</v>
      </c>
      <c r="E329" s="145">
        <v>0</v>
      </c>
      <c r="F329" s="145">
        <v>0</v>
      </c>
      <c r="G329" s="145">
        <v>0</v>
      </c>
      <c r="H329" s="4"/>
      <c r="I329" s="4"/>
      <c r="J329" s="4"/>
      <c r="K329" s="4"/>
    </row>
    <row r="330" spans="1:11" ht="14.1" customHeight="1">
      <c r="A330" s="4"/>
      <c r="B330" s="4"/>
      <c r="C330" s="11" t="s">
        <v>370</v>
      </c>
      <c r="D330" s="145">
        <v>0</v>
      </c>
      <c r="E330" s="145">
        <v>0</v>
      </c>
      <c r="F330" s="145">
        <v>0</v>
      </c>
      <c r="G330" s="145">
        <v>0</v>
      </c>
      <c r="H330" s="4"/>
      <c r="I330" s="4"/>
      <c r="J330" s="4"/>
      <c r="K330" s="4"/>
    </row>
    <row r="331" spans="1:11" ht="14.1" customHeight="1">
      <c r="A331" s="4"/>
      <c r="B331" s="4"/>
      <c r="C331" s="11" t="s">
        <v>374</v>
      </c>
      <c r="D331" s="145">
        <v>0</v>
      </c>
      <c r="E331" s="145">
        <v>0</v>
      </c>
      <c r="F331" s="145">
        <v>0</v>
      </c>
      <c r="G331" s="145">
        <v>0</v>
      </c>
      <c r="H331" s="4"/>
      <c r="I331" s="4"/>
      <c r="J331" s="4"/>
      <c r="K331" s="4"/>
    </row>
    <row r="332" spans="1:11" ht="14.1" customHeight="1">
      <c r="A332" s="4"/>
      <c r="B332" s="4"/>
      <c r="C332" s="11" t="s">
        <v>378</v>
      </c>
      <c r="D332" s="145">
        <v>0</v>
      </c>
      <c r="E332" s="145">
        <v>0</v>
      </c>
      <c r="F332" s="145">
        <v>0</v>
      </c>
      <c r="G332" s="145">
        <v>0</v>
      </c>
      <c r="H332" s="4"/>
      <c r="I332" s="4"/>
      <c r="J332" s="4"/>
      <c r="K332" s="4"/>
    </row>
    <row r="333" spans="1:11" ht="14.1" customHeight="1">
      <c r="A333" s="4"/>
      <c r="B333" s="4"/>
      <c r="C333" s="11" t="s">
        <v>370</v>
      </c>
      <c r="D333" s="145">
        <v>0</v>
      </c>
      <c r="E333" s="145">
        <v>0</v>
      </c>
      <c r="F333" s="145">
        <v>0</v>
      </c>
      <c r="G333" s="145">
        <v>0</v>
      </c>
      <c r="H333" s="4"/>
      <c r="I333" s="4"/>
      <c r="J333" s="4"/>
      <c r="K333" s="4"/>
    </row>
    <row r="334" spans="1:11" ht="14.1" customHeight="1">
      <c r="A334" s="4"/>
      <c r="B334" s="4"/>
      <c r="C334" s="11" t="s">
        <v>374</v>
      </c>
      <c r="D334" s="145">
        <v>0</v>
      </c>
      <c r="E334" s="145">
        <v>0</v>
      </c>
      <c r="F334" s="145">
        <v>0</v>
      </c>
      <c r="G334" s="145">
        <v>0</v>
      </c>
      <c r="H334" s="4"/>
      <c r="I334" s="4"/>
      <c r="J334" s="4"/>
      <c r="K334" s="4"/>
    </row>
    <row r="335" spans="1:11" ht="14.1" customHeight="1">
      <c r="A335" s="4"/>
      <c r="B335" s="4"/>
      <c r="C335" s="11" t="s">
        <v>383</v>
      </c>
      <c r="D335" s="145">
        <v>0</v>
      </c>
      <c r="E335" s="145">
        <v>0</v>
      </c>
      <c r="F335" s="145">
        <v>0</v>
      </c>
      <c r="G335" s="145">
        <v>0</v>
      </c>
      <c r="H335" s="4"/>
      <c r="I335" s="4"/>
      <c r="J335" s="4"/>
      <c r="K335" s="4"/>
    </row>
    <row r="336" spans="1:11" ht="14.1" customHeight="1">
      <c r="A336" s="4"/>
      <c r="B336" s="4"/>
      <c r="C336" s="11" t="s">
        <v>370</v>
      </c>
      <c r="D336" s="145">
        <v>0</v>
      </c>
      <c r="E336" s="145">
        <v>0</v>
      </c>
      <c r="F336" s="145">
        <v>0</v>
      </c>
      <c r="G336" s="145">
        <v>0</v>
      </c>
      <c r="H336" s="4"/>
      <c r="I336" s="4"/>
      <c r="J336" s="4"/>
      <c r="K336" s="4"/>
    </row>
    <row r="337" spans="1:11" ht="14.1" customHeight="1">
      <c r="A337" s="4"/>
      <c r="B337" s="4"/>
      <c r="C337" s="11" t="s">
        <v>374</v>
      </c>
      <c r="D337" s="145">
        <v>0</v>
      </c>
      <c r="E337" s="145">
        <v>0</v>
      </c>
      <c r="F337" s="145">
        <v>0</v>
      </c>
      <c r="G337" s="145">
        <v>0</v>
      </c>
      <c r="H337" s="4"/>
      <c r="I337" s="4"/>
      <c r="J337" s="4"/>
      <c r="K337" s="4"/>
    </row>
    <row r="338" spans="1:11" ht="14.1" customHeight="1">
      <c r="A338" s="4"/>
      <c r="B338" s="4"/>
      <c r="C338" s="11" t="s">
        <v>376</v>
      </c>
      <c r="D338" s="145">
        <v>0</v>
      </c>
      <c r="E338" s="145">
        <v>0</v>
      </c>
      <c r="F338" s="145">
        <v>0</v>
      </c>
      <c r="G338" s="145">
        <v>0</v>
      </c>
      <c r="H338" s="4"/>
      <c r="I338" s="4"/>
      <c r="J338" s="4"/>
      <c r="K338" s="4"/>
    </row>
    <row r="339" spans="1:11" ht="14.1" customHeight="1">
      <c r="A339" s="4"/>
      <c r="B339" s="4"/>
      <c r="C339" s="11" t="s">
        <v>370</v>
      </c>
      <c r="D339" s="145">
        <v>0</v>
      </c>
      <c r="E339" s="145">
        <v>0</v>
      </c>
      <c r="F339" s="145">
        <v>0</v>
      </c>
      <c r="G339" s="145">
        <v>0</v>
      </c>
      <c r="H339" s="4"/>
      <c r="I339" s="4"/>
      <c r="J339" s="4"/>
      <c r="K339" s="4"/>
    </row>
    <row r="340" spans="1:11" ht="14.1" customHeight="1">
      <c r="A340" s="4"/>
      <c r="B340" s="4"/>
      <c r="C340" s="11" t="s">
        <v>374</v>
      </c>
      <c r="D340" s="145">
        <v>0</v>
      </c>
      <c r="E340" s="145">
        <v>0</v>
      </c>
      <c r="F340" s="145">
        <v>0</v>
      </c>
      <c r="G340" s="145">
        <v>0</v>
      </c>
      <c r="H340" s="4"/>
      <c r="I340" s="4"/>
      <c r="J340" s="4"/>
      <c r="K340" s="4"/>
    </row>
    <row r="341" spans="1:11" ht="14.1" customHeight="1">
      <c r="A341" s="4"/>
      <c r="B341" s="4"/>
      <c r="C341" s="11" t="s">
        <v>375</v>
      </c>
      <c r="D341" s="145">
        <v>0</v>
      </c>
      <c r="E341" s="145">
        <v>0</v>
      </c>
      <c r="F341" s="145">
        <v>0</v>
      </c>
      <c r="G341" s="145">
        <v>0</v>
      </c>
      <c r="H341" s="4"/>
      <c r="I341" s="4"/>
      <c r="J341" s="4"/>
      <c r="K341" s="4"/>
    </row>
    <row r="342" spans="1:11" ht="14.1" customHeight="1">
      <c r="A342" s="4"/>
      <c r="B342" s="4"/>
      <c r="C342" s="11" t="s">
        <v>370</v>
      </c>
      <c r="D342" s="145">
        <v>0</v>
      </c>
      <c r="E342" s="145">
        <v>0</v>
      </c>
      <c r="F342" s="145">
        <v>0</v>
      </c>
      <c r="G342" s="145">
        <v>0</v>
      </c>
      <c r="H342" s="4"/>
      <c r="I342" s="4"/>
      <c r="J342" s="4"/>
      <c r="K342" s="4"/>
    </row>
    <row r="343" spans="1:11" ht="14.1" customHeight="1">
      <c r="A343" s="4"/>
      <c r="B343" s="4"/>
      <c r="C343" s="11" t="s">
        <v>374</v>
      </c>
      <c r="D343" s="145">
        <v>0</v>
      </c>
      <c r="E343" s="145">
        <v>0</v>
      </c>
      <c r="F343" s="145">
        <v>0</v>
      </c>
      <c r="G343" s="145">
        <v>0</v>
      </c>
      <c r="H343" s="4"/>
      <c r="I343" s="4"/>
      <c r="J343" s="4"/>
      <c r="K343" s="4"/>
    </row>
    <row r="344" spans="1:11" ht="14.1" customHeight="1">
      <c r="A344" s="4"/>
      <c r="B344" s="4"/>
      <c r="C344" s="11" t="s">
        <v>373</v>
      </c>
      <c r="D344" s="145">
        <v>0</v>
      </c>
      <c r="E344" s="145">
        <v>0</v>
      </c>
      <c r="F344" s="145">
        <v>0</v>
      </c>
      <c r="G344" s="145">
        <v>0</v>
      </c>
      <c r="H344" s="4"/>
      <c r="I344" s="4"/>
      <c r="J344" s="4"/>
      <c r="K344" s="4"/>
    </row>
    <row r="345" spans="1:11" ht="14.1" customHeight="1">
      <c r="A345" s="4"/>
      <c r="B345" s="4"/>
      <c r="C345" s="11" t="s">
        <v>370</v>
      </c>
      <c r="D345" s="145">
        <v>0</v>
      </c>
      <c r="E345" s="145">
        <v>0</v>
      </c>
      <c r="F345" s="145">
        <v>0</v>
      </c>
      <c r="G345" s="145">
        <v>0</v>
      </c>
      <c r="H345" s="4"/>
      <c r="I345" s="4"/>
      <c r="J345" s="4"/>
      <c r="K345" s="4"/>
    </row>
    <row r="346" spans="1:11" ht="14.1" customHeight="1">
      <c r="A346" s="4"/>
      <c r="B346" s="4"/>
      <c r="C346" s="11" t="s">
        <v>369</v>
      </c>
      <c r="D346" s="145">
        <v>0</v>
      </c>
      <c r="E346" s="145">
        <v>0</v>
      </c>
      <c r="F346" s="145">
        <v>0</v>
      </c>
      <c r="G346" s="145">
        <v>0</v>
      </c>
      <c r="H346" s="4"/>
      <c r="I346" s="4"/>
      <c r="J346" s="4"/>
      <c r="K346" s="4"/>
    </row>
    <row r="347" spans="1:11" ht="14.1" customHeight="1">
      <c r="A347" s="4"/>
      <c r="B347" s="4"/>
      <c r="C347" s="11" t="s">
        <v>368</v>
      </c>
      <c r="D347" s="145">
        <v>0</v>
      </c>
      <c r="E347" s="145">
        <v>0</v>
      </c>
      <c r="F347" s="145">
        <v>0</v>
      </c>
      <c r="G347" s="145">
        <v>0</v>
      </c>
      <c r="H347" s="4"/>
      <c r="I347" s="4"/>
      <c r="J347" s="4"/>
      <c r="K347" s="4"/>
    </row>
    <row r="348" spans="1:11" ht="14.1" customHeight="1">
      <c r="A348" s="4"/>
      <c r="B348" s="4"/>
      <c r="C348" s="11" t="s">
        <v>367</v>
      </c>
      <c r="D348" s="145">
        <v>0</v>
      </c>
      <c r="E348" s="145">
        <v>0</v>
      </c>
      <c r="F348" s="145">
        <v>0</v>
      </c>
      <c r="G348" s="145">
        <v>0</v>
      </c>
      <c r="H348" s="4"/>
      <c r="I348" s="4"/>
      <c r="J348" s="4"/>
      <c r="K348" s="4"/>
    </row>
    <row r="349" spans="1:11" ht="14.1" customHeight="1">
      <c r="A349" s="4"/>
      <c r="B349" s="4"/>
      <c r="C349" s="11" t="s">
        <v>366</v>
      </c>
      <c r="D349" s="145">
        <v>0</v>
      </c>
      <c r="E349" s="145">
        <v>0</v>
      </c>
      <c r="F349" s="145">
        <v>0</v>
      </c>
      <c r="G349" s="145">
        <v>0</v>
      </c>
      <c r="H349" s="4"/>
      <c r="I349" s="4"/>
      <c r="J349" s="4"/>
      <c r="K349" s="4"/>
    </row>
    <row r="350" spans="1:11" ht="14.1" customHeight="1">
      <c r="A350" s="4"/>
      <c r="B350" s="4"/>
      <c r="C350" s="11" t="s">
        <v>372</v>
      </c>
      <c r="D350" s="145">
        <v>1290000</v>
      </c>
      <c r="E350" s="145">
        <v>825000</v>
      </c>
      <c r="F350" s="145">
        <v>585000</v>
      </c>
      <c r="G350" s="145">
        <v>634000</v>
      </c>
      <c r="H350" s="4"/>
      <c r="I350" s="4"/>
      <c r="J350" s="4"/>
      <c r="K350" s="4"/>
    </row>
    <row r="351" spans="1:11" ht="14.1" customHeight="1">
      <c r="A351" s="4"/>
      <c r="B351" s="4"/>
      <c r="C351" s="11" t="s">
        <v>370</v>
      </c>
      <c r="D351" s="145">
        <v>1290000</v>
      </c>
      <c r="E351" s="145">
        <v>825000</v>
      </c>
      <c r="F351" s="145">
        <v>585000</v>
      </c>
      <c r="G351" s="145">
        <v>634000</v>
      </c>
      <c r="H351" s="4"/>
      <c r="I351" s="4"/>
      <c r="J351" s="4"/>
      <c r="K351" s="4"/>
    </row>
    <row r="352" spans="1:11" ht="14.1" customHeight="1">
      <c r="A352" s="4"/>
      <c r="B352" s="4"/>
      <c r="C352" s="11" t="s">
        <v>369</v>
      </c>
      <c r="D352" s="145">
        <v>0</v>
      </c>
      <c r="E352" s="145">
        <v>0</v>
      </c>
      <c r="F352" s="145">
        <v>0</v>
      </c>
      <c r="G352" s="145">
        <v>0</v>
      </c>
      <c r="H352" s="4"/>
      <c r="I352" s="4"/>
      <c r="J352" s="4"/>
      <c r="K352" s="4"/>
    </row>
    <row r="353" spans="1:11" ht="14.1" customHeight="1">
      <c r="A353" s="4"/>
      <c r="B353" s="4"/>
      <c r="C353" s="11" t="s">
        <v>368</v>
      </c>
      <c r="D353" s="145">
        <v>0</v>
      </c>
      <c r="E353" s="145">
        <v>0</v>
      </c>
      <c r="F353" s="145">
        <v>0</v>
      </c>
      <c r="G353" s="145">
        <v>0</v>
      </c>
      <c r="H353" s="4"/>
      <c r="I353" s="4"/>
      <c r="J353" s="4"/>
      <c r="K353" s="4"/>
    </row>
    <row r="354" spans="1:11" ht="14.1" customHeight="1">
      <c r="A354" s="4"/>
      <c r="B354" s="4"/>
      <c r="C354" s="11" t="s">
        <v>367</v>
      </c>
      <c r="D354" s="145">
        <v>0</v>
      </c>
      <c r="E354" s="145">
        <v>0</v>
      </c>
      <c r="F354" s="145">
        <v>0</v>
      </c>
      <c r="G354" s="145">
        <v>0</v>
      </c>
      <c r="H354" s="4"/>
      <c r="I354" s="4"/>
      <c r="J354" s="4"/>
      <c r="K354" s="4"/>
    </row>
    <row r="355" spans="1:11" ht="14.1" customHeight="1">
      <c r="A355" s="4"/>
      <c r="B355" s="4"/>
      <c r="C355" s="11" t="s">
        <v>366</v>
      </c>
      <c r="D355" s="145">
        <v>0</v>
      </c>
      <c r="E355" s="145">
        <v>0</v>
      </c>
      <c r="F355" s="145">
        <v>0</v>
      </c>
      <c r="G355" s="145">
        <v>0</v>
      </c>
      <c r="H355" s="4"/>
      <c r="I355" s="4"/>
      <c r="J355" s="4"/>
      <c r="K355" s="4"/>
    </row>
    <row r="356" spans="1:11" ht="14.1" customHeight="1">
      <c r="A356" s="4"/>
      <c r="B356" s="4"/>
      <c r="C356" s="11" t="s">
        <v>371</v>
      </c>
      <c r="D356" s="145">
        <v>0</v>
      </c>
      <c r="E356" s="145">
        <v>0</v>
      </c>
      <c r="F356" s="145">
        <v>0</v>
      </c>
      <c r="G356" s="145">
        <v>0</v>
      </c>
      <c r="H356" s="4"/>
      <c r="I356" s="4"/>
      <c r="J356" s="4"/>
      <c r="K356" s="4"/>
    </row>
    <row r="357" spans="1:11" ht="14.1" customHeight="1">
      <c r="A357" s="4"/>
      <c r="B357" s="4"/>
      <c r="C357" s="11" t="s">
        <v>370</v>
      </c>
      <c r="D357" s="145">
        <v>0</v>
      </c>
      <c r="E357" s="145">
        <v>0</v>
      </c>
      <c r="F357" s="145">
        <v>0</v>
      </c>
      <c r="G357" s="145">
        <v>0</v>
      </c>
      <c r="H357" s="4"/>
      <c r="I357" s="4"/>
      <c r="J357" s="4"/>
      <c r="K357" s="4"/>
    </row>
    <row r="358" spans="1:11" ht="14.1" customHeight="1">
      <c r="A358" s="4"/>
      <c r="B358" s="4"/>
      <c r="C358" s="11" t="s">
        <v>369</v>
      </c>
      <c r="D358" s="145">
        <v>0</v>
      </c>
      <c r="E358" s="145">
        <v>0</v>
      </c>
      <c r="F358" s="145">
        <v>0</v>
      </c>
      <c r="G358" s="145">
        <v>0</v>
      </c>
      <c r="H358" s="4"/>
      <c r="I358" s="4"/>
      <c r="J358" s="4"/>
      <c r="K358" s="4"/>
    </row>
    <row r="359" spans="1:11" ht="14.1" customHeight="1">
      <c r="A359" s="4"/>
      <c r="B359" s="4"/>
      <c r="C359" s="11" t="s">
        <v>368</v>
      </c>
      <c r="D359" s="145">
        <v>0</v>
      </c>
      <c r="E359" s="145">
        <v>0</v>
      </c>
      <c r="F359" s="145">
        <v>0</v>
      </c>
      <c r="G359" s="145">
        <v>0</v>
      </c>
      <c r="H359" s="4"/>
      <c r="I359" s="4"/>
      <c r="J359" s="4"/>
      <c r="K359" s="4"/>
    </row>
    <row r="360" spans="1:11" ht="14.1" customHeight="1">
      <c r="A360" s="4"/>
      <c r="B360" s="4"/>
      <c r="C360" s="11" t="s">
        <v>367</v>
      </c>
      <c r="D360" s="145">
        <v>0</v>
      </c>
      <c r="E360" s="145">
        <v>0</v>
      </c>
      <c r="F360" s="145">
        <v>0</v>
      </c>
      <c r="G360" s="145">
        <v>0</v>
      </c>
      <c r="H360" s="4"/>
      <c r="I360" s="4"/>
      <c r="J360" s="4"/>
      <c r="K360" s="4"/>
    </row>
    <row r="361" spans="1:11" ht="14.1" customHeight="1">
      <c r="A361" s="4"/>
      <c r="B361" s="4"/>
      <c r="C361" s="11" t="s">
        <v>366</v>
      </c>
      <c r="D361" s="145">
        <v>0</v>
      </c>
      <c r="E361" s="145">
        <v>0</v>
      </c>
      <c r="F361" s="145">
        <v>0</v>
      </c>
      <c r="G361" s="145">
        <v>0</v>
      </c>
      <c r="H361" s="4"/>
      <c r="I361" s="4"/>
      <c r="J361" s="4"/>
      <c r="K361" s="4"/>
    </row>
    <row r="362" spans="1:11" ht="14.1" customHeight="1">
      <c r="A362" s="4"/>
      <c r="B362" s="4"/>
      <c r="C362" s="11" t="s">
        <v>365</v>
      </c>
      <c r="D362" s="145">
        <v>0</v>
      </c>
      <c r="E362" s="145">
        <v>0</v>
      </c>
      <c r="F362" s="145">
        <v>0</v>
      </c>
      <c r="G362" s="145">
        <v>0</v>
      </c>
      <c r="H362" s="4"/>
      <c r="I362" s="4"/>
      <c r="J362" s="4"/>
      <c r="K362" s="4"/>
    </row>
    <row r="363" spans="1:11" ht="14.1" customHeight="1">
      <c r="A363" s="4"/>
      <c r="B363" s="4"/>
      <c r="C363" s="11" t="s">
        <v>364</v>
      </c>
      <c r="D363" s="145">
        <v>0</v>
      </c>
      <c r="E363" s="145">
        <v>0</v>
      </c>
      <c r="F363" s="145">
        <v>0</v>
      </c>
      <c r="G363" s="145">
        <v>0</v>
      </c>
      <c r="H363" s="4"/>
      <c r="I363" s="4"/>
      <c r="J363" s="4"/>
      <c r="K363" s="4"/>
    </row>
    <row r="364" spans="1:11" ht="14.1" customHeight="1">
      <c r="A364" s="4"/>
      <c r="B364" s="4"/>
      <c r="C364" s="10" t="s">
        <v>147</v>
      </c>
      <c r="D364" s="145">
        <v>1290000</v>
      </c>
      <c r="E364" s="145">
        <v>825000</v>
      </c>
      <c r="F364" s="145">
        <v>585000</v>
      </c>
      <c r="G364" s="145">
        <v>634000</v>
      </c>
      <c r="H364" s="4"/>
      <c r="I364" s="4"/>
      <c r="J364" s="4"/>
      <c r="K364" s="4"/>
    </row>
    <row r="365" spans="1:11" ht="14.1" customHeight="1">
      <c r="A365" s="4"/>
      <c r="B365" s="4"/>
      <c r="C365" s="14" t="s">
        <v>393</v>
      </c>
      <c r="D365" s="1232" t="s">
        <v>1334</v>
      </c>
      <c r="E365" s="1233"/>
      <c r="F365" s="1233"/>
      <c r="G365" s="1233"/>
      <c r="H365" s="4"/>
      <c r="I365" s="4"/>
      <c r="J365" s="4"/>
      <c r="K365" s="4"/>
    </row>
    <row r="366" spans="1:11" ht="14.1" customHeight="1">
      <c r="A366" s="4"/>
      <c r="B366" s="4"/>
      <c r="C366" s="150" t="s">
        <v>392</v>
      </c>
      <c r="D366" s="1234" t="s">
        <v>1335</v>
      </c>
      <c r="E366" s="1235"/>
      <c r="F366" s="1235"/>
      <c r="G366" s="1235"/>
      <c r="H366" s="4"/>
      <c r="I366" s="4"/>
      <c r="J366" s="4"/>
      <c r="K366" s="4"/>
    </row>
    <row r="367" spans="1:11" ht="14.1" customHeight="1">
      <c r="A367" s="4"/>
      <c r="B367" s="4"/>
      <c r="C367" s="150" t="s">
        <v>15</v>
      </c>
      <c r="D367" s="1234" t="s">
        <v>1336</v>
      </c>
      <c r="E367" s="1235"/>
      <c r="F367" s="1235"/>
      <c r="G367" s="1235"/>
      <c r="H367" s="4"/>
      <c r="I367" s="4"/>
      <c r="J367" s="4"/>
      <c r="K367" s="4"/>
    </row>
    <row r="368" spans="1:11" ht="15" customHeight="1">
      <c r="A368" s="4"/>
      <c r="B368" s="4"/>
      <c r="C368" s="13"/>
      <c r="D368" s="143">
        <v>2021</v>
      </c>
      <c r="E368" s="143">
        <v>2022</v>
      </c>
      <c r="F368" s="143">
        <v>2023</v>
      </c>
      <c r="G368" s="143">
        <v>2024</v>
      </c>
      <c r="H368" s="4"/>
      <c r="I368" s="4"/>
      <c r="J368" s="4"/>
      <c r="K368" s="4"/>
    </row>
    <row r="369" spans="1:11" ht="15" customHeight="1">
      <c r="A369" s="4"/>
      <c r="B369" s="4"/>
      <c r="C369" s="12"/>
      <c r="D369" s="144" t="s">
        <v>7</v>
      </c>
      <c r="E369" s="144" t="s">
        <v>8</v>
      </c>
      <c r="F369" s="144" t="s">
        <v>8</v>
      </c>
      <c r="G369" s="144" t="s">
        <v>8</v>
      </c>
      <c r="H369" s="4"/>
      <c r="I369" s="4"/>
      <c r="J369" s="4"/>
      <c r="K369" s="4"/>
    </row>
    <row r="370" spans="1:11" ht="14.1" customHeight="1">
      <c r="A370" s="4"/>
      <c r="B370" s="4"/>
      <c r="C370" s="7" t="s">
        <v>16</v>
      </c>
      <c r="D370" s="142" t="s">
        <v>385</v>
      </c>
      <c r="E370" s="142" t="s">
        <v>411</v>
      </c>
      <c r="F370" s="142" t="s">
        <v>385</v>
      </c>
      <c r="G370" s="142" t="s">
        <v>385</v>
      </c>
      <c r="H370" s="4"/>
      <c r="I370" s="4"/>
      <c r="J370" s="4"/>
      <c r="K370" s="4"/>
    </row>
    <row r="371" spans="1:11" ht="14.1" customHeight="1">
      <c r="A371" s="4"/>
      <c r="B371" s="4"/>
      <c r="C371" s="7" t="s">
        <v>506</v>
      </c>
      <c r="D371" s="142" t="s">
        <v>385</v>
      </c>
      <c r="E371" s="142" t="s">
        <v>1337</v>
      </c>
      <c r="F371" s="142" t="s">
        <v>385</v>
      </c>
      <c r="G371" s="142" t="s">
        <v>385</v>
      </c>
      <c r="H371" s="4"/>
      <c r="I371" s="4"/>
      <c r="J371" s="4"/>
      <c r="K371" s="4"/>
    </row>
    <row r="372" spans="1:11" ht="14.1" customHeight="1">
      <c r="A372" s="4"/>
      <c r="B372" s="4"/>
      <c r="C372" s="7" t="s">
        <v>504</v>
      </c>
      <c r="D372" s="142" t="s">
        <v>385</v>
      </c>
      <c r="E372" s="142" t="s">
        <v>1337</v>
      </c>
      <c r="F372" s="142" t="s">
        <v>385</v>
      </c>
      <c r="G372" s="142" t="s">
        <v>385</v>
      </c>
      <c r="H372" s="4"/>
      <c r="I372" s="4"/>
      <c r="J372" s="4"/>
      <c r="K372" s="4"/>
    </row>
    <row r="373" spans="1:11" ht="14.1" customHeight="1">
      <c r="A373" s="4"/>
      <c r="B373" s="4"/>
      <c r="C373" s="7" t="s">
        <v>388</v>
      </c>
      <c r="D373" s="142" t="s">
        <v>361</v>
      </c>
      <c r="E373" s="142" t="s">
        <v>361</v>
      </c>
      <c r="F373" s="142" t="s">
        <v>430</v>
      </c>
      <c r="G373" s="142" t="s">
        <v>361</v>
      </c>
      <c r="H373" s="4"/>
      <c r="I373" s="4"/>
      <c r="J373" s="4"/>
      <c r="K373" s="4"/>
    </row>
    <row r="374" spans="1:11" ht="14.1" customHeight="1">
      <c r="A374" s="4"/>
      <c r="B374" s="4"/>
      <c r="C374" s="7" t="s">
        <v>387</v>
      </c>
      <c r="D374" s="142" t="s">
        <v>361</v>
      </c>
      <c r="E374" s="142" t="s">
        <v>361</v>
      </c>
      <c r="F374" s="142" t="s">
        <v>430</v>
      </c>
      <c r="G374" s="142" t="s">
        <v>361</v>
      </c>
      <c r="H374" s="4"/>
      <c r="I374" s="4"/>
      <c r="J374" s="4"/>
      <c r="K374" s="4"/>
    </row>
    <row r="375" spans="1:11" ht="14.1" customHeight="1">
      <c r="A375" s="4"/>
      <c r="B375" s="4"/>
      <c r="C375" s="7" t="s">
        <v>22</v>
      </c>
      <c r="D375" s="142" t="s">
        <v>361</v>
      </c>
      <c r="E375" s="142" t="s">
        <v>361</v>
      </c>
      <c r="F375" s="142" t="s">
        <v>430</v>
      </c>
      <c r="G375" s="142" t="s">
        <v>361</v>
      </c>
      <c r="H375" s="4"/>
      <c r="I375" s="4"/>
      <c r="J375" s="4"/>
      <c r="K375" s="4"/>
    </row>
    <row r="376" spans="1:11" ht="14.1" customHeight="1">
      <c r="A376" s="4"/>
      <c r="B376" s="4"/>
      <c r="C376" s="1236" t="s">
        <v>384</v>
      </c>
      <c r="D376" s="1237"/>
      <c r="E376" s="1237"/>
      <c r="F376" s="1237"/>
      <c r="G376" s="1237"/>
      <c r="H376" s="4"/>
      <c r="I376" s="4"/>
      <c r="J376" s="4"/>
      <c r="K376" s="4"/>
    </row>
    <row r="377" spans="1:11" ht="14.1" customHeight="1">
      <c r="A377" s="4"/>
      <c r="B377" s="4"/>
      <c r="C377" s="13"/>
      <c r="D377" s="143">
        <v>2021</v>
      </c>
      <c r="E377" s="143">
        <v>2022</v>
      </c>
      <c r="F377" s="143">
        <v>2023</v>
      </c>
      <c r="G377" s="143">
        <v>2024</v>
      </c>
      <c r="H377" s="4"/>
      <c r="I377" s="4"/>
      <c r="J377" s="4"/>
      <c r="K377" s="4"/>
    </row>
    <row r="378" spans="1:11" ht="14.1" customHeight="1">
      <c r="A378" s="4"/>
      <c r="B378" s="4"/>
      <c r="C378" s="12"/>
      <c r="D378" s="144" t="s">
        <v>7</v>
      </c>
      <c r="E378" s="144" t="s">
        <v>8</v>
      </c>
      <c r="F378" s="144" t="s">
        <v>8</v>
      </c>
      <c r="G378" s="144" t="s">
        <v>8</v>
      </c>
      <c r="H378" s="4"/>
      <c r="I378" s="4"/>
      <c r="J378" s="4"/>
      <c r="K378" s="4"/>
    </row>
    <row r="379" spans="1:11" ht="14.1" customHeight="1">
      <c r="A379" s="4"/>
      <c r="B379" s="4"/>
      <c r="C379" s="11" t="s">
        <v>381</v>
      </c>
      <c r="D379" s="145">
        <v>0</v>
      </c>
      <c r="E379" s="145">
        <v>0</v>
      </c>
      <c r="F379" s="145">
        <v>0</v>
      </c>
      <c r="G379" s="145">
        <v>0</v>
      </c>
      <c r="H379" s="4"/>
      <c r="I379" s="4"/>
      <c r="J379" s="4"/>
      <c r="K379" s="4"/>
    </row>
    <row r="380" spans="1:11" ht="14.1" customHeight="1">
      <c r="A380" s="4"/>
      <c r="B380" s="4"/>
      <c r="C380" s="11" t="s">
        <v>370</v>
      </c>
      <c r="D380" s="145">
        <v>0</v>
      </c>
      <c r="E380" s="145">
        <v>0</v>
      </c>
      <c r="F380" s="145">
        <v>0</v>
      </c>
      <c r="G380" s="145">
        <v>0</v>
      </c>
      <c r="H380" s="4"/>
      <c r="I380" s="4"/>
      <c r="J380" s="4"/>
      <c r="K380" s="4"/>
    </row>
    <row r="381" spans="1:11" ht="14.1" customHeight="1">
      <c r="A381" s="4"/>
      <c r="B381" s="4"/>
      <c r="C381" s="11" t="s">
        <v>374</v>
      </c>
      <c r="D381" s="145">
        <v>0</v>
      </c>
      <c r="E381" s="145">
        <v>0</v>
      </c>
      <c r="F381" s="145">
        <v>0</v>
      </c>
      <c r="G381" s="145">
        <v>0</v>
      </c>
      <c r="H381" s="4"/>
      <c r="I381" s="4"/>
      <c r="J381" s="4"/>
      <c r="K381" s="4"/>
    </row>
    <row r="382" spans="1:11" ht="14.1" customHeight="1">
      <c r="A382" s="4"/>
      <c r="B382" s="4"/>
      <c r="C382" s="11" t="s">
        <v>380</v>
      </c>
      <c r="D382" s="145">
        <v>0</v>
      </c>
      <c r="E382" s="145">
        <v>0</v>
      </c>
      <c r="F382" s="145">
        <v>0</v>
      </c>
      <c r="G382" s="145">
        <v>0</v>
      </c>
      <c r="H382" s="4"/>
      <c r="I382" s="4"/>
      <c r="J382" s="4"/>
      <c r="K382" s="4"/>
    </row>
    <row r="383" spans="1:11" ht="14.1" customHeight="1">
      <c r="A383" s="4"/>
      <c r="B383" s="4"/>
      <c r="C383" s="11" t="s">
        <v>370</v>
      </c>
      <c r="D383" s="145">
        <v>0</v>
      </c>
      <c r="E383" s="145">
        <v>0</v>
      </c>
      <c r="F383" s="145">
        <v>0</v>
      </c>
      <c r="G383" s="145">
        <v>0</v>
      </c>
      <c r="H383" s="4"/>
      <c r="I383" s="4"/>
      <c r="J383" s="4"/>
      <c r="K383" s="4"/>
    </row>
    <row r="384" spans="1:11" ht="14.1" customHeight="1">
      <c r="A384" s="4"/>
      <c r="B384" s="4"/>
      <c r="C384" s="11" t="s">
        <v>374</v>
      </c>
      <c r="D384" s="145">
        <v>0</v>
      </c>
      <c r="E384" s="145">
        <v>0</v>
      </c>
      <c r="F384" s="145">
        <v>0</v>
      </c>
      <c r="G384" s="145">
        <v>0</v>
      </c>
      <c r="H384" s="4"/>
      <c r="I384" s="4"/>
      <c r="J384" s="4"/>
      <c r="K384" s="4"/>
    </row>
    <row r="385" spans="1:11" ht="14.1" customHeight="1">
      <c r="A385" s="4"/>
      <c r="B385" s="4"/>
      <c r="C385" s="11" t="s">
        <v>379</v>
      </c>
      <c r="D385" s="145">
        <v>0</v>
      </c>
      <c r="E385" s="145">
        <v>0</v>
      </c>
      <c r="F385" s="145">
        <v>0</v>
      </c>
      <c r="G385" s="145">
        <v>0</v>
      </c>
      <c r="H385" s="4"/>
      <c r="I385" s="4"/>
      <c r="J385" s="4"/>
      <c r="K385" s="4"/>
    </row>
    <row r="386" spans="1:11" ht="14.1" customHeight="1">
      <c r="A386" s="4"/>
      <c r="B386" s="4"/>
      <c r="C386" s="11" t="s">
        <v>370</v>
      </c>
      <c r="D386" s="145">
        <v>0</v>
      </c>
      <c r="E386" s="145">
        <v>0</v>
      </c>
      <c r="F386" s="145">
        <v>0</v>
      </c>
      <c r="G386" s="145">
        <v>0</v>
      </c>
      <c r="H386" s="4"/>
      <c r="I386" s="4"/>
      <c r="J386" s="4"/>
      <c r="K386" s="4"/>
    </row>
    <row r="387" spans="1:11" ht="14.1" customHeight="1">
      <c r="A387" s="4"/>
      <c r="B387" s="4"/>
      <c r="C387" s="11" t="s">
        <v>374</v>
      </c>
      <c r="D387" s="145">
        <v>0</v>
      </c>
      <c r="E387" s="145">
        <v>0</v>
      </c>
      <c r="F387" s="145">
        <v>0</v>
      </c>
      <c r="G387" s="145">
        <v>0</v>
      </c>
      <c r="H387" s="4"/>
      <c r="I387" s="4"/>
      <c r="J387" s="4"/>
      <c r="K387" s="4"/>
    </row>
    <row r="388" spans="1:11" ht="14.1" customHeight="1">
      <c r="A388" s="4"/>
      <c r="B388" s="4"/>
      <c r="C388" s="11" t="s">
        <v>378</v>
      </c>
      <c r="D388" s="145">
        <v>0</v>
      </c>
      <c r="E388" s="145">
        <v>0</v>
      </c>
      <c r="F388" s="145">
        <v>0</v>
      </c>
      <c r="G388" s="145">
        <v>0</v>
      </c>
      <c r="H388" s="4"/>
      <c r="I388" s="4"/>
      <c r="J388" s="4"/>
      <c r="K388" s="4"/>
    </row>
    <row r="389" spans="1:11" ht="14.1" customHeight="1">
      <c r="A389" s="4"/>
      <c r="B389" s="4"/>
      <c r="C389" s="11" t="s">
        <v>370</v>
      </c>
      <c r="D389" s="145">
        <v>0</v>
      </c>
      <c r="E389" s="145">
        <v>0</v>
      </c>
      <c r="F389" s="145">
        <v>0</v>
      </c>
      <c r="G389" s="145">
        <v>0</v>
      </c>
      <c r="H389" s="4"/>
      <c r="I389" s="4"/>
      <c r="J389" s="4"/>
      <c r="K389" s="4"/>
    </row>
    <row r="390" spans="1:11" ht="14.1" customHeight="1">
      <c r="A390" s="4"/>
      <c r="B390" s="4"/>
      <c r="C390" s="11" t="s">
        <v>374</v>
      </c>
      <c r="D390" s="145">
        <v>0</v>
      </c>
      <c r="E390" s="145">
        <v>0</v>
      </c>
      <c r="F390" s="145">
        <v>0</v>
      </c>
      <c r="G390" s="145">
        <v>0</v>
      </c>
      <c r="H390" s="4"/>
      <c r="I390" s="4"/>
      <c r="J390" s="4"/>
      <c r="K390" s="4"/>
    </row>
    <row r="391" spans="1:11" ht="14.1" customHeight="1">
      <c r="A391" s="4"/>
      <c r="B391" s="4"/>
      <c r="C391" s="11" t="s">
        <v>383</v>
      </c>
      <c r="D391" s="145">
        <v>0</v>
      </c>
      <c r="E391" s="145">
        <v>0</v>
      </c>
      <c r="F391" s="145">
        <v>0</v>
      </c>
      <c r="G391" s="145">
        <v>0</v>
      </c>
      <c r="H391" s="4"/>
      <c r="I391" s="4"/>
      <c r="J391" s="4"/>
      <c r="K391" s="4"/>
    </row>
    <row r="392" spans="1:11" ht="14.1" customHeight="1">
      <c r="A392" s="4"/>
      <c r="B392" s="4"/>
      <c r="C392" s="11" t="s">
        <v>370</v>
      </c>
      <c r="D392" s="145">
        <v>0</v>
      </c>
      <c r="E392" s="145">
        <v>0</v>
      </c>
      <c r="F392" s="145">
        <v>0</v>
      </c>
      <c r="G392" s="145">
        <v>0</v>
      </c>
      <c r="H392" s="4"/>
      <c r="I392" s="4"/>
      <c r="J392" s="4"/>
      <c r="K392" s="4"/>
    </row>
    <row r="393" spans="1:11" ht="14.1" customHeight="1">
      <c r="A393" s="4"/>
      <c r="B393" s="4"/>
      <c r="C393" s="11" t="s">
        <v>374</v>
      </c>
      <c r="D393" s="145">
        <v>0</v>
      </c>
      <c r="E393" s="145">
        <v>0</v>
      </c>
      <c r="F393" s="145">
        <v>0</v>
      </c>
      <c r="G393" s="145">
        <v>0</v>
      </c>
      <c r="H393" s="4"/>
      <c r="I393" s="4"/>
      <c r="J393" s="4"/>
      <c r="K393" s="4"/>
    </row>
    <row r="394" spans="1:11" ht="14.1" customHeight="1">
      <c r="A394" s="4"/>
      <c r="B394" s="4"/>
      <c r="C394" s="11" t="s">
        <v>376</v>
      </c>
      <c r="D394" s="145">
        <v>0</v>
      </c>
      <c r="E394" s="145">
        <v>0</v>
      </c>
      <c r="F394" s="145">
        <v>0</v>
      </c>
      <c r="G394" s="145">
        <v>0</v>
      </c>
      <c r="H394" s="4"/>
      <c r="I394" s="4"/>
      <c r="J394" s="4"/>
      <c r="K394" s="4"/>
    </row>
    <row r="395" spans="1:11" ht="14.1" customHeight="1">
      <c r="A395" s="4"/>
      <c r="B395" s="4"/>
      <c r="C395" s="11" t="s">
        <v>370</v>
      </c>
      <c r="D395" s="145">
        <v>0</v>
      </c>
      <c r="E395" s="145">
        <v>0</v>
      </c>
      <c r="F395" s="145">
        <v>0</v>
      </c>
      <c r="G395" s="145">
        <v>0</v>
      </c>
      <c r="H395" s="4"/>
      <c r="I395" s="4"/>
      <c r="J395" s="4"/>
      <c r="K395" s="4"/>
    </row>
    <row r="396" spans="1:11" ht="14.1" customHeight="1">
      <c r="A396" s="4"/>
      <c r="B396" s="4"/>
      <c r="C396" s="11" t="s">
        <v>374</v>
      </c>
      <c r="D396" s="145">
        <v>0</v>
      </c>
      <c r="E396" s="145">
        <v>0</v>
      </c>
      <c r="F396" s="145">
        <v>0</v>
      </c>
      <c r="G396" s="145">
        <v>0</v>
      </c>
      <c r="H396" s="4"/>
      <c r="I396" s="4"/>
      <c r="J396" s="4"/>
      <c r="K396" s="4"/>
    </row>
    <row r="397" spans="1:11" ht="14.1" customHeight="1">
      <c r="A397" s="4"/>
      <c r="B397" s="4"/>
      <c r="C397" s="11" t="s">
        <v>375</v>
      </c>
      <c r="D397" s="145">
        <v>0</v>
      </c>
      <c r="E397" s="145">
        <v>0</v>
      </c>
      <c r="F397" s="145">
        <v>0</v>
      </c>
      <c r="G397" s="145">
        <v>0</v>
      </c>
      <c r="H397" s="4"/>
      <c r="I397" s="4"/>
      <c r="J397" s="4"/>
      <c r="K397" s="4"/>
    </row>
    <row r="398" spans="1:11" ht="14.1" customHeight="1">
      <c r="A398" s="4"/>
      <c r="B398" s="4"/>
      <c r="C398" s="11" t="s">
        <v>370</v>
      </c>
      <c r="D398" s="145">
        <v>0</v>
      </c>
      <c r="E398" s="145">
        <v>0</v>
      </c>
      <c r="F398" s="145">
        <v>0</v>
      </c>
      <c r="G398" s="145">
        <v>0</v>
      </c>
      <c r="H398" s="4"/>
      <c r="I398" s="4"/>
      <c r="J398" s="4"/>
      <c r="K398" s="4"/>
    </row>
    <row r="399" spans="1:11" ht="14.1" customHeight="1">
      <c r="A399" s="4"/>
      <c r="B399" s="4"/>
      <c r="C399" s="11" t="s">
        <v>374</v>
      </c>
      <c r="D399" s="145">
        <v>0</v>
      </c>
      <c r="E399" s="145">
        <v>0</v>
      </c>
      <c r="F399" s="145">
        <v>0</v>
      </c>
      <c r="G399" s="145">
        <v>0</v>
      </c>
      <c r="H399" s="4"/>
      <c r="I399" s="4"/>
      <c r="J399" s="4"/>
      <c r="K399" s="4"/>
    </row>
    <row r="400" spans="1:11" ht="14.1" customHeight="1">
      <c r="A400" s="4"/>
      <c r="B400" s="4"/>
      <c r="C400" s="11" t="s">
        <v>373</v>
      </c>
      <c r="D400" s="145">
        <v>0</v>
      </c>
      <c r="E400" s="145">
        <v>0</v>
      </c>
      <c r="F400" s="145">
        <v>0</v>
      </c>
      <c r="G400" s="145">
        <v>0</v>
      </c>
      <c r="H400" s="4"/>
      <c r="I400" s="4"/>
      <c r="J400" s="4"/>
      <c r="K400" s="4"/>
    </row>
    <row r="401" spans="1:11" ht="14.1" customHeight="1">
      <c r="A401" s="4"/>
      <c r="B401" s="4"/>
      <c r="C401" s="11" t="s">
        <v>370</v>
      </c>
      <c r="D401" s="145">
        <v>0</v>
      </c>
      <c r="E401" s="145">
        <v>0</v>
      </c>
      <c r="F401" s="145">
        <v>0</v>
      </c>
      <c r="G401" s="145">
        <v>0</v>
      </c>
      <c r="H401" s="4"/>
      <c r="I401" s="4"/>
      <c r="J401" s="4"/>
      <c r="K401" s="4"/>
    </row>
    <row r="402" spans="1:11" ht="14.1" customHeight="1">
      <c r="A402" s="4"/>
      <c r="B402" s="4"/>
      <c r="C402" s="11" t="s">
        <v>369</v>
      </c>
      <c r="D402" s="145">
        <v>0</v>
      </c>
      <c r="E402" s="145">
        <v>0</v>
      </c>
      <c r="F402" s="145">
        <v>0</v>
      </c>
      <c r="G402" s="145">
        <v>0</v>
      </c>
      <c r="H402" s="4"/>
      <c r="I402" s="4"/>
      <c r="J402" s="4"/>
      <c r="K402" s="4"/>
    </row>
    <row r="403" spans="1:11" ht="14.1" customHeight="1">
      <c r="A403" s="4"/>
      <c r="B403" s="4"/>
      <c r="C403" s="11" t="s">
        <v>368</v>
      </c>
      <c r="D403" s="145">
        <v>0</v>
      </c>
      <c r="E403" s="145">
        <v>0</v>
      </c>
      <c r="F403" s="145">
        <v>0</v>
      </c>
      <c r="G403" s="145">
        <v>0</v>
      </c>
      <c r="H403" s="4"/>
      <c r="I403" s="4"/>
      <c r="J403" s="4"/>
      <c r="K403" s="4"/>
    </row>
    <row r="404" spans="1:11" ht="14.1" customHeight="1">
      <c r="A404" s="4"/>
      <c r="B404" s="4"/>
      <c r="C404" s="11" t="s">
        <v>367</v>
      </c>
      <c r="D404" s="145">
        <v>0</v>
      </c>
      <c r="E404" s="145">
        <v>0</v>
      </c>
      <c r="F404" s="145">
        <v>0</v>
      </c>
      <c r="G404" s="145">
        <v>0</v>
      </c>
      <c r="H404" s="4"/>
      <c r="I404" s="4"/>
      <c r="J404" s="4"/>
      <c r="K404" s="4"/>
    </row>
    <row r="405" spans="1:11" ht="14.1" customHeight="1">
      <c r="A405" s="4"/>
      <c r="B405" s="4"/>
      <c r="C405" s="11" t="s">
        <v>366</v>
      </c>
      <c r="D405" s="145">
        <v>0</v>
      </c>
      <c r="E405" s="145">
        <v>0</v>
      </c>
      <c r="F405" s="145">
        <v>0</v>
      </c>
      <c r="G405" s="145">
        <v>0</v>
      </c>
      <c r="H405" s="4"/>
      <c r="I405" s="4"/>
      <c r="J405" s="4"/>
      <c r="K405" s="4"/>
    </row>
    <row r="406" spans="1:11" ht="14.1" customHeight="1">
      <c r="A406" s="4"/>
      <c r="B406" s="4"/>
      <c r="C406" s="11" t="s">
        <v>372</v>
      </c>
      <c r="D406" s="145">
        <v>0</v>
      </c>
      <c r="E406" s="145">
        <v>6260000</v>
      </c>
      <c r="F406" s="145">
        <v>0</v>
      </c>
      <c r="G406" s="145">
        <v>0</v>
      </c>
      <c r="H406" s="4"/>
      <c r="I406" s="4"/>
      <c r="J406" s="4"/>
      <c r="K406" s="4"/>
    </row>
    <row r="407" spans="1:11" ht="14.1" customHeight="1">
      <c r="A407" s="4"/>
      <c r="B407" s="4"/>
      <c r="C407" s="11" t="s">
        <v>370</v>
      </c>
      <c r="D407" s="145">
        <v>0</v>
      </c>
      <c r="E407" s="145">
        <v>6260000</v>
      </c>
      <c r="F407" s="145">
        <v>0</v>
      </c>
      <c r="G407" s="145">
        <v>0</v>
      </c>
      <c r="H407" s="4"/>
      <c r="I407" s="4"/>
      <c r="J407" s="4"/>
      <c r="K407" s="4"/>
    </row>
    <row r="408" spans="1:11" ht="14.1" customHeight="1">
      <c r="A408" s="4"/>
      <c r="B408" s="4"/>
      <c r="C408" s="11" t="s">
        <v>369</v>
      </c>
      <c r="D408" s="145">
        <v>0</v>
      </c>
      <c r="E408" s="145">
        <v>0</v>
      </c>
      <c r="F408" s="145">
        <v>0</v>
      </c>
      <c r="G408" s="145">
        <v>0</v>
      </c>
      <c r="H408" s="4"/>
      <c r="I408" s="4"/>
      <c r="J408" s="4"/>
      <c r="K408" s="4"/>
    </row>
    <row r="409" spans="1:11" ht="14.1" customHeight="1">
      <c r="A409" s="4"/>
      <c r="B409" s="4"/>
      <c r="C409" s="11" t="s">
        <v>368</v>
      </c>
      <c r="D409" s="145">
        <v>0</v>
      </c>
      <c r="E409" s="145">
        <v>0</v>
      </c>
      <c r="F409" s="145">
        <v>0</v>
      </c>
      <c r="G409" s="145">
        <v>0</v>
      </c>
      <c r="H409" s="4"/>
      <c r="I409" s="4"/>
      <c r="J409" s="4"/>
      <c r="K409" s="4"/>
    </row>
    <row r="410" spans="1:11" ht="14.1" customHeight="1">
      <c r="A410" s="4"/>
      <c r="B410" s="4"/>
      <c r="C410" s="11" t="s">
        <v>367</v>
      </c>
      <c r="D410" s="145">
        <v>0</v>
      </c>
      <c r="E410" s="145">
        <v>0</v>
      </c>
      <c r="F410" s="145">
        <v>0</v>
      </c>
      <c r="G410" s="145">
        <v>0</v>
      </c>
      <c r="H410" s="4"/>
      <c r="I410" s="4"/>
      <c r="J410" s="4"/>
      <c r="K410" s="4"/>
    </row>
    <row r="411" spans="1:11" ht="14.1" customHeight="1">
      <c r="A411" s="4"/>
      <c r="B411" s="4"/>
      <c r="C411" s="11" t="s">
        <v>366</v>
      </c>
      <c r="D411" s="145">
        <v>0</v>
      </c>
      <c r="E411" s="145">
        <v>0</v>
      </c>
      <c r="F411" s="145">
        <v>0</v>
      </c>
      <c r="G411" s="145">
        <v>0</v>
      </c>
      <c r="H411" s="4"/>
      <c r="I411" s="4"/>
      <c r="J411" s="4"/>
      <c r="K411" s="4"/>
    </row>
    <row r="412" spans="1:11" ht="14.1" customHeight="1">
      <c r="A412" s="4"/>
      <c r="B412" s="4"/>
      <c r="C412" s="11" t="s">
        <v>371</v>
      </c>
      <c r="D412" s="145">
        <v>0</v>
      </c>
      <c r="E412" s="145">
        <v>0</v>
      </c>
      <c r="F412" s="145">
        <v>0</v>
      </c>
      <c r="G412" s="145">
        <v>0</v>
      </c>
      <c r="H412" s="4"/>
      <c r="I412" s="4"/>
      <c r="J412" s="4"/>
      <c r="K412" s="4"/>
    </row>
    <row r="413" spans="1:11" ht="14.1" customHeight="1">
      <c r="A413" s="4"/>
      <c r="B413" s="4"/>
      <c r="C413" s="11" t="s">
        <v>370</v>
      </c>
      <c r="D413" s="145">
        <v>0</v>
      </c>
      <c r="E413" s="145">
        <v>0</v>
      </c>
      <c r="F413" s="145">
        <v>0</v>
      </c>
      <c r="G413" s="145">
        <v>0</v>
      </c>
      <c r="H413" s="4"/>
      <c r="I413" s="4"/>
      <c r="J413" s="4"/>
      <c r="K413" s="4"/>
    </row>
    <row r="414" spans="1:11" ht="14.1" customHeight="1">
      <c r="A414" s="4"/>
      <c r="B414" s="4"/>
      <c r="C414" s="11" t="s">
        <v>369</v>
      </c>
      <c r="D414" s="145">
        <v>0</v>
      </c>
      <c r="E414" s="145">
        <v>0</v>
      </c>
      <c r="F414" s="145">
        <v>0</v>
      </c>
      <c r="G414" s="145">
        <v>0</v>
      </c>
      <c r="H414" s="4"/>
      <c r="I414" s="4"/>
      <c r="J414" s="4"/>
      <c r="K414" s="4"/>
    </row>
    <row r="415" spans="1:11" ht="14.1" customHeight="1">
      <c r="A415" s="4"/>
      <c r="B415" s="4"/>
      <c r="C415" s="11" t="s">
        <v>368</v>
      </c>
      <c r="D415" s="145">
        <v>0</v>
      </c>
      <c r="E415" s="145">
        <v>0</v>
      </c>
      <c r="F415" s="145">
        <v>0</v>
      </c>
      <c r="G415" s="145">
        <v>0</v>
      </c>
      <c r="H415" s="4"/>
      <c r="I415" s="4"/>
      <c r="J415" s="4"/>
      <c r="K415" s="4"/>
    </row>
    <row r="416" spans="1:11" ht="14.1" customHeight="1">
      <c r="A416" s="4"/>
      <c r="B416" s="4"/>
      <c r="C416" s="11" t="s">
        <v>367</v>
      </c>
      <c r="D416" s="145">
        <v>0</v>
      </c>
      <c r="E416" s="145">
        <v>0</v>
      </c>
      <c r="F416" s="145">
        <v>0</v>
      </c>
      <c r="G416" s="145">
        <v>0</v>
      </c>
      <c r="H416" s="4"/>
      <c r="I416" s="4"/>
      <c r="J416" s="4"/>
      <c r="K416" s="4"/>
    </row>
    <row r="417" spans="1:11" ht="14.1" customHeight="1">
      <c r="A417" s="4"/>
      <c r="B417" s="4"/>
      <c r="C417" s="11" t="s">
        <v>366</v>
      </c>
      <c r="D417" s="145">
        <v>0</v>
      </c>
      <c r="E417" s="145">
        <v>0</v>
      </c>
      <c r="F417" s="145">
        <v>0</v>
      </c>
      <c r="G417" s="145">
        <v>0</v>
      </c>
      <c r="H417" s="4"/>
      <c r="I417" s="4"/>
      <c r="J417" s="4"/>
      <c r="K417" s="4"/>
    </row>
    <row r="418" spans="1:11" ht="14.1" customHeight="1">
      <c r="A418" s="4"/>
      <c r="B418" s="4"/>
      <c r="C418" s="11" t="s">
        <v>365</v>
      </c>
      <c r="D418" s="145">
        <v>0</v>
      </c>
      <c r="E418" s="145">
        <v>0</v>
      </c>
      <c r="F418" s="145">
        <v>0</v>
      </c>
      <c r="G418" s="145">
        <v>0</v>
      </c>
      <c r="H418" s="4"/>
      <c r="I418" s="4"/>
      <c r="J418" s="4"/>
      <c r="K418" s="4"/>
    </row>
    <row r="419" spans="1:11" ht="14.1" customHeight="1">
      <c r="A419" s="4"/>
      <c r="B419" s="4"/>
      <c r="C419" s="11" t="s">
        <v>364</v>
      </c>
      <c r="D419" s="145">
        <v>0</v>
      </c>
      <c r="E419" s="145">
        <v>0</v>
      </c>
      <c r="F419" s="145">
        <v>0</v>
      </c>
      <c r="G419" s="145">
        <v>0</v>
      </c>
      <c r="H419" s="4"/>
      <c r="I419" s="4"/>
      <c r="J419" s="4"/>
      <c r="K419" s="4"/>
    </row>
    <row r="420" spans="1:11" ht="14.1" customHeight="1">
      <c r="A420" s="4"/>
      <c r="B420" s="4"/>
      <c r="C420" s="10" t="s">
        <v>147</v>
      </c>
      <c r="D420" s="145">
        <v>0</v>
      </c>
      <c r="E420" s="145">
        <v>6260000</v>
      </c>
      <c r="F420" s="145">
        <v>0</v>
      </c>
      <c r="G420" s="145">
        <v>0</v>
      </c>
      <c r="H420" s="4"/>
      <c r="I420" s="4"/>
      <c r="J420" s="4"/>
      <c r="K420" s="4"/>
    </row>
    <row r="421" spans="1:11" ht="14.1" customHeight="1">
      <c r="A421" s="4"/>
      <c r="B421" s="4"/>
      <c r="C421" s="14" t="s">
        <v>393</v>
      </c>
      <c r="D421" s="1232" t="s">
        <v>2406</v>
      </c>
      <c r="E421" s="1233"/>
      <c r="F421" s="1233"/>
      <c r="G421" s="1233"/>
      <c r="H421" s="4"/>
      <c r="I421" s="4"/>
      <c r="J421" s="4"/>
      <c r="K421" s="4"/>
    </row>
    <row r="422" spans="1:11" ht="14.1" customHeight="1">
      <c r="A422" s="4"/>
      <c r="B422" s="4"/>
      <c r="C422" s="150" t="s">
        <v>392</v>
      </c>
      <c r="D422" s="1234" t="s">
        <v>1338</v>
      </c>
      <c r="E422" s="1235"/>
      <c r="F422" s="1235"/>
      <c r="G422" s="1235"/>
      <c r="H422" s="4"/>
      <c r="I422" s="4"/>
      <c r="J422" s="4"/>
      <c r="K422" s="4"/>
    </row>
    <row r="423" spans="1:11" ht="14.1" customHeight="1">
      <c r="A423" s="4"/>
      <c r="B423" s="4"/>
      <c r="C423" s="150" t="s">
        <v>15</v>
      </c>
      <c r="D423" s="1234" t="s">
        <v>46</v>
      </c>
      <c r="E423" s="1235"/>
      <c r="F423" s="1235"/>
      <c r="G423" s="1235"/>
      <c r="H423" s="4"/>
      <c r="I423" s="4"/>
      <c r="J423" s="4"/>
      <c r="K423" s="4"/>
    </row>
    <row r="424" spans="1:11" ht="15" customHeight="1">
      <c r="A424" s="4"/>
      <c r="B424" s="4"/>
      <c r="C424" s="13"/>
      <c r="D424" s="143">
        <v>2021</v>
      </c>
      <c r="E424" s="143">
        <v>2022</v>
      </c>
      <c r="F424" s="143">
        <v>2023</v>
      </c>
      <c r="G424" s="143">
        <v>2024</v>
      </c>
      <c r="H424" s="4"/>
      <c r="I424" s="4"/>
      <c r="J424" s="4"/>
      <c r="K424" s="4"/>
    </row>
    <row r="425" spans="1:11" ht="15" customHeight="1">
      <c r="A425" s="4"/>
      <c r="B425" s="4"/>
      <c r="C425" s="12"/>
      <c r="D425" s="144" t="s">
        <v>7</v>
      </c>
      <c r="E425" s="144" t="s">
        <v>8</v>
      </c>
      <c r="F425" s="144" t="s">
        <v>8</v>
      </c>
      <c r="G425" s="144" t="s">
        <v>8</v>
      </c>
      <c r="H425" s="4"/>
      <c r="I425" s="4"/>
      <c r="J425" s="4"/>
      <c r="K425" s="4"/>
    </row>
    <row r="426" spans="1:11" ht="14.1" customHeight="1">
      <c r="A426" s="4"/>
      <c r="B426" s="4"/>
      <c r="C426" s="7" t="s">
        <v>16</v>
      </c>
      <c r="D426" s="142" t="s">
        <v>361</v>
      </c>
      <c r="E426" s="142" t="s">
        <v>420</v>
      </c>
      <c r="F426" s="142" t="s">
        <v>396</v>
      </c>
      <c r="G426" s="142" t="s">
        <v>395</v>
      </c>
      <c r="H426" s="4"/>
      <c r="I426" s="4"/>
      <c r="J426" s="4"/>
      <c r="K426" s="4"/>
    </row>
    <row r="427" spans="1:11" ht="14.1" customHeight="1">
      <c r="A427" s="4"/>
      <c r="B427" s="4"/>
      <c r="C427" s="7" t="s">
        <v>506</v>
      </c>
      <c r="D427" s="142" t="s">
        <v>385</v>
      </c>
      <c r="E427" s="142" t="s">
        <v>1339</v>
      </c>
      <c r="F427" s="142" t="s">
        <v>1340</v>
      </c>
      <c r="G427" s="142" t="s">
        <v>737</v>
      </c>
      <c r="H427" s="4"/>
      <c r="I427" s="4"/>
      <c r="J427" s="4"/>
      <c r="K427" s="4"/>
    </row>
    <row r="428" spans="1:11" ht="14.1" customHeight="1">
      <c r="A428" s="4"/>
      <c r="B428" s="4"/>
      <c r="C428" s="7" t="s">
        <v>504</v>
      </c>
      <c r="D428" s="142" t="s">
        <v>385</v>
      </c>
      <c r="E428" s="142" t="s">
        <v>1011</v>
      </c>
      <c r="F428" s="142" t="s">
        <v>1011</v>
      </c>
      <c r="G428" s="142" t="s">
        <v>1011</v>
      </c>
      <c r="H428" s="4"/>
      <c r="I428" s="4"/>
      <c r="J428" s="4"/>
      <c r="K428" s="4"/>
    </row>
    <row r="429" spans="1:11" ht="14.1" customHeight="1">
      <c r="A429" s="4"/>
      <c r="B429" s="4"/>
      <c r="C429" s="7" t="s">
        <v>388</v>
      </c>
      <c r="D429" s="142" t="s">
        <v>361</v>
      </c>
      <c r="E429" s="142" t="s">
        <v>361</v>
      </c>
      <c r="F429" s="142" t="s">
        <v>1245</v>
      </c>
      <c r="G429" s="142" t="s">
        <v>394</v>
      </c>
      <c r="H429" s="4"/>
      <c r="I429" s="4"/>
      <c r="J429" s="4"/>
      <c r="K429" s="4"/>
    </row>
    <row r="430" spans="1:11" ht="14.1" customHeight="1">
      <c r="A430" s="4"/>
      <c r="B430" s="4"/>
      <c r="C430" s="7" t="s">
        <v>387</v>
      </c>
      <c r="D430" s="142" t="s">
        <v>361</v>
      </c>
      <c r="E430" s="142" t="s">
        <v>361</v>
      </c>
      <c r="F430" s="142" t="s">
        <v>1245</v>
      </c>
      <c r="G430" s="142" t="s">
        <v>394</v>
      </c>
      <c r="H430" s="4"/>
      <c r="I430" s="4"/>
      <c r="J430" s="4"/>
      <c r="K430" s="4"/>
    </row>
    <row r="431" spans="1:11" ht="14.1" customHeight="1">
      <c r="A431" s="4"/>
      <c r="B431" s="4"/>
      <c r="C431" s="7" t="s">
        <v>22</v>
      </c>
      <c r="D431" s="142" t="s">
        <v>361</v>
      </c>
      <c r="E431" s="142" t="s">
        <v>361</v>
      </c>
      <c r="F431" s="142" t="s">
        <v>385</v>
      </c>
      <c r="G431" s="142" t="s">
        <v>385</v>
      </c>
      <c r="H431" s="4"/>
      <c r="I431" s="4"/>
      <c r="J431" s="4"/>
      <c r="K431" s="4"/>
    </row>
    <row r="432" spans="1:11" ht="14.1" customHeight="1">
      <c r="A432" s="4"/>
      <c r="B432" s="4"/>
      <c r="C432" s="1236" t="s">
        <v>384</v>
      </c>
      <c r="D432" s="1237"/>
      <c r="E432" s="1237"/>
      <c r="F432" s="1237"/>
      <c r="G432" s="1237"/>
      <c r="H432" s="4"/>
      <c r="I432" s="4"/>
      <c r="J432" s="4"/>
      <c r="K432" s="4"/>
    </row>
    <row r="433" spans="1:11" ht="14.1" customHeight="1">
      <c r="A433" s="4"/>
      <c r="B433" s="4"/>
      <c r="C433" s="13"/>
      <c r="D433" s="143">
        <v>2021</v>
      </c>
      <c r="E433" s="143">
        <v>2022</v>
      </c>
      <c r="F433" s="143">
        <v>2023</v>
      </c>
      <c r="G433" s="143">
        <v>2024</v>
      </c>
      <c r="H433" s="4"/>
      <c r="I433" s="4"/>
      <c r="J433" s="4"/>
      <c r="K433" s="4"/>
    </row>
    <row r="434" spans="1:11" ht="14.1" customHeight="1">
      <c r="A434" s="4"/>
      <c r="B434" s="4"/>
      <c r="C434" s="12"/>
      <c r="D434" s="144" t="s">
        <v>7</v>
      </c>
      <c r="E434" s="144" t="s">
        <v>8</v>
      </c>
      <c r="F434" s="144" t="s">
        <v>8</v>
      </c>
      <c r="G434" s="144" t="s">
        <v>8</v>
      </c>
      <c r="H434" s="4"/>
      <c r="I434" s="4"/>
      <c r="J434" s="4"/>
      <c r="K434" s="4"/>
    </row>
    <row r="435" spans="1:11" ht="14.1" customHeight="1">
      <c r="A435" s="4"/>
      <c r="B435" s="4"/>
      <c r="C435" s="11" t="s">
        <v>381</v>
      </c>
      <c r="D435" s="145">
        <v>0</v>
      </c>
      <c r="E435" s="145">
        <v>0</v>
      </c>
      <c r="F435" s="145">
        <v>0</v>
      </c>
      <c r="G435" s="145">
        <v>0</v>
      </c>
      <c r="H435" s="4"/>
      <c r="I435" s="4"/>
      <c r="J435" s="4"/>
      <c r="K435" s="4"/>
    </row>
    <row r="436" spans="1:11" ht="14.1" customHeight="1">
      <c r="A436" s="4"/>
      <c r="B436" s="4"/>
      <c r="C436" s="11" t="s">
        <v>370</v>
      </c>
      <c r="D436" s="145">
        <v>0</v>
      </c>
      <c r="E436" s="145">
        <v>0</v>
      </c>
      <c r="F436" s="145">
        <v>0</v>
      </c>
      <c r="G436" s="145">
        <v>0</v>
      </c>
      <c r="H436" s="4"/>
      <c r="I436" s="4"/>
      <c r="J436" s="4"/>
      <c r="K436" s="4"/>
    </row>
    <row r="437" spans="1:11" ht="14.1" customHeight="1">
      <c r="A437" s="4"/>
      <c r="B437" s="4"/>
      <c r="C437" s="11" t="s">
        <v>374</v>
      </c>
      <c r="D437" s="145">
        <v>0</v>
      </c>
      <c r="E437" s="145">
        <v>0</v>
      </c>
      <c r="F437" s="145">
        <v>0</v>
      </c>
      <c r="G437" s="145">
        <v>0</v>
      </c>
      <c r="H437" s="4"/>
      <c r="I437" s="4"/>
      <c r="J437" s="4"/>
      <c r="K437" s="4"/>
    </row>
    <row r="438" spans="1:11" ht="14.1" customHeight="1">
      <c r="A438" s="4"/>
      <c r="B438" s="4"/>
      <c r="C438" s="11" t="s">
        <v>380</v>
      </c>
      <c r="D438" s="145">
        <v>0</v>
      </c>
      <c r="E438" s="145">
        <v>0</v>
      </c>
      <c r="F438" s="145">
        <v>0</v>
      </c>
      <c r="G438" s="145">
        <v>0</v>
      </c>
      <c r="H438" s="4"/>
      <c r="I438" s="4"/>
      <c r="J438" s="4"/>
      <c r="K438" s="4"/>
    </row>
    <row r="439" spans="1:11" ht="14.1" customHeight="1">
      <c r="A439" s="4"/>
      <c r="B439" s="4"/>
      <c r="C439" s="11" t="s">
        <v>370</v>
      </c>
      <c r="D439" s="145">
        <v>0</v>
      </c>
      <c r="E439" s="145">
        <v>0</v>
      </c>
      <c r="F439" s="145">
        <v>0</v>
      </c>
      <c r="G439" s="145">
        <v>0</v>
      </c>
      <c r="H439" s="4"/>
      <c r="I439" s="4"/>
      <c r="J439" s="4"/>
      <c r="K439" s="4"/>
    </row>
    <row r="440" spans="1:11" ht="14.1" customHeight="1">
      <c r="A440" s="4"/>
      <c r="B440" s="4"/>
      <c r="C440" s="11" t="s">
        <v>374</v>
      </c>
      <c r="D440" s="145">
        <v>0</v>
      </c>
      <c r="E440" s="145">
        <v>0</v>
      </c>
      <c r="F440" s="145">
        <v>0</v>
      </c>
      <c r="G440" s="145">
        <v>0</v>
      </c>
      <c r="H440" s="4"/>
      <c r="I440" s="4"/>
      <c r="J440" s="4"/>
      <c r="K440" s="4"/>
    </row>
    <row r="441" spans="1:11" ht="14.1" customHeight="1">
      <c r="A441" s="4"/>
      <c r="B441" s="4"/>
      <c r="C441" s="11" t="s">
        <v>379</v>
      </c>
      <c r="D441" s="145">
        <v>0</v>
      </c>
      <c r="E441" s="145">
        <v>0</v>
      </c>
      <c r="F441" s="145">
        <v>0</v>
      </c>
      <c r="G441" s="145">
        <v>0</v>
      </c>
      <c r="H441" s="4"/>
      <c r="I441" s="4"/>
      <c r="J441" s="4"/>
      <c r="K441" s="4"/>
    </row>
    <row r="442" spans="1:11" ht="14.1" customHeight="1">
      <c r="A442" s="4"/>
      <c r="B442" s="4"/>
      <c r="C442" s="11" t="s">
        <v>370</v>
      </c>
      <c r="D442" s="145">
        <v>0</v>
      </c>
      <c r="E442" s="145">
        <v>0</v>
      </c>
      <c r="F442" s="145">
        <v>0</v>
      </c>
      <c r="G442" s="145">
        <v>0</v>
      </c>
      <c r="H442" s="4"/>
      <c r="I442" s="4"/>
      <c r="J442" s="4"/>
      <c r="K442" s="4"/>
    </row>
    <row r="443" spans="1:11" ht="14.1" customHeight="1">
      <c r="A443" s="4"/>
      <c r="B443" s="4"/>
      <c r="C443" s="11" t="s">
        <v>374</v>
      </c>
      <c r="D443" s="145">
        <v>0</v>
      </c>
      <c r="E443" s="145">
        <v>0</v>
      </c>
      <c r="F443" s="145">
        <v>0</v>
      </c>
      <c r="G443" s="145">
        <v>0</v>
      </c>
      <c r="H443" s="4"/>
      <c r="I443" s="4"/>
      <c r="J443" s="4"/>
      <c r="K443" s="4"/>
    </row>
    <row r="444" spans="1:11" ht="14.1" customHeight="1">
      <c r="A444" s="4"/>
      <c r="B444" s="4"/>
      <c r="C444" s="11" t="s">
        <v>378</v>
      </c>
      <c r="D444" s="145">
        <v>0</v>
      </c>
      <c r="E444" s="145">
        <v>0</v>
      </c>
      <c r="F444" s="145">
        <v>0</v>
      </c>
      <c r="G444" s="145">
        <v>0</v>
      </c>
      <c r="H444" s="4"/>
      <c r="I444" s="4"/>
      <c r="J444" s="4"/>
      <c r="K444" s="4"/>
    </row>
    <row r="445" spans="1:11" ht="14.1" customHeight="1">
      <c r="A445" s="4"/>
      <c r="B445" s="4"/>
      <c r="C445" s="11" t="s">
        <v>370</v>
      </c>
      <c r="D445" s="145">
        <v>0</v>
      </c>
      <c r="E445" s="145">
        <v>0</v>
      </c>
      <c r="F445" s="145">
        <v>0</v>
      </c>
      <c r="G445" s="145">
        <v>0</v>
      </c>
      <c r="H445" s="4"/>
      <c r="I445" s="4"/>
      <c r="J445" s="4"/>
      <c r="K445" s="4"/>
    </row>
    <row r="446" spans="1:11" ht="14.1" customHeight="1">
      <c r="A446" s="4"/>
      <c r="B446" s="4"/>
      <c r="C446" s="11" t="s">
        <v>374</v>
      </c>
      <c r="D446" s="145">
        <v>0</v>
      </c>
      <c r="E446" s="145">
        <v>0</v>
      </c>
      <c r="F446" s="145">
        <v>0</v>
      </c>
      <c r="G446" s="145">
        <v>0</v>
      </c>
      <c r="H446" s="4"/>
      <c r="I446" s="4"/>
      <c r="J446" s="4"/>
      <c r="K446" s="4"/>
    </row>
    <row r="447" spans="1:11" ht="14.1" customHeight="1">
      <c r="A447" s="4"/>
      <c r="B447" s="4"/>
      <c r="C447" s="11" t="s">
        <v>383</v>
      </c>
      <c r="D447" s="145">
        <v>0</v>
      </c>
      <c r="E447" s="145">
        <v>0</v>
      </c>
      <c r="F447" s="145">
        <v>0</v>
      </c>
      <c r="G447" s="145">
        <v>0</v>
      </c>
      <c r="H447" s="4"/>
      <c r="I447" s="4"/>
      <c r="J447" s="4"/>
      <c r="K447" s="4"/>
    </row>
    <row r="448" spans="1:11" ht="14.1" customHeight="1">
      <c r="A448" s="4"/>
      <c r="B448" s="4"/>
      <c r="C448" s="11" t="s">
        <v>370</v>
      </c>
      <c r="D448" s="145">
        <v>0</v>
      </c>
      <c r="E448" s="145">
        <v>0</v>
      </c>
      <c r="F448" s="145">
        <v>0</v>
      </c>
      <c r="G448" s="145">
        <v>0</v>
      </c>
      <c r="H448" s="4"/>
      <c r="I448" s="4"/>
      <c r="J448" s="4"/>
      <c r="K448" s="4"/>
    </row>
    <row r="449" spans="1:11" ht="14.1" customHeight="1">
      <c r="A449" s="4"/>
      <c r="B449" s="4"/>
      <c r="C449" s="11" t="s">
        <v>374</v>
      </c>
      <c r="D449" s="145">
        <v>0</v>
      </c>
      <c r="E449" s="145">
        <v>0</v>
      </c>
      <c r="F449" s="145">
        <v>0</v>
      </c>
      <c r="G449" s="145">
        <v>0</v>
      </c>
      <c r="H449" s="4"/>
      <c r="I449" s="4"/>
      <c r="J449" s="4"/>
      <c r="K449" s="4"/>
    </row>
    <row r="450" spans="1:11" ht="14.1" customHeight="1">
      <c r="A450" s="4"/>
      <c r="B450" s="4"/>
      <c r="C450" s="11" t="s">
        <v>376</v>
      </c>
      <c r="D450" s="145">
        <v>0</v>
      </c>
      <c r="E450" s="145">
        <v>0</v>
      </c>
      <c r="F450" s="145">
        <v>0</v>
      </c>
      <c r="G450" s="145">
        <v>0</v>
      </c>
      <c r="H450" s="4"/>
      <c r="I450" s="4"/>
      <c r="J450" s="4"/>
      <c r="K450" s="4"/>
    </row>
    <row r="451" spans="1:11" ht="14.1" customHeight="1">
      <c r="A451" s="4"/>
      <c r="B451" s="4"/>
      <c r="C451" s="11" t="s">
        <v>370</v>
      </c>
      <c r="D451" s="145">
        <v>0</v>
      </c>
      <c r="E451" s="145">
        <v>0</v>
      </c>
      <c r="F451" s="145">
        <v>0</v>
      </c>
      <c r="G451" s="145">
        <v>0</v>
      </c>
      <c r="H451" s="4"/>
      <c r="I451" s="4"/>
      <c r="J451" s="4"/>
      <c r="K451" s="4"/>
    </row>
    <row r="452" spans="1:11" ht="14.1" customHeight="1">
      <c r="A452" s="4"/>
      <c r="B452" s="4"/>
      <c r="C452" s="11" t="s">
        <v>374</v>
      </c>
      <c r="D452" s="145">
        <v>0</v>
      </c>
      <c r="E452" s="145">
        <v>0</v>
      </c>
      <c r="F452" s="145">
        <v>0</v>
      </c>
      <c r="G452" s="145">
        <v>0</v>
      </c>
      <c r="H452" s="4"/>
      <c r="I452" s="4"/>
      <c r="J452" s="4"/>
      <c r="K452" s="4"/>
    </row>
    <row r="453" spans="1:11" ht="14.1" customHeight="1">
      <c r="A453" s="4"/>
      <c r="B453" s="4"/>
      <c r="C453" s="11" t="s">
        <v>375</v>
      </c>
      <c r="D453" s="145">
        <v>0</v>
      </c>
      <c r="E453" s="145">
        <v>0</v>
      </c>
      <c r="F453" s="145">
        <v>0</v>
      </c>
      <c r="G453" s="145">
        <v>0</v>
      </c>
      <c r="H453" s="4"/>
      <c r="I453" s="4"/>
      <c r="J453" s="4"/>
      <c r="K453" s="4"/>
    </row>
    <row r="454" spans="1:11" ht="14.1" customHeight="1">
      <c r="A454" s="4"/>
      <c r="B454" s="4"/>
      <c r="C454" s="11" t="s">
        <v>370</v>
      </c>
      <c r="D454" s="145">
        <v>0</v>
      </c>
      <c r="E454" s="145">
        <v>0</v>
      </c>
      <c r="F454" s="145">
        <v>0</v>
      </c>
      <c r="G454" s="145">
        <v>0</v>
      </c>
      <c r="H454" s="4"/>
      <c r="I454" s="4"/>
      <c r="J454" s="4"/>
      <c r="K454" s="4"/>
    </row>
    <row r="455" spans="1:11" ht="14.1" customHeight="1">
      <c r="A455" s="4"/>
      <c r="B455" s="4"/>
      <c r="C455" s="11" t="s">
        <v>374</v>
      </c>
      <c r="D455" s="145">
        <v>0</v>
      </c>
      <c r="E455" s="145">
        <v>0</v>
      </c>
      <c r="F455" s="145">
        <v>0</v>
      </c>
      <c r="G455" s="145">
        <v>0</v>
      </c>
      <c r="H455" s="4"/>
      <c r="I455" s="4"/>
      <c r="J455" s="4"/>
      <c r="K455" s="4"/>
    </row>
    <row r="456" spans="1:11" ht="14.1" customHeight="1">
      <c r="A456" s="4"/>
      <c r="B456" s="4"/>
      <c r="C456" s="11" t="s">
        <v>373</v>
      </c>
      <c r="D456" s="145">
        <v>0</v>
      </c>
      <c r="E456" s="145">
        <v>0</v>
      </c>
      <c r="F456" s="145">
        <v>0</v>
      </c>
      <c r="G456" s="145">
        <v>0</v>
      </c>
      <c r="H456" s="4"/>
      <c r="I456" s="4"/>
      <c r="J456" s="4"/>
      <c r="K456" s="4"/>
    </row>
    <row r="457" spans="1:11" ht="14.1" customHeight="1">
      <c r="A457" s="4"/>
      <c r="B457" s="4"/>
      <c r="C457" s="11" t="s">
        <v>370</v>
      </c>
      <c r="D457" s="145">
        <v>0</v>
      </c>
      <c r="E457" s="145">
        <v>0</v>
      </c>
      <c r="F457" s="145">
        <v>0</v>
      </c>
      <c r="G457" s="145">
        <v>0</v>
      </c>
      <c r="H457" s="4"/>
      <c r="I457" s="4"/>
      <c r="J457" s="4"/>
      <c r="K457" s="4"/>
    </row>
    <row r="458" spans="1:11" ht="14.1" customHeight="1">
      <c r="A458" s="4"/>
      <c r="B458" s="4"/>
      <c r="C458" s="11" t="s">
        <v>369</v>
      </c>
      <c r="D458" s="145">
        <v>0</v>
      </c>
      <c r="E458" s="145">
        <v>0</v>
      </c>
      <c r="F458" s="145">
        <v>0</v>
      </c>
      <c r="G458" s="145">
        <v>0</v>
      </c>
      <c r="H458" s="4"/>
      <c r="I458" s="4"/>
      <c r="J458" s="4"/>
      <c r="K458" s="4"/>
    </row>
    <row r="459" spans="1:11" ht="14.1" customHeight="1">
      <c r="A459" s="4"/>
      <c r="B459" s="4"/>
      <c r="C459" s="11" t="s">
        <v>368</v>
      </c>
      <c r="D459" s="145">
        <v>0</v>
      </c>
      <c r="E459" s="145">
        <v>0</v>
      </c>
      <c r="F459" s="145">
        <v>0</v>
      </c>
      <c r="G459" s="145">
        <v>0</v>
      </c>
      <c r="H459" s="4"/>
      <c r="I459" s="4"/>
      <c r="J459" s="4"/>
      <c r="K459" s="4"/>
    </row>
    <row r="460" spans="1:11" ht="14.1" customHeight="1">
      <c r="A460" s="4"/>
      <c r="B460" s="4"/>
      <c r="C460" s="11" t="s">
        <v>367</v>
      </c>
      <c r="D460" s="145">
        <v>0</v>
      </c>
      <c r="E460" s="145">
        <v>0</v>
      </c>
      <c r="F460" s="145">
        <v>0</v>
      </c>
      <c r="G460" s="145">
        <v>0</v>
      </c>
      <c r="H460" s="4"/>
      <c r="I460" s="4"/>
      <c r="J460" s="4"/>
      <c r="K460" s="4"/>
    </row>
    <row r="461" spans="1:11" ht="14.1" customHeight="1">
      <c r="A461" s="4"/>
      <c r="B461" s="4"/>
      <c r="C461" s="11" t="s">
        <v>366</v>
      </c>
      <c r="D461" s="145">
        <v>0</v>
      </c>
      <c r="E461" s="145">
        <v>0</v>
      </c>
      <c r="F461" s="145">
        <v>0</v>
      </c>
      <c r="G461" s="145">
        <v>0</v>
      </c>
      <c r="H461" s="4"/>
      <c r="I461" s="4"/>
      <c r="J461" s="4"/>
      <c r="K461" s="4"/>
    </row>
    <row r="462" spans="1:11" ht="14.1" customHeight="1">
      <c r="A462" s="4"/>
      <c r="B462" s="4"/>
      <c r="C462" s="11" t="s">
        <v>372</v>
      </c>
      <c r="D462" s="145">
        <v>0</v>
      </c>
      <c r="E462" s="145">
        <v>22500000</v>
      </c>
      <c r="F462" s="145">
        <v>4500000</v>
      </c>
      <c r="G462" s="145">
        <v>3000000</v>
      </c>
      <c r="H462" s="4"/>
      <c r="I462" s="4"/>
      <c r="J462" s="4"/>
      <c r="K462" s="4"/>
    </row>
    <row r="463" spans="1:11" ht="14.1" customHeight="1">
      <c r="A463" s="4"/>
      <c r="B463" s="4"/>
      <c r="C463" s="11" t="s">
        <v>370</v>
      </c>
      <c r="D463" s="145">
        <v>0</v>
      </c>
      <c r="E463" s="145">
        <v>22500000</v>
      </c>
      <c r="F463" s="145">
        <v>4500000</v>
      </c>
      <c r="G463" s="145">
        <v>3000000</v>
      </c>
      <c r="H463" s="4"/>
      <c r="I463" s="4"/>
      <c r="J463" s="4"/>
      <c r="K463" s="4"/>
    </row>
    <row r="464" spans="1:11" ht="14.1" customHeight="1">
      <c r="A464" s="4"/>
      <c r="B464" s="4"/>
      <c r="C464" s="11" t="s">
        <v>369</v>
      </c>
      <c r="D464" s="145">
        <v>0</v>
      </c>
      <c r="E464" s="145">
        <v>0</v>
      </c>
      <c r="F464" s="145">
        <v>0</v>
      </c>
      <c r="G464" s="145">
        <v>0</v>
      </c>
      <c r="H464" s="4"/>
      <c r="I464" s="4"/>
      <c r="J464" s="4"/>
      <c r="K464" s="4"/>
    </row>
    <row r="465" spans="1:11" ht="14.1" customHeight="1">
      <c r="A465" s="4"/>
      <c r="B465" s="4"/>
      <c r="C465" s="11" t="s">
        <v>368</v>
      </c>
      <c r="D465" s="145">
        <v>0</v>
      </c>
      <c r="E465" s="145">
        <v>0</v>
      </c>
      <c r="F465" s="145">
        <v>0</v>
      </c>
      <c r="G465" s="145">
        <v>0</v>
      </c>
      <c r="H465" s="4"/>
      <c r="I465" s="4"/>
      <c r="J465" s="4"/>
      <c r="K465" s="4"/>
    </row>
    <row r="466" spans="1:11" ht="14.1" customHeight="1">
      <c r="A466" s="4"/>
      <c r="B466" s="4"/>
      <c r="C466" s="11" t="s">
        <v>367</v>
      </c>
      <c r="D466" s="145">
        <v>0</v>
      </c>
      <c r="E466" s="145">
        <v>0</v>
      </c>
      <c r="F466" s="145">
        <v>0</v>
      </c>
      <c r="G466" s="145">
        <v>0</v>
      </c>
      <c r="H466" s="4"/>
      <c r="I466" s="4"/>
      <c r="J466" s="4"/>
      <c r="K466" s="4"/>
    </row>
    <row r="467" spans="1:11" ht="14.1" customHeight="1">
      <c r="A467" s="4"/>
      <c r="B467" s="4"/>
      <c r="C467" s="11" t="s">
        <v>366</v>
      </c>
      <c r="D467" s="145">
        <v>0</v>
      </c>
      <c r="E467" s="145">
        <v>0</v>
      </c>
      <c r="F467" s="145">
        <v>0</v>
      </c>
      <c r="G467" s="145">
        <v>0</v>
      </c>
      <c r="H467" s="4"/>
      <c r="I467" s="4"/>
      <c r="J467" s="4"/>
      <c r="K467" s="4"/>
    </row>
    <row r="468" spans="1:11" ht="14.1" customHeight="1">
      <c r="A468" s="4"/>
      <c r="B468" s="4"/>
      <c r="C468" s="11" t="s">
        <v>371</v>
      </c>
      <c r="D468" s="145">
        <v>0</v>
      </c>
      <c r="E468" s="145">
        <v>0</v>
      </c>
      <c r="F468" s="145">
        <v>0</v>
      </c>
      <c r="G468" s="145">
        <v>0</v>
      </c>
      <c r="H468" s="4"/>
      <c r="I468" s="4"/>
      <c r="J468" s="4"/>
      <c r="K468" s="4"/>
    </row>
    <row r="469" spans="1:11" ht="14.1" customHeight="1">
      <c r="A469" s="4"/>
      <c r="B469" s="4"/>
      <c r="C469" s="11" t="s">
        <v>370</v>
      </c>
      <c r="D469" s="145">
        <v>0</v>
      </c>
      <c r="E469" s="145">
        <v>0</v>
      </c>
      <c r="F469" s="145">
        <v>0</v>
      </c>
      <c r="G469" s="145">
        <v>0</v>
      </c>
      <c r="H469" s="4"/>
      <c r="I469" s="4"/>
      <c r="J469" s="4"/>
      <c r="K469" s="4"/>
    </row>
    <row r="470" spans="1:11" ht="14.1" customHeight="1">
      <c r="A470" s="4"/>
      <c r="B470" s="4"/>
      <c r="C470" s="11" t="s">
        <v>369</v>
      </c>
      <c r="D470" s="145">
        <v>0</v>
      </c>
      <c r="E470" s="145">
        <v>0</v>
      </c>
      <c r="F470" s="145">
        <v>0</v>
      </c>
      <c r="G470" s="145">
        <v>0</v>
      </c>
      <c r="H470" s="4"/>
      <c r="I470" s="4"/>
      <c r="J470" s="4"/>
      <c r="K470" s="4"/>
    </row>
    <row r="471" spans="1:11" ht="14.1" customHeight="1">
      <c r="A471" s="4"/>
      <c r="B471" s="4"/>
      <c r="C471" s="11" t="s">
        <v>368</v>
      </c>
      <c r="D471" s="145">
        <v>0</v>
      </c>
      <c r="E471" s="145">
        <v>0</v>
      </c>
      <c r="F471" s="145">
        <v>0</v>
      </c>
      <c r="G471" s="145">
        <v>0</v>
      </c>
      <c r="H471" s="4"/>
      <c r="I471" s="4"/>
      <c r="J471" s="4"/>
      <c r="K471" s="4"/>
    </row>
    <row r="472" spans="1:11" ht="14.1" customHeight="1">
      <c r="A472" s="4"/>
      <c r="B472" s="4"/>
      <c r="C472" s="11" t="s">
        <v>367</v>
      </c>
      <c r="D472" s="145">
        <v>0</v>
      </c>
      <c r="E472" s="145">
        <v>0</v>
      </c>
      <c r="F472" s="145">
        <v>0</v>
      </c>
      <c r="G472" s="145">
        <v>0</v>
      </c>
      <c r="H472" s="4"/>
      <c r="I472" s="4"/>
      <c r="J472" s="4"/>
      <c r="K472" s="4"/>
    </row>
    <row r="473" spans="1:11" ht="14.1" customHeight="1">
      <c r="A473" s="4"/>
      <c r="B473" s="4"/>
      <c r="C473" s="11" t="s">
        <v>366</v>
      </c>
      <c r="D473" s="145">
        <v>0</v>
      </c>
      <c r="E473" s="145">
        <v>0</v>
      </c>
      <c r="F473" s="145">
        <v>0</v>
      </c>
      <c r="G473" s="145">
        <v>0</v>
      </c>
      <c r="H473" s="4"/>
      <c r="I473" s="4"/>
      <c r="J473" s="4"/>
      <c r="K473" s="4"/>
    </row>
    <row r="474" spans="1:11" ht="14.1" customHeight="1">
      <c r="A474" s="4"/>
      <c r="B474" s="4"/>
      <c r="C474" s="11" t="s">
        <v>365</v>
      </c>
      <c r="D474" s="145">
        <v>0</v>
      </c>
      <c r="E474" s="145">
        <v>0</v>
      </c>
      <c r="F474" s="145">
        <v>0</v>
      </c>
      <c r="G474" s="145">
        <v>0</v>
      </c>
      <c r="H474" s="4"/>
      <c r="I474" s="4"/>
      <c r="J474" s="4"/>
      <c r="K474" s="4"/>
    </row>
    <row r="475" spans="1:11" ht="14.1" customHeight="1">
      <c r="A475" s="4"/>
      <c r="B475" s="4"/>
      <c r="C475" s="11" t="s">
        <v>364</v>
      </c>
      <c r="D475" s="145">
        <v>0</v>
      </c>
      <c r="E475" s="145">
        <v>0</v>
      </c>
      <c r="F475" s="145">
        <v>0</v>
      </c>
      <c r="G475" s="145">
        <v>0</v>
      </c>
      <c r="H475" s="4"/>
      <c r="I475" s="4"/>
      <c r="J475" s="4"/>
      <c r="K475" s="4"/>
    </row>
    <row r="476" spans="1:11" ht="14.1" customHeight="1">
      <c r="A476" s="4"/>
      <c r="B476" s="4"/>
      <c r="C476" s="10" t="s">
        <v>147</v>
      </c>
      <c r="D476" s="145">
        <v>0</v>
      </c>
      <c r="E476" s="145">
        <v>22500000</v>
      </c>
      <c r="F476" s="145">
        <v>4500000</v>
      </c>
      <c r="G476" s="145">
        <v>3000000</v>
      </c>
      <c r="H476" s="4"/>
      <c r="I476" s="4"/>
      <c r="J476" s="4"/>
      <c r="K476" s="4"/>
    </row>
    <row r="477" spans="1:11" ht="14.1" customHeight="1">
      <c r="A477" s="4"/>
      <c r="B477" s="4"/>
      <c r="C477" s="140" t="s">
        <v>1341</v>
      </c>
      <c r="D477" s="1222" t="s">
        <v>1342</v>
      </c>
      <c r="E477" s="1223"/>
      <c r="F477" s="1223"/>
      <c r="G477" s="1223"/>
      <c r="H477" s="4"/>
      <c r="I477" s="4"/>
      <c r="J477" s="4"/>
      <c r="K477" s="4"/>
    </row>
    <row r="478" spans="1:11" ht="14.1" customHeight="1">
      <c r="A478" s="4"/>
      <c r="B478" s="4"/>
      <c r="C478" s="14" t="s">
        <v>393</v>
      </c>
      <c r="D478" s="1232" t="s">
        <v>1343</v>
      </c>
      <c r="E478" s="1233"/>
      <c r="F478" s="1233"/>
      <c r="G478" s="1233"/>
      <c r="H478" s="4"/>
      <c r="I478" s="4"/>
      <c r="J478" s="4"/>
      <c r="K478" s="4"/>
    </row>
    <row r="479" spans="1:11" ht="14.1" customHeight="1">
      <c r="A479" s="4"/>
      <c r="B479" s="4"/>
      <c r="C479" s="150" t="s">
        <v>392</v>
      </c>
      <c r="D479" s="1234" t="s">
        <v>361</v>
      </c>
      <c r="E479" s="1235"/>
      <c r="F479" s="1235"/>
      <c r="G479" s="1235"/>
      <c r="H479" s="4"/>
      <c r="I479" s="4"/>
      <c r="J479" s="4"/>
      <c r="K479" s="4"/>
    </row>
    <row r="480" spans="1:11" ht="14.1" customHeight="1">
      <c r="A480" s="4"/>
      <c r="B480" s="4"/>
      <c r="C480" s="150" t="s">
        <v>15</v>
      </c>
      <c r="D480" s="1234" t="s">
        <v>1344</v>
      </c>
      <c r="E480" s="1235"/>
      <c r="F480" s="1235"/>
      <c r="G480" s="1235"/>
      <c r="H480" s="4"/>
      <c r="I480" s="4"/>
      <c r="J480" s="4"/>
      <c r="K480" s="4"/>
    </row>
    <row r="481" spans="1:11" ht="15" customHeight="1">
      <c r="A481" s="4"/>
      <c r="B481" s="4"/>
      <c r="C481" s="13"/>
      <c r="D481" s="143">
        <v>2021</v>
      </c>
      <c r="E481" s="143">
        <v>2022</v>
      </c>
      <c r="F481" s="143">
        <v>2023</v>
      </c>
      <c r="G481" s="143">
        <v>2024</v>
      </c>
      <c r="H481" s="4"/>
      <c r="I481" s="4"/>
      <c r="J481" s="4"/>
      <c r="K481" s="4"/>
    </row>
    <row r="482" spans="1:11" ht="15" customHeight="1">
      <c r="A482" s="4"/>
      <c r="B482" s="4"/>
      <c r="C482" s="12"/>
      <c r="D482" s="144" t="s">
        <v>7</v>
      </c>
      <c r="E482" s="144" t="s">
        <v>8</v>
      </c>
      <c r="F482" s="144" t="s">
        <v>8</v>
      </c>
      <c r="G482" s="144" t="s">
        <v>8</v>
      </c>
      <c r="H482" s="4"/>
      <c r="I482" s="4"/>
      <c r="J482" s="4"/>
      <c r="K482" s="4"/>
    </row>
    <row r="483" spans="1:11" ht="14.1" customHeight="1">
      <c r="A483" s="4"/>
      <c r="B483" s="4"/>
      <c r="C483" s="7" t="s">
        <v>16</v>
      </c>
      <c r="D483" s="142" t="s">
        <v>361</v>
      </c>
      <c r="E483" s="142" t="s">
        <v>385</v>
      </c>
      <c r="F483" s="142" t="s">
        <v>1345</v>
      </c>
      <c r="G483" s="142" t="s">
        <v>385</v>
      </c>
      <c r="H483" s="4"/>
      <c r="I483" s="4"/>
      <c r="J483" s="4"/>
      <c r="K483" s="4"/>
    </row>
    <row r="484" spans="1:11" ht="14.1" customHeight="1">
      <c r="A484" s="4"/>
      <c r="B484" s="4"/>
      <c r="C484" s="7" t="s">
        <v>506</v>
      </c>
      <c r="D484" s="142" t="s">
        <v>361</v>
      </c>
      <c r="E484" s="142" t="s">
        <v>385</v>
      </c>
      <c r="F484" s="142" t="s">
        <v>1004</v>
      </c>
      <c r="G484" s="142" t="s">
        <v>385</v>
      </c>
      <c r="H484" s="4"/>
      <c r="I484" s="4"/>
      <c r="J484" s="4"/>
      <c r="K484" s="4"/>
    </row>
    <row r="485" spans="1:11" ht="14.1" customHeight="1">
      <c r="A485" s="4"/>
      <c r="B485" s="4"/>
      <c r="C485" s="7" t="s">
        <v>504</v>
      </c>
      <c r="D485" s="142" t="s">
        <v>385</v>
      </c>
      <c r="E485" s="142" t="s">
        <v>385</v>
      </c>
      <c r="F485" s="142" t="s">
        <v>1346</v>
      </c>
      <c r="G485" s="142" t="s">
        <v>385</v>
      </c>
      <c r="H485" s="4"/>
      <c r="I485" s="4"/>
      <c r="J485" s="4"/>
      <c r="K485" s="4"/>
    </row>
    <row r="486" spans="1:11" ht="14.1" customHeight="1">
      <c r="A486" s="4"/>
      <c r="B486" s="4"/>
      <c r="C486" s="7" t="s">
        <v>388</v>
      </c>
      <c r="D486" s="142" t="s">
        <v>361</v>
      </c>
      <c r="E486" s="142" t="s">
        <v>361</v>
      </c>
      <c r="F486" s="142" t="s">
        <v>361</v>
      </c>
      <c r="G486" s="142" t="s">
        <v>430</v>
      </c>
      <c r="H486" s="4"/>
      <c r="I486" s="4"/>
      <c r="J486" s="4"/>
      <c r="K486" s="4"/>
    </row>
    <row r="487" spans="1:11" ht="14.1" customHeight="1">
      <c r="A487" s="4"/>
      <c r="B487" s="4"/>
      <c r="C487" s="7" t="s">
        <v>387</v>
      </c>
      <c r="D487" s="142" t="s">
        <v>361</v>
      </c>
      <c r="E487" s="142" t="s">
        <v>361</v>
      </c>
      <c r="F487" s="142" t="s">
        <v>361</v>
      </c>
      <c r="G487" s="142" t="s">
        <v>430</v>
      </c>
      <c r="H487" s="4"/>
      <c r="I487" s="4"/>
      <c r="J487" s="4"/>
      <c r="K487" s="4"/>
    </row>
    <row r="488" spans="1:11" ht="14.1" customHeight="1">
      <c r="A488" s="4"/>
      <c r="B488" s="4"/>
      <c r="C488" s="7" t="s">
        <v>22</v>
      </c>
      <c r="D488" s="142" t="s">
        <v>361</v>
      </c>
      <c r="E488" s="142" t="s">
        <v>361</v>
      </c>
      <c r="F488" s="142" t="s">
        <v>361</v>
      </c>
      <c r="G488" s="142" t="s">
        <v>430</v>
      </c>
      <c r="H488" s="4"/>
      <c r="I488" s="4"/>
      <c r="J488" s="4"/>
      <c r="K488" s="4"/>
    </row>
    <row r="489" spans="1:11" ht="14.1" customHeight="1">
      <c r="A489" s="4"/>
      <c r="B489" s="4"/>
      <c r="C489" s="1236" t="s">
        <v>384</v>
      </c>
      <c r="D489" s="1237"/>
      <c r="E489" s="1237"/>
      <c r="F489" s="1237"/>
      <c r="G489" s="1237"/>
      <c r="H489" s="4"/>
      <c r="I489" s="4"/>
      <c r="J489" s="4"/>
      <c r="K489" s="4"/>
    </row>
    <row r="490" spans="1:11" ht="14.1" customHeight="1">
      <c r="A490" s="4"/>
      <c r="B490" s="4"/>
      <c r="C490" s="13"/>
      <c r="D490" s="143">
        <v>2021</v>
      </c>
      <c r="E490" s="143">
        <v>2022</v>
      </c>
      <c r="F490" s="143">
        <v>2023</v>
      </c>
      <c r="G490" s="143">
        <v>2024</v>
      </c>
      <c r="H490" s="4"/>
      <c r="I490" s="4"/>
      <c r="J490" s="4"/>
      <c r="K490" s="4"/>
    </row>
    <row r="491" spans="1:11" ht="14.1" customHeight="1">
      <c r="A491" s="4"/>
      <c r="B491" s="4"/>
      <c r="C491" s="12"/>
      <c r="D491" s="144" t="s">
        <v>7</v>
      </c>
      <c r="E491" s="144" t="s">
        <v>8</v>
      </c>
      <c r="F491" s="144" t="s">
        <v>8</v>
      </c>
      <c r="G491" s="144" t="s">
        <v>8</v>
      </c>
      <c r="H491" s="4"/>
      <c r="I491" s="4"/>
      <c r="J491" s="4"/>
      <c r="K491" s="4"/>
    </row>
    <row r="492" spans="1:11" ht="14.1" customHeight="1">
      <c r="A492" s="4"/>
      <c r="B492" s="4"/>
      <c r="C492" s="11" t="s">
        <v>381</v>
      </c>
      <c r="D492" s="21" t="s">
        <v>361</v>
      </c>
      <c r="E492" s="145">
        <v>0</v>
      </c>
      <c r="F492" s="145">
        <v>0</v>
      </c>
      <c r="G492" s="145">
        <v>0</v>
      </c>
      <c r="H492" s="4"/>
      <c r="I492" s="4"/>
      <c r="J492" s="4"/>
      <c r="K492" s="4"/>
    </row>
    <row r="493" spans="1:11" ht="14.1" customHeight="1">
      <c r="A493" s="4"/>
      <c r="B493" s="4"/>
      <c r="C493" s="11" t="s">
        <v>370</v>
      </c>
      <c r="D493" s="21" t="s">
        <v>361</v>
      </c>
      <c r="E493" s="145">
        <v>0</v>
      </c>
      <c r="F493" s="145">
        <v>0</v>
      </c>
      <c r="G493" s="145">
        <v>0</v>
      </c>
      <c r="H493" s="4"/>
      <c r="I493" s="4"/>
      <c r="J493" s="4"/>
      <c r="K493" s="4"/>
    </row>
    <row r="494" spans="1:11" ht="14.1" customHeight="1">
      <c r="A494" s="4"/>
      <c r="B494" s="4"/>
      <c r="C494" s="11" t="s">
        <v>374</v>
      </c>
      <c r="D494" s="21" t="s">
        <v>361</v>
      </c>
      <c r="E494" s="145">
        <v>0</v>
      </c>
      <c r="F494" s="145">
        <v>0</v>
      </c>
      <c r="G494" s="145">
        <v>0</v>
      </c>
      <c r="H494" s="4"/>
      <c r="I494" s="4"/>
      <c r="J494" s="4"/>
      <c r="K494" s="4"/>
    </row>
    <row r="495" spans="1:11" ht="14.1" customHeight="1">
      <c r="A495" s="4"/>
      <c r="B495" s="4"/>
      <c r="C495" s="11" t="s">
        <v>380</v>
      </c>
      <c r="D495" s="21" t="s">
        <v>361</v>
      </c>
      <c r="E495" s="145">
        <v>0</v>
      </c>
      <c r="F495" s="145">
        <v>0</v>
      </c>
      <c r="G495" s="145">
        <v>0</v>
      </c>
      <c r="H495" s="4"/>
      <c r="I495" s="4"/>
      <c r="J495" s="4"/>
      <c r="K495" s="4"/>
    </row>
    <row r="496" spans="1:11" ht="14.1" customHeight="1">
      <c r="A496" s="4"/>
      <c r="B496" s="4"/>
      <c r="C496" s="11" t="s">
        <v>370</v>
      </c>
      <c r="D496" s="21" t="s">
        <v>361</v>
      </c>
      <c r="E496" s="145">
        <v>0</v>
      </c>
      <c r="F496" s="145">
        <v>0</v>
      </c>
      <c r="G496" s="145">
        <v>0</v>
      </c>
      <c r="H496" s="4"/>
      <c r="I496" s="4"/>
      <c r="J496" s="4"/>
      <c r="K496" s="4"/>
    </row>
    <row r="497" spans="1:11" ht="14.1" customHeight="1">
      <c r="A497" s="4"/>
      <c r="B497" s="4"/>
      <c r="C497" s="11" t="s">
        <v>374</v>
      </c>
      <c r="D497" s="21" t="s">
        <v>361</v>
      </c>
      <c r="E497" s="145">
        <v>0</v>
      </c>
      <c r="F497" s="145">
        <v>0</v>
      </c>
      <c r="G497" s="145">
        <v>0</v>
      </c>
      <c r="H497" s="4"/>
      <c r="I497" s="4"/>
      <c r="J497" s="4"/>
      <c r="K497" s="4"/>
    </row>
    <row r="498" spans="1:11" ht="14.1" customHeight="1">
      <c r="A498" s="4"/>
      <c r="B498" s="4"/>
      <c r="C498" s="11" t="s">
        <v>379</v>
      </c>
      <c r="D498" s="21" t="s">
        <v>361</v>
      </c>
      <c r="E498" s="145">
        <v>0</v>
      </c>
      <c r="F498" s="145">
        <v>0</v>
      </c>
      <c r="G498" s="145">
        <v>0</v>
      </c>
      <c r="H498" s="4"/>
      <c r="I498" s="4"/>
      <c r="J498" s="4"/>
      <c r="K498" s="4"/>
    </row>
    <row r="499" spans="1:11" ht="14.1" customHeight="1">
      <c r="A499" s="4"/>
      <c r="B499" s="4"/>
      <c r="C499" s="11" t="s">
        <v>370</v>
      </c>
      <c r="D499" s="21" t="s">
        <v>361</v>
      </c>
      <c r="E499" s="145">
        <v>0</v>
      </c>
      <c r="F499" s="145">
        <v>0</v>
      </c>
      <c r="G499" s="145">
        <v>0</v>
      </c>
      <c r="H499" s="4"/>
      <c r="I499" s="4"/>
      <c r="J499" s="4"/>
      <c r="K499" s="4"/>
    </row>
    <row r="500" spans="1:11" ht="14.1" customHeight="1">
      <c r="A500" s="4"/>
      <c r="B500" s="4"/>
      <c r="C500" s="11" t="s">
        <v>374</v>
      </c>
      <c r="D500" s="21" t="s">
        <v>361</v>
      </c>
      <c r="E500" s="145">
        <v>0</v>
      </c>
      <c r="F500" s="145">
        <v>0</v>
      </c>
      <c r="G500" s="145">
        <v>0</v>
      </c>
      <c r="H500" s="4"/>
      <c r="I500" s="4"/>
      <c r="J500" s="4"/>
      <c r="K500" s="4"/>
    </row>
    <row r="501" spans="1:11" ht="14.1" customHeight="1">
      <c r="A501" s="4"/>
      <c r="B501" s="4"/>
      <c r="C501" s="11" t="s">
        <v>378</v>
      </c>
      <c r="D501" s="21" t="s">
        <v>361</v>
      </c>
      <c r="E501" s="145">
        <v>0</v>
      </c>
      <c r="F501" s="145">
        <v>0</v>
      </c>
      <c r="G501" s="145">
        <v>0</v>
      </c>
      <c r="H501" s="4"/>
      <c r="I501" s="4"/>
      <c r="J501" s="4"/>
      <c r="K501" s="4"/>
    </row>
    <row r="502" spans="1:11" ht="14.1" customHeight="1">
      <c r="A502" s="4"/>
      <c r="B502" s="4"/>
      <c r="C502" s="11" t="s">
        <v>370</v>
      </c>
      <c r="D502" s="21" t="s">
        <v>361</v>
      </c>
      <c r="E502" s="145">
        <v>0</v>
      </c>
      <c r="F502" s="145">
        <v>0</v>
      </c>
      <c r="G502" s="145">
        <v>0</v>
      </c>
      <c r="H502" s="4"/>
      <c r="I502" s="4"/>
      <c r="J502" s="4"/>
      <c r="K502" s="4"/>
    </row>
    <row r="503" spans="1:11" ht="14.1" customHeight="1">
      <c r="A503" s="4"/>
      <c r="B503" s="4"/>
      <c r="C503" s="11" t="s">
        <v>374</v>
      </c>
      <c r="D503" s="21" t="s">
        <v>361</v>
      </c>
      <c r="E503" s="145">
        <v>0</v>
      </c>
      <c r="F503" s="145">
        <v>0</v>
      </c>
      <c r="G503" s="145">
        <v>0</v>
      </c>
      <c r="H503" s="4"/>
      <c r="I503" s="4"/>
      <c r="J503" s="4"/>
      <c r="K503" s="4"/>
    </row>
    <row r="504" spans="1:11" ht="14.1" customHeight="1">
      <c r="A504" s="4"/>
      <c r="B504" s="4"/>
      <c r="C504" s="11" t="s">
        <v>383</v>
      </c>
      <c r="D504" s="21" t="s">
        <v>361</v>
      </c>
      <c r="E504" s="145">
        <v>0</v>
      </c>
      <c r="F504" s="145">
        <v>0</v>
      </c>
      <c r="G504" s="145">
        <v>0</v>
      </c>
      <c r="H504" s="4"/>
      <c r="I504" s="4"/>
      <c r="J504" s="4"/>
      <c r="K504" s="4"/>
    </row>
    <row r="505" spans="1:11" ht="14.1" customHeight="1">
      <c r="A505" s="4"/>
      <c r="B505" s="4"/>
      <c r="C505" s="11" t="s">
        <v>370</v>
      </c>
      <c r="D505" s="21" t="s">
        <v>361</v>
      </c>
      <c r="E505" s="145">
        <v>0</v>
      </c>
      <c r="F505" s="145">
        <v>0</v>
      </c>
      <c r="G505" s="145">
        <v>0</v>
      </c>
      <c r="H505" s="4"/>
      <c r="I505" s="4"/>
      <c r="J505" s="4"/>
      <c r="K505" s="4"/>
    </row>
    <row r="506" spans="1:11" ht="14.1" customHeight="1">
      <c r="A506" s="4"/>
      <c r="B506" s="4"/>
      <c r="C506" s="11" t="s">
        <v>374</v>
      </c>
      <c r="D506" s="21" t="s">
        <v>361</v>
      </c>
      <c r="E506" s="145">
        <v>0</v>
      </c>
      <c r="F506" s="145">
        <v>0</v>
      </c>
      <c r="G506" s="145">
        <v>0</v>
      </c>
      <c r="H506" s="4"/>
      <c r="I506" s="4"/>
      <c r="J506" s="4"/>
      <c r="K506" s="4"/>
    </row>
    <row r="507" spans="1:11" ht="14.1" customHeight="1">
      <c r="A507" s="4"/>
      <c r="B507" s="4"/>
      <c r="C507" s="11" t="s">
        <v>376</v>
      </c>
      <c r="D507" s="21" t="s">
        <v>361</v>
      </c>
      <c r="E507" s="145">
        <v>0</v>
      </c>
      <c r="F507" s="145">
        <v>0</v>
      </c>
      <c r="G507" s="145">
        <v>0</v>
      </c>
      <c r="H507" s="4"/>
      <c r="I507" s="4"/>
      <c r="J507" s="4"/>
      <c r="K507" s="4"/>
    </row>
    <row r="508" spans="1:11" ht="14.1" customHeight="1">
      <c r="A508" s="4"/>
      <c r="B508" s="4"/>
      <c r="C508" s="11" t="s">
        <v>370</v>
      </c>
      <c r="D508" s="21" t="s">
        <v>361</v>
      </c>
      <c r="E508" s="145">
        <v>0</v>
      </c>
      <c r="F508" s="145">
        <v>0</v>
      </c>
      <c r="G508" s="145">
        <v>0</v>
      </c>
      <c r="H508" s="4"/>
      <c r="I508" s="4"/>
      <c r="J508" s="4"/>
      <c r="K508" s="4"/>
    </row>
    <row r="509" spans="1:11" ht="14.1" customHeight="1">
      <c r="A509" s="4"/>
      <c r="B509" s="4"/>
      <c r="C509" s="11" t="s">
        <v>374</v>
      </c>
      <c r="D509" s="21" t="s">
        <v>361</v>
      </c>
      <c r="E509" s="145">
        <v>0</v>
      </c>
      <c r="F509" s="145">
        <v>0</v>
      </c>
      <c r="G509" s="145">
        <v>0</v>
      </c>
      <c r="H509" s="4"/>
      <c r="I509" s="4"/>
      <c r="J509" s="4"/>
      <c r="K509" s="4"/>
    </row>
    <row r="510" spans="1:11" ht="14.1" customHeight="1">
      <c r="A510" s="4"/>
      <c r="B510" s="4"/>
      <c r="C510" s="11" t="s">
        <v>375</v>
      </c>
      <c r="D510" s="21" t="s">
        <v>361</v>
      </c>
      <c r="E510" s="145">
        <v>0</v>
      </c>
      <c r="F510" s="145">
        <v>0</v>
      </c>
      <c r="G510" s="145">
        <v>0</v>
      </c>
      <c r="H510" s="4"/>
      <c r="I510" s="4"/>
      <c r="J510" s="4"/>
      <c r="K510" s="4"/>
    </row>
    <row r="511" spans="1:11" ht="14.1" customHeight="1">
      <c r="A511" s="4"/>
      <c r="B511" s="4"/>
      <c r="C511" s="11" t="s">
        <v>370</v>
      </c>
      <c r="D511" s="21" t="s">
        <v>361</v>
      </c>
      <c r="E511" s="145">
        <v>0</v>
      </c>
      <c r="F511" s="145">
        <v>0</v>
      </c>
      <c r="G511" s="145">
        <v>0</v>
      </c>
      <c r="H511" s="4"/>
      <c r="I511" s="4"/>
      <c r="J511" s="4"/>
      <c r="K511" s="4"/>
    </row>
    <row r="512" spans="1:11" ht="14.1" customHeight="1">
      <c r="A512" s="4"/>
      <c r="B512" s="4"/>
      <c r="C512" s="11" t="s">
        <v>374</v>
      </c>
      <c r="D512" s="21" t="s">
        <v>361</v>
      </c>
      <c r="E512" s="145">
        <v>0</v>
      </c>
      <c r="F512" s="145">
        <v>0</v>
      </c>
      <c r="G512" s="145">
        <v>0</v>
      </c>
      <c r="H512" s="4"/>
      <c r="I512" s="4"/>
      <c r="J512" s="4"/>
      <c r="K512" s="4"/>
    </row>
    <row r="513" spans="1:11" ht="14.1" customHeight="1">
      <c r="A513" s="4"/>
      <c r="B513" s="4"/>
      <c r="C513" s="11" t="s">
        <v>373</v>
      </c>
      <c r="D513" s="21" t="s">
        <v>361</v>
      </c>
      <c r="E513" s="145">
        <v>0</v>
      </c>
      <c r="F513" s="145">
        <v>0</v>
      </c>
      <c r="G513" s="145">
        <v>0</v>
      </c>
      <c r="H513" s="4"/>
      <c r="I513" s="4"/>
      <c r="J513" s="4"/>
      <c r="K513" s="4"/>
    </row>
    <row r="514" spans="1:11" ht="14.1" customHeight="1">
      <c r="A514" s="4"/>
      <c r="B514" s="4"/>
      <c r="C514" s="11" t="s">
        <v>370</v>
      </c>
      <c r="D514" s="21" t="s">
        <v>361</v>
      </c>
      <c r="E514" s="145">
        <v>0</v>
      </c>
      <c r="F514" s="145">
        <v>0</v>
      </c>
      <c r="G514" s="145">
        <v>0</v>
      </c>
      <c r="H514" s="4"/>
      <c r="I514" s="4"/>
      <c r="J514" s="4"/>
      <c r="K514" s="4"/>
    </row>
    <row r="515" spans="1:11" ht="14.1" customHeight="1">
      <c r="A515" s="4"/>
      <c r="B515" s="4"/>
      <c r="C515" s="11" t="s">
        <v>369</v>
      </c>
      <c r="D515" s="21" t="s">
        <v>361</v>
      </c>
      <c r="E515" s="145">
        <v>0</v>
      </c>
      <c r="F515" s="145">
        <v>0</v>
      </c>
      <c r="G515" s="145">
        <v>0</v>
      </c>
      <c r="H515" s="4"/>
      <c r="I515" s="4"/>
      <c r="J515" s="4"/>
      <c r="K515" s="4"/>
    </row>
    <row r="516" spans="1:11" ht="14.1" customHeight="1">
      <c r="A516" s="4"/>
      <c r="B516" s="4"/>
      <c r="C516" s="11" t="s">
        <v>368</v>
      </c>
      <c r="D516" s="21" t="s">
        <v>361</v>
      </c>
      <c r="E516" s="145">
        <v>0</v>
      </c>
      <c r="F516" s="145">
        <v>0</v>
      </c>
      <c r="G516" s="145">
        <v>0</v>
      </c>
      <c r="H516" s="4"/>
      <c r="I516" s="4"/>
      <c r="J516" s="4"/>
      <c r="K516" s="4"/>
    </row>
    <row r="517" spans="1:11" ht="14.1" customHeight="1">
      <c r="A517" s="4"/>
      <c r="B517" s="4"/>
      <c r="C517" s="11" t="s">
        <v>367</v>
      </c>
      <c r="D517" s="21" t="s">
        <v>361</v>
      </c>
      <c r="E517" s="145">
        <v>0</v>
      </c>
      <c r="F517" s="145">
        <v>0</v>
      </c>
      <c r="G517" s="145">
        <v>0</v>
      </c>
      <c r="H517" s="4"/>
      <c r="I517" s="4"/>
      <c r="J517" s="4"/>
      <c r="K517" s="4"/>
    </row>
    <row r="518" spans="1:11" ht="14.1" customHeight="1">
      <c r="A518" s="4"/>
      <c r="B518" s="4"/>
      <c r="C518" s="11" t="s">
        <v>366</v>
      </c>
      <c r="D518" s="21" t="s">
        <v>361</v>
      </c>
      <c r="E518" s="145">
        <v>0</v>
      </c>
      <c r="F518" s="145">
        <v>0</v>
      </c>
      <c r="G518" s="145">
        <v>0</v>
      </c>
      <c r="H518" s="4"/>
      <c r="I518" s="4"/>
      <c r="J518" s="4"/>
      <c r="K518" s="4"/>
    </row>
    <row r="519" spans="1:11" ht="14.1" customHeight="1">
      <c r="A519" s="4"/>
      <c r="B519" s="4"/>
      <c r="C519" s="11" t="s">
        <v>372</v>
      </c>
      <c r="D519" s="21" t="s">
        <v>361</v>
      </c>
      <c r="E519" s="145">
        <v>0</v>
      </c>
      <c r="F519" s="145">
        <v>5000000</v>
      </c>
      <c r="G519" s="145">
        <v>0</v>
      </c>
      <c r="H519" s="4"/>
      <c r="I519" s="4"/>
      <c r="J519" s="4"/>
      <c r="K519" s="4"/>
    </row>
    <row r="520" spans="1:11" ht="14.1" customHeight="1">
      <c r="A520" s="4"/>
      <c r="B520" s="4"/>
      <c r="C520" s="11" t="s">
        <v>370</v>
      </c>
      <c r="D520" s="21" t="s">
        <v>361</v>
      </c>
      <c r="E520" s="145">
        <v>0</v>
      </c>
      <c r="F520" s="145">
        <v>5000000</v>
      </c>
      <c r="G520" s="145">
        <v>0</v>
      </c>
      <c r="H520" s="4"/>
      <c r="I520" s="4"/>
      <c r="J520" s="4"/>
      <c r="K520" s="4"/>
    </row>
    <row r="521" spans="1:11" ht="14.1" customHeight="1">
      <c r="A521" s="4"/>
      <c r="B521" s="4"/>
      <c r="C521" s="11" t="s">
        <v>369</v>
      </c>
      <c r="D521" s="21" t="s">
        <v>361</v>
      </c>
      <c r="E521" s="145">
        <v>0</v>
      </c>
      <c r="F521" s="145">
        <v>0</v>
      </c>
      <c r="G521" s="145">
        <v>0</v>
      </c>
      <c r="H521" s="4"/>
      <c r="I521" s="4"/>
      <c r="J521" s="4"/>
      <c r="K521" s="4"/>
    </row>
    <row r="522" spans="1:11" ht="14.1" customHeight="1">
      <c r="A522" s="4"/>
      <c r="B522" s="4"/>
      <c r="C522" s="11" t="s">
        <v>368</v>
      </c>
      <c r="D522" s="21" t="s">
        <v>361</v>
      </c>
      <c r="E522" s="145">
        <v>0</v>
      </c>
      <c r="F522" s="145">
        <v>0</v>
      </c>
      <c r="G522" s="145">
        <v>0</v>
      </c>
      <c r="H522" s="4"/>
      <c r="I522" s="4"/>
      <c r="J522" s="4"/>
      <c r="K522" s="4"/>
    </row>
    <row r="523" spans="1:11" ht="14.1" customHeight="1">
      <c r="A523" s="4"/>
      <c r="B523" s="4"/>
      <c r="C523" s="11" t="s">
        <v>367</v>
      </c>
      <c r="D523" s="21" t="s">
        <v>361</v>
      </c>
      <c r="E523" s="145">
        <v>0</v>
      </c>
      <c r="F523" s="145">
        <v>0</v>
      </c>
      <c r="G523" s="145">
        <v>0</v>
      </c>
      <c r="H523" s="4"/>
      <c r="I523" s="4"/>
      <c r="J523" s="4"/>
      <c r="K523" s="4"/>
    </row>
    <row r="524" spans="1:11" ht="14.1" customHeight="1">
      <c r="A524" s="4"/>
      <c r="B524" s="4"/>
      <c r="C524" s="11" t="s">
        <v>366</v>
      </c>
      <c r="D524" s="21" t="s">
        <v>361</v>
      </c>
      <c r="E524" s="145">
        <v>0</v>
      </c>
      <c r="F524" s="145">
        <v>0</v>
      </c>
      <c r="G524" s="145">
        <v>0</v>
      </c>
      <c r="H524" s="4"/>
      <c r="I524" s="4"/>
      <c r="J524" s="4"/>
      <c r="K524" s="4"/>
    </row>
    <row r="525" spans="1:11" ht="14.1" customHeight="1">
      <c r="A525" s="4"/>
      <c r="B525" s="4"/>
      <c r="C525" s="11" t="s">
        <v>371</v>
      </c>
      <c r="D525" s="21" t="s">
        <v>361</v>
      </c>
      <c r="E525" s="145">
        <v>0</v>
      </c>
      <c r="F525" s="145">
        <v>0</v>
      </c>
      <c r="G525" s="145">
        <v>0</v>
      </c>
      <c r="H525" s="4"/>
      <c r="I525" s="4"/>
      <c r="J525" s="4"/>
      <c r="K525" s="4"/>
    </row>
    <row r="526" spans="1:11" ht="14.1" customHeight="1">
      <c r="A526" s="4"/>
      <c r="B526" s="4"/>
      <c r="C526" s="11" t="s">
        <v>370</v>
      </c>
      <c r="D526" s="21" t="s">
        <v>361</v>
      </c>
      <c r="E526" s="145">
        <v>0</v>
      </c>
      <c r="F526" s="145">
        <v>0</v>
      </c>
      <c r="G526" s="145">
        <v>0</v>
      </c>
      <c r="H526" s="4"/>
      <c r="I526" s="4"/>
      <c r="J526" s="4"/>
      <c r="K526" s="4"/>
    </row>
    <row r="527" spans="1:11" ht="14.1" customHeight="1">
      <c r="A527" s="4"/>
      <c r="B527" s="4"/>
      <c r="C527" s="11" t="s">
        <v>369</v>
      </c>
      <c r="D527" s="21" t="s">
        <v>361</v>
      </c>
      <c r="E527" s="145">
        <v>0</v>
      </c>
      <c r="F527" s="145">
        <v>0</v>
      </c>
      <c r="G527" s="145">
        <v>0</v>
      </c>
      <c r="H527" s="4"/>
      <c r="I527" s="4"/>
      <c r="J527" s="4"/>
      <c r="K527" s="4"/>
    </row>
    <row r="528" spans="1:11" ht="14.1" customHeight="1">
      <c r="A528" s="4"/>
      <c r="B528" s="4"/>
      <c r="C528" s="11" t="s">
        <v>368</v>
      </c>
      <c r="D528" s="21" t="s">
        <v>361</v>
      </c>
      <c r="E528" s="145">
        <v>0</v>
      </c>
      <c r="F528" s="145">
        <v>0</v>
      </c>
      <c r="G528" s="145">
        <v>0</v>
      </c>
      <c r="H528" s="4"/>
      <c r="I528" s="4"/>
      <c r="J528" s="4"/>
      <c r="K528" s="4"/>
    </row>
    <row r="529" spans="1:11" ht="14.1" customHeight="1">
      <c r="A529" s="4"/>
      <c r="B529" s="4"/>
      <c r="C529" s="11" t="s">
        <v>367</v>
      </c>
      <c r="D529" s="21" t="s">
        <v>361</v>
      </c>
      <c r="E529" s="145">
        <v>0</v>
      </c>
      <c r="F529" s="145">
        <v>0</v>
      </c>
      <c r="G529" s="145">
        <v>0</v>
      </c>
      <c r="H529" s="4"/>
      <c r="I529" s="4"/>
      <c r="J529" s="4"/>
      <c r="K529" s="4"/>
    </row>
    <row r="530" spans="1:11" ht="14.1" customHeight="1">
      <c r="A530" s="4"/>
      <c r="B530" s="4"/>
      <c r="C530" s="11" t="s">
        <v>366</v>
      </c>
      <c r="D530" s="21" t="s">
        <v>361</v>
      </c>
      <c r="E530" s="145">
        <v>0</v>
      </c>
      <c r="F530" s="145">
        <v>0</v>
      </c>
      <c r="G530" s="145">
        <v>0</v>
      </c>
      <c r="H530" s="4"/>
      <c r="I530" s="4"/>
      <c r="J530" s="4"/>
      <c r="K530" s="4"/>
    </row>
    <row r="531" spans="1:11" ht="14.1" customHeight="1">
      <c r="A531" s="4"/>
      <c r="B531" s="4"/>
      <c r="C531" s="11" t="s">
        <v>365</v>
      </c>
      <c r="D531" s="21" t="s">
        <v>361</v>
      </c>
      <c r="E531" s="145">
        <v>0</v>
      </c>
      <c r="F531" s="145">
        <v>0</v>
      </c>
      <c r="G531" s="145">
        <v>0</v>
      </c>
      <c r="H531" s="4"/>
      <c r="I531" s="4"/>
      <c r="J531" s="4"/>
      <c r="K531" s="4"/>
    </row>
    <row r="532" spans="1:11" ht="14.1" customHeight="1">
      <c r="A532" s="4"/>
      <c r="B532" s="4"/>
      <c r="C532" s="11" t="s">
        <v>364</v>
      </c>
      <c r="D532" s="21" t="s">
        <v>361</v>
      </c>
      <c r="E532" s="145">
        <v>0</v>
      </c>
      <c r="F532" s="145">
        <v>0</v>
      </c>
      <c r="G532" s="145">
        <v>0</v>
      </c>
      <c r="H532" s="4"/>
      <c r="I532" s="4"/>
      <c r="J532" s="4"/>
      <c r="K532" s="4"/>
    </row>
    <row r="533" spans="1:11" ht="14.1" customHeight="1">
      <c r="A533" s="4"/>
      <c r="B533" s="4"/>
      <c r="C533" s="10" t="s">
        <v>147</v>
      </c>
      <c r="D533" s="145">
        <v>0</v>
      </c>
      <c r="E533" s="145">
        <v>0</v>
      </c>
      <c r="F533" s="145">
        <v>5000000</v>
      </c>
      <c r="G533" s="145">
        <v>0</v>
      </c>
      <c r="H533" s="4"/>
      <c r="I533" s="4"/>
      <c r="J533" s="4"/>
      <c r="K533" s="4"/>
    </row>
    <row r="534" spans="1:11" ht="14.1" customHeight="1">
      <c r="A534" s="4"/>
      <c r="B534" s="4"/>
      <c r="C534" s="14" t="s">
        <v>393</v>
      </c>
      <c r="D534" s="1232" t="s">
        <v>1347</v>
      </c>
      <c r="E534" s="1233"/>
      <c r="F534" s="1233"/>
      <c r="G534" s="1233"/>
      <c r="H534" s="4"/>
      <c r="I534" s="4"/>
      <c r="J534" s="4"/>
      <c r="K534" s="4"/>
    </row>
    <row r="535" spans="1:11" ht="14.1" customHeight="1">
      <c r="A535" s="4"/>
      <c r="B535" s="4"/>
      <c r="C535" s="150" t="s">
        <v>392</v>
      </c>
      <c r="D535" s="1234" t="s">
        <v>361</v>
      </c>
      <c r="E535" s="1235"/>
      <c r="F535" s="1235"/>
      <c r="G535" s="1235"/>
      <c r="H535" s="4"/>
      <c r="I535" s="4"/>
      <c r="J535" s="4"/>
      <c r="K535" s="4"/>
    </row>
    <row r="536" spans="1:11" ht="14.1" customHeight="1">
      <c r="A536" s="4"/>
      <c r="B536" s="4"/>
      <c r="C536" s="150" t="s">
        <v>15</v>
      </c>
      <c r="D536" s="1234" t="s">
        <v>258</v>
      </c>
      <c r="E536" s="1235"/>
      <c r="F536" s="1235"/>
      <c r="G536" s="1235"/>
      <c r="H536" s="4"/>
      <c r="I536" s="4"/>
      <c r="J536" s="4"/>
      <c r="K536" s="4"/>
    </row>
    <row r="537" spans="1:11" ht="15" customHeight="1">
      <c r="A537" s="4"/>
      <c r="B537" s="4"/>
      <c r="C537" s="13"/>
      <c r="D537" s="143">
        <v>2021</v>
      </c>
      <c r="E537" s="143">
        <v>2022</v>
      </c>
      <c r="F537" s="143">
        <v>2023</v>
      </c>
      <c r="G537" s="143">
        <v>2024</v>
      </c>
      <c r="H537" s="4"/>
      <c r="I537" s="4"/>
      <c r="J537" s="4"/>
      <c r="K537" s="4"/>
    </row>
    <row r="538" spans="1:11" ht="15" customHeight="1">
      <c r="A538" s="4"/>
      <c r="B538" s="4"/>
      <c r="C538" s="12"/>
      <c r="D538" s="144" t="s">
        <v>7</v>
      </c>
      <c r="E538" s="144" t="s">
        <v>8</v>
      </c>
      <c r="F538" s="144" t="s">
        <v>8</v>
      </c>
      <c r="G538" s="144" t="s">
        <v>8</v>
      </c>
      <c r="H538" s="4"/>
      <c r="I538" s="4"/>
      <c r="J538" s="4"/>
      <c r="K538" s="4"/>
    </row>
    <row r="539" spans="1:11" ht="14.1" customHeight="1">
      <c r="A539" s="4"/>
      <c r="B539" s="4"/>
      <c r="C539" s="7" t="s">
        <v>16</v>
      </c>
      <c r="D539" s="142" t="s">
        <v>361</v>
      </c>
      <c r="E539" s="142" t="s">
        <v>385</v>
      </c>
      <c r="F539" s="142" t="s">
        <v>1348</v>
      </c>
      <c r="G539" s="142" t="s">
        <v>385</v>
      </c>
      <c r="H539" s="4"/>
      <c r="I539" s="4"/>
      <c r="J539" s="4"/>
      <c r="K539" s="4"/>
    </row>
    <row r="540" spans="1:11" ht="14.1" customHeight="1">
      <c r="A540" s="4"/>
      <c r="B540" s="4"/>
      <c r="C540" s="7" t="s">
        <v>506</v>
      </c>
      <c r="D540" s="142" t="s">
        <v>361</v>
      </c>
      <c r="E540" s="142" t="s">
        <v>385</v>
      </c>
      <c r="F540" s="142" t="s">
        <v>1349</v>
      </c>
      <c r="G540" s="142" t="s">
        <v>385</v>
      </c>
      <c r="H540" s="4"/>
      <c r="I540" s="4"/>
      <c r="J540" s="4"/>
      <c r="K540" s="4"/>
    </row>
    <row r="541" spans="1:11" ht="14.1" customHeight="1">
      <c r="A541" s="4"/>
      <c r="B541" s="4"/>
      <c r="C541" s="7" t="s">
        <v>504</v>
      </c>
      <c r="D541" s="142" t="s">
        <v>385</v>
      </c>
      <c r="E541" s="142" t="s">
        <v>385</v>
      </c>
      <c r="F541" s="142" t="s">
        <v>1350</v>
      </c>
      <c r="G541" s="142" t="s">
        <v>385</v>
      </c>
      <c r="H541" s="4"/>
      <c r="I541" s="4"/>
      <c r="J541" s="4"/>
      <c r="K541" s="4"/>
    </row>
    <row r="542" spans="1:11" ht="14.1" customHeight="1">
      <c r="A542" s="4"/>
      <c r="B542" s="4"/>
      <c r="C542" s="7" t="s">
        <v>388</v>
      </c>
      <c r="D542" s="142" t="s">
        <v>361</v>
      </c>
      <c r="E542" s="142" t="s">
        <v>361</v>
      </c>
      <c r="F542" s="142" t="s">
        <v>361</v>
      </c>
      <c r="G542" s="142" t="s">
        <v>430</v>
      </c>
      <c r="H542" s="4"/>
      <c r="I542" s="4"/>
      <c r="J542" s="4"/>
      <c r="K542" s="4"/>
    </row>
    <row r="543" spans="1:11" ht="14.1" customHeight="1">
      <c r="A543" s="4"/>
      <c r="B543" s="4"/>
      <c r="C543" s="7" t="s">
        <v>387</v>
      </c>
      <c r="D543" s="142" t="s">
        <v>361</v>
      </c>
      <c r="E543" s="142" t="s">
        <v>361</v>
      </c>
      <c r="F543" s="142" t="s">
        <v>361</v>
      </c>
      <c r="G543" s="142" t="s">
        <v>430</v>
      </c>
      <c r="H543" s="4"/>
      <c r="I543" s="4"/>
      <c r="J543" s="4"/>
      <c r="K543" s="4"/>
    </row>
    <row r="544" spans="1:11" ht="14.1" customHeight="1">
      <c r="A544" s="4"/>
      <c r="B544" s="4"/>
      <c r="C544" s="7" t="s">
        <v>22</v>
      </c>
      <c r="D544" s="142" t="s">
        <v>361</v>
      </c>
      <c r="E544" s="142" t="s">
        <v>361</v>
      </c>
      <c r="F544" s="142" t="s">
        <v>361</v>
      </c>
      <c r="G544" s="142" t="s">
        <v>430</v>
      </c>
      <c r="H544" s="4"/>
      <c r="I544" s="4"/>
      <c r="J544" s="4"/>
      <c r="K544" s="4"/>
    </row>
    <row r="545" spans="1:11" ht="14.1" customHeight="1">
      <c r="A545" s="4"/>
      <c r="B545" s="4"/>
      <c r="C545" s="1236" t="s">
        <v>384</v>
      </c>
      <c r="D545" s="1237"/>
      <c r="E545" s="1237"/>
      <c r="F545" s="1237"/>
      <c r="G545" s="1237"/>
      <c r="H545" s="4"/>
      <c r="I545" s="4"/>
      <c r="J545" s="4"/>
      <c r="K545" s="4"/>
    </row>
    <row r="546" spans="1:11" ht="14.1" customHeight="1">
      <c r="A546" s="4"/>
      <c r="B546" s="4"/>
      <c r="C546" s="13"/>
      <c r="D546" s="143">
        <v>2021</v>
      </c>
      <c r="E546" s="143">
        <v>2022</v>
      </c>
      <c r="F546" s="143">
        <v>2023</v>
      </c>
      <c r="G546" s="143">
        <v>2024</v>
      </c>
      <c r="H546" s="4"/>
      <c r="I546" s="4"/>
      <c r="J546" s="4"/>
      <c r="K546" s="4"/>
    </row>
    <row r="547" spans="1:11" ht="14.1" customHeight="1">
      <c r="A547" s="4"/>
      <c r="B547" s="4"/>
      <c r="C547" s="12"/>
      <c r="D547" s="144" t="s">
        <v>7</v>
      </c>
      <c r="E547" s="144" t="s">
        <v>8</v>
      </c>
      <c r="F547" s="144" t="s">
        <v>8</v>
      </c>
      <c r="G547" s="144" t="s">
        <v>8</v>
      </c>
      <c r="H547" s="4"/>
      <c r="I547" s="4"/>
      <c r="J547" s="4"/>
      <c r="K547" s="4"/>
    </row>
    <row r="548" spans="1:11" ht="14.1" customHeight="1">
      <c r="A548" s="4"/>
      <c r="B548" s="4"/>
      <c r="C548" s="11" t="s">
        <v>381</v>
      </c>
      <c r="D548" s="21" t="s">
        <v>361</v>
      </c>
      <c r="E548" s="145">
        <v>0</v>
      </c>
      <c r="F548" s="145">
        <v>0</v>
      </c>
      <c r="G548" s="145">
        <v>0</v>
      </c>
      <c r="H548" s="4"/>
      <c r="I548" s="4"/>
      <c r="J548" s="4"/>
      <c r="K548" s="4"/>
    </row>
    <row r="549" spans="1:11" ht="14.1" customHeight="1">
      <c r="A549" s="4"/>
      <c r="B549" s="4"/>
      <c r="C549" s="11" t="s">
        <v>370</v>
      </c>
      <c r="D549" s="21" t="s">
        <v>361</v>
      </c>
      <c r="E549" s="145">
        <v>0</v>
      </c>
      <c r="F549" s="145">
        <v>0</v>
      </c>
      <c r="G549" s="145">
        <v>0</v>
      </c>
      <c r="H549" s="4"/>
      <c r="I549" s="4"/>
      <c r="J549" s="4"/>
      <c r="K549" s="4"/>
    </row>
    <row r="550" spans="1:11" ht="14.1" customHeight="1">
      <c r="A550" s="4"/>
      <c r="B550" s="4"/>
      <c r="C550" s="11" t="s">
        <v>374</v>
      </c>
      <c r="D550" s="21" t="s">
        <v>361</v>
      </c>
      <c r="E550" s="145">
        <v>0</v>
      </c>
      <c r="F550" s="145">
        <v>0</v>
      </c>
      <c r="G550" s="145">
        <v>0</v>
      </c>
      <c r="H550" s="4"/>
      <c r="I550" s="4"/>
      <c r="J550" s="4"/>
      <c r="K550" s="4"/>
    </row>
    <row r="551" spans="1:11" ht="14.1" customHeight="1">
      <c r="A551" s="4"/>
      <c r="B551" s="4"/>
      <c r="C551" s="11" t="s">
        <v>380</v>
      </c>
      <c r="D551" s="21" t="s">
        <v>361</v>
      </c>
      <c r="E551" s="145">
        <v>0</v>
      </c>
      <c r="F551" s="145">
        <v>0</v>
      </c>
      <c r="G551" s="145">
        <v>0</v>
      </c>
      <c r="H551" s="4"/>
      <c r="I551" s="4"/>
      <c r="J551" s="4"/>
      <c r="K551" s="4"/>
    </row>
    <row r="552" spans="1:11" ht="14.1" customHeight="1">
      <c r="A552" s="4"/>
      <c r="B552" s="4"/>
      <c r="C552" s="11" t="s">
        <v>370</v>
      </c>
      <c r="D552" s="21" t="s">
        <v>361</v>
      </c>
      <c r="E552" s="145">
        <v>0</v>
      </c>
      <c r="F552" s="145">
        <v>0</v>
      </c>
      <c r="G552" s="145">
        <v>0</v>
      </c>
      <c r="H552" s="4"/>
      <c r="I552" s="4"/>
      <c r="J552" s="4"/>
      <c r="K552" s="4"/>
    </row>
    <row r="553" spans="1:11" ht="14.1" customHeight="1">
      <c r="A553" s="4"/>
      <c r="B553" s="4"/>
      <c r="C553" s="11" t="s">
        <v>374</v>
      </c>
      <c r="D553" s="21" t="s">
        <v>361</v>
      </c>
      <c r="E553" s="145">
        <v>0</v>
      </c>
      <c r="F553" s="145">
        <v>0</v>
      </c>
      <c r="G553" s="145">
        <v>0</v>
      </c>
      <c r="H553" s="4"/>
      <c r="I553" s="4"/>
      <c r="J553" s="4"/>
      <c r="K553" s="4"/>
    </row>
    <row r="554" spans="1:11" ht="14.1" customHeight="1">
      <c r="A554" s="4"/>
      <c r="B554" s="4"/>
      <c r="C554" s="11" t="s">
        <v>379</v>
      </c>
      <c r="D554" s="21" t="s">
        <v>361</v>
      </c>
      <c r="E554" s="145">
        <v>0</v>
      </c>
      <c r="F554" s="145">
        <v>0</v>
      </c>
      <c r="G554" s="145">
        <v>0</v>
      </c>
      <c r="H554" s="4"/>
      <c r="I554" s="4"/>
      <c r="J554" s="4"/>
      <c r="K554" s="4"/>
    </row>
    <row r="555" spans="1:11" ht="14.1" customHeight="1">
      <c r="A555" s="4"/>
      <c r="B555" s="4"/>
      <c r="C555" s="11" t="s">
        <v>370</v>
      </c>
      <c r="D555" s="21" t="s">
        <v>361</v>
      </c>
      <c r="E555" s="145">
        <v>0</v>
      </c>
      <c r="F555" s="145">
        <v>0</v>
      </c>
      <c r="G555" s="145">
        <v>0</v>
      </c>
      <c r="H555" s="4"/>
      <c r="I555" s="4"/>
      <c r="J555" s="4"/>
      <c r="K555" s="4"/>
    </row>
    <row r="556" spans="1:11" ht="14.1" customHeight="1">
      <c r="A556" s="4"/>
      <c r="B556" s="4"/>
      <c r="C556" s="11" t="s">
        <v>374</v>
      </c>
      <c r="D556" s="21" t="s">
        <v>361</v>
      </c>
      <c r="E556" s="145">
        <v>0</v>
      </c>
      <c r="F556" s="145">
        <v>0</v>
      </c>
      <c r="G556" s="145">
        <v>0</v>
      </c>
      <c r="H556" s="4"/>
      <c r="I556" s="4"/>
      <c r="J556" s="4"/>
      <c r="K556" s="4"/>
    </row>
    <row r="557" spans="1:11" ht="14.1" customHeight="1">
      <c r="A557" s="4"/>
      <c r="B557" s="4"/>
      <c r="C557" s="11" t="s">
        <v>378</v>
      </c>
      <c r="D557" s="21" t="s">
        <v>361</v>
      </c>
      <c r="E557" s="145">
        <v>0</v>
      </c>
      <c r="F557" s="145">
        <v>0</v>
      </c>
      <c r="G557" s="145">
        <v>0</v>
      </c>
      <c r="H557" s="4"/>
      <c r="I557" s="4"/>
      <c r="J557" s="4"/>
      <c r="K557" s="4"/>
    </row>
    <row r="558" spans="1:11" ht="14.1" customHeight="1">
      <c r="A558" s="4"/>
      <c r="B558" s="4"/>
      <c r="C558" s="11" t="s">
        <v>370</v>
      </c>
      <c r="D558" s="21" t="s">
        <v>361</v>
      </c>
      <c r="E558" s="145">
        <v>0</v>
      </c>
      <c r="F558" s="145">
        <v>0</v>
      </c>
      <c r="G558" s="145">
        <v>0</v>
      </c>
      <c r="H558" s="4"/>
      <c r="I558" s="4"/>
      <c r="J558" s="4"/>
      <c r="K558" s="4"/>
    </row>
    <row r="559" spans="1:11" ht="14.1" customHeight="1">
      <c r="A559" s="4"/>
      <c r="B559" s="4"/>
      <c r="C559" s="11" t="s">
        <v>374</v>
      </c>
      <c r="D559" s="21" t="s">
        <v>361</v>
      </c>
      <c r="E559" s="145">
        <v>0</v>
      </c>
      <c r="F559" s="145">
        <v>0</v>
      </c>
      <c r="G559" s="145">
        <v>0</v>
      </c>
      <c r="H559" s="4"/>
      <c r="I559" s="4"/>
      <c r="J559" s="4"/>
      <c r="K559" s="4"/>
    </row>
    <row r="560" spans="1:11" ht="14.1" customHeight="1">
      <c r="A560" s="4"/>
      <c r="B560" s="4"/>
      <c r="C560" s="11" t="s">
        <v>383</v>
      </c>
      <c r="D560" s="21" t="s">
        <v>361</v>
      </c>
      <c r="E560" s="145">
        <v>0</v>
      </c>
      <c r="F560" s="145">
        <v>0</v>
      </c>
      <c r="G560" s="145">
        <v>0</v>
      </c>
      <c r="H560" s="4"/>
      <c r="I560" s="4"/>
      <c r="J560" s="4"/>
      <c r="K560" s="4"/>
    </row>
    <row r="561" spans="1:11" ht="14.1" customHeight="1">
      <c r="A561" s="4"/>
      <c r="B561" s="4"/>
      <c r="C561" s="11" t="s">
        <v>370</v>
      </c>
      <c r="D561" s="21" t="s">
        <v>361</v>
      </c>
      <c r="E561" s="145">
        <v>0</v>
      </c>
      <c r="F561" s="145">
        <v>0</v>
      </c>
      <c r="G561" s="145">
        <v>0</v>
      </c>
      <c r="H561" s="4"/>
      <c r="I561" s="4"/>
      <c r="J561" s="4"/>
      <c r="K561" s="4"/>
    </row>
    <row r="562" spans="1:11" ht="14.1" customHeight="1">
      <c r="A562" s="4"/>
      <c r="B562" s="4"/>
      <c r="C562" s="11" t="s">
        <v>374</v>
      </c>
      <c r="D562" s="21" t="s">
        <v>361</v>
      </c>
      <c r="E562" s="145">
        <v>0</v>
      </c>
      <c r="F562" s="145">
        <v>0</v>
      </c>
      <c r="G562" s="145">
        <v>0</v>
      </c>
      <c r="H562" s="4"/>
      <c r="I562" s="4"/>
      <c r="J562" s="4"/>
      <c r="K562" s="4"/>
    </row>
    <row r="563" spans="1:11" ht="14.1" customHeight="1">
      <c r="A563" s="4"/>
      <c r="B563" s="4"/>
      <c r="C563" s="11" t="s">
        <v>376</v>
      </c>
      <c r="D563" s="21" t="s">
        <v>361</v>
      </c>
      <c r="E563" s="145">
        <v>0</v>
      </c>
      <c r="F563" s="145">
        <v>0</v>
      </c>
      <c r="G563" s="145">
        <v>0</v>
      </c>
      <c r="H563" s="4"/>
      <c r="I563" s="4"/>
      <c r="J563" s="4"/>
      <c r="K563" s="4"/>
    </row>
    <row r="564" spans="1:11" ht="14.1" customHeight="1">
      <c r="A564" s="4"/>
      <c r="B564" s="4"/>
      <c r="C564" s="11" t="s">
        <v>370</v>
      </c>
      <c r="D564" s="21" t="s">
        <v>361</v>
      </c>
      <c r="E564" s="145">
        <v>0</v>
      </c>
      <c r="F564" s="145">
        <v>0</v>
      </c>
      <c r="G564" s="145">
        <v>0</v>
      </c>
      <c r="H564" s="4"/>
      <c r="I564" s="4"/>
      <c r="J564" s="4"/>
      <c r="K564" s="4"/>
    </row>
    <row r="565" spans="1:11" ht="14.1" customHeight="1">
      <c r="A565" s="4"/>
      <c r="B565" s="4"/>
      <c r="C565" s="11" t="s">
        <v>374</v>
      </c>
      <c r="D565" s="21" t="s">
        <v>361</v>
      </c>
      <c r="E565" s="145">
        <v>0</v>
      </c>
      <c r="F565" s="145">
        <v>0</v>
      </c>
      <c r="G565" s="145">
        <v>0</v>
      </c>
      <c r="H565" s="4"/>
      <c r="I565" s="4"/>
      <c r="J565" s="4"/>
      <c r="K565" s="4"/>
    </row>
    <row r="566" spans="1:11" ht="14.1" customHeight="1">
      <c r="A566" s="4"/>
      <c r="B566" s="4"/>
      <c r="C566" s="11" t="s">
        <v>375</v>
      </c>
      <c r="D566" s="21" t="s">
        <v>361</v>
      </c>
      <c r="E566" s="145">
        <v>0</v>
      </c>
      <c r="F566" s="145">
        <v>0</v>
      </c>
      <c r="G566" s="145">
        <v>0</v>
      </c>
      <c r="H566" s="4"/>
      <c r="I566" s="4"/>
      <c r="J566" s="4"/>
      <c r="K566" s="4"/>
    </row>
    <row r="567" spans="1:11" ht="14.1" customHeight="1">
      <c r="A567" s="4"/>
      <c r="B567" s="4"/>
      <c r="C567" s="11" t="s">
        <v>370</v>
      </c>
      <c r="D567" s="21" t="s">
        <v>361</v>
      </c>
      <c r="E567" s="145">
        <v>0</v>
      </c>
      <c r="F567" s="145">
        <v>0</v>
      </c>
      <c r="G567" s="145">
        <v>0</v>
      </c>
      <c r="H567" s="4"/>
      <c r="I567" s="4"/>
      <c r="J567" s="4"/>
      <c r="K567" s="4"/>
    </row>
    <row r="568" spans="1:11" ht="14.1" customHeight="1">
      <c r="A568" s="4"/>
      <c r="B568" s="4"/>
      <c r="C568" s="11" t="s">
        <v>374</v>
      </c>
      <c r="D568" s="21" t="s">
        <v>361</v>
      </c>
      <c r="E568" s="145">
        <v>0</v>
      </c>
      <c r="F568" s="145">
        <v>0</v>
      </c>
      <c r="G568" s="145">
        <v>0</v>
      </c>
      <c r="H568" s="4"/>
      <c r="I568" s="4"/>
      <c r="J568" s="4"/>
      <c r="K568" s="4"/>
    </row>
    <row r="569" spans="1:11" ht="14.1" customHeight="1">
      <c r="A569" s="4"/>
      <c r="B569" s="4"/>
      <c r="C569" s="11" t="s">
        <v>373</v>
      </c>
      <c r="D569" s="21" t="s">
        <v>361</v>
      </c>
      <c r="E569" s="145">
        <v>0</v>
      </c>
      <c r="F569" s="145">
        <v>0</v>
      </c>
      <c r="G569" s="145">
        <v>0</v>
      </c>
      <c r="H569" s="4"/>
      <c r="I569" s="4"/>
      <c r="J569" s="4"/>
      <c r="K569" s="4"/>
    </row>
    <row r="570" spans="1:11" ht="14.1" customHeight="1">
      <c r="A570" s="4"/>
      <c r="B570" s="4"/>
      <c r="C570" s="11" t="s">
        <v>370</v>
      </c>
      <c r="D570" s="21" t="s">
        <v>361</v>
      </c>
      <c r="E570" s="145">
        <v>0</v>
      </c>
      <c r="F570" s="145">
        <v>0</v>
      </c>
      <c r="G570" s="145">
        <v>0</v>
      </c>
      <c r="H570" s="4"/>
      <c r="I570" s="4"/>
      <c r="J570" s="4"/>
      <c r="K570" s="4"/>
    </row>
    <row r="571" spans="1:11" ht="14.1" customHeight="1">
      <c r="A571" s="4"/>
      <c r="B571" s="4"/>
      <c r="C571" s="11" t="s">
        <v>369</v>
      </c>
      <c r="D571" s="21" t="s">
        <v>361</v>
      </c>
      <c r="E571" s="145">
        <v>0</v>
      </c>
      <c r="F571" s="145">
        <v>0</v>
      </c>
      <c r="G571" s="145">
        <v>0</v>
      </c>
      <c r="H571" s="4"/>
      <c r="I571" s="4"/>
      <c r="J571" s="4"/>
      <c r="K571" s="4"/>
    </row>
    <row r="572" spans="1:11" ht="14.1" customHeight="1">
      <c r="A572" s="4"/>
      <c r="B572" s="4"/>
      <c r="C572" s="11" t="s">
        <v>368</v>
      </c>
      <c r="D572" s="21" t="s">
        <v>361</v>
      </c>
      <c r="E572" s="145">
        <v>0</v>
      </c>
      <c r="F572" s="145">
        <v>0</v>
      </c>
      <c r="G572" s="145">
        <v>0</v>
      </c>
      <c r="H572" s="4"/>
      <c r="I572" s="4"/>
      <c r="J572" s="4"/>
      <c r="K572" s="4"/>
    </row>
    <row r="573" spans="1:11" ht="14.1" customHeight="1">
      <c r="A573" s="4"/>
      <c r="B573" s="4"/>
      <c r="C573" s="11" t="s">
        <v>367</v>
      </c>
      <c r="D573" s="21" t="s">
        <v>361</v>
      </c>
      <c r="E573" s="145">
        <v>0</v>
      </c>
      <c r="F573" s="145">
        <v>0</v>
      </c>
      <c r="G573" s="145">
        <v>0</v>
      </c>
      <c r="H573" s="4"/>
      <c r="I573" s="4"/>
      <c r="J573" s="4"/>
      <c r="K573" s="4"/>
    </row>
    <row r="574" spans="1:11" ht="14.1" customHeight="1">
      <c r="A574" s="4"/>
      <c r="B574" s="4"/>
      <c r="C574" s="11" t="s">
        <v>366</v>
      </c>
      <c r="D574" s="21" t="s">
        <v>361</v>
      </c>
      <c r="E574" s="145">
        <v>0</v>
      </c>
      <c r="F574" s="145">
        <v>0</v>
      </c>
      <c r="G574" s="145">
        <v>0</v>
      </c>
      <c r="H574" s="4"/>
      <c r="I574" s="4"/>
      <c r="J574" s="4"/>
      <c r="K574" s="4"/>
    </row>
    <row r="575" spans="1:11" ht="14.1" customHeight="1">
      <c r="A575" s="4"/>
      <c r="B575" s="4"/>
      <c r="C575" s="11" t="s">
        <v>372</v>
      </c>
      <c r="D575" s="21" t="s">
        <v>361</v>
      </c>
      <c r="E575" s="145">
        <v>0</v>
      </c>
      <c r="F575" s="145">
        <v>9400000</v>
      </c>
      <c r="G575" s="145">
        <v>0</v>
      </c>
      <c r="H575" s="4"/>
      <c r="I575" s="4"/>
      <c r="J575" s="4"/>
      <c r="K575" s="4"/>
    </row>
    <row r="576" spans="1:11" ht="14.1" customHeight="1">
      <c r="A576" s="4"/>
      <c r="B576" s="4"/>
      <c r="C576" s="11" t="s">
        <v>370</v>
      </c>
      <c r="D576" s="21" t="s">
        <v>361</v>
      </c>
      <c r="E576" s="145">
        <v>0</v>
      </c>
      <c r="F576" s="145">
        <v>9400000</v>
      </c>
      <c r="G576" s="145">
        <v>0</v>
      </c>
      <c r="H576" s="4"/>
      <c r="I576" s="4"/>
      <c r="J576" s="4"/>
      <c r="K576" s="4"/>
    </row>
    <row r="577" spans="1:11" ht="14.1" customHeight="1">
      <c r="A577" s="4"/>
      <c r="B577" s="4"/>
      <c r="C577" s="11" t="s">
        <v>369</v>
      </c>
      <c r="D577" s="21" t="s">
        <v>361</v>
      </c>
      <c r="E577" s="145">
        <v>0</v>
      </c>
      <c r="F577" s="145">
        <v>0</v>
      </c>
      <c r="G577" s="145">
        <v>0</v>
      </c>
      <c r="H577" s="4"/>
      <c r="I577" s="4"/>
      <c r="J577" s="4"/>
      <c r="K577" s="4"/>
    </row>
    <row r="578" spans="1:11" ht="14.1" customHeight="1">
      <c r="A578" s="4"/>
      <c r="B578" s="4"/>
      <c r="C578" s="11" t="s">
        <v>368</v>
      </c>
      <c r="D578" s="21" t="s">
        <v>361</v>
      </c>
      <c r="E578" s="145">
        <v>0</v>
      </c>
      <c r="F578" s="145">
        <v>0</v>
      </c>
      <c r="G578" s="145">
        <v>0</v>
      </c>
      <c r="H578" s="4"/>
      <c r="I578" s="4"/>
      <c r="J578" s="4"/>
      <c r="K578" s="4"/>
    </row>
    <row r="579" spans="1:11" ht="14.1" customHeight="1">
      <c r="A579" s="4"/>
      <c r="B579" s="4"/>
      <c r="C579" s="11" t="s">
        <v>367</v>
      </c>
      <c r="D579" s="21" t="s">
        <v>361</v>
      </c>
      <c r="E579" s="145">
        <v>0</v>
      </c>
      <c r="F579" s="145">
        <v>0</v>
      </c>
      <c r="G579" s="145">
        <v>0</v>
      </c>
      <c r="H579" s="4"/>
      <c r="I579" s="4"/>
      <c r="J579" s="4"/>
      <c r="K579" s="4"/>
    </row>
    <row r="580" spans="1:11" ht="14.1" customHeight="1">
      <c r="A580" s="4"/>
      <c r="B580" s="4"/>
      <c r="C580" s="11" t="s">
        <v>366</v>
      </c>
      <c r="D580" s="21" t="s">
        <v>361</v>
      </c>
      <c r="E580" s="145">
        <v>0</v>
      </c>
      <c r="F580" s="145">
        <v>0</v>
      </c>
      <c r="G580" s="145">
        <v>0</v>
      </c>
      <c r="H580" s="4"/>
      <c r="I580" s="4"/>
      <c r="J580" s="4"/>
      <c r="K580" s="4"/>
    </row>
    <row r="581" spans="1:11" ht="14.1" customHeight="1">
      <c r="A581" s="4"/>
      <c r="B581" s="4"/>
      <c r="C581" s="11" t="s">
        <v>371</v>
      </c>
      <c r="D581" s="21" t="s">
        <v>361</v>
      </c>
      <c r="E581" s="145">
        <v>0</v>
      </c>
      <c r="F581" s="145">
        <v>0</v>
      </c>
      <c r="G581" s="145">
        <v>0</v>
      </c>
      <c r="H581" s="4"/>
      <c r="I581" s="4"/>
      <c r="J581" s="4"/>
      <c r="K581" s="4"/>
    </row>
    <row r="582" spans="1:11" ht="14.1" customHeight="1">
      <c r="A582" s="4"/>
      <c r="B582" s="4"/>
      <c r="C582" s="11" t="s">
        <v>370</v>
      </c>
      <c r="D582" s="21" t="s">
        <v>361</v>
      </c>
      <c r="E582" s="145">
        <v>0</v>
      </c>
      <c r="F582" s="145">
        <v>0</v>
      </c>
      <c r="G582" s="145">
        <v>0</v>
      </c>
      <c r="H582" s="4"/>
      <c r="I582" s="4"/>
      <c r="J582" s="4"/>
      <c r="K582" s="4"/>
    </row>
    <row r="583" spans="1:11" ht="14.1" customHeight="1">
      <c r="A583" s="4"/>
      <c r="B583" s="4"/>
      <c r="C583" s="11" t="s">
        <v>369</v>
      </c>
      <c r="D583" s="21" t="s">
        <v>361</v>
      </c>
      <c r="E583" s="145">
        <v>0</v>
      </c>
      <c r="F583" s="145">
        <v>0</v>
      </c>
      <c r="G583" s="145">
        <v>0</v>
      </c>
      <c r="H583" s="4"/>
      <c r="I583" s="4"/>
      <c r="J583" s="4"/>
      <c r="K583" s="4"/>
    </row>
    <row r="584" spans="1:11" ht="14.1" customHeight="1">
      <c r="A584" s="4"/>
      <c r="B584" s="4"/>
      <c r="C584" s="11" t="s">
        <v>368</v>
      </c>
      <c r="D584" s="21" t="s">
        <v>361</v>
      </c>
      <c r="E584" s="145">
        <v>0</v>
      </c>
      <c r="F584" s="145">
        <v>0</v>
      </c>
      <c r="G584" s="145">
        <v>0</v>
      </c>
      <c r="H584" s="4"/>
      <c r="I584" s="4"/>
      <c r="J584" s="4"/>
      <c r="K584" s="4"/>
    </row>
    <row r="585" spans="1:11" ht="14.1" customHeight="1">
      <c r="A585" s="4"/>
      <c r="B585" s="4"/>
      <c r="C585" s="11" t="s">
        <v>367</v>
      </c>
      <c r="D585" s="21" t="s">
        <v>361</v>
      </c>
      <c r="E585" s="145">
        <v>0</v>
      </c>
      <c r="F585" s="145">
        <v>0</v>
      </c>
      <c r="G585" s="145">
        <v>0</v>
      </c>
      <c r="H585" s="4"/>
      <c r="I585" s="4"/>
      <c r="J585" s="4"/>
      <c r="K585" s="4"/>
    </row>
    <row r="586" spans="1:11" ht="14.1" customHeight="1">
      <c r="A586" s="4"/>
      <c r="B586" s="4"/>
      <c r="C586" s="11" t="s">
        <v>366</v>
      </c>
      <c r="D586" s="21" t="s">
        <v>361</v>
      </c>
      <c r="E586" s="145">
        <v>0</v>
      </c>
      <c r="F586" s="145">
        <v>0</v>
      </c>
      <c r="G586" s="145">
        <v>0</v>
      </c>
      <c r="H586" s="4"/>
      <c r="I586" s="4"/>
      <c r="J586" s="4"/>
      <c r="K586" s="4"/>
    </row>
    <row r="587" spans="1:11" ht="14.1" customHeight="1">
      <c r="A587" s="4"/>
      <c r="B587" s="4"/>
      <c r="C587" s="11" t="s">
        <v>365</v>
      </c>
      <c r="D587" s="21" t="s">
        <v>361</v>
      </c>
      <c r="E587" s="145">
        <v>0</v>
      </c>
      <c r="F587" s="145">
        <v>0</v>
      </c>
      <c r="G587" s="145">
        <v>0</v>
      </c>
      <c r="H587" s="4"/>
      <c r="I587" s="4"/>
      <c r="J587" s="4"/>
      <c r="K587" s="4"/>
    </row>
    <row r="588" spans="1:11" ht="14.1" customHeight="1">
      <c r="A588" s="4"/>
      <c r="B588" s="4"/>
      <c r="C588" s="11" t="s">
        <v>364</v>
      </c>
      <c r="D588" s="21" t="s">
        <v>361</v>
      </c>
      <c r="E588" s="145">
        <v>0</v>
      </c>
      <c r="F588" s="145">
        <v>0</v>
      </c>
      <c r="G588" s="145">
        <v>0</v>
      </c>
      <c r="H588" s="4"/>
      <c r="I588" s="4"/>
      <c r="J588" s="4"/>
      <c r="K588" s="4"/>
    </row>
    <row r="589" spans="1:11" ht="14.1" customHeight="1">
      <c r="A589" s="4"/>
      <c r="B589" s="4"/>
      <c r="C589" s="10" t="s">
        <v>147</v>
      </c>
      <c r="D589" s="145">
        <v>0</v>
      </c>
      <c r="E589" s="145">
        <v>0</v>
      </c>
      <c r="F589" s="145">
        <v>9400000</v>
      </c>
      <c r="G589" s="145">
        <v>0</v>
      </c>
      <c r="H589" s="4"/>
      <c r="I589" s="4"/>
      <c r="J589" s="4"/>
      <c r="K589" s="4"/>
    </row>
    <row r="590" spans="1:11" ht="14.1" customHeight="1">
      <c r="A590" s="4"/>
      <c r="B590" s="4"/>
      <c r="C590" s="14" t="s">
        <v>393</v>
      </c>
      <c r="D590" s="1232" t="s">
        <v>1351</v>
      </c>
      <c r="E590" s="1233"/>
      <c r="F590" s="1233"/>
      <c r="G590" s="1233"/>
      <c r="H590" s="4"/>
      <c r="I590" s="4"/>
      <c r="J590" s="4"/>
      <c r="K590" s="4"/>
    </row>
    <row r="591" spans="1:11" ht="14.1" customHeight="1">
      <c r="A591" s="4"/>
      <c r="B591" s="4"/>
      <c r="C591" s="150" t="s">
        <v>392</v>
      </c>
      <c r="D591" s="1234" t="s">
        <v>361</v>
      </c>
      <c r="E591" s="1235"/>
      <c r="F591" s="1235"/>
      <c r="G591" s="1235"/>
      <c r="H591" s="4"/>
      <c r="I591" s="4"/>
      <c r="J591" s="4"/>
      <c r="K591" s="4"/>
    </row>
    <row r="592" spans="1:11" ht="14.1" customHeight="1">
      <c r="A592" s="4"/>
      <c r="B592" s="4"/>
      <c r="C592" s="150" t="s">
        <v>15</v>
      </c>
      <c r="D592" s="1234" t="s">
        <v>258</v>
      </c>
      <c r="E592" s="1235"/>
      <c r="F592" s="1235"/>
      <c r="G592" s="1235"/>
      <c r="H592" s="4"/>
      <c r="I592" s="4"/>
      <c r="J592" s="4"/>
      <c r="K592" s="4"/>
    </row>
    <row r="593" spans="1:11" ht="15" customHeight="1">
      <c r="A593" s="4"/>
      <c r="B593" s="4"/>
      <c r="C593" s="13"/>
      <c r="D593" s="143">
        <v>2021</v>
      </c>
      <c r="E593" s="143">
        <v>2022</v>
      </c>
      <c r="F593" s="143">
        <v>2023</v>
      </c>
      <c r="G593" s="143">
        <v>2024</v>
      </c>
      <c r="H593" s="4"/>
      <c r="I593" s="4"/>
      <c r="J593" s="4"/>
      <c r="K593" s="4"/>
    </row>
    <row r="594" spans="1:11" ht="15" customHeight="1">
      <c r="A594" s="4"/>
      <c r="B594" s="4"/>
      <c r="C594" s="12"/>
      <c r="D594" s="144" t="s">
        <v>7</v>
      </c>
      <c r="E594" s="144" t="s">
        <v>8</v>
      </c>
      <c r="F594" s="144" t="s">
        <v>8</v>
      </c>
      <c r="G594" s="144" t="s">
        <v>8</v>
      </c>
      <c r="H594" s="4"/>
      <c r="I594" s="4"/>
      <c r="J594" s="4"/>
      <c r="K594" s="4"/>
    </row>
    <row r="595" spans="1:11" ht="14.1" customHeight="1">
      <c r="A595" s="4"/>
      <c r="B595" s="4"/>
      <c r="C595" s="7" t="s">
        <v>16</v>
      </c>
      <c r="D595" s="142" t="s">
        <v>361</v>
      </c>
      <c r="E595" s="142" t="s">
        <v>385</v>
      </c>
      <c r="F595" s="142" t="s">
        <v>385</v>
      </c>
      <c r="G595" s="142" t="s">
        <v>1280</v>
      </c>
      <c r="H595" s="4"/>
      <c r="I595" s="4"/>
      <c r="J595" s="4"/>
      <c r="K595" s="4"/>
    </row>
    <row r="596" spans="1:11" ht="14.1" customHeight="1">
      <c r="A596" s="4"/>
      <c r="B596" s="4"/>
      <c r="C596" s="7" t="s">
        <v>506</v>
      </c>
      <c r="D596" s="142" t="s">
        <v>361</v>
      </c>
      <c r="E596" s="142" t="s">
        <v>385</v>
      </c>
      <c r="F596" s="142" t="s">
        <v>385</v>
      </c>
      <c r="G596" s="142" t="s">
        <v>1352</v>
      </c>
      <c r="H596" s="4"/>
      <c r="I596" s="4"/>
      <c r="J596" s="4"/>
      <c r="K596" s="4"/>
    </row>
    <row r="597" spans="1:11" ht="14.1" customHeight="1">
      <c r="A597" s="4"/>
      <c r="B597" s="4"/>
      <c r="C597" s="7" t="s">
        <v>504</v>
      </c>
      <c r="D597" s="142" t="s">
        <v>385</v>
      </c>
      <c r="E597" s="142" t="s">
        <v>385</v>
      </c>
      <c r="F597" s="142" t="s">
        <v>385</v>
      </c>
      <c r="G597" s="142" t="s">
        <v>1353</v>
      </c>
      <c r="H597" s="4"/>
      <c r="I597" s="4"/>
      <c r="J597" s="4"/>
      <c r="K597" s="4"/>
    </row>
    <row r="598" spans="1:11" ht="14.1" customHeight="1">
      <c r="A598" s="4"/>
      <c r="B598" s="4"/>
      <c r="C598" s="7" t="s">
        <v>388</v>
      </c>
      <c r="D598" s="142" t="s">
        <v>361</v>
      </c>
      <c r="E598" s="142" t="s">
        <v>361</v>
      </c>
      <c r="F598" s="142" t="s">
        <v>361</v>
      </c>
      <c r="G598" s="142" t="s">
        <v>361</v>
      </c>
      <c r="H598" s="4"/>
      <c r="I598" s="4"/>
      <c r="J598" s="4"/>
      <c r="K598" s="4"/>
    </row>
    <row r="599" spans="1:11" ht="14.1" customHeight="1">
      <c r="A599" s="4"/>
      <c r="B599" s="4"/>
      <c r="C599" s="7" t="s">
        <v>387</v>
      </c>
      <c r="D599" s="142" t="s">
        <v>361</v>
      </c>
      <c r="E599" s="142" t="s">
        <v>361</v>
      </c>
      <c r="F599" s="142" t="s">
        <v>361</v>
      </c>
      <c r="G599" s="142" t="s">
        <v>361</v>
      </c>
      <c r="H599" s="4"/>
      <c r="I599" s="4"/>
      <c r="J599" s="4"/>
      <c r="K599" s="4"/>
    </row>
    <row r="600" spans="1:11" ht="14.1" customHeight="1">
      <c r="A600" s="4"/>
      <c r="B600" s="4"/>
      <c r="C600" s="7" t="s">
        <v>22</v>
      </c>
      <c r="D600" s="142" t="s">
        <v>361</v>
      </c>
      <c r="E600" s="142" t="s">
        <v>361</v>
      </c>
      <c r="F600" s="142" t="s">
        <v>361</v>
      </c>
      <c r="G600" s="142" t="s">
        <v>361</v>
      </c>
      <c r="H600" s="4"/>
      <c r="I600" s="4"/>
      <c r="J600" s="4"/>
      <c r="K600" s="4"/>
    </row>
    <row r="601" spans="1:11" ht="14.1" customHeight="1">
      <c r="A601" s="4"/>
      <c r="B601" s="4"/>
      <c r="C601" s="1236" t="s">
        <v>384</v>
      </c>
      <c r="D601" s="1237"/>
      <c r="E601" s="1237"/>
      <c r="F601" s="1237"/>
      <c r="G601" s="1237"/>
      <c r="H601" s="4"/>
      <c r="I601" s="4"/>
      <c r="J601" s="4"/>
      <c r="K601" s="4"/>
    </row>
    <row r="602" spans="1:11" ht="14.1" customHeight="1">
      <c r="A602" s="4"/>
      <c r="B602" s="4"/>
      <c r="C602" s="13"/>
      <c r="D602" s="143">
        <v>2021</v>
      </c>
      <c r="E602" s="143">
        <v>2022</v>
      </c>
      <c r="F602" s="143">
        <v>2023</v>
      </c>
      <c r="G602" s="143">
        <v>2024</v>
      </c>
      <c r="H602" s="4"/>
      <c r="I602" s="4"/>
      <c r="J602" s="4"/>
      <c r="K602" s="4"/>
    </row>
    <row r="603" spans="1:11" ht="14.1" customHeight="1">
      <c r="A603" s="4"/>
      <c r="B603" s="4"/>
      <c r="C603" s="12"/>
      <c r="D603" s="144" t="s">
        <v>7</v>
      </c>
      <c r="E603" s="144" t="s">
        <v>8</v>
      </c>
      <c r="F603" s="144" t="s">
        <v>8</v>
      </c>
      <c r="G603" s="144" t="s">
        <v>8</v>
      </c>
      <c r="H603" s="4"/>
      <c r="I603" s="4"/>
      <c r="J603" s="4"/>
      <c r="K603" s="4"/>
    </row>
    <row r="604" spans="1:11" ht="14.1" customHeight="1">
      <c r="A604" s="4"/>
      <c r="B604" s="4"/>
      <c r="C604" s="11" t="s">
        <v>381</v>
      </c>
      <c r="D604" s="21" t="s">
        <v>361</v>
      </c>
      <c r="E604" s="145">
        <v>0</v>
      </c>
      <c r="F604" s="145">
        <v>0</v>
      </c>
      <c r="G604" s="145">
        <v>0</v>
      </c>
      <c r="H604" s="4"/>
      <c r="I604" s="4"/>
      <c r="J604" s="4"/>
      <c r="K604" s="4"/>
    </row>
    <row r="605" spans="1:11" ht="14.1" customHeight="1">
      <c r="A605" s="4"/>
      <c r="B605" s="4"/>
      <c r="C605" s="11" t="s">
        <v>370</v>
      </c>
      <c r="D605" s="21" t="s">
        <v>361</v>
      </c>
      <c r="E605" s="145">
        <v>0</v>
      </c>
      <c r="F605" s="145">
        <v>0</v>
      </c>
      <c r="G605" s="145">
        <v>0</v>
      </c>
      <c r="H605" s="4"/>
      <c r="I605" s="4"/>
      <c r="J605" s="4"/>
      <c r="K605" s="4"/>
    </row>
    <row r="606" spans="1:11" ht="14.1" customHeight="1">
      <c r="A606" s="4"/>
      <c r="B606" s="4"/>
      <c r="C606" s="11" t="s">
        <v>374</v>
      </c>
      <c r="D606" s="21" t="s">
        <v>361</v>
      </c>
      <c r="E606" s="145">
        <v>0</v>
      </c>
      <c r="F606" s="145">
        <v>0</v>
      </c>
      <c r="G606" s="145">
        <v>0</v>
      </c>
      <c r="H606" s="4"/>
      <c r="I606" s="4"/>
      <c r="J606" s="4"/>
      <c r="K606" s="4"/>
    </row>
    <row r="607" spans="1:11" ht="14.1" customHeight="1">
      <c r="A607" s="4"/>
      <c r="B607" s="4"/>
      <c r="C607" s="11" t="s">
        <v>380</v>
      </c>
      <c r="D607" s="21" t="s">
        <v>361</v>
      </c>
      <c r="E607" s="145">
        <v>0</v>
      </c>
      <c r="F607" s="145">
        <v>0</v>
      </c>
      <c r="G607" s="145">
        <v>0</v>
      </c>
      <c r="H607" s="4"/>
      <c r="I607" s="4"/>
      <c r="J607" s="4"/>
      <c r="K607" s="4"/>
    </row>
    <row r="608" spans="1:11" ht="14.1" customHeight="1">
      <c r="A608" s="4"/>
      <c r="B608" s="4"/>
      <c r="C608" s="11" t="s">
        <v>370</v>
      </c>
      <c r="D608" s="21" t="s">
        <v>361</v>
      </c>
      <c r="E608" s="145">
        <v>0</v>
      </c>
      <c r="F608" s="145">
        <v>0</v>
      </c>
      <c r="G608" s="145">
        <v>0</v>
      </c>
      <c r="H608" s="4"/>
      <c r="I608" s="4"/>
      <c r="J608" s="4"/>
      <c r="K608" s="4"/>
    </row>
    <row r="609" spans="1:11" ht="14.1" customHeight="1">
      <c r="A609" s="4"/>
      <c r="B609" s="4"/>
      <c r="C609" s="11" t="s">
        <v>374</v>
      </c>
      <c r="D609" s="21" t="s">
        <v>361</v>
      </c>
      <c r="E609" s="145">
        <v>0</v>
      </c>
      <c r="F609" s="145">
        <v>0</v>
      </c>
      <c r="G609" s="145">
        <v>0</v>
      </c>
      <c r="H609" s="4"/>
      <c r="I609" s="4"/>
      <c r="J609" s="4"/>
      <c r="K609" s="4"/>
    </row>
    <row r="610" spans="1:11" ht="14.1" customHeight="1">
      <c r="A610" s="4"/>
      <c r="B610" s="4"/>
      <c r="C610" s="11" t="s">
        <v>379</v>
      </c>
      <c r="D610" s="21" t="s">
        <v>361</v>
      </c>
      <c r="E610" s="145">
        <v>0</v>
      </c>
      <c r="F610" s="145">
        <v>0</v>
      </c>
      <c r="G610" s="145">
        <v>0</v>
      </c>
      <c r="H610" s="4"/>
      <c r="I610" s="4"/>
      <c r="J610" s="4"/>
      <c r="K610" s="4"/>
    </row>
    <row r="611" spans="1:11" ht="14.1" customHeight="1">
      <c r="A611" s="4"/>
      <c r="B611" s="4"/>
      <c r="C611" s="11" t="s">
        <v>370</v>
      </c>
      <c r="D611" s="21" t="s">
        <v>361</v>
      </c>
      <c r="E611" s="145">
        <v>0</v>
      </c>
      <c r="F611" s="145">
        <v>0</v>
      </c>
      <c r="G611" s="145">
        <v>0</v>
      </c>
      <c r="H611" s="4"/>
      <c r="I611" s="4"/>
      <c r="J611" s="4"/>
      <c r="K611" s="4"/>
    </row>
    <row r="612" spans="1:11" ht="14.1" customHeight="1">
      <c r="A612" s="4"/>
      <c r="B612" s="4"/>
      <c r="C612" s="11" t="s">
        <v>374</v>
      </c>
      <c r="D612" s="21" t="s">
        <v>361</v>
      </c>
      <c r="E612" s="145">
        <v>0</v>
      </c>
      <c r="F612" s="145">
        <v>0</v>
      </c>
      <c r="G612" s="145">
        <v>0</v>
      </c>
      <c r="H612" s="4"/>
      <c r="I612" s="4"/>
      <c r="J612" s="4"/>
      <c r="K612" s="4"/>
    </row>
    <row r="613" spans="1:11" ht="14.1" customHeight="1">
      <c r="A613" s="4"/>
      <c r="B613" s="4"/>
      <c r="C613" s="11" t="s">
        <v>378</v>
      </c>
      <c r="D613" s="21" t="s">
        <v>361</v>
      </c>
      <c r="E613" s="145">
        <v>0</v>
      </c>
      <c r="F613" s="145">
        <v>0</v>
      </c>
      <c r="G613" s="145">
        <v>0</v>
      </c>
      <c r="H613" s="4"/>
      <c r="I613" s="4"/>
      <c r="J613" s="4"/>
      <c r="K613" s="4"/>
    </row>
    <row r="614" spans="1:11" ht="14.1" customHeight="1">
      <c r="A614" s="4"/>
      <c r="B614" s="4"/>
      <c r="C614" s="11" t="s">
        <v>370</v>
      </c>
      <c r="D614" s="21" t="s">
        <v>361</v>
      </c>
      <c r="E614" s="145">
        <v>0</v>
      </c>
      <c r="F614" s="145">
        <v>0</v>
      </c>
      <c r="G614" s="145">
        <v>0</v>
      </c>
      <c r="H614" s="4"/>
      <c r="I614" s="4"/>
      <c r="J614" s="4"/>
      <c r="K614" s="4"/>
    </row>
    <row r="615" spans="1:11" ht="14.1" customHeight="1">
      <c r="A615" s="4"/>
      <c r="B615" s="4"/>
      <c r="C615" s="11" t="s">
        <v>374</v>
      </c>
      <c r="D615" s="21" t="s">
        <v>361</v>
      </c>
      <c r="E615" s="145">
        <v>0</v>
      </c>
      <c r="F615" s="145">
        <v>0</v>
      </c>
      <c r="G615" s="145">
        <v>0</v>
      </c>
      <c r="H615" s="4"/>
      <c r="I615" s="4"/>
      <c r="J615" s="4"/>
      <c r="K615" s="4"/>
    </row>
    <row r="616" spans="1:11" ht="14.1" customHeight="1">
      <c r="A616" s="4"/>
      <c r="B616" s="4"/>
      <c r="C616" s="11" t="s">
        <v>383</v>
      </c>
      <c r="D616" s="21" t="s">
        <v>361</v>
      </c>
      <c r="E616" s="145">
        <v>0</v>
      </c>
      <c r="F616" s="145">
        <v>0</v>
      </c>
      <c r="G616" s="145">
        <v>0</v>
      </c>
      <c r="H616" s="4"/>
      <c r="I616" s="4"/>
      <c r="J616" s="4"/>
      <c r="K616" s="4"/>
    </row>
    <row r="617" spans="1:11" ht="14.1" customHeight="1">
      <c r="A617" s="4"/>
      <c r="B617" s="4"/>
      <c r="C617" s="11" t="s">
        <v>370</v>
      </c>
      <c r="D617" s="21" t="s">
        <v>361</v>
      </c>
      <c r="E617" s="145">
        <v>0</v>
      </c>
      <c r="F617" s="145">
        <v>0</v>
      </c>
      <c r="G617" s="145">
        <v>0</v>
      </c>
      <c r="H617" s="4"/>
      <c r="I617" s="4"/>
      <c r="J617" s="4"/>
      <c r="K617" s="4"/>
    </row>
    <row r="618" spans="1:11" ht="14.1" customHeight="1">
      <c r="A618" s="4"/>
      <c r="B618" s="4"/>
      <c r="C618" s="11" t="s">
        <v>374</v>
      </c>
      <c r="D618" s="21" t="s">
        <v>361</v>
      </c>
      <c r="E618" s="145">
        <v>0</v>
      </c>
      <c r="F618" s="145">
        <v>0</v>
      </c>
      <c r="G618" s="145">
        <v>0</v>
      </c>
      <c r="H618" s="4"/>
      <c r="I618" s="4"/>
      <c r="J618" s="4"/>
      <c r="K618" s="4"/>
    </row>
    <row r="619" spans="1:11" ht="14.1" customHeight="1">
      <c r="A619" s="4"/>
      <c r="B619" s="4"/>
      <c r="C619" s="11" t="s">
        <v>376</v>
      </c>
      <c r="D619" s="21" t="s">
        <v>361</v>
      </c>
      <c r="E619" s="145">
        <v>0</v>
      </c>
      <c r="F619" s="145">
        <v>0</v>
      </c>
      <c r="G619" s="145">
        <v>0</v>
      </c>
      <c r="H619" s="4"/>
      <c r="I619" s="4"/>
      <c r="J619" s="4"/>
      <c r="K619" s="4"/>
    </row>
    <row r="620" spans="1:11" ht="14.1" customHeight="1">
      <c r="A620" s="4"/>
      <c r="B620" s="4"/>
      <c r="C620" s="11" t="s">
        <v>370</v>
      </c>
      <c r="D620" s="21" t="s">
        <v>361</v>
      </c>
      <c r="E620" s="145">
        <v>0</v>
      </c>
      <c r="F620" s="145">
        <v>0</v>
      </c>
      <c r="G620" s="145">
        <v>0</v>
      </c>
      <c r="H620" s="4"/>
      <c r="I620" s="4"/>
      <c r="J620" s="4"/>
      <c r="K620" s="4"/>
    </row>
    <row r="621" spans="1:11" ht="14.1" customHeight="1">
      <c r="A621" s="4"/>
      <c r="B621" s="4"/>
      <c r="C621" s="11" t="s">
        <v>374</v>
      </c>
      <c r="D621" s="21" t="s">
        <v>361</v>
      </c>
      <c r="E621" s="145">
        <v>0</v>
      </c>
      <c r="F621" s="145">
        <v>0</v>
      </c>
      <c r="G621" s="145">
        <v>0</v>
      </c>
      <c r="H621" s="4"/>
      <c r="I621" s="4"/>
      <c r="J621" s="4"/>
      <c r="K621" s="4"/>
    </row>
    <row r="622" spans="1:11" ht="14.1" customHeight="1">
      <c r="A622" s="4"/>
      <c r="B622" s="4"/>
      <c r="C622" s="11" t="s">
        <v>375</v>
      </c>
      <c r="D622" s="21" t="s">
        <v>361</v>
      </c>
      <c r="E622" s="145">
        <v>0</v>
      </c>
      <c r="F622" s="145">
        <v>0</v>
      </c>
      <c r="G622" s="145">
        <v>0</v>
      </c>
      <c r="H622" s="4"/>
      <c r="I622" s="4"/>
      <c r="J622" s="4"/>
      <c r="K622" s="4"/>
    </row>
    <row r="623" spans="1:11" ht="14.1" customHeight="1">
      <c r="A623" s="4"/>
      <c r="B623" s="4"/>
      <c r="C623" s="11" t="s">
        <v>370</v>
      </c>
      <c r="D623" s="21" t="s">
        <v>361</v>
      </c>
      <c r="E623" s="145">
        <v>0</v>
      </c>
      <c r="F623" s="145">
        <v>0</v>
      </c>
      <c r="G623" s="145">
        <v>0</v>
      </c>
      <c r="H623" s="4"/>
      <c r="I623" s="4"/>
      <c r="J623" s="4"/>
      <c r="K623" s="4"/>
    </row>
    <row r="624" spans="1:11" ht="14.1" customHeight="1">
      <c r="A624" s="4"/>
      <c r="B624" s="4"/>
      <c r="C624" s="11" t="s">
        <v>374</v>
      </c>
      <c r="D624" s="21" t="s">
        <v>361</v>
      </c>
      <c r="E624" s="145">
        <v>0</v>
      </c>
      <c r="F624" s="145">
        <v>0</v>
      </c>
      <c r="G624" s="145">
        <v>0</v>
      </c>
      <c r="H624" s="4"/>
      <c r="I624" s="4"/>
      <c r="J624" s="4"/>
      <c r="K624" s="4"/>
    </row>
    <row r="625" spans="1:11" ht="14.1" customHeight="1">
      <c r="A625" s="4"/>
      <c r="B625" s="4"/>
      <c r="C625" s="11" t="s">
        <v>373</v>
      </c>
      <c r="D625" s="21" t="s">
        <v>361</v>
      </c>
      <c r="E625" s="145">
        <v>0</v>
      </c>
      <c r="F625" s="145">
        <v>0</v>
      </c>
      <c r="G625" s="145">
        <v>0</v>
      </c>
      <c r="H625" s="4"/>
      <c r="I625" s="4"/>
      <c r="J625" s="4"/>
      <c r="K625" s="4"/>
    </row>
    <row r="626" spans="1:11" ht="14.1" customHeight="1">
      <c r="A626" s="4"/>
      <c r="B626" s="4"/>
      <c r="C626" s="11" t="s">
        <v>370</v>
      </c>
      <c r="D626" s="21" t="s">
        <v>361</v>
      </c>
      <c r="E626" s="145">
        <v>0</v>
      </c>
      <c r="F626" s="145">
        <v>0</v>
      </c>
      <c r="G626" s="145">
        <v>0</v>
      </c>
      <c r="H626" s="4"/>
      <c r="I626" s="4"/>
      <c r="J626" s="4"/>
      <c r="K626" s="4"/>
    </row>
    <row r="627" spans="1:11" ht="14.1" customHeight="1">
      <c r="A627" s="4"/>
      <c r="B627" s="4"/>
      <c r="C627" s="11" t="s">
        <v>369</v>
      </c>
      <c r="D627" s="21" t="s">
        <v>361</v>
      </c>
      <c r="E627" s="145">
        <v>0</v>
      </c>
      <c r="F627" s="145">
        <v>0</v>
      </c>
      <c r="G627" s="145">
        <v>0</v>
      </c>
      <c r="H627" s="4"/>
      <c r="I627" s="4"/>
      <c r="J627" s="4"/>
      <c r="K627" s="4"/>
    </row>
    <row r="628" spans="1:11" ht="14.1" customHeight="1">
      <c r="A628" s="4"/>
      <c r="B628" s="4"/>
      <c r="C628" s="11" t="s">
        <v>368</v>
      </c>
      <c r="D628" s="21" t="s">
        <v>361</v>
      </c>
      <c r="E628" s="145">
        <v>0</v>
      </c>
      <c r="F628" s="145">
        <v>0</v>
      </c>
      <c r="G628" s="145">
        <v>0</v>
      </c>
      <c r="H628" s="4"/>
      <c r="I628" s="4"/>
      <c r="J628" s="4"/>
      <c r="K628" s="4"/>
    </row>
    <row r="629" spans="1:11" ht="14.1" customHeight="1">
      <c r="A629" s="4"/>
      <c r="B629" s="4"/>
      <c r="C629" s="11" t="s">
        <v>367</v>
      </c>
      <c r="D629" s="21" t="s">
        <v>361</v>
      </c>
      <c r="E629" s="145">
        <v>0</v>
      </c>
      <c r="F629" s="145">
        <v>0</v>
      </c>
      <c r="G629" s="145">
        <v>0</v>
      </c>
      <c r="H629" s="4"/>
      <c r="I629" s="4"/>
      <c r="J629" s="4"/>
      <c r="K629" s="4"/>
    </row>
    <row r="630" spans="1:11" ht="14.1" customHeight="1">
      <c r="A630" s="4"/>
      <c r="B630" s="4"/>
      <c r="C630" s="11" t="s">
        <v>366</v>
      </c>
      <c r="D630" s="21" t="s">
        <v>361</v>
      </c>
      <c r="E630" s="145">
        <v>0</v>
      </c>
      <c r="F630" s="145">
        <v>0</v>
      </c>
      <c r="G630" s="145">
        <v>0</v>
      </c>
      <c r="H630" s="4"/>
      <c r="I630" s="4"/>
      <c r="J630" s="4"/>
      <c r="K630" s="4"/>
    </row>
    <row r="631" spans="1:11" ht="14.1" customHeight="1">
      <c r="A631" s="4"/>
      <c r="B631" s="4"/>
      <c r="C631" s="11" t="s">
        <v>372</v>
      </c>
      <c r="D631" s="21" t="s">
        <v>361</v>
      </c>
      <c r="E631" s="145">
        <v>0</v>
      </c>
      <c r="F631" s="145">
        <v>0</v>
      </c>
      <c r="G631" s="145">
        <v>5200000</v>
      </c>
      <c r="H631" s="4"/>
      <c r="I631" s="4"/>
      <c r="J631" s="4"/>
      <c r="K631" s="4"/>
    </row>
    <row r="632" spans="1:11" ht="14.1" customHeight="1">
      <c r="A632" s="4"/>
      <c r="B632" s="4"/>
      <c r="C632" s="11" t="s">
        <v>370</v>
      </c>
      <c r="D632" s="21" t="s">
        <v>361</v>
      </c>
      <c r="E632" s="145">
        <v>0</v>
      </c>
      <c r="F632" s="145">
        <v>0</v>
      </c>
      <c r="G632" s="145">
        <v>5200000</v>
      </c>
      <c r="H632" s="4"/>
      <c r="I632" s="4"/>
      <c r="J632" s="4"/>
      <c r="K632" s="4"/>
    </row>
    <row r="633" spans="1:11" ht="14.1" customHeight="1">
      <c r="A633" s="4"/>
      <c r="B633" s="4"/>
      <c r="C633" s="11" t="s">
        <v>369</v>
      </c>
      <c r="D633" s="21" t="s">
        <v>361</v>
      </c>
      <c r="E633" s="145">
        <v>0</v>
      </c>
      <c r="F633" s="145">
        <v>0</v>
      </c>
      <c r="G633" s="145">
        <v>0</v>
      </c>
      <c r="H633" s="4"/>
      <c r="I633" s="4"/>
      <c r="J633" s="4"/>
      <c r="K633" s="4"/>
    </row>
    <row r="634" spans="1:11" ht="14.1" customHeight="1">
      <c r="A634" s="4"/>
      <c r="B634" s="4"/>
      <c r="C634" s="11" t="s">
        <v>368</v>
      </c>
      <c r="D634" s="21" t="s">
        <v>361</v>
      </c>
      <c r="E634" s="145">
        <v>0</v>
      </c>
      <c r="F634" s="145">
        <v>0</v>
      </c>
      <c r="G634" s="145">
        <v>0</v>
      </c>
      <c r="H634" s="4"/>
      <c r="I634" s="4"/>
      <c r="J634" s="4"/>
      <c r="K634" s="4"/>
    </row>
    <row r="635" spans="1:11" ht="14.1" customHeight="1">
      <c r="A635" s="4"/>
      <c r="B635" s="4"/>
      <c r="C635" s="11" t="s">
        <v>367</v>
      </c>
      <c r="D635" s="21" t="s">
        <v>361</v>
      </c>
      <c r="E635" s="145">
        <v>0</v>
      </c>
      <c r="F635" s="145">
        <v>0</v>
      </c>
      <c r="G635" s="145">
        <v>0</v>
      </c>
      <c r="H635" s="4"/>
      <c r="I635" s="4"/>
      <c r="J635" s="4"/>
      <c r="K635" s="4"/>
    </row>
    <row r="636" spans="1:11" ht="14.1" customHeight="1">
      <c r="A636" s="4"/>
      <c r="B636" s="4"/>
      <c r="C636" s="11" t="s">
        <v>366</v>
      </c>
      <c r="D636" s="21" t="s">
        <v>361</v>
      </c>
      <c r="E636" s="145">
        <v>0</v>
      </c>
      <c r="F636" s="145">
        <v>0</v>
      </c>
      <c r="G636" s="145">
        <v>0</v>
      </c>
      <c r="H636" s="4"/>
      <c r="I636" s="4"/>
      <c r="J636" s="4"/>
      <c r="K636" s="4"/>
    </row>
    <row r="637" spans="1:11" ht="14.1" customHeight="1">
      <c r="A637" s="4"/>
      <c r="B637" s="4"/>
      <c r="C637" s="11" t="s">
        <v>371</v>
      </c>
      <c r="D637" s="21" t="s">
        <v>361</v>
      </c>
      <c r="E637" s="145">
        <v>0</v>
      </c>
      <c r="F637" s="145">
        <v>0</v>
      </c>
      <c r="G637" s="145">
        <v>0</v>
      </c>
      <c r="H637" s="4"/>
      <c r="I637" s="4"/>
      <c r="J637" s="4"/>
      <c r="K637" s="4"/>
    </row>
    <row r="638" spans="1:11" ht="14.1" customHeight="1">
      <c r="A638" s="4"/>
      <c r="B638" s="4"/>
      <c r="C638" s="11" t="s">
        <v>370</v>
      </c>
      <c r="D638" s="21" t="s">
        <v>361</v>
      </c>
      <c r="E638" s="145">
        <v>0</v>
      </c>
      <c r="F638" s="145">
        <v>0</v>
      </c>
      <c r="G638" s="145">
        <v>0</v>
      </c>
      <c r="H638" s="4"/>
      <c r="I638" s="4"/>
      <c r="J638" s="4"/>
      <c r="K638" s="4"/>
    </row>
    <row r="639" spans="1:11" ht="14.1" customHeight="1">
      <c r="A639" s="4"/>
      <c r="B639" s="4"/>
      <c r="C639" s="11" t="s">
        <v>369</v>
      </c>
      <c r="D639" s="21" t="s">
        <v>361</v>
      </c>
      <c r="E639" s="145">
        <v>0</v>
      </c>
      <c r="F639" s="145">
        <v>0</v>
      </c>
      <c r="G639" s="145">
        <v>0</v>
      </c>
      <c r="H639" s="4"/>
      <c r="I639" s="4"/>
      <c r="J639" s="4"/>
      <c r="K639" s="4"/>
    </row>
    <row r="640" spans="1:11" ht="14.1" customHeight="1">
      <c r="A640" s="4"/>
      <c r="B640" s="4"/>
      <c r="C640" s="11" t="s">
        <v>368</v>
      </c>
      <c r="D640" s="21" t="s">
        <v>361</v>
      </c>
      <c r="E640" s="145">
        <v>0</v>
      </c>
      <c r="F640" s="145">
        <v>0</v>
      </c>
      <c r="G640" s="145">
        <v>0</v>
      </c>
      <c r="H640" s="4"/>
      <c r="I640" s="4"/>
      <c r="J640" s="4"/>
      <c r="K640" s="4"/>
    </row>
    <row r="641" spans="1:11" ht="14.1" customHeight="1">
      <c r="A641" s="4"/>
      <c r="B641" s="4"/>
      <c r="C641" s="11" t="s">
        <v>367</v>
      </c>
      <c r="D641" s="21" t="s">
        <v>361</v>
      </c>
      <c r="E641" s="145">
        <v>0</v>
      </c>
      <c r="F641" s="145">
        <v>0</v>
      </c>
      <c r="G641" s="145">
        <v>0</v>
      </c>
      <c r="H641" s="4"/>
      <c r="I641" s="4"/>
      <c r="J641" s="4"/>
      <c r="K641" s="4"/>
    </row>
    <row r="642" spans="1:11" ht="14.1" customHeight="1">
      <c r="A642" s="4"/>
      <c r="B642" s="4"/>
      <c r="C642" s="11" t="s">
        <v>366</v>
      </c>
      <c r="D642" s="21" t="s">
        <v>361</v>
      </c>
      <c r="E642" s="145">
        <v>0</v>
      </c>
      <c r="F642" s="145">
        <v>0</v>
      </c>
      <c r="G642" s="145">
        <v>0</v>
      </c>
      <c r="H642" s="4"/>
      <c r="I642" s="4"/>
      <c r="J642" s="4"/>
      <c r="K642" s="4"/>
    </row>
    <row r="643" spans="1:11" ht="14.1" customHeight="1">
      <c r="A643" s="4"/>
      <c r="B643" s="4"/>
      <c r="C643" s="11" t="s">
        <v>365</v>
      </c>
      <c r="D643" s="21" t="s">
        <v>361</v>
      </c>
      <c r="E643" s="145">
        <v>0</v>
      </c>
      <c r="F643" s="145">
        <v>0</v>
      </c>
      <c r="G643" s="145">
        <v>0</v>
      </c>
      <c r="H643" s="4"/>
      <c r="I643" s="4"/>
      <c r="J643" s="4"/>
      <c r="K643" s="4"/>
    </row>
    <row r="644" spans="1:11" ht="14.1" customHeight="1">
      <c r="A644" s="4"/>
      <c r="B644" s="4"/>
      <c r="C644" s="11" t="s">
        <v>364</v>
      </c>
      <c r="D644" s="21" t="s">
        <v>361</v>
      </c>
      <c r="E644" s="145">
        <v>0</v>
      </c>
      <c r="F644" s="145">
        <v>0</v>
      </c>
      <c r="G644" s="145">
        <v>0</v>
      </c>
      <c r="H644" s="4"/>
      <c r="I644" s="4"/>
      <c r="J644" s="4"/>
      <c r="K644" s="4"/>
    </row>
    <row r="645" spans="1:11" ht="14.1" customHeight="1">
      <c r="A645" s="4"/>
      <c r="B645" s="4"/>
      <c r="C645" s="10" t="s">
        <v>147</v>
      </c>
      <c r="D645" s="145">
        <v>0</v>
      </c>
      <c r="E645" s="145">
        <v>0</v>
      </c>
      <c r="F645" s="145">
        <v>0</v>
      </c>
      <c r="G645" s="145">
        <v>5200000</v>
      </c>
      <c r="H645" s="4"/>
      <c r="I645" s="4"/>
      <c r="J645" s="4"/>
      <c r="K645" s="4"/>
    </row>
    <row r="646" spans="1:11" ht="14.1" customHeight="1">
      <c r="A646" s="4"/>
      <c r="B646" s="4"/>
      <c r="C646" s="14" t="s">
        <v>393</v>
      </c>
      <c r="D646" s="1232" t="s">
        <v>1354</v>
      </c>
      <c r="E646" s="1233"/>
      <c r="F646" s="1233"/>
      <c r="G646" s="1233"/>
      <c r="H646" s="4"/>
      <c r="I646" s="4"/>
      <c r="J646" s="4"/>
      <c r="K646" s="4"/>
    </row>
    <row r="647" spans="1:11" ht="14.1" customHeight="1">
      <c r="A647" s="4"/>
      <c r="B647" s="4"/>
      <c r="C647" s="150" t="s">
        <v>392</v>
      </c>
      <c r="D647" s="1234" t="s">
        <v>361</v>
      </c>
      <c r="E647" s="1235"/>
      <c r="F647" s="1235"/>
      <c r="G647" s="1235"/>
      <c r="H647" s="4"/>
      <c r="I647" s="4"/>
      <c r="J647" s="4"/>
      <c r="K647" s="4"/>
    </row>
    <row r="648" spans="1:11" ht="14.1" customHeight="1">
      <c r="A648" s="4"/>
      <c r="B648" s="4"/>
      <c r="C648" s="150" t="s">
        <v>15</v>
      </c>
      <c r="D648" s="1234" t="s">
        <v>1355</v>
      </c>
      <c r="E648" s="1235"/>
      <c r="F648" s="1235"/>
      <c r="G648" s="1235"/>
      <c r="H648" s="4"/>
      <c r="I648" s="4"/>
      <c r="J648" s="4"/>
      <c r="K648" s="4"/>
    </row>
    <row r="649" spans="1:11" ht="15" customHeight="1">
      <c r="A649" s="4"/>
      <c r="B649" s="4"/>
      <c r="C649" s="13"/>
      <c r="D649" s="143">
        <v>2021</v>
      </c>
      <c r="E649" s="143">
        <v>2022</v>
      </c>
      <c r="F649" s="143">
        <v>2023</v>
      </c>
      <c r="G649" s="143">
        <v>2024</v>
      </c>
      <c r="H649" s="4"/>
      <c r="I649" s="4"/>
      <c r="J649" s="4"/>
      <c r="K649" s="4"/>
    </row>
    <row r="650" spans="1:11" ht="15" customHeight="1">
      <c r="A650" s="4"/>
      <c r="B650" s="4"/>
      <c r="C650" s="12"/>
      <c r="D650" s="144" t="s">
        <v>7</v>
      </c>
      <c r="E650" s="144" t="s">
        <v>8</v>
      </c>
      <c r="F650" s="144" t="s">
        <v>8</v>
      </c>
      <c r="G650" s="144" t="s">
        <v>8</v>
      </c>
      <c r="H650" s="4"/>
      <c r="I650" s="4"/>
      <c r="J650" s="4"/>
      <c r="K650" s="4"/>
    </row>
    <row r="651" spans="1:11" ht="14.1" customHeight="1">
      <c r="A651" s="4"/>
      <c r="B651" s="4"/>
      <c r="C651" s="7" t="s">
        <v>16</v>
      </c>
      <c r="D651" s="142" t="s">
        <v>361</v>
      </c>
      <c r="E651" s="142" t="s">
        <v>385</v>
      </c>
      <c r="F651" s="142" t="s">
        <v>411</v>
      </c>
      <c r="G651" s="142" t="s">
        <v>385</v>
      </c>
      <c r="H651" s="4"/>
      <c r="I651" s="4"/>
      <c r="J651" s="4"/>
      <c r="K651" s="4"/>
    </row>
    <row r="652" spans="1:11" ht="14.1" customHeight="1">
      <c r="A652" s="4"/>
      <c r="B652" s="4"/>
      <c r="C652" s="7" t="s">
        <v>506</v>
      </c>
      <c r="D652" s="142" t="s">
        <v>361</v>
      </c>
      <c r="E652" s="142" t="s">
        <v>385</v>
      </c>
      <c r="F652" s="142" t="s">
        <v>1008</v>
      </c>
      <c r="G652" s="142" t="s">
        <v>385</v>
      </c>
      <c r="H652" s="4"/>
      <c r="I652" s="4"/>
      <c r="J652" s="4"/>
      <c r="K652" s="4"/>
    </row>
    <row r="653" spans="1:11" ht="14.1" customHeight="1">
      <c r="A653" s="4"/>
      <c r="B653" s="4"/>
      <c r="C653" s="7" t="s">
        <v>504</v>
      </c>
      <c r="D653" s="142" t="s">
        <v>385</v>
      </c>
      <c r="E653" s="142" t="s">
        <v>385</v>
      </c>
      <c r="F653" s="142" t="s">
        <v>1008</v>
      </c>
      <c r="G653" s="142" t="s">
        <v>385</v>
      </c>
      <c r="H653" s="4"/>
      <c r="I653" s="4"/>
      <c r="J653" s="4"/>
      <c r="K653" s="4"/>
    </row>
    <row r="654" spans="1:11" ht="14.1" customHeight="1">
      <c r="A654" s="4"/>
      <c r="B654" s="4"/>
      <c r="C654" s="7" t="s">
        <v>388</v>
      </c>
      <c r="D654" s="142" t="s">
        <v>361</v>
      </c>
      <c r="E654" s="142" t="s">
        <v>361</v>
      </c>
      <c r="F654" s="142" t="s">
        <v>361</v>
      </c>
      <c r="G654" s="142" t="s">
        <v>430</v>
      </c>
      <c r="H654" s="4"/>
      <c r="I654" s="4"/>
      <c r="J654" s="4"/>
      <c r="K654" s="4"/>
    </row>
    <row r="655" spans="1:11" ht="14.1" customHeight="1">
      <c r="A655" s="4"/>
      <c r="B655" s="4"/>
      <c r="C655" s="7" t="s">
        <v>387</v>
      </c>
      <c r="D655" s="142" t="s">
        <v>361</v>
      </c>
      <c r="E655" s="142" t="s">
        <v>361</v>
      </c>
      <c r="F655" s="142" t="s">
        <v>361</v>
      </c>
      <c r="G655" s="142" t="s">
        <v>430</v>
      </c>
      <c r="H655" s="4"/>
      <c r="I655" s="4"/>
      <c r="J655" s="4"/>
      <c r="K655" s="4"/>
    </row>
    <row r="656" spans="1:11" ht="14.1" customHeight="1">
      <c r="A656" s="4"/>
      <c r="B656" s="4"/>
      <c r="C656" s="7" t="s">
        <v>22</v>
      </c>
      <c r="D656" s="142" t="s">
        <v>361</v>
      </c>
      <c r="E656" s="142" t="s">
        <v>361</v>
      </c>
      <c r="F656" s="142" t="s">
        <v>361</v>
      </c>
      <c r="G656" s="142" t="s">
        <v>430</v>
      </c>
      <c r="H656" s="4"/>
      <c r="I656" s="4"/>
      <c r="J656" s="4"/>
      <c r="K656" s="4"/>
    </row>
    <row r="657" spans="1:11" ht="14.1" customHeight="1">
      <c r="A657" s="4"/>
      <c r="B657" s="4"/>
      <c r="C657" s="1236" t="s">
        <v>384</v>
      </c>
      <c r="D657" s="1237"/>
      <c r="E657" s="1237"/>
      <c r="F657" s="1237"/>
      <c r="G657" s="1237"/>
      <c r="H657" s="4"/>
      <c r="I657" s="4"/>
      <c r="J657" s="4"/>
      <c r="K657" s="4"/>
    </row>
    <row r="658" spans="1:11" ht="14.1" customHeight="1">
      <c r="A658" s="4"/>
      <c r="B658" s="4"/>
      <c r="C658" s="13"/>
      <c r="D658" s="143">
        <v>2021</v>
      </c>
      <c r="E658" s="143">
        <v>2022</v>
      </c>
      <c r="F658" s="143">
        <v>2023</v>
      </c>
      <c r="G658" s="143">
        <v>2024</v>
      </c>
      <c r="H658" s="4"/>
      <c r="I658" s="4"/>
      <c r="J658" s="4"/>
      <c r="K658" s="4"/>
    </row>
    <row r="659" spans="1:11" ht="14.1" customHeight="1">
      <c r="A659" s="4"/>
      <c r="B659" s="4"/>
      <c r="C659" s="12"/>
      <c r="D659" s="144" t="s">
        <v>7</v>
      </c>
      <c r="E659" s="144" t="s">
        <v>8</v>
      </c>
      <c r="F659" s="144" t="s">
        <v>8</v>
      </c>
      <c r="G659" s="144" t="s">
        <v>8</v>
      </c>
      <c r="H659" s="4"/>
      <c r="I659" s="4"/>
      <c r="J659" s="4"/>
      <c r="K659" s="4"/>
    </row>
    <row r="660" spans="1:11" ht="14.1" customHeight="1">
      <c r="A660" s="4"/>
      <c r="B660" s="4"/>
      <c r="C660" s="11" t="s">
        <v>381</v>
      </c>
      <c r="D660" s="21" t="s">
        <v>361</v>
      </c>
      <c r="E660" s="145">
        <v>0</v>
      </c>
      <c r="F660" s="145">
        <v>0</v>
      </c>
      <c r="G660" s="145">
        <v>0</v>
      </c>
      <c r="H660" s="4"/>
      <c r="I660" s="4"/>
      <c r="J660" s="4"/>
      <c r="K660" s="4"/>
    </row>
    <row r="661" spans="1:11" ht="14.1" customHeight="1">
      <c r="A661" s="4"/>
      <c r="B661" s="4"/>
      <c r="C661" s="11" t="s">
        <v>370</v>
      </c>
      <c r="D661" s="21" t="s">
        <v>361</v>
      </c>
      <c r="E661" s="145">
        <v>0</v>
      </c>
      <c r="F661" s="145">
        <v>0</v>
      </c>
      <c r="G661" s="145">
        <v>0</v>
      </c>
      <c r="H661" s="4"/>
      <c r="I661" s="4"/>
      <c r="J661" s="4"/>
      <c r="K661" s="4"/>
    </row>
    <row r="662" spans="1:11" ht="14.1" customHeight="1">
      <c r="A662" s="4"/>
      <c r="B662" s="4"/>
      <c r="C662" s="11" t="s">
        <v>374</v>
      </c>
      <c r="D662" s="21" t="s">
        <v>361</v>
      </c>
      <c r="E662" s="145">
        <v>0</v>
      </c>
      <c r="F662" s="145">
        <v>0</v>
      </c>
      <c r="G662" s="145">
        <v>0</v>
      </c>
      <c r="H662" s="4"/>
      <c r="I662" s="4"/>
      <c r="J662" s="4"/>
      <c r="K662" s="4"/>
    </row>
    <row r="663" spans="1:11" ht="14.1" customHeight="1">
      <c r="A663" s="4"/>
      <c r="B663" s="4"/>
      <c r="C663" s="11" t="s">
        <v>380</v>
      </c>
      <c r="D663" s="21" t="s">
        <v>361</v>
      </c>
      <c r="E663" s="145">
        <v>0</v>
      </c>
      <c r="F663" s="145">
        <v>0</v>
      </c>
      <c r="G663" s="145">
        <v>0</v>
      </c>
      <c r="H663" s="4"/>
      <c r="I663" s="4"/>
      <c r="J663" s="4"/>
      <c r="K663" s="4"/>
    </row>
    <row r="664" spans="1:11" ht="14.1" customHeight="1">
      <c r="A664" s="4"/>
      <c r="B664" s="4"/>
      <c r="C664" s="11" t="s">
        <v>370</v>
      </c>
      <c r="D664" s="21" t="s">
        <v>361</v>
      </c>
      <c r="E664" s="145">
        <v>0</v>
      </c>
      <c r="F664" s="145">
        <v>0</v>
      </c>
      <c r="G664" s="145">
        <v>0</v>
      </c>
      <c r="H664" s="4"/>
      <c r="I664" s="4"/>
      <c r="J664" s="4"/>
      <c r="K664" s="4"/>
    </row>
    <row r="665" spans="1:11" ht="14.1" customHeight="1">
      <c r="A665" s="4"/>
      <c r="B665" s="4"/>
      <c r="C665" s="11" t="s">
        <v>374</v>
      </c>
      <c r="D665" s="21" t="s">
        <v>361</v>
      </c>
      <c r="E665" s="145">
        <v>0</v>
      </c>
      <c r="F665" s="145">
        <v>0</v>
      </c>
      <c r="G665" s="145">
        <v>0</v>
      </c>
      <c r="H665" s="4"/>
      <c r="I665" s="4"/>
      <c r="J665" s="4"/>
      <c r="K665" s="4"/>
    </row>
    <row r="666" spans="1:11" ht="14.1" customHeight="1">
      <c r="A666" s="4"/>
      <c r="B666" s="4"/>
      <c r="C666" s="11" t="s">
        <v>379</v>
      </c>
      <c r="D666" s="21" t="s">
        <v>361</v>
      </c>
      <c r="E666" s="145">
        <v>0</v>
      </c>
      <c r="F666" s="145">
        <v>0</v>
      </c>
      <c r="G666" s="145">
        <v>0</v>
      </c>
      <c r="H666" s="4"/>
      <c r="I666" s="4"/>
      <c r="J666" s="4"/>
      <c r="K666" s="4"/>
    </row>
    <row r="667" spans="1:11" ht="14.1" customHeight="1">
      <c r="A667" s="4"/>
      <c r="B667" s="4"/>
      <c r="C667" s="11" t="s">
        <v>370</v>
      </c>
      <c r="D667" s="21" t="s">
        <v>361</v>
      </c>
      <c r="E667" s="145">
        <v>0</v>
      </c>
      <c r="F667" s="145">
        <v>0</v>
      </c>
      <c r="G667" s="145">
        <v>0</v>
      </c>
      <c r="H667" s="4"/>
      <c r="I667" s="4"/>
      <c r="J667" s="4"/>
      <c r="K667" s="4"/>
    </row>
    <row r="668" spans="1:11" ht="14.1" customHeight="1">
      <c r="A668" s="4"/>
      <c r="B668" s="4"/>
      <c r="C668" s="11" t="s">
        <v>374</v>
      </c>
      <c r="D668" s="21" t="s">
        <v>361</v>
      </c>
      <c r="E668" s="145">
        <v>0</v>
      </c>
      <c r="F668" s="145">
        <v>0</v>
      </c>
      <c r="G668" s="145">
        <v>0</v>
      </c>
      <c r="H668" s="4"/>
      <c r="I668" s="4"/>
      <c r="J668" s="4"/>
      <c r="K668" s="4"/>
    </row>
    <row r="669" spans="1:11" ht="14.1" customHeight="1">
      <c r="A669" s="4"/>
      <c r="B669" s="4"/>
      <c r="C669" s="11" t="s">
        <v>378</v>
      </c>
      <c r="D669" s="21" t="s">
        <v>361</v>
      </c>
      <c r="E669" s="145">
        <v>0</v>
      </c>
      <c r="F669" s="145">
        <v>0</v>
      </c>
      <c r="G669" s="145">
        <v>0</v>
      </c>
      <c r="H669" s="4"/>
      <c r="I669" s="4"/>
      <c r="J669" s="4"/>
      <c r="K669" s="4"/>
    </row>
    <row r="670" spans="1:11" ht="14.1" customHeight="1">
      <c r="A670" s="4"/>
      <c r="B670" s="4"/>
      <c r="C670" s="11" t="s">
        <v>370</v>
      </c>
      <c r="D670" s="21" t="s">
        <v>361</v>
      </c>
      <c r="E670" s="145">
        <v>0</v>
      </c>
      <c r="F670" s="145">
        <v>0</v>
      </c>
      <c r="G670" s="145">
        <v>0</v>
      </c>
      <c r="H670" s="4"/>
      <c r="I670" s="4"/>
      <c r="J670" s="4"/>
      <c r="K670" s="4"/>
    </row>
    <row r="671" spans="1:11" ht="14.1" customHeight="1">
      <c r="A671" s="4"/>
      <c r="B671" s="4"/>
      <c r="C671" s="11" t="s">
        <v>374</v>
      </c>
      <c r="D671" s="21" t="s">
        <v>361</v>
      </c>
      <c r="E671" s="145">
        <v>0</v>
      </c>
      <c r="F671" s="145">
        <v>0</v>
      </c>
      <c r="G671" s="145">
        <v>0</v>
      </c>
      <c r="H671" s="4"/>
      <c r="I671" s="4"/>
      <c r="J671" s="4"/>
      <c r="K671" s="4"/>
    </row>
    <row r="672" spans="1:11" ht="14.1" customHeight="1">
      <c r="A672" s="4"/>
      <c r="B672" s="4"/>
      <c r="C672" s="11" t="s">
        <v>383</v>
      </c>
      <c r="D672" s="21" t="s">
        <v>361</v>
      </c>
      <c r="E672" s="145">
        <v>0</v>
      </c>
      <c r="F672" s="145">
        <v>0</v>
      </c>
      <c r="G672" s="145">
        <v>0</v>
      </c>
      <c r="H672" s="4"/>
      <c r="I672" s="4"/>
      <c r="J672" s="4"/>
      <c r="K672" s="4"/>
    </row>
    <row r="673" spans="1:11" ht="14.1" customHeight="1">
      <c r="A673" s="4"/>
      <c r="B673" s="4"/>
      <c r="C673" s="11" t="s">
        <v>370</v>
      </c>
      <c r="D673" s="21" t="s">
        <v>361</v>
      </c>
      <c r="E673" s="145">
        <v>0</v>
      </c>
      <c r="F673" s="145">
        <v>0</v>
      </c>
      <c r="G673" s="145">
        <v>0</v>
      </c>
      <c r="H673" s="4"/>
      <c r="I673" s="4"/>
      <c r="J673" s="4"/>
      <c r="K673" s="4"/>
    </row>
    <row r="674" spans="1:11" ht="14.1" customHeight="1">
      <c r="A674" s="4"/>
      <c r="B674" s="4"/>
      <c r="C674" s="11" t="s">
        <v>374</v>
      </c>
      <c r="D674" s="21" t="s">
        <v>361</v>
      </c>
      <c r="E674" s="145">
        <v>0</v>
      </c>
      <c r="F674" s="145">
        <v>0</v>
      </c>
      <c r="G674" s="145">
        <v>0</v>
      </c>
      <c r="H674" s="4"/>
      <c r="I674" s="4"/>
      <c r="J674" s="4"/>
      <c r="K674" s="4"/>
    </row>
    <row r="675" spans="1:11" ht="14.1" customHeight="1">
      <c r="A675" s="4"/>
      <c r="B675" s="4"/>
      <c r="C675" s="11" t="s">
        <v>376</v>
      </c>
      <c r="D675" s="21" t="s">
        <v>361</v>
      </c>
      <c r="E675" s="145">
        <v>0</v>
      </c>
      <c r="F675" s="145">
        <v>0</v>
      </c>
      <c r="G675" s="145">
        <v>0</v>
      </c>
      <c r="H675" s="4"/>
      <c r="I675" s="4"/>
      <c r="J675" s="4"/>
      <c r="K675" s="4"/>
    </row>
    <row r="676" spans="1:11" ht="14.1" customHeight="1">
      <c r="A676" s="4"/>
      <c r="B676" s="4"/>
      <c r="C676" s="11" t="s">
        <v>370</v>
      </c>
      <c r="D676" s="21" t="s">
        <v>361</v>
      </c>
      <c r="E676" s="145">
        <v>0</v>
      </c>
      <c r="F676" s="145">
        <v>0</v>
      </c>
      <c r="G676" s="145">
        <v>0</v>
      </c>
      <c r="H676" s="4"/>
      <c r="I676" s="4"/>
      <c r="J676" s="4"/>
      <c r="K676" s="4"/>
    </row>
    <row r="677" spans="1:11" ht="14.1" customHeight="1">
      <c r="A677" s="4"/>
      <c r="B677" s="4"/>
      <c r="C677" s="11" t="s">
        <v>374</v>
      </c>
      <c r="D677" s="21" t="s">
        <v>361</v>
      </c>
      <c r="E677" s="145">
        <v>0</v>
      </c>
      <c r="F677" s="145">
        <v>0</v>
      </c>
      <c r="G677" s="145">
        <v>0</v>
      </c>
      <c r="H677" s="4"/>
      <c r="I677" s="4"/>
      <c r="J677" s="4"/>
      <c r="K677" s="4"/>
    </row>
    <row r="678" spans="1:11" ht="14.1" customHeight="1">
      <c r="A678" s="4"/>
      <c r="B678" s="4"/>
      <c r="C678" s="11" t="s">
        <v>375</v>
      </c>
      <c r="D678" s="21" t="s">
        <v>361</v>
      </c>
      <c r="E678" s="145">
        <v>0</v>
      </c>
      <c r="F678" s="145">
        <v>0</v>
      </c>
      <c r="G678" s="145">
        <v>0</v>
      </c>
      <c r="H678" s="4"/>
      <c r="I678" s="4"/>
      <c r="J678" s="4"/>
      <c r="K678" s="4"/>
    </row>
    <row r="679" spans="1:11" ht="14.1" customHeight="1">
      <c r="A679" s="4"/>
      <c r="B679" s="4"/>
      <c r="C679" s="11" t="s">
        <v>370</v>
      </c>
      <c r="D679" s="21" t="s">
        <v>361</v>
      </c>
      <c r="E679" s="145">
        <v>0</v>
      </c>
      <c r="F679" s="145">
        <v>0</v>
      </c>
      <c r="G679" s="145">
        <v>0</v>
      </c>
      <c r="H679" s="4"/>
      <c r="I679" s="4"/>
      <c r="J679" s="4"/>
      <c r="K679" s="4"/>
    </row>
    <row r="680" spans="1:11" ht="14.1" customHeight="1">
      <c r="A680" s="4"/>
      <c r="B680" s="4"/>
      <c r="C680" s="11" t="s">
        <v>374</v>
      </c>
      <c r="D680" s="21" t="s">
        <v>361</v>
      </c>
      <c r="E680" s="145">
        <v>0</v>
      </c>
      <c r="F680" s="145">
        <v>0</v>
      </c>
      <c r="G680" s="145">
        <v>0</v>
      </c>
      <c r="H680" s="4"/>
      <c r="I680" s="4"/>
      <c r="J680" s="4"/>
      <c r="K680" s="4"/>
    </row>
    <row r="681" spans="1:11" ht="14.1" customHeight="1">
      <c r="A681" s="4"/>
      <c r="B681" s="4"/>
      <c r="C681" s="11" t="s">
        <v>373</v>
      </c>
      <c r="D681" s="21" t="s">
        <v>361</v>
      </c>
      <c r="E681" s="145">
        <v>0</v>
      </c>
      <c r="F681" s="145">
        <v>0</v>
      </c>
      <c r="G681" s="145">
        <v>0</v>
      </c>
      <c r="H681" s="4"/>
      <c r="I681" s="4"/>
      <c r="J681" s="4"/>
      <c r="K681" s="4"/>
    </row>
    <row r="682" spans="1:11" ht="14.1" customHeight="1">
      <c r="A682" s="4"/>
      <c r="B682" s="4"/>
      <c r="C682" s="11" t="s">
        <v>370</v>
      </c>
      <c r="D682" s="21" t="s">
        <v>361</v>
      </c>
      <c r="E682" s="145">
        <v>0</v>
      </c>
      <c r="F682" s="145">
        <v>0</v>
      </c>
      <c r="G682" s="145">
        <v>0</v>
      </c>
      <c r="H682" s="4"/>
      <c r="I682" s="4"/>
      <c r="J682" s="4"/>
      <c r="K682" s="4"/>
    </row>
    <row r="683" spans="1:11" ht="14.1" customHeight="1">
      <c r="A683" s="4"/>
      <c r="B683" s="4"/>
      <c r="C683" s="11" t="s">
        <v>369</v>
      </c>
      <c r="D683" s="21" t="s">
        <v>361</v>
      </c>
      <c r="E683" s="145">
        <v>0</v>
      </c>
      <c r="F683" s="145">
        <v>0</v>
      </c>
      <c r="G683" s="145">
        <v>0</v>
      </c>
      <c r="H683" s="4"/>
      <c r="I683" s="4"/>
      <c r="J683" s="4"/>
      <c r="K683" s="4"/>
    </row>
    <row r="684" spans="1:11" ht="14.1" customHeight="1">
      <c r="A684" s="4"/>
      <c r="B684" s="4"/>
      <c r="C684" s="11" t="s">
        <v>368</v>
      </c>
      <c r="D684" s="21" t="s">
        <v>361</v>
      </c>
      <c r="E684" s="145">
        <v>0</v>
      </c>
      <c r="F684" s="145">
        <v>0</v>
      </c>
      <c r="G684" s="145">
        <v>0</v>
      </c>
      <c r="H684" s="4"/>
      <c r="I684" s="4"/>
      <c r="J684" s="4"/>
      <c r="K684" s="4"/>
    </row>
    <row r="685" spans="1:11" ht="14.1" customHeight="1">
      <c r="A685" s="4"/>
      <c r="B685" s="4"/>
      <c r="C685" s="11" t="s">
        <v>367</v>
      </c>
      <c r="D685" s="21" t="s">
        <v>361</v>
      </c>
      <c r="E685" s="145">
        <v>0</v>
      </c>
      <c r="F685" s="145">
        <v>0</v>
      </c>
      <c r="G685" s="145">
        <v>0</v>
      </c>
      <c r="H685" s="4"/>
      <c r="I685" s="4"/>
      <c r="J685" s="4"/>
      <c r="K685" s="4"/>
    </row>
    <row r="686" spans="1:11" ht="14.1" customHeight="1">
      <c r="A686" s="4"/>
      <c r="B686" s="4"/>
      <c r="C686" s="11" t="s">
        <v>366</v>
      </c>
      <c r="D686" s="21" t="s">
        <v>361</v>
      </c>
      <c r="E686" s="145">
        <v>0</v>
      </c>
      <c r="F686" s="145">
        <v>0</v>
      </c>
      <c r="G686" s="145">
        <v>0</v>
      </c>
      <c r="H686" s="4"/>
      <c r="I686" s="4"/>
      <c r="J686" s="4"/>
      <c r="K686" s="4"/>
    </row>
    <row r="687" spans="1:11" ht="14.1" customHeight="1">
      <c r="A687" s="4"/>
      <c r="B687" s="4"/>
      <c r="C687" s="11" t="s">
        <v>372</v>
      </c>
      <c r="D687" s="21" t="s">
        <v>361</v>
      </c>
      <c r="E687" s="145">
        <v>0</v>
      </c>
      <c r="F687" s="145">
        <v>4000000</v>
      </c>
      <c r="G687" s="145">
        <v>0</v>
      </c>
      <c r="H687" s="4"/>
      <c r="I687" s="4"/>
      <c r="J687" s="4"/>
      <c r="K687" s="4"/>
    </row>
    <row r="688" spans="1:11" ht="14.1" customHeight="1">
      <c r="A688" s="4"/>
      <c r="B688" s="4"/>
      <c r="C688" s="11" t="s">
        <v>370</v>
      </c>
      <c r="D688" s="21" t="s">
        <v>361</v>
      </c>
      <c r="E688" s="145">
        <v>0</v>
      </c>
      <c r="F688" s="145">
        <v>4000000</v>
      </c>
      <c r="G688" s="145">
        <v>0</v>
      </c>
      <c r="H688" s="4"/>
      <c r="I688" s="4"/>
      <c r="J688" s="4"/>
      <c r="K688" s="4"/>
    </row>
    <row r="689" spans="1:11" ht="14.1" customHeight="1">
      <c r="A689" s="4"/>
      <c r="B689" s="4"/>
      <c r="C689" s="11" t="s">
        <v>369</v>
      </c>
      <c r="D689" s="21" t="s">
        <v>361</v>
      </c>
      <c r="E689" s="145">
        <v>0</v>
      </c>
      <c r="F689" s="145">
        <v>0</v>
      </c>
      <c r="G689" s="145">
        <v>0</v>
      </c>
      <c r="H689" s="4"/>
      <c r="I689" s="4"/>
      <c r="J689" s="4"/>
      <c r="K689" s="4"/>
    </row>
    <row r="690" spans="1:11" ht="14.1" customHeight="1">
      <c r="A690" s="4"/>
      <c r="B690" s="4"/>
      <c r="C690" s="11" t="s">
        <v>368</v>
      </c>
      <c r="D690" s="21" t="s">
        <v>361</v>
      </c>
      <c r="E690" s="145">
        <v>0</v>
      </c>
      <c r="F690" s="145">
        <v>0</v>
      </c>
      <c r="G690" s="145">
        <v>0</v>
      </c>
      <c r="H690" s="4"/>
      <c r="I690" s="4"/>
      <c r="J690" s="4"/>
      <c r="K690" s="4"/>
    </row>
    <row r="691" spans="1:11" ht="14.1" customHeight="1">
      <c r="A691" s="4"/>
      <c r="B691" s="4"/>
      <c r="C691" s="11" t="s">
        <v>367</v>
      </c>
      <c r="D691" s="21" t="s">
        <v>361</v>
      </c>
      <c r="E691" s="145">
        <v>0</v>
      </c>
      <c r="F691" s="145">
        <v>0</v>
      </c>
      <c r="G691" s="145">
        <v>0</v>
      </c>
      <c r="H691" s="4"/>
      <c r="I691" s="4"/>
      <c r="J691" s="4"/>
      <c r="K691" s="4"/>
    </row>
    <row r="692" spans="1:11" ht="14.1" customHeight="1">
      <c r="A692" s="4"/>
      <c r="B692" s="4"/>
      <c r="C692" s="11" t="s">
        <v>366</v>
      </c>
      <c r="D692" s="21" t="s">
        <v>361</v>
      </c>
      <c r="E692" s="145">
        <v>0</v>
      </c>
      <c r="F692" s="145">
        <v>0</v>
      </c>
      <c r="G692" s="145">
        <v>0</v>
      </c>
      <c r="H692" s="4"/>
      <c r="I692" s="4"/>
      <c r="J692" s="4"/>
      <c r="K692" s="4"/>
    </row>
    <row r="693" spans="1:11" ht="14.1" customHeight="1">
      <c r="A693" s="4"/>
      <c r="B693" s="4"/>
      <c r="C693" s="11" t="s">
        <v>371</v>
      </c>
      <c r="D693" s="21" t="s">
        <v>361</v>
      </c>
      <c r="E693" s="145">
        <v>0</v>
      </c>
      <c r="F693" s="145">
        <v>0</v>
      </c>
      <c r="G693" s="145">
        <v>0</v>
      </c>
      <c r="H693" s="4"/>
      <c r="I693" s="4"/>
      <c r="J693" s="4"/>
      <c r="K693" s="4"/>
    </row>
    <row r="694" spans="1:11" ht="14.1" customHeight="1">
      <c r="A694" s="4"/>
      <c r="B694" s="4"/>
      <c r="C694" s="11" t="s">
        <v>370</v>
      </c>
      <c r="D694" s="21" t="s">
        <v>361</v>
      </c>
      <c r="E694" s="145">
        <v>0</v>
      </c>
      <c r="F694" s="145">
        <v>0</v>
      </c>
      <c r="G694" s="145">
        <v>0</v>
      </c>
      <c r="H694" s="4"/>
      <c r="I694" s="4"/>
      <c r="J694" s="4"/>
      <c r="K694" s="4"/>
    </row>
    <row r="695" spans="1:11" ht="14.1" customHeight="1">
      <c r="A695" s="4"/>
      <c r="B695" s="4"/>
      <c r="C695" s="11" t="s">
        <v>369</v>
      </c>
      <c r="D695" s="21" t="s">
        <v>361</v>
      </c>
      <c r="E695" s="145">
        <v>0</v>
      </c>
      <c r="F695" s="145">
        <v>0</v>
      </c>
      <c r="G695" s="145">
        <v>0</v>
      </c>
      <c r="H695" s="4"/>
      <c r="I695" s="4"/>
      <c r="J695" s="4"/>
      <c r="K695" s="4"/>
    </row>
    <row r="696" spans="1:11" ht="14.1" customHeight="1">
      <c r="A696" s="4"/>
      <c r="B696" s="4"/>
      <c r="C696" s="11" t="s">
        <v>368</v>
      </c>
      <c r="D696" s="21" t="s">
        <v>361</v>
      </c>
      <c r="E696" s="145">
        <v>0</v>
      </c>
      <c r="F696" s="145">
        <v>0</v>
      </c>
      <c r="G696" s="145">
        <v>0</v>
      </c>
      <c r="H696" s="4"/>
      <c r="I696" s="4"/>
      <c r="J696" s="4"/>
      <c r="K696" s="4"/>
    </row>
    <row r="697" spans="1:11" ht="14.1" customHeight="1">
      <c r="A697" s="4"/>
      <c r="B697" s="4"/>
      <c r="C697" s="11" t="s">
        <v>367</v>
      </c>
      <c r="D697" s="21" t="s">
        <v>361</v>
      </c>
      <c r="E697" s="145">
        <v>0</v>
      </c>
      <c r="F697" s="145">
        <v>0</v>
      </c>
      <c r="G697" s="145">
        <v>0</v>
      </c>
      <c r="H697" s="4"/>
      <c r="I697" s="4"/>
      <c r="J697" s="4"/>
      <c r="K697" s="4"/>
    </row>
    <row r="698" spans="1:11" ht="14.1" customHeight="1">
      <c r="A698" s="4"/>
      <c r="B698" s="4"/>
      <c r="C698" s="11" t="s">
        <v>366</v>
      </c>
      <c r="D698" s="21" t="s">
        <v>361</v>
      </c>
      <c r="E698" s="145">
        <v>0</v>
      </c>
      <c r="F698" s="145">
        <v>0</v>
      </c>
      <c r="G698" s="145">
        <v>0</v>
      </c>
      <c r="H698" s="4"/>
      <c r="I698" s="4"/>
      <c r="J698" s="4"/>
      <c r="K698" s="4"/>
    </row>
    <row r="699" spans="1:11" ht="14.1" customHeight="1">
      <c r="A699" s="4"/>
      <c r="B699" s="4"/>
      <c r="C699" s="11" t="s">
        <v>365</v>
      </c>
      <c r="D699" s="21" t="s">
        <v>361</v>
      </c>
      <c r="E699" s="145">
        <v>0</v>
      </c>
      <c r="F699" s="145">
        <v>0</v>
      </c>
      <c r="G699" s="145">
        <v>0</v>
      </c>
      <c r="H699" s="4"/>
      <c r="I699" s="4"/>
      <c r="J699" s="4"/>
      <c r="K699" s="4"/>
    </row>
    <row r="700" spans="1:11" ht="14.1" customHeight="1">
      <c r="A700" s="4"/>
      <c r="B700" s="4"/>
      <c r="C700" s="11" t="s">
        <v>364</v>
      </c>
      <c r="D700" s="21" t="s">
        <v>361</v>
      </c>
      <c r="E700" s="145">
        <v>0</v>
      </c>
      <c r="F700" s="145">
        <v>0</v>
      </c>
      <c r="G700" s="145">
        <v>0</v>
      </c>
      <c r="H700" s="4"/>
      <c r="I700" s="4"/>
      <c r="J700" s="4"/>
      <c r="K700" s="4"/>
    </row>
    <row r="701" spans="1:11" ht="14.1" customHeight="1">
      <c r="A701" s="4"/>
      <c r="B701" s="4"/>
      <c r="C701" s="10" t="s">
        <v>147</v>
      </c>
      <c r="D701" s="145">
        <v>0</v>
      </c>
      <c r="E701" s="145">
        <v>0</v>
      </c>
      <c r="F701" s="145">
        <v>4000000</v>
      </c>
      <c r="G701" s="145">
        <v>0</v>
      </c>
      <c r="H701" s="4"/>
      <c r="I701" s="4"/>
      <c r="J701" s="4"/>
      <c r="K701" s="4"/>
    </row>
    <row r="702" spans="1:11" ht="14.1" customHeight="1">
      <c r="A702" s="4"/>
      <c r="B702" s="4"/>
      <c r="C702" s="14" t="s">
        <v>393</v>
      </c>
      <c r="D702" s="1232" t="s">
        <v>1356</v>
      </c>
      <c r="E702" s="1233"/>
      <c r="F702" s="1233"/>
      <c r="G702" s="1233"/>
      <c r="H702" s="4"/>
      <c r="I702" s="4"/>
      <c r="J702" s="4"/>
      <c r="K702" s="4"/>
    </row>
    <row r="703" spans="1:11" ht="14.1" customHeight="1">
      <c r="A703" s="4"/>
      <c r="B703" s="4"/>
      <c r="C703" s="150" t="s">
        <v>392</v>
      </c>
      <c r="D703" s="1234" t="s">
        <v>361</v>
      </c>
      <c r="E703" s="1235"/>
      <c r="F703" s="1235"/>
      <c r="G703" s="1235"/>
      <c r="H703" s="4"/>
      <c r="I703" s="4"/>
      <c r="J703" s="4"/>
      <c r="K703" s="4"/>
    </row>
    <row r="704" spans="1:11" ht="14.1" customHeight="1">
      <c r="A704" s="4"/>
      <c r="B704" s="4"/>
      <c r="C704" s="150" t="s">
        <v>15</v>
      </c>
      <c r="D704" s="1234" t="s">
        <v>258</v>
      </c>
      <c r="E704" s="1235"/>
      <c r="F704" s="1235"/>
      <c r="G704" s="1235"/>
      <c r="H704" s="4"/>
      <c r="I704" s="4"/>
      <c r="J704" s="4"/>
      <c r="K704" s="4"/>
    </row>
    <row r="705" spans="1:11" ht="15" customHeight="1">
      <c r="A705" s="4"/>
      <c r="B705" s="4"/>
      <c r="C705" s="13"/>
      <c r="D705" s="143">
        <v>2021</v>
      </c>
      <c r="E705" s="143">
        <v>2022</v>
      </c>
      <c r="F705" s="143">
        <v>2023</v>
      </c>
      <c r="G705" s="143">
        <v>2024</v>
      </c>
      <c r="H705" s="4"/>
      <c r="I705" s="4"/>
      <c r="J705" s="4"/>
      <c r="K705" s="4"/>
    </row>
    <row r="706" spans="1:11" ht="15" customHeight="1">
      <c r="A706" s="4"/>
      <c r="B706" s="4"/>
      <c r="C706" s="12"/>
      <c r="D706" s="144" t="s">
        <v>7</v>
      </c>
      <c r="E706" s="144" t="s">
        <v>8</v>
      </c>
      <c r="F706" s="144" t="s">
        <v>8</v>
      </c>
      <c r="G706" s="144" t="s">
        <v>8</v>
      </c>
      <c r="H706" s="4"/>
      <c r="I706" s="4"/>
      <c r="J706" s="4"/>
      <c r="K706" s="4"/>
    </row>
    <row r="707" spans="1:11" ht="14.1" customHeight="1">
      <c r="A707" s="4"/>
      <c r="B707" s="4"/>
      <c r="C707" s="7" t="s">
        <v>16</v>
      </c>
      <c r="D707" s="142" t="s">
        <v>361</v>
      </c>
      <c r="E707" s="142" t="s">
        <v>385</v>
      </c>
      <c r="F707" s="142" t="s">
        <v>1357</v>
      </c>
      <c r="G707" s="142" t="s">
        <v>385</v>
      </c>
      <c r="H707" s="4"/>
      <c r="I707" s="4"/>
      <c r="J707" s="4"/>
      <c r="K707" s="4"/>
    </row>
    <row r="708" spans="1:11" ht="14.1" customHeight="1">
      <c r="A708" s="4"/>
      <c r="B708" s="4"/>
      <c r="C708" s="7" t="s">
        <v>506</v>
      </c>
      <c r="D708" s="142" t="s">
        <v>361</v>
      </c>
      <c r="E708" s="142" t="s">
        <v>385</v>
      </c>
      <c r="F708" s="142" t="s">
        <v>1039</v>
      </c>
      <c r="G708" s="142" t="s">
        <v>385</v>
      </c>
      <c r="H708" s="4"/>
      <c r="I708" s="4"/>
      <c r="J708" s="4"/>
      <c r="K708" s="4"/>
    </row>
    <row r="709" spans="1:11" ht="14.1" customHeight="1">
      <c r="A709" s="4"/>
      <c r="B709" s="4"/>
      <c r="C709" s="7" t="s">
        <v>504</v>
      </c>
      <c r="D709" s="142" t="s">
        <v>385</v>
      </c>
      <c r="E709" s="142" t="s">
        <v>385</v>
      </c>
      <c r="F709" s="142" t="s">
        <v>1358</v>
      </c>
      <c r="G709" s="142" t="s">
        <v>385</v>
      </c>
      <c r="H709" s="4"/>
      <c r="I709" s="4"/>
      <c r="J709" s="4"/>
      <c r="K709" s="4"/>
    </row>
    <row r="710" spans="1:11" ht="14.1" customHeight="1">
      <c r="A710" s="4"/>
      <c r="B710" s="4"/>
      <c r="C710" s="7" t="s">
        <v>388</v>
      </c>
      <c r="D710" s="142" t="s">
        <v>361</v>
      </c>
      <c r="E710" s="142" t="s">
        <v>361</v>
      </c>
      <c r="F710" s="142" t="s">
        <v>361</v>
      </c>
      <c r="G710" s="142" t="s">
        <v>430</v>
      </c>
      <c r="H710" s="4"/>
      <c r="I710" s="4"/>
      <c r="J710" s="4"/>
      <c r="K710" s="4"/>
    </row>
    <row r="711" spans="1:11" ht="14.1" customHeight="1">
      <c r="A711" s="4"/>
      <c r="B711" s="4"/>
      <c r="C711" s="7" t="s">
        <v>387</v>
      </c>
      <c r="D711" s="142" t="s">
        <v>361</v>
      </c>
      <c r="E711" s="142" t="s">
        <v>361</v>
      </c>
      <c r="F711" s="142" t="s">
        <v>361</v>
      </c>
      <c r="G711" s="142" t="s">
        <v>430</v>
      </c>
      <c r="H711" s="4"/>
      <c r="I711" s="4"/>
      <c r="J711" s="4"/>
      <c r="K711" s="4"/>
    </row>
    <row r="712" spans="1:11" ht="14.1" customHeight="1">
      <c r="A712" s="4"/>
      <c r="B712" s="4"/>
      <c r="C712" s="7" t="s">
        <v>22</v>
      </c>
      <c r="D712" s="142" t="s">
        <v>361</v>
      </c>
      <c r="E712" s="142" t="s">
        <v>361</v>
      </c>
      <c r="F712" s="142" t="s">
        <v>361</v>
      </c>
      <c r="G712" s="142" t="s">
        <v>430</v>
      </c>
      <c r="H712" s="4"/>
      <c r="I712" s="4"/>
      <c r="J712" s="4"/>
      <c r="K712" s="4"/>
    </row>
    <row r="713" spans="1:11" ht="14.1" customHeight="1">
      <c r="A713" s="4"/>
      <c r="B713" s="4"/>
      <c r="C713" s="1236" t="s">
        <v>384</v>
      </c>
      <c r="D713" s="1237"/>
      <c r="E713" s="1237"/>
      <c r="F713" s="1237"/>
      <c r="G713" s="1237"/>
      <c r="H713" s="4"/>
      <c r="I713" s="4"/>
      <c r="J713" s="4"/>
      <c r="K713" s="4"/>
    </row>
    <row r="714" spans="1:11" ht="14.1" customHeight="1">
      <c r="A714" s="4"/>
      <c r="B714" s="4"/>
      <c r="C714" s="13"/>
      <c r="D714" s="143">
        <v>2021</v>
      </c>
      <c r="E714" s="143">
        <v>2022</v>
      </c>
      <c r="F714" s="143">
        <v>2023</v>
      </c>
      <c r="G714" s="143">
        <v>2024</v>
      </c>
      <c r="H714" s="4"/>
      <c r="I714" s="4"/>
      <c r="J714" s="4"/>
      <c r="K714" s="4"/>
    </row>
    <row r="715" spans="1:11" ht="14.1" customHeight="1">
      <c r="A715" s="4"/>
      <c r="B715" s="4"/>
      <c r="C715" s="12"/>
      <c r="D715" s="144" t="s">
        <v>7</v>
      </c>
      <c r="E715" s="144" t="s">
        <v>8</v>
      </c>
      <c r="F715" s="144" t="s">
        <v>8</v>
      </c>
      <c r="G715" s="144" t="s">
        <v>8</v>
      </c>
      <c r="H715" s="4"/>
      <c r="I715" s="4"/>
      <c r="J715" s="4"/>
      <c r="K715" s="4"/>
    </row>
    <row r="716" spans="1:11" ht="14.1" customHeight="1">
      <c r="A716" s="4"/>
      <c r="B716" s="4"/>
      <c r="C716" s="11" t="s">
        <v>381</v>
      </c>
      <c r="D716" s="21" t="s">
        <v>361</v>
      </c>
      <c r="E716" s="145">
        <v>0</v>
      </c>
      <c r="F716" s="145">
        <v>0</v>
      </c>
      <c r="G716" s="145">
        <v>0</v>
      </c>
      <c r="H716" s="4"/>
      <c r="I716" s="4"/>
      <c r="J716" s="4"/>
      <c r="K716" s="4"/>
    </row>
    <row r="717" spans="1:11" ht="14.1" customHeight="1">
      <c r="A717" s="4"/>
      <c r="B717" s="4"/>
      <c r="C717" s="11" t="s">
        <v>370</v>
      </c>
      <c r="D717" s="21" t="s">
        <v>361</v>
      </c>
      <c r="E717" s="145">
        <v>0</v>
      </c>
      <c r="F717" s="145">
        <v>0</v>
      </c>
      <c r="G717" s="145">
        <v>0</v>
      </c>
      <c r="H717" s="4"/>
      <c r="I717" s="4"/>
      <c r="J717" s="4"/>
      <c r="K717" s="4"/>
    </row>
    <row r="718" spans="1:11" ht="14.1" customHeight="1">
      <c r="A718" s="4"/>
      <c r="B718" s="4"/>
      <c r="C718" s="11" t="s">
        <v>374</v>
      </c>
      <c r="D718" s="21" t="s">
        <v>361</v>
      </c>
      <c r="E718" s="145">
        <v>0</v>
      </c>
      <c r="F718" s="145">
        <v>0</v>
      </c>
      <c r="G718" s="145">
        <v>0</v>
      </c>
      <c r="H718" s="4"/>
      <c r="I718" s="4"/>
      <c r="J718" s="4"/>
      <c r="K718" s="4"/>
    </row>
    <row r="719" spans="1:11" ht="14.1" customHeight="1">
      <c r="A719" s="4"/>
      <c r="B719" s="4"/>
      <c r="C719" s="11" t="s">
        <v>380</v>
      </c>
      <c r="D719" s="21" t="s">
        <v>361</v>
      </c>
      <c r="E719" s="145">
        <v>0</v>
      </c>
      <c r="F719" s="145">
        <v>0</v>
      </c>
      <c r="G719" s="145">
        <v>0</v>
      </c>
      <c r="H719" s="4"/>
      <c r="I719" s="4"/>
      <c r="J719" s="4"/>
      <c r="K719" s="4"/>
    </row>
    <row r="720" spans="1:11" ht="14.1" customHeight="1">
      <c r="A720" s="4"/>
      <c r="B720" s="4"/>
      <c r="C720" s="11" t="s">
        <v>370</v>
      </c>
      <c r="D720" s="21" t="s">
        <v>361</v>
      </c>
      <c r="E720" s="145">
        <v>0</v>
      </c>
      <c r="F720" s="145">
        <v>0</v>
      </c>
      <c r="G720" s="145">
        <v>0</v>
      </c>
      <c r="H720" s="4"/>
      <c r="I720" s="4"/>
      <c r="J720" s="4"/>
      <c r="K720" s="4"/>
    </row>
    <row r="721" spans="1:11" ht="14.1" customHeight="1">
      <c r="A721" s="4"/>
      <c r="B721" s="4"/>
      <c r="C721" s="11" t="s">
        <v>374</v>
      </c>
      <c r="D721" s="21" t="s">
        <v>361</v>
      </c>
      <c r="E721" s="145">
        <v>0</v>
      </c>
      <c r="F721" s="145">
        <v>0</v>
      </c>
      <c r="G721" s="145">
        <v>0</v>
      </c>
      <c r="H721" s="4"/>
      <c r="I721" s="4"/>
      <c r="J721" s="4"/>
      <c r="K721" s="4"/>
    </row>
    <row r="722" spans="1:11" ht="14.1" customHeight="1">
      <c r="A722" s="4"/>
      <c r="B722" s="4"/>
      <c r="C722" s="11" t="s">
        <v>379</v>
      </c>
      <c r="D722" s="21" t="s">
        <v>361</v>
      </c>
      <c r="E722" s="145">
        <v>0</v>
      </c>
      <c r="F722" s="145">
        <v>0</v>
      </c>
      <c r="G722" s="145">
        <v>0</v>
      </c>
      <c r="H722" s="4"/>
      <c r="I722" s="4"/>
      <c r="J722" s="4"/>
      <c r="K722" s="4"/>
    </row>
    <row r="723" spans="1:11" ht="14.1" customHeight="1">
      <c r="A723" s="4"/>
      <c r="B723" s="4"/>
      <c r="C723" s="11" t="s">
        <v>370</v>
      </c>
      <c r="D723" s="21" t="s">
        <v>361</v>
      </c>
      <c r="E723" s="145">
        <v>0</v>
      </c>
      <c r="F723" s="145">
        <v>0</v>
      </c>
      <c r="G723" s="145">
        <v>0</v>
      </c>
      <c r="H723" s="4"/>
      <c r="I723" s="4"/>
      <c r="J723" s="4"/>
      <c r="K723" s="4"/>
    </row>
    <row r="724" spans="1:11" ht="14.1" customHeight="1">
      <c r="A724" s="4"/>
      <c r="B724" s="4"/>
      <c r="C724" s="11" t="s">
        <v>374</v>
      </c>
      <c r="D724" s="21" t="s">
        <v>361</v>
      </c>
      <c r="E724" s="145">
        <v>0</v>
      </c>
      <c r="F724" s="145">
        <v>0</v>
      </c>
      <c r="G724" s="145">
        <v>0</v>
      </c>
      <c r="H724" s="4"/>
      <c r="I724" s="4"/>
      <c r="J724" s="4"/>
      <c r="K724" s="4"/>
    </row>
    <row r="725" spans="1:11" ht="14.1" customHeight="1">
      <c r="A725" s="4"/>
      <c r="B725" s="4"/>
      <c r="C725" s="11" t="s">
        <v>378</v>
      </c>
      <c r="D725" s="21" t="s">
        <v>361</v>
      </c>
      <c r="E725" s="145">
        <v>0</v>
      </c>
      <c r="F725" s="145">
        <v>0</v>
      </c>
      <c r="G725" s="145">
        <v>0</v>
      </c>
      <c r="H725" s="4"/>
      <c r="I725" s="4"/>
      <c r="J725" s="4"/>
      <c r="K725" s="4"/>
    </row>
    <row r="726" spans="1:11" ht="14.1" customHeight="1">
      <c r="A726" s="4"/>
      <c r="B726" s="4"/>
      <c r="C726" s="11" t="s">
        <v>370</v>
      </c>
      <c r="D726" s="21" t="s">
        <v>361</v>
      </c>
      <c r="E726" s="145">
        <v>0</v>
      </c>
      <c r="F726" s="145">
        <v>0</v>
      </c>
      <c r="G726" s="145">
        <v>0</v>
      </c>
      <c r="H726" s="4"/>
      <c r="I726" s="4"/>
      <c r="J726" s="4"/>
      <c r="K726" s="4"/>
    </row>
    <row r="727" spans="1:11" ht="14.1" customHeight="1">
      <c r="A727" s="4"/>
      <c r="B727" s="4"/>
      <c r="C727" s="11" t="s">
        <v>374</v>
      </c>
      <c r="D727" s="21" t="s">
        <v>361</v>
      </c>
      <c r="E727" s="145">
        <v>0</v>
      </c>
      <c r="F727" s="145">
        <v>0</v>
      </c>
      <c r="G727" s="145">
        <v>0</v>
      </c>
      <c r="H727" s="4"/>
      <c r="I727" s="4"/>
      <c r="J727" s="4"/>
      <c r="K727" s="4"/>
    </row>
    <row r="728" spans="1:11" ht="14.1" customHeight="1">
      <c r="A728" s="4"/>
      <c r="B728" s="4"/>
      <c r="C728" s="11" t="s">
        <v>383</v>
      </c>
      <c r="D728" s="21" t="s">
        <v>361</v>
      </c>
      <c r="E728" s="145">
        <v>0</v>
      </c>
      <c r="F728" s="145">
        <v>0</v>
      </c>
      <c r="G728" s="145">
        <v>0</v>
      </c>
      <c r="H728" s="4"/>
      <c r="I728" s="4"/>
      <c r="J728" s="4"/>
      <c r="K728" s="4"/>
    </row>
    <row r="729" spans="1:11" ht="14.1" customHeight="1">
      <c r="A729" s="4"/>
      <c r="B729" s="4"/>
      <c r="C729" s="11" t="s">
        <v>370</v>
      </c>
      <c r="D729" s="21" t="s">
        <v>361</v>
      </c>
      <c r="E729" s="145">
        <v>0</v>
      </c>
      <c r="F729" s="145">
        <v>0</v>
      </c>
      <c r="G729" s="145">
        <v>0</v>
      </c>
      <c r="H729" s="4"/>
      <c r="I729" s="4"/>
      <c r="J729" s="4"/>
      <c r="K729" s="4"/>
    </row>
    <row r="730" spans="1:11" ht="14.1" customHeight="1">
      <c r="A730" s="4"/>
      <c r="B730" s="4"/>
      <c r="C730" s="11" t="s">
        <v>374</v>
      </c>
      <c r="D730" s="21" t="s">
        <v>361</v>
      </c>
      <c r="E730" s="145">
        <v>0</v>
      </c>
      <c r="F730" s="145">
        <v>0</v>
      </c>
      <c r="G730" s="145">
        <v>0</v>
      </c>
      <c r="H730" s="4"/>
      <c r="I730" s="4"/>
      <c r="J730" s="4"/>
      <c r="K730" s="4"/>
    </row>
    <row r="731" spans="1:11" ht="14.1" customHeight="1">
      <c r="A731" s="4"/>
      <c r="B731" s="4"/>
      <c r="C731" s="11" t="s">
        <v>376</v>
      </c>
      <c r="D731" s="21" t="s">
        <v>361</v>
      </c>
      <c r="E731" s="145">
        <v>0</v>
      </c>
      <c r="F731" s="145">
        <v>0</v>
      </c>
      <c r="G731" s="145">
        <v>0</v>
      </c>
      <c r="H731" s="4"/>
      <c r="I731" s="4"/>
      <c r="J731" s="4"/>
      <c r="K731" s="4"/>
    </row>
    <row r="732" spans="1:11" ht="14.1" customHeight="1">
      <c r="A732" s="4"/>
      <c r="B732" s="4"/>
      <c r="C732" s="11" t="s">
        <v>370</v>
      </c>
      <c r="D732" s="21" t="s">
        <v>361</v>
      </c>
      <c r="E732" s="145">
        <v>0</v>
      </c>
      <c r="F732" s="145">
        <v>0</v>
      </c>
      <c r="G732" s="145">
        <v>0</v>
      </c>
      <c r="H732" s="4"/>
      <c r="I732" s="4"/>
      <c r="J732" s="4"/>
      <c r="K732" s="4"/>
    </row>
    <row r="733" spans="1:11" ht="14.1" customHeight="1">
      <c r="A733" s="4"/>
      <c r="B733" s="4"/>
      <c r="C733" s="11" t="s">
        <v>374</v>
      </c>
      <c r="D733" s="21" t="s">
        <v>361</v>
      </c>
      <c r="E733" s="145">
        <v>0</v>
      </c>
      <c r="F733" s="145">
        <v>0</v>
      </c>
      <c r="G733" s="145">
        <v>0</v>
      </c>
      <c r="H733" s="4"/>
      <c r="I733" s="4"/>
      <c r="J733" s="4"/>
      <c r="K733" s="4"/>
    </row>
    <row r="734" spans="1:11" ht="14.1" customHeight="1">
      <c r="A734" s="4"/>
      <c r="B734" s="4"/>
      <c r="C734" s="11" t="s">
        <v>375</v>
      </c>
      <c r="D734" s="21" t="s">
        <v>361</v>
      </c>
      <c r="E734" s="145">
        <v>0</v>
      </c>
      <c r="F734" s="145">
        <v>0</v>
      </c>
      <c r="G734" s="145">
        <v>0</v>
      </c>
      <c r="H734" s="4"/>
      <c r="I734" s="4"/>
      <c r="J734" s="4"/>
      <c r="K734" s="4"/>
    </row>
    <row r="735" spans="1:11" ht="14.1" customHeight="1">
      <c r="A735" s="4"/>
      <c r="B735" s="4"/>
      <c r="C735" s="11" t="s">
        <v>370</v>
      </c>
      <c r="D735" s="21" t="s">
        <v>361</v>
      </c>
      <c r="E735" s="145">
        <v>0</v>
      </c>
      <c r="F735" s="145">
        <v>0</v>
      </c>
      <c r="G735" s="145">
        <v>0</v>
      </c>
      <c r="H735" s="4"/>
      <c r="I735" s="4"/>
      <c r="J735" s="4"/>
      <c r="K735" s="4"/>
    </row>
    <row r="736" spans="1:11" ht="14.1" customHeight="1">
      <c r="A736" s="4"/>
      <c r="B736" s="4"/>
      <c r="C736" s="11" t="s">
        <v>374</v>
      </c>
      <c r="D736" s="21" t="s">
        <v>361</v>
      </c>
      <c r="E736" s="145">
        <v>0</v>
      </c>
      <c r="F736" s="145">
        <v>0</v>
      </c>
      <c r="G736" s="145">
        <v>0</v>
      </c>
      <c r="H736" s="4"/>
      <c r="I736" s="4"/>
      <c r="J736" s="4"/>
      <c r="K736" s="4"/>
    </row>
    <row r="737" spans="1:11" ht="14.1" customHeight="1">
      <c r="A737" s="4"/>
      <c r="B737" s="4"/>
      <c r="C737" s="11" t="s">
        <v>373</v>
      </c>
      <c r="D737" s="21" t="s">
        <v>361</v>
      </c>
      <c r="E737" s="145">
        <v>0</v>
      </c>
      <c r="F737" s="145">
        <v>0</v>
      </c>
      <c r="G737" s="145">
        <v>0</v>
      </c>
      <c r="H737" s="4"/>
      <c r="I737" s="4"/>
      <c r="J737" s="4"/>
      <c r="K737" s="4"/>
    </row>
    <row r="738" spans="1:11" ht="14.1" customHeight="1">
      <c r="A738" s="4"/>
      <c r="B738" s="4"/>
      <c r="C738" s="11" t="s">
        <v>370</v>
      </c>
      <c r="D738" s="21" t="s">
        <v>361</v>
      </c>
      <c r="E738" s="145">
        <v>0</v>
      </c>
      <c r="F738" s="145">
        <v>0</v>
      </c>
      <c r="G738" s="145">
        <v>0</v>
      </c>
      <c r="H738" s="4"/>
      <c r="I738" s="4"/>
      <c r="J738" s="4"/>
      <c r="K738" s="4"/>
    </row>
    <row r="739" spans="1:11" ht="14.1" customHeight="1">
      <c r="A739" s="4"/>
      <c r="B739" s="4"/>
      <c r="C739" s="11" t="s">
        <v>369</v>
      </c>
      <c r="D739" s="21" t="s">
        <v>361</v>
      </c>
      <c r="E739" s="145">
        <v>0</v>
      </c>
      <c r="F739" s="145">
        <v>0</v>
      </c>
      <c r="G739" s="145">
        <v>0</v>
      </c>
      <c r="H739" s="4"/>
      <c r="I739" s="4"/>
      <c r="J739" s="4"/>
      <c r="K739" s="4"/>
    </row>
    <row r="740" spans="1:11" ht="14.1" customHeight="1">
      <c r="A740" s="4"/>
      <c r="B740" s="4"/>
      <c r="C740" s="11" t="s">
        <v>368</v>
      </c>
      <c r="D740" s="21" t="s">
        <v>361</v>
      </c>
      <c r="E740" s="145">
        <v>0</v>
      </c>
      <c r="F740" s="145">
        <v>0</v>
      </c>
      <c r="G740" s="145">
        <v>0</v>
      </c>
      <c r="H740" s="4"/>
      <c r="I740" s="4"/>
      <c r="J740" s="4"/>
      <c r="K740" s="4"/>
    </row>
    <row r="741" spans="1:11" ht="14.1" customHeight="1">
      <c r="A741" s="4"/>
      <c r="B741" s="4"/>
      <c r="C741" s="11" t="s">
        <v>367</v>
      </c>
      <c r="D741" s="21" t="s">
        <v>361</v>
      </c>
      <c r="E741" s="145">
        <v>0</v>
      </c>
      <c r="F741" s="145">
        <v>0</v>
      </c>
      <c r="G741" s="145">
        <v>0</v>
      </c>
      <c r="H741" s="4"/>
      <c r="I741" s="4"/>
      <c r="J741" s="4"/>
      <c r="K741" s="4"/>
    </row>
    <row r="742" spans="1:11" ht="14.1" customHeight="1">
      <c r="A742" s="4"/>
      <c r="B742" s="4"/>
      <c r="C742" s="11" t="s">
        <v>366</v>
      </c>
      <c r="D742" s="21" t="s">
        <v>361</v>
      </c>
      <c r="E742" s="145">
        <v>0</v>
      </c>
      <c r="F742" s="145">
        <v>0</v>
      </c>
      <c r="G742" s="145">
        <v>0</v>
      </c>
      <c r="H742" s="4"/>
      <c r="I742" s="4"/>
      <c r="J742" s="4"/>
      <c r="K742" s="4"/>
    </row>
    <row r="743" spans="1:11" ht="14.1" customHeight="1">
      <c r="A743" s="4"/>
      <c r="B743" s="4"/>
      <c r="C743" s="11" t="s">
        <v>372</v>
      </c>
      <c r="D743" s="21" t="s">
        <v>361</v>
      </c>
      <c r="E743" s="145">
        <v>0</v>
      </c>
      <c r="F743" s="145">
        <v>6000000</v>
      </c>
      <c r="G743" s="145">
        <v>0</v>
      </c>
      <c r="H743" s="4"/>
      <c r="I743" s="4"/>
      <c r="J743" s="4"/>
      <c r="K743" s="4"/>
    </row>
    <row r="744" spans="1:11" ht="14.1" customHeight="1">
      <c r="A744" s="4"/>
      <c r="B744" s="4"/>
      <c r="C744" s="11" t="s">
        <v>370</v>
      </c>
      <c r="D744" s="21" t="s">
        <v>361</v>
      </c>
      <c r="E744" s="145">
        <v>0</v>
      </c>
      <c r="F744" s="145">
        <v>6000000</v>
      </c>
      <c r="G744" s="145">
        <v>0</v>
      </c>
      <c r="H744" s="4"/>
      <c r="I744" s="4"/>
      <c r="J744" s="4"/>
      <c r="K744" s="4"/>
    </row>
    <row r="745" spans="1:11" ht="14.1" customHeight="1">
      <c r="A745" s="4"/>
      <c r="B745" s="4"/>
      <c r="C745" s="11" t="s">
        <v>369</v>
      </c>
      <c r="D745" s="21" t="s">
        <v>361</v>
      </c>
      <c r="E745" s="145">
        <v>0</v>
      </c>
      <c r="F745" s="145">
        <v>0</v>
      </c>
      <c r="G745" s="145">
        <v>0</v>
      </c>
      <c r="H745" s="4"/>
      <c r="I745" s="4"/>
      <c r="J745" s="4"/>
      <c r="K745" s="4"/>
    </row>
    <row r="746" spans="1:11" ht="14.1" customHeight="1">
      <c r="A746" s="4"/>
      <c r="B746" s="4"/>
      <c r="C746" s="11" t="s">
        <v>368</v>
      </c>
      <c r="D746" s="21" t="s">
        <v>361</v>
      </c>
      <c r="E746" s="145">
        <v>0</v>
      </c>
      <c r="F746" s="145">
        <v>0</v>
      </c>
      <c r="G746" s="145">
        <v>0</v>
      </c>
      <c r="H746" s="4"/>
      <c r="I746" s="4"/>
      <c r="J746" s="4"/>
      <c r="K746" s="4"/>
    </row>
    <row r="747" spans="1:11" ht="14.1" customHeight="1">
      <c r="A747" s="4"/>
      <c r="B747" s="4"/>
      <c r="C747" s="11" t="s">
        <v>367</v>
      </c>
      <c r="D747" s="21" t="s">
        <v>361</v>
      </c>
      <c r="E747" s="145">
        <v>0</v>
      </c>
      <c r="F747" s="145">
        <v>0</v>
      </c>
      <c r="G747" s="145">
        <v>0</v>
      </c>
      <c r="H747" s="4"/>
      <c r="I747" s="4"/>
      <c r="J747" s="4"/>
      <c r="K747" s="4"/>
    </row>
    <row r="748" spans="1:11" ht="14.1" customHeight="1">
      <c r="A748" s="4"/>
      <c r="B748" s="4"/>
      <c r="C748" s="11" t="s">
        <v>366</v>
      </c>
      <c r="D748" s="21" t="s">
        <v>361</v>
      </c>
      <c r="E748" s="145">
        <v>0</v>
      </c>
      <c r="F748" s="145">
        <v>0</v>
      </c>
      <c r="G748" s="145">
        <v>0</v>
      </c>
      <c r="H748" s="4"/>
      <c r="I748" s="4"/>
      <c r="J748" s="4"/>
      <c r="K748" s="4"/>
    </row>
    <row r="749" spans="1:11" ht="14.1" customHeight="1">
      <c r="A749" s="4"/>
      <c r="B749" s="4"/>
      <c r="C749" s="11" t="s">
        <v>371</v>
      </c>
      <c r="D749" s="21" t="s">
        <v>361</v>
      </c>
      <c r="E749" s="145">
        <v>0</v>
      </c>
      <c r="F749" s="145">
        <v>0</v>
      </c>
      <c r="G749" s="145">
        <v>0</v>
      </c>
      <c r="H749" s="4"/>
      <c r="I749" s="4"/>
      <c r="J749" s="4"/>
      <c r="K749" s="4"/>
    </row>
    <row r="750" spans="1:11" ht="14.1" customHeight="1">
      <c r="A750" s="4"/>
      <c r="B750" s="4"/>
      <c r="C750" s="11" t="s">
        <v>370</v>
      </c>
      <c r="D750" s="21" t="s">
        <v>361</v>
      </c>
      <c r="E750" s="145">
        <v>0</v>
      </c>
      <c r="F750" s="145">
        <v>0</v>
      </c>
      <c r="G750" s="145">
        <v>0</v>
      </c>
      <c r="H750" s="4"/>
      <c r="I750" s="4"/>
      <c r="J750" s="4"/>
      <c r="K750" s="4"/>
    </row>
    <row r="751" spans="1:11" ht="14.1" customHeight="1">
      <c r="A751" s="4"/>
      <c r="B751" s="4"/>
      <c r="C751" s="11" t="s">
        <v>369</v>
      </c>
      <c r="D751" s="21" t="s">
        <v>361</v>
      </c>
      <c r="E751" s="145">
        <v>0</v>
      </c>
      <c r="F751" s="145">
        <v>0</v>
      </c>
      <c r="G751" s="145">
        <v>0</v>
      </c>
      <c r="H751" s="4"/>
      <c r="I751" s="4"/>
      <c r="J751" s="4"/>
      <c r="K751" s="4"/>
    </row>
    <row r="752" spans="1:11" ht="14.1" customHeight="1">
      <c r="A752" s="4"/>
      <c r="B752" s="4"/>
      <c r="C752" s="11" t="s">
        <v>368</v>
      </c>
      <c r="D752" s="21" t="s">
        <v>361</v>
      </c>
      <c r="E752" s="145">
        <v>0</v>
      </c>
      <c r="F752" s="145">
        <v>0</v>
      </c>
      <c r="G752" s="145">
        <v>0</v>
      </c>
      <c r="H752" s="4"/>
      <c r="I752" s="4"/>
      <c r="J752" s="4"/>
      <c r="K752" s="4"/>
    </row>
    <row r="753" spans="1:11" ht="14.1" customHeight="1">
      <c r="A753" s="4"/>
      <c r="B753" s="4"/>
      <c r="C753" s="11" t="s">
        <v>367</v>
      </c>
      <c r="D753" s="21" t="s">
        <v>361</v>
      </c>
      <c r="E753" s="145">
        <v>0</v>
      </c>
      <c r="F753" s="145">
        <v>0</v>
      </c>
      <c r="G753" s="145">
        <v>0</v>
      </c>
      <c r="H753" s="4"/>
      <c r="I753" s="4"/>
      <c r="J753" s="4"/>
      <c r="K753" s="4"/>
    </row>
    <row r="754" spans="1:11" ht="14.1" customHeight="1">
      <c r="A754" s="4"/>
      <c r="B754" s="4"/>
      <c r="C754" s="11" t="s">
        <v>366</v>
      </c>
      <c r="D754" s="21" t="s">
        <v>361</v>
      </c>
      <c r="E754" s="145">
        <v>0</v>
      </c>
      <c r="F754" s="145">
        <v>0</v>
      </c>
      <c r="G754" s="145">
        <v>0</v>
      </c>
      <c r="H754" s="4"/>
      <c r="I754" s="4"/>
      <c r="J754" s="4"/>
      <c r="K754" s="4"/>
    </row>
    <row r="755" spans="1:11" ht="14.1" customHeight="1">
      <c r="A755" s="4"/>
      <c r="B755" s="4"/>
      <c r="C755" s="11" t="s">
        <v>365</v>
      </c>
      <c r="D755" s="21" t="s">
        <v>361</v>
      </c>
      <c r="E755" s="145">
        <v>0</v>
      </c>
      <c r="F755" s="145">
        <v>0</v>
      </c>
      <c r="G755" s="145">
        <v>0</v>
      </c>
      <c r="H755" s="4"/>
      <c r="I755" s="4"/>
      <c r="J755" s="4"/>
      <c r="K755" s="4"/>
    </row>
    <row r="756" spans="1:11" ht="14.1" customHeight="1">
      <c r="A756" s="4"/>
      <c r="B756" s="4"/>
      <c r="C756" s="11" t="s">
        <v>364</v>
      </c>
      <c r="D756" s="21" t="s">
        <v>361</v>
      </c>
      <c r="E756" s="145">
        <v>0</v>
      </c>
      <c r="F756" s="145">
        <v>0</v>
      </c>
      <c r="G756" s="145">
        <v>0</v>
      </c>
      <c r="H756" s="4"/>
      <c r="I756" s="4"/>
      <c r="J756" s="4"/>
      <c r="K756" s="4"/>
    </row>
    <row r="757" spans="1:11" ht="14.1" customHeight="1">
      <c r="A757" s="4"/>
      <c r="B757" s="4"/>
      <c r="C757" s="10" t="s">
        <v>147</v>
      </c>
      <c r="D757" s="145">
        <v>0</v>
      </c>
      <c r="E757" s="145">
        <v>0</v>
      </c>
      <c r="F757" s="145">
        <v>6000000</v>
      </c>
      <c r="G757" s="145">
        <v>0</v>
      </c>
      <c r="H757" s="4"/>
      <c r="I757" s="4"/>
      <c r="J757" s="4"/>
      <c r="K757" s="4"/>
    </row>
    <row r="758" spans="1:11" ht="14.1" customHeight="1">
      <c r="A758" s="4"/>
      <c r="B758" s="4"/>
      <c r="C758" s="140" t="s">
        <v>1359</v>
      </c>
      <c r="D758" s="1222" t="s">
        <v>1360</v>
      </c>
      <c r="E758" s="1223"/>
      <c r="F758" s="1223"/>
      <c r="G758" s="1223"/>
      <c r="H758" s="4"/>
      <c r="I758" s="4"/>
      <c r="J758" s="4"/>
      <c r="K758" s="4"/>
    </row>
    <row r="759" spans="1:11" ht="14.1" customHeight="1">
      <c r="A759" s="4"/>
      <c r="B759" s="4"/>
      <c r="C759" s="14" t="s">
        <v>393</v>
      </c>
      <c r="D759" s="1232" t="s">
        <v>1361</v>
      </c>
      <c r="E759" s="1233"/>
      <c r="F759" s="1233"/>
      <c r="G759" s="1233"/>
      <c r="H759" s="4"/>
      <c r="I759" s="4"/>
      <c r="J759" s="4"/>
      <c r="K759" s="4"/>
    </row>
    <row r="760" spans="1:11" ht="14.1" customHeight="1">
      <c r="A760" s="4"/>
      <c r="B760" s="4"/>
      <c r="C760" s="150" t="s">
        <v>392</v>
      </c>
      <c r="D760" s="1234" t="s">
        <v>1362</v>
      </c>
      <c r="E760" s="1235"/>
      <c r="F760" s="1235"/>
      <c r="G760" s="1235"/>
      <c r="H760" s="4"/>
      <c r="I760" s="4"/>
      <c r="J760" s="4"/>
      <c r="K760" s="4"/>
    </row>
    <row r="761" spans="1:11" ht="14.1" customHeight="1">
      <c r="A761" s="4"/>
      <c r="B761" s="4"/>
      <c r="C761" s="150" t="s">
        <v>15</v>
      </c>
      <c r="D761" s="1234" t="s">
        <v>1363</v>
      </c>
      <c r="E761" s="1235"/>
      <c r="F761" s="1235"/>
      <c r="G761" s="1235"/>
      <c r="H761" s="4"/>
      <c r="I761" s="4"/>
      <c r="J761" s="4"/>
      <c r="K761" s="4"/>
    </row>
    <row r="762" spans="1:11" ht="15" customHeight="1">
      <c r="A762" s="4"/>
      <c r="B762" s="4"/>
      <c r="C762" s="13"/>
      <c r="D762" s="143">
        <v>2021</v>
      </c>
      <c r="E762" s="143">
        <v>2022</v>
      </c>
      <c r="F762" s="143">
        <v>2023</v>
      </c>
      <c r="G762" s="143">
        <v>2024</v>
      </c>
      <c r="H762" s="4"/>
      <c r="I762" s="4"/>
      <c r="J762" s="4"/>
      <c r="K762" s="4"/>
    </row>
    <row r="763" spans="1:11" ht="15" customHeight="1">
      <c r="A763" s="4"/>
      <c r="B763" s="4"/>
      <c r="C763" s="12"/>
      <c r="D763" s="144" t="s">
        <v>7</v>
      </c>
      <c r="E763" s="144" t="s">
        <v>8</v>
      </c>
      <c r="F763" s="144" t="s">
        <v>8</v>
      </c>
      <c r="G763" s="144" t="s">
        <v>8</v>
      </c>
      <c r="H763" s="4"/>
      <c r="I763" s="4"/>
      <c r="J763" s="4"/>
      <c r="K763" s="4"/>
    </row>
    <row r="764" spans="1:11" ht="14.1" customHeight="1">
      <c r="A764" s="4"/>
      <c r="B764" s="4"/>
      <c r="C764" s="7" t="s">
        <v>16</v>
      </c>
      <c r="D764" s="142" t="s">
        <v>385</v>
      </c>
      <c r="E764" s="142" t="s">
        <v>448</v>
      </c>
      <c r="F764" s="142" t="s">
        <v>396</v>
      </c>
      <c r="G764" s="142" t="s">
        <v>412</v>
      </c>
      <c r="H764" s="4"/>
      <c r="I764" s="4"/>
      <c r="J764" s="4"/>
      <c r="K764" s="4"/>
    </row>
    <row r="765" spans="1:11" ht="14.1" customHeight="1">
      <c r="A765" s="4"/>
      <c r="B765" s="4"/>
      <c r="C765" s="7" t="s">
        <v>506</v>
      </c>
      <c r="D765" s="142" t="s">
        <v>2407</v>
      </c>
      <c r="E765" s="142" t="s">
        <v>2408</v>
      </c>
      <c r="F765" s="142" t="s">
        <v>2409</v>
      </c>
      <c r="G765" s="142" t="s">
        <v>1364</v>
      </c>
      <c r="H765" s="4"/>
      <c r="I765" s="4"/>
      <c r="J765" s="4"/>
      <c r="K765" s="4"/>
    </row>
    <row r="766" spans="1:11" ht="14.1" customHeight="1">
      <c r="A766" s="4"/>
      <c r="B766" s="4"/>
      <c r="C766" s="7" t="s">
        <v>504</v>
      </c>
      <c r="D766" s="142" t="s">
        <v>385</v>
      </c>
      <c r="E766" s="142" t="s">
        <v>2410</v>
      </c>
      <c r="F766" s="142" t="s">
        <v>2411</v>
      </c>
      <c r="G766" s="142" t="s">
        <v>1365</v>
      </c>
      <c r="H766" s="4"/>
      <c r="I766" s="4"/>
      <c r="J766" s="4"/>
      <c r="K766" s="4"/>
    </row>
    <row r="767" spans="1:11" ht="14.1" customHeight="1">
      <c r="A767" s="4"/>
      <c r="B767" s="4"/>
      <c r="C767" s="7" t="s">
        <v>388</v>
      </c>
      <c r="D767" s="142" t="s">
        <v>361</v>
      </c>
      <c r="E767" s="142" t="s">
        <v>361</v>
      </c>
      <c r="F767" s="142" t="s">
        <v>1007</v>
      </c>
      <c r="G767" s="142" t="s">
        <v>2412</v>
      </c>
      <c r="H767" s="4"/>
      <c r="I767" s="4"/>
      <c r="J767" s="4"/>
      <c r="K767" s="4"/>
    </row>
    <row r="768" spans="1:11" ht="14.1" customHeight="1">
      <c r="A768" s="4"/>
      <c r="B768" s="4"/>
      <c r="C768" s="7" t="s">
        <v>387</v>
      </c>
      <c r="D768" s="142" t="s">
        <v>361</v>
      </c>
      <c r="E768" s="142" t="s">
        <v>2413</v>
      </c>
      <c r="F768" s="142" t="s">
        <v>2414</v>
      </c>
      <c r="G768" s="142" t="s">
        <v>2415</v>
      </c>
      <c r="H768" s="4"/>
      <c r="I768" s="4"/>
      <c r="J768" s="4"/>
      <c r="K768" s="4"/>
    </row>
    <row r="769" spans="1:11" ht="14.1" customHeight="1">
      <c r="A769" s="4"/>
      <c r="B769" s="4"/>
      <c r="C769" s="7" t="s">
        <v>22</v>
      </c>
      <c r="D769" s="142" t="s">
        <v>361</v>
      </c>
      <c r="E769" s="142" t="s">
        <v>361</v>
      </c>
      <c r="F769" s="142" t="s">
        <v>2416</v>
      </c>
      <c r="G769" s="142" t="s">
        <v>2417</v>
      </c>
      <c r="H769" s="4"/>
      <c r="I769" s="4"/>
      <c r="J769" s="4"/>
      <c r="K769" s="4"/>
    </row>
    <row r="770" spans="1:11" ht="14.1" customHeight="1">
      <c r="A770" s="4"/>
      <c r="B770" s="4"/>
      <c r="C770" s="1236" t="s">
        <v>384</v>
      </c>
      <c r="D770" s="1237"/>
      <c r="E770" s="1237"/>
      <c r="F770" s="1237"/>
      <c r="G770" s="1237"/>
      <c r="H770" s="4"/>
      <c r="I770" s="4"/>
      <c r="J770" s="4"/>
      <c r="K770" s="4"/>
    </row>
    <row r="771" spans="1:11" ht="14.1" customHeight="1">
      <c r="A771" s="4"/>
      <c r="B771" s="4"/>
      <c r="C771" s="13"/>
      <c r="D771" s="143">
        <v>2021</v>
      </c>
      <c r="E771" s="143">
        <v>2022</v>
      </c>
      <c r="F771" s="143">
        <v>2023</v>
      </c>
      <c r="G771" s="143">
        <v>2024</v>
      </c>
      <c r="H771" s="4"/>
      <c r="I771" s="4"/>
      <c r="J771" s="4"/>
      <c r="K771" s="4"/>
    </row>
    <row r="772" spans="1:11" ht="14.1" customHeight="1">
      <c r="A772" s="4"/>
      <c r="B772" s="4"/>
      <c r="C772" s="12"/>
      <c r="D772" s="144" t="s">
        <v>7</v>
      </c>
      <c r="E772" s="144" t="s">
        <v>8</v>
      </c>
      <c r="F772" s="144" t="s">
        <v>8</v>
      </c>
      <c r="G772" s="144" t="s">
        <v>8</v>
      </c>
      <c r="H772" s="4"/>
      <c r="I772" s="4"/>
      <c r="J772" s="4"/>
      <c r="K772" s="4"/>
    </row>
    <row r="773" spans="1:11" ht="14.1" customHeight="1">
      <c r="A773" s="4"/>
      <c r="B773" s="4"/>
      <c r="C773" s="11" t="s">
        <v>381</v>
      </c>
      <c r="D773" s="145">
        <v>0</v>
      </c>
      <c r="E773" s="145">
        <v>0</v>
      </c>
      <c r="F773" s="145">
        <v>0</v>
      </c>
      <c r="G773" s="145">
        <v>0</v>
      </c>
      <c r="H773" s="4"/>
      <c r="I773" s="4"/>
      <c r="J773" s="4"/>
      <c r="K773" s="4"/>
    </row>
    <row r="774" spans="1:11" ht="14.1" customHeight="1">
      <c r="A774" s="4"/>
      <c r="B774" s="4"/>
      <c r="C774" s="11" t="s">
        <v>370</v>
      </c>
      <c r="D774" s="145">
        <v>0</v>
      </c>
      <c r="E774" s="145">
        <v>0</v>
      </c>
      <c r="F774" s="145">
        <v>0</v>
      </c>
      <c r="G774" s="145">
        <v>0</v>
      </c>
      <c r="H774" s="4"/>
      <c r="I774" s="4"/>
      <c r="J774" s="4"/>
      <c r="K774" s="4"/>
    </row>
    <row r="775" spans="1:11" ht="14.1" customHeight="1">
      <c r="A775" s="4"/>
      <c r="B775" s="4"/>
      <c r="C775" s="11" t="s">
        <v>374</v>
      </c>
      <c r="D775" s="145">
        <v>0</v>
      </c>
      <c r="E775" s="145">
        <v>0</v>
      </c>
      <c r="F775" s="145">
        <v>0</v>
      </c>
      <c r="G775" s="145">
        <v>0</v>
      </c>
      <c r="H775" s="4"/>
      <c r="I775" s="4"/>
      <c r="J775" s="4"/>
      <c r="K775" s="4"/>
    </row>
    <row r="776" spans="1:11" ht="14.1" customHeight="1">
      <c r="A776" s="4"/>
      <c r="B776" s="4"/>
      <c r="C776" s="11" t="s">
        <v>380</v>
      </c>
      <c r="D776" s="145">
        <v>0</v>
      </c>
      <c r="E776" s="145">
        <v>0</v>
      </c>
      <c r="F776" s="145">
        <v>0</v>
      </c>
      <c r="G776" s="145">
        <v>0</v>
      </c>
      <c r="H776" s="4"/>
      <c r="I776" s="4"/>
      <c r="J776" s="4"/>
      <c r="K776" s="4"/>
    </row>
    <row r="777" spans="1:11" ht="14.1" customHeight="1">
      <c r="A777" s="4"/>
      <c r="B777" s="4"/>
      <c r="C777" s="11" t="s">
        <v>370</v>
      </c>
      <c r="D777" s="145">
        <v>0</v>
      </c>
      <c r="E777" s="145">
        <v>0</v>
      </c>
      <c r="F777" s="145">
        <v>0</v>
      </c>
      <c r="G777" s="145">
        <v>0</v>
      </c>
      <c r="H777" s="4"/>
      <c r="I777" s="4"/>
      <c r="J777" s="4"/>
      <c r="K777" s="4"/>
    </row>
    <row r="778" spans="1:11" ht="14.1" customHeight="1">
      <c r="A778" s="4"/>
      <c r="B778" s="4"/>
      <c r="C778" s="11" t="s">
        <v>374</v>
      </c>
      <c r="D778" s="145">
        <v>0</v>
      </c>
      <c r="E778" s="145">
        <v>0</v>
      </c>
      <c r="F778" s="145">
        <v>0</v>
      </c>
      <c r="G778" s="145">
        <v>0</v>
      </c>
      <c r="H778" s="4"/>
      <c r="I778" s="4"/>
      <c r="J778" s="4"/>
      <c r="K778" s="4"/>
    </row>
    <row r="779" spans="1:11" ht="14.1" customHeight="1">
      <c r="A779" s="4"/>
      <c r="B779" s="4"/>
      <c r="C779" s="11" t="s">
        <v>379</v>
      </c>
      <c r="D779" s="145">
        <v>0</v>
      </c>
      <c r="E779" s="145">
        <v>0</v>
      </c>
      <c r="F779" s="145">
        <v>0</v>
      </c>
      <c r="G779" s="145">
        <v>0</v>
      </c>
      <c r="H779" s="4"/>
      <c r="I779" s="4"/>
      <c r="J779" s="4"/>
      <c r="K779" s="4"/>
    </row>
    <row r="780" spans="1:11" ht="14.1" customHeight="1">
      <c r="A780" s="4"/>
      <c r="B780" s="4"/>
      <c r="C780" s="11" t="s">
        <v>370</v>
      </c>
      <c r="D780" s="145">
        <v>0</v>
      </c>
      <c r="E780" s="145">
        <v>0</v>
      </c>
      <c r="F780" s="145">
        <v>0</v>
      </c>
      <c r="G780" s="145">
        <v>0</v>
      </c>
      <c r="H780" s="4"/>
      <c r="I780" s="4"/>
      <c r="J780" s="4"/>
      <c r="K780" s="4"/>
    </row>
    <row r="781" spans="1:11" ht="14.1" customHeight="1">
      <c r="A781" s="4"/>
      <c r="B781" s="4"/>
      <c r="C781" s="11" t="s">
        <v>374</v>
      </c>
      <c r="D781" s="145">
        <v>0</v>
      </c>
      <c r="E781" s="145">
        <v>0</v>
      </c>
      <c r="F781" s="145">
        <v>0</v>
      </c>
      <c r="G781" s="145">
        <v>0</v>
      </c>
      <c r="H781" s="4"/>
      <c r="I781" s="4"/>
      <c r="J781" s="4"/>
      <c r="K781" s="4"/>
    </row>
    <row r="782" spans="1:11" ht="14.1" customHeight="1">
      <c r="A782" s="4"/>
      <c r="B782" s="4"/>
      <c r="C782" s="11" t="s">
        <v>378</v>
      </c>
      <c r="D782" s="145">
        <v>0</v>
      </c>
      <c r="E782" s="145">
        <v>0</v>
      </c>
      <c r="F782" s="145">
        <v>0</v>
      </c>
      <c r="G782" s="145">
        <v>0</v>
      </c>
      <c r="H782" s="4"/>
      <c r="I782" s="4"/>
      <c r="J782" s="4"/>
      <c r="K782" s="4"/>
    </row>
    <row r="783" spans="1:11" ht="14.1" customHeight="1">
      <c r="A783" s="4"/>
      <c r="B783" s="4"/>
      <c r="C783" s="11" t="s">
        <v>370</v>
      </c>
      <c r="D783" s="145">
        <v>0</v>
      </c>
      <c r="E783" s="145">
        <v>0</v>
      </c>
      <c r="F783" s="145">
        <v>0</v>
      </c>
      <c r="G783" s="145">
        <v>0</v>
      </c>
      <c r="H783" s="4"/>
      <c r="I783" s="4"/>
      <c r="J783" s="4"/>
      <c r="K783" s="4"/>
    </row>
    <row r="784" spans="1:11" ht="14.1" customHeight="1">
      <c r="A784" s="4"/>
      <c r="B784" s="4"/>
      <c r="C784" s="11" t="s">
        <v>374</v>
      </c>
      <c r="D784" s="145">
        <v>0</v>
      </c>
      <c r="E784" s="145">
        <v>0</v>
      </c>
      <c r="F784" s="145">
        <v>0</v>
      </c>
      <c r="G784" s="145">
        <v>0</v>
      </c>
      <c r="H784" s="4"/>
      <c r="I784" s="4"/>
      <c r="J784" s="4"/>
      <c r="K784" s="4"/>
    </row>
    <row r="785" spans="1:11" ht="14.1" customHeight="1">
      <c r="A785" s="4"/>
      <c r="B785" s="4"/>
      <c r="C785" s="11" t="s">
        <v>383</v>
      </c>
      <c r="D785" s="145">
        <v>0</v>
      </c>
      <c r="E785" s="145">
        <v>0</v>
      </c>
      <c r="F785" s="145">
        <v>0</v>
      </c>
      <c r="G785" s="145">
        <v>0</v>
      </c>
      <c r="H785" s="4"/>
      <c r="I785" s="4"/>
      <c r="J785" s="4"/>
      <c r="K785" s="4"/>
    </row>
    <row r="786" spans="1:11" ht="14.1" customHeight="1">
      <c r="A786" s="4"/>
      <c r="B786" s="4"/>
      <c r="C786" s="11" t="s">
        <v>370</v>
      </c>
      <c r="D786" s="145">
        <v>0</v>
      </c>
      <c r="E786" s="145">
        <v>0</v>
      </c>
      <c r="F786" s="145">
        <v>0</v>
      </c>
      <c r="G786" s="145">
        <v>0</v>
      </c>
      <c r="H786" s="4"/>
      <c r="I786" s="4"/>
      <c r="J786" s="4"/>
      <c r="K786" s="4"/>
    </row>
    <row r="787" spans="1:11" ht="14.1" customHeight="1">
      <c r="A787" s="4"/>
      <c r="B787" s="4"/>
      <c r="C787" s="11" t="s">
        <v>374</v>
      </c>
      <c r="D787" s="145">
        <v>0</v>
      </c>
      <c r="E787" s="145">
        <v>0</v>
      </c>
      <c r="F787" s="145">
        <v>0</v>
      </c>
      <c r="G787" s="145">
        <v>0</v>
      </c>
      <c r="H787" s="4"/>
      <c r="I787" s="4"/>
      <c r="J787" s="4"/>
      <c r="K787" s="4"/>
    </row>
    <row r="788" spans="1:11" ht="14.1" customHeight="1">
      <c r="A788" s="4"/>
      <c r="B788" s="4"/>
      <c r="C788" s="11" t="s">
        <v>376</v>
      </c>
      <c r="D788" s="145">
        <v>0</v>
      </c>
      <c r="E788" s="145">
        <v>0</v>
      </c>
      <c r="F788" s="145">
        <v>0</v>
      </c>
      <c r="G788" s="145">
        <v>0</v>
      </c>
      <c r="H788" s="4"/>
      <c r="I788" s="4"/>
      <c r="J788" s="4"/>
      <c r="K788" s="4"/>
    </row>
    <row r="789" spans="1:11" ht="14.1" customHeight="1">
      <c r="A789" s="4"/>
      <c r="B789" s="4"/>
      <c r="C789" s="11" t="s">
        <v>370</v>
      </c>
      <c r="D789" s="145">
        <v>0</v>
      </c>
      <c r="E789" s="145">
        <v>0</v>
      </c>
      <c r="F789" s="145">
        <v>0</v>
      </c>
      <c r="G789" s="145">
        <v>0</v>
      </c>
      <c r="H789" s="4"/>
      <c r="I789" s="4"/>
      <c r="J789" s="4"/>
      <c r="K789" s="4"/>
    </row>
    <row r="790" spans="1:11" ht="14.1" customHeight="1">
      <c r="A790" s="4"/>
      <c r="B790" s="4"/>
      <c r="C790" s="11" t="s">
        <v>374</v>
      </c>
      <c r="D790" s="145">
        <v>0</v>
      </c>
      <c r="E790" s="145">
        <v>0</v>
      </c>
      <c r="F790" s="145">
        <v>0</v>
      </c>
      <c r="G790" s="145">
        <v>0</v>
      </c>
      <c r="H790" s="4"/>
      <c r="I790" s="4"/>
      <c r="J790" s="4"/>
      <c r="K790" s="4"/>
    </row>
    <row r="791" spans="1:11" ht="14.1" customHeight="1">
      <c r="A791" s="4"/>
      <c r="B791" s="4"/>
      <c r="C791" s="11" t="s">
        <v>375</v>
      </c>
      <c r="D791" s="145">
        <v>0</v>
      </c>
      <c r="E791" s="145">
        <v>0</v>
      </c>
      <c r="F791" s="145">
        <v>0</v>
      </c>
      <c r="G791" s="145">
        <v>0</v>
      </c>
      <c r="H791" s="4"/>
      <c r="I791" s="4"/>
      <c r="J791" s="4"/>
      <c r="K791" s="4"/>
    </row>
    <row r="792" spans="1:11" ht="14.1" customHeight="1">
      <c r="A792" s="4"/>
      <c r="B792" s="4"/>
      <c r="C792" s="11" t="s">
        <v>370</v>
      </c>
      <c r="D792" s="145">
        <v>0</v>
      </c>
      <c r="E792" s="145">
        <v>0</v>
      </c>
      <c r="F792" s="145">
        <v>0</v>
      </c>
      <c r="G792" s="145">
        <v>0</v>
      </c>
      <c r="H792" s="4"/>
      <c r="I792" s="4"/>
      <c r="J792" s="4"/>
      <c r="K792" s="4"/>
    </row>
    <row r="793" spans="1:11" ht="14.1" customHeight="1">
      <c r="A793" s="4"/>
      <c r="B793" s="4"/>
      <c r="C793" s="11" t="s">
        <v>374</v>
      </c>
      <c r="D793" s="145">
        <v>0</v>
      </c>
      <c r="E793" s="145">
        <v>0</v>
      </c>
      <c r="F793" s="145">
        <v>0</v>
      </c>
      <c r="G793" s="145">
        <v>0</v>
      </c>
      <c r="H793" s="4"/>
      <c r="I793" s="4"/>
      <c r="J793" s="4"/>
      <c r="K793" s="4"/>
    </row>
    <row r="794" spans="1:11" ht="14.1" customHeight="1">
      <c r="A794" s="4"/>
      <c r="B794" s="4"/>
      <c r="C794" s="11" t="s">
        <v>373</v>
      </c>
      <c r="D794" s="145">
        <v>0</v>
      </c>
      <c r="E794" s="145">
        <v>0</v>
      </c>
      <c r="F794" s="145">
        <v>0</v>
      </c>
      <c r="G794" s="145">
        <v>0</v>
      </c>
      <c r="H794" s="4"/>
      <c r="I794" s="4"/>
      <c r="J794" s="4"/>
      <c r="K794" s="4"/>
    </row>
    <row r="795" spans="1:11" ht="14.1" customHeight="1">
      <c r="A795" s="4"/>
      <c r="B795" s="4"/>
      <c r="C795" s="11" t="s">
        <v>370</v>
      </c>
      <c r="D795" s="145">
        <v>0</v>
      </c>
      <c r="E795" s="145">
        <v>0</v>
      </c>
      <c r="F795" s="145">
        <v>0</v>
      </c>
      <c r="G795" s="145">
        <v>0</v>
      </c>
      <c r="H795" s="4"/>
      <c r="I795" s="4"/>
      <c r="J795" s="4"/>
      <c r="K795" s="4"/>
    </row>
    <row r="796" spans="1:11" ht="14.1" customHeight="1">
      <c r="A796" s="4"/>
      <c r="B796" s="4"/>
      <c r="C796" s="11" t="s">
        <v>369</v>
      </c>
      <c r="D796" s="145">
        <v>0</v>
      </c>
      <c r="E796" s="145">
        <v>0</v>
      </c>
      <c r="F796" s="145">
        <v>0</v>
      </c>
      <c r="G796" s="145">
        <v>0</v>
      </c>
      <c r="H796" s="4"/>
      <c r="I796" s="4"/>
      <c r="J796" s="4"/>
      <c r="K796" s="4"/>
    </row>
    <row r="797" spans="1:11" ht="14.1" customHeight="1">
      <c r="A797" s="4"/>
      <c r="B797" s="4"/>
      <c r="C797" s="11" t="s">
        <v>368</v>
      </c>
      <c r="D797" s="145">
        <v>0</v>
      </c>
      <c r="E797" s="145">
        <v>0</v>
      </c>
      <c r="F797" s="145">
        <v>0</v>
      </c>
      <c r="G797" s="145">
        <v>0</v>
      </c>
      <c r="H797" s="4"/>
      <c r="I797" s="4"/>
      <c r="J797" s="4"/>
      <c r="K797" s="4"/>
    </row>
    <row r="798" spans="1:11" ht="14.1" customHeight="1">
      <c r="A798" s="4"/>
      <c r="B798" s="4"/>
      <c r="C798" s="11" t="s">
        <v>367</v>
      </c>
      <c r="D798" s="145">
        <v>0</v>
      </c>
      <c r="E798" s="145">
        <v>0</v>
      </c>
      <c r="F798" s="145">
        <v>0</v>
      </c>
      <c r="G798" s="145">
        <v>0</v>
      </c>
      <c r="H798" s="4"/>
      <c r="I798" s="4"/>
      <c r="J798" s="4"/>
      <c r="K798" s="4"/>
    </row>
    <row r="799" spans="1:11" ht="14.1" customHeight="1">
      <c r="A799" s="4"/>
      <c r="B799" s="4"/>
      <c r="C799" s="11" t="s">
        <v>366</v>
      </c>
      <c r="D799" s="145">
        <v>0</v>
      </c>
      <c r="E799" s="145">
        <v>0</v>
      </c>
      <c r="F799" s="145">
        <v>0</v>
      </c>
      <c r="G799" s="145">
        <v>0</v>
      </c>
      <c r="H799" s="4"/>
      <c r="I799" s="4"/>
      <c r="J799" s="4"/>
      <c r="K799" s="4"/>
    </row>
    <row r="800" spans="1:11" ht="14.1" customHeight="1">
      <c r="A800" s="4"/>
      <c r="B800" s="4"/>
      <c r="C800" s="11" t="s">
        <v>372</v>
      </c>
      <c r="D800" s="145">
        <v>27620000</v>
      </c>
      <c r="E800" s="145">
        <v>14400000</v>
      </c>
      <c r="F800" s="145">
        <v>8360000</v>
      </c>
      <c r="G800" s="145">
        <v>25520000</v>
      </c>
      <c r="H800" s="4"/>
      <c r="I800" s="4"/>
      <c r="J800" s="4"/>
      <c r="K800" s="4"/>
    </row>
    <row r="801" spans="1:11" ht="14.1" customHeight="1">
      <c r="A801" s="4"/>
      <c r="B801" s="4"/>
      <c r="C801" s="11" t="s">
        <v>370</v>
      </c>
      <c r="D801" s="145">
        <v>27620000</v>
      </c>
      <c r="E801" s="145">
        <v>14400000</v>
      </c>
      <c r="F801" s="145">
        <v>8360000</v>
      </c>
      <c r="G801" s="145">
        <v>25520000</v>
      </c>
      <c r="H801" s="4"/>
      <c r="I801" s="4"/>
      <c r="J801" s="4"/>
      <c r="K801" s="4"/>
    </row>
    <row r="802" spans="1:11" ht="14.1" customHeight="1">
      <c r="A802" s="4"/>
      <c r="B802" s="4"/>
      <c r="C802" s="11" t="s">
        <v>369</v>
      </c>
      <c r="D802" s="145">
        <v>0</v>
      </c>
      <c r="E802" s="145">
        <v>0</v>
      </c>
      <c r="F802" s="145">
        <v>0</v>
      </c>
      <c r="G802" s="145">
        <v>0</v>
      </c>
      <c r="H802" s="4"/>
      <c r="I802" s="4"/>
      <c r="J802" s="4"/>
      <c r="K802" s="4"/>
    </row>
    <row r="803" spans="1:11" ht="14.1" customHeight="1">
      <c r="A803" s="4"/>
      <c r="B803" s="4"/>
      <c r="C803" s="11" t="s">
        <v>368</v>
      </c>
      <c r="D803" s="145">
        <v>0</v>
      </c>
      <c r="E803" s="145">
        <v>0</v>
      </c>
      <c r="F803" s="145">
        <v>0</v>
      </c>
      <c r="G803" s="145">
        <v>0</v>
      </c>
      <c r="H803" s="4"/>
      <c r="I803" s="4"/>
      <c r="J803" s="4"/>
      <c r="K803" s="4"/>
    </row>
    <row r="804" spans="1:11" ht="14.1" customHeight="1">
      <c r="A804" s="4"/>
      <c r="B804" s="4"/>
      <c r="C804" s="11" t="s">
        <v>367</v>
      </c>
      <c r="D804" s="145">
        <v>0</v>
      </c>
      <c r="E804" s="145">
        <v>0</v>
      </c>
      <c r="F804" s="145">
        <v>0</v>
      </c>
      <c r="G804" s="145">
        <v>0</v>
      </c>
      <c r="H804" s="4"/>
      <c r="I804" s="4"/>
      <c r="J804" s="4"/>
      <c r="K804" s="4"/>
    </row>
    <row r="805" spans="1:11" ht="14.1" customHeight="1">
      <c r="A805" s="4"/>
      <c r="B805" s="4"/>
      <c r="C805" s="11" t="s">
        <v>366</v>
      </c>
      <c r="D805" s="145">
        <v>0</v>
      </c>
      <c r="E805" s="145">
        <v>0</v>
      </c>
      <c r="F805" s="145">
        <v>0</v>
      </c>
      <c r="G805" s="145">
        <v>0</v>
      </c>
      <c r="H805" s="4"/>
      <c r="I805" s="4"/>
      <c r="J805" s="4"/>
      <c r="K805" s="4"/>
    </row>
    <row r="806" spans="1:11" ht="14.1" customHeight="1">
      <c r="A806" s="4"/>
      <c r="B806" s="4"/>
      <c r="C806" s="11" t="s">
        <v>371</v>
      </c>
      <c r="D806" s="145">
        <v>0</v>
      </c>
      <c r="E806" s="145">
        <v>0</v>
      </c>
      <c r="F806" s="145">
        <v>0</v>
      </c>
      <c r="G806" s="145">
        <v>0</v>
      </c>
      <c r="H806" s="4"/>
      <c r="I806" s="4"/>
      <c r="J806" s="4"/>
      <c r="K806" s="4"/>
    </row>
    <row r="807" spans="1:11" ht="14.1" customHeight="1">
      <c r="A807" s="4"/>
      <c r="B807" s="4"/>
      <c r="C807" s="11" t="s">
        <v>370</v>
      </c>
      <c r="D807" s="145">
        <v>0</v>
      </c>
      <c r="E807" s="145">
        <v>0</v>
      </c>
      <c r="F807" s="145">
        <v>0</v>
      </c>
      <c r="G807" s="145">
        <v>0</v>
      </c>
      <c r="H807" s="4"/>
      <c r="I807" s="4"/>
      <c r="J807" s="4"/>
      <c r="K807" s="4"/>
    </row>
    <row r="808" spans="1:11" ht="14.1" customHeight="1">
      <c r="A808" s="4"/>
      <c r="B808" s="4"/>
      <c r="C808" s="11" t="s">
        <v>369</v>
      </c>
      <c r="D808" s="145">
        <v>0</v>
      </c>
      <c r="E808" s="145">
        <v>0</v>
      </c>
      <c r="F808" s="145">
        <v>0</v>
      </c>
      <c r="G808" s="145">
        <v>0</v>
      </c>
      <c r="H808" s="4"/>
      <c r="I808" s="4"/>
      <c r="J808" s="4"/>
      <c r="K808" s="4"/>
    </row>
    <row r="809" spans="1:11" ht="14.1" customHeight="1">
      <c r="A809" s="4"/>
      <c r="B809" s="4"/>
      <c r="C809" s="11" t="s">
        <v>368</v>
      </c>
      <c r="D809" s="145">
        <v>0</v>
      </c>
      <c r="E809" s="145">
        <v>0</v>
      </c>
      <c r="F809" s="145">
        <v>0</v>
      </c>
      <c r="G809" s="145">
        <v>0</v>
      </c>
      <c r="H809" s="4"/>
      <c r="I809" s="4"/>
      <c r="J809" s="4"/>
      <c r="K809" s="4"/>
    </row>
    <row r="810" spans="1:11" ht="14.1" customHeight="1">
      <c r="A810" s="4"/>
      <c r="B810" s="4"/>
      <c r="C810" s="11" t="s">
        <v>367</v>
      </c>
      <c r="D810" s="145">
        <v>0</v>
      </c>
      <c r="E810" s="145">
        <v>0</v>
      </c>
      <c r="F810" s="145">
        <v>0</v>
      </c>
      <c r="G810" s="145">
        <v>0</v>
      </c>
      <c r="H810" s="4"/>
      <c r="I810" s="4"/>
      <c r="J810" s="4"/>
      <c r="K810" s="4"/>
    </row>
    <row r="811" spans="1:11" ht="14.1" customHeight="1">
      <c r="A811" s="4"/>
      <c r="B811" s="4"/>
      <c r="C811" s="11" t="s">
        <v>366</v>
      </c>
      <c r="D811" s="145">
        <v>0</v>
      </c>
      <c r="E811" s="145">
        <v>0</v>
      </c>
      <c r="F811" s="145">
        <v>0</v>
      </c>
      <c r="G811" s="145">
        <v>0</v>
      </c>
      <c r="H811" s="4"/>
      <c r="I811" s="4"/>
      <c r="J811" s="4"/>
      <c r="K811" s="4"/>
    </row>
    <row r="812" spans="1:11" ht="14.1" customHeight="1">
      <c r="A812" s="4"/>
      <c r="B812" s="4"/>
      <c r="C812" s="11" t="s">
        <v>365</v>
      </c>
      <c r="D812" s="145">
        <v>0</v>
      </c>
      <c r="E812" s="145">
        <v>0</v>
      </c>
      <c r="F812" s="145">
        <v>0</v>
      </c>
      <c r="G812" s="145">
        <v>0</v>
      </c>
      <c r="H812" s="4"/>
      <c r="I812" s="4"/>
      <c r="J812" s="4"/>
      <c r="K812" s="4"/>
    </row>
    <row r="813" spans="1:11" ht="14.1" customHeight="1">
      <c r="A813" s="4"/>
      <c r="B813" s="4"/>
      <c r="C813" s="11" t="s">
        <v>364</v>
      </c>
      <c r="D813" s="145">
        <v>0</v>
      </c>
      <c r="E813" s="145">
        <v>0</v>
      </c>
      <c r="F813" s="145">
        <v>0</v>
      </c>
      <c r="G813" s="145">
        <v>0</v>
      </c>
      <c r="H813" s="4"/>
      <c r="I813" s="4"/>
      <c r="J813" s="4"/>
      <c r="K813" s="4"/>
    </row>
    <row r="814" spans="1:11" ht="14.1" customHeight="1">
      <c r="A814" s="4"/>
      <c r="B814" s="4"/>
      <c r="C814" s="10" t="s">
        <v>147</v>
      </c>
      <c r="D814" s="145">
        <v>27620000</v>
      </c>
      <c r="E814" s="145">
        <v>14400000</v>
      </c>
      <c r="F814" s="145">
        <v>8360000</v>
      </c>
      <c r="G814" s="145">
        <v>25520000</v>
      </c>
      <c r="H814" s="4"/>
      <c r="I814" s="4"/>
      <c r="J814" s="4"/>
      <c r="K814" s="4"/>
    </row>
    <row r="815" spans="1:11" ht="15" customHeight="1">
      <c r="A815" s="4"/>
      <c r="B815" s="4"/>
      <c r="C815" s="9" t="s">
        <v>361</v>
      </c>
      <c r="D815" s="147" t="s">
        <v>361</v>
      </c>
      <c r="E815" s="147" t="s">
        <v>361</v>
      </c>
      <c r="F815" s="147" t="s">
        <v>361</v>
      </c>
      <c r="G815" s="147" t="s">
        <v>361</v>
      </c>
      <c r="H815" s="4"/>
      <c r="I815" s="4"/>
      <c r="J815" s="4"/>
      <c r="K815" s="4"/>
    </row>
    <row r="816" spans="1:11" ht="15" customHeight="1">
      <c r="A816" s="4"/>
      <c r="B816" s="4"/>
      <c r="C816" s="8" t="s">
        <v>382</v>
      </c>
      <c r="D816" s="148">
        <v>1741890000</v>
      </c>
      <c r="E816" s="148">
        <v>1873200000</v>
      </c>
      <c r="F816" s="148">
        <v>1875000000</v>
      </c>
      <c r="G816" s="148">
        <v>1890000000</v>
      </c>
      <c r="H816" s="4"/>
      <c r="I816" s="4"/>
      <c r="J816" s="4"/>
      <c r="K816" s="4"/>
    </row>
    <row r="817" spans="1:11" ht="15" customHeight="1">
      <c r="A817" s="4"/>
      <c r="B817" s="4"/>
      <c r="C817" s="7" t="s">
        <v>381</v>
      </c>
      <c r="D817" s="146">
        <v>1110000000</v>
      </c>
      <c r="E817" s="146">
        <v>1140000000</v>
      </c>
      <c r="F817" s="146">
        <v>1140000000</v>
      </c>
      <c r="G817" s="146">
        <v>1140000000</v>
      </c>
      <c r="H817" s="4"/>
      <c r="I817" s="4"/>
      <c r="J817" s="4"/>
      <c r="K817" s="4"/>
    </row>
    <row r="818" spans="1:11" ht="15" customHeight="1">
      <c r="A818" s="4"/>
      <c r="B818" s="4"/>
      <c r="C818" s="7" t="s">
        <v>370</v>
      </c>
      <c r="D818" s="146">
        <v>1110000000</v>
      </c>
      <c r="E818" s="146">
        <v>1140000000</v>
      </c>
      <c r="F818" s="146">
        <v>1140000000</v>
      </c>
      <c r="G818" s="146">
        <v>1140000000</v>
      </c>
      <c r="H818" s="4"/>
      <c r="I818" s="4"/>
      <c r="J818" s="4"/>
      <c r="K818" s="4"/>
    </row>
    <row r="819" spans="1:11" ht="15" customHeight="1">
      <c r="A819" s="4"/>
      <c r="B819" s="4"/>
      <c r="C819" s="7" t="s">
        <v>374</v>
      </c>
      <c r="D819" s="146">
        <v>0</v>
      </c>
      <c r="E819" s="146">
        <v>0</v>
      </c>
      <c r="F819" s="146">
        <v>0</v>
      </c>
      <c r="G819" s="146">
        <v>0</v>
      </c>
      <c r="H819" s="4"/>
      <c r="I819" s="4"/>
      <c r="J819" s="4"/>
      <c r="K819" s="4"/>
    </row>
    <row r="820" spans="1:11" ht="15" customHeight="1">
      <c r="A820" s="4"/>
      <c r="B820" s="4"/>
      <c r="C820" s="7" t="s">
        <v>380</v>
      </c>
      <c r="D820" s="146">
        <v>185000000</v>
      </c>
      <c r="E820" s="146">
        <v>185000000</v>
      </c>
      <c r="F820" s="146">
        <v>185000000</v>
      </c>
      <c r="G820" s="146">
        <v>185000000</v>
      </c>
      <c r="H820" s="4"/>
      <c r="I820" s="4"/>
      <c r="J820" s="4"/>
      <c r="K820" s="4"/>
    </row>
    <row r="821" spans="1:11" ht="15" customHeight="1">
      <c r="A821" s="4"/>
      <c r="B821" s="4"/>
      <c r="C821" s="7" t="s">
        <v>370</v>
      </c>
      <c r="D821" s="146">
        <v>185000000</v>
      </c>
      <c r="E821" s="146">
        <v>185000000</v>
      </c>
      <c r="F821" s="146">
        <v>185000000</v>
      </c>
      <c r="G821" s="146">
        <v>185000000</v>
      </c>
      <c r="H821" s="4"/>
      <c r="I821" s="4"/>
      <c r="J821" s="4"/>
      <c r="K821" s="4"/>
    </row>
    <row r="822" spans="1:11" ht="15" customHeight="1">
      <c r="A822" s="4"/>
      <c r="B822" s="4"/>
      <c r="C822" s="7" t="s">
        <v>374</v>
      </c>
      <c r="D822" s="146">
        <v>0</v>
      </c>
      <c r="E822" s="146">
        <v>0</v>
      </c>
      <c r="F822" s="146">
        <v>0</v>
      </c>
      <c r="G822" s="146">
        <v>0</v>
      </c>
      <c r="H822" s="4"/>
      <c r="I822" s="4"/>
      <c r="J822" s="4"/>
      <c r="K822" s="4"/>
    </row>
    <row r="823" spans="1:11" ht="15" customHeight="1">
      <c r="A823" s="4"/>
      <c r="B823" s="4"/>
      <c r="C823" s="7" t="s">
        <v>379</v>
      </c>
      <c r="D823" s="146">
        <v>355000000</v>
      </c>
      <c r="E823" s="146">
        <v>466200000</v>
      </c>
      <c r="F823" s="146">
        <v>468000000</v>
      </c>
      <c r="G823" s="146">
        <v>483000000</v>
      </c>
      <c r="H823" s="4"/>
      <c r="I823" s="4"/>
      <c r="J823" s="4"/>
      <c r="K823" s="4"/>
    </row>
    <row r="824" spans="1:11" ht="15" customHeight="1">
      <c r="A824" s="4"/>
      <c r="B824" s="4"/>
      <c r="C824" s="7" t="s">
        <v>370</v>
      </c>
      <c r="D824" s="146">
        <v>351800000</v>
      </c>
      <c r="E824" s="146">
        <v>463200000</v>
      </c>
      <c r="F824" s="146">
        <v>465000000</v>
      </c>
      <c r="G824" s="146">
        <v>480000000</v>
      </c>
      <c r="H824" s="4"/>
      <c r="I824" s="4"/>
      <c r="J824" s="4"/>
      <c r="K824" s="4"/>
    </row>
    <row r="825" spans="1:11" ht="15" customHeight="1">
      <c r="A825" s="4"/>
      <c r="B825" s="4"/>
      <c r="C825" s="7" t="s">
        <v>374</v>
      </c>
      <c r="D825" s="146">
        <v>3200000</v>
      </c>
      <c r="E825" s="146">
        <v>3000000</v>
      </c>
      <c r="F825" s="146">
        <v>3000000</v>
      </c>
      <c r="G825" s="146">
        <v>3000000</v>
      </c>
      <c r="H825" s="4"/>
      <c r="I825" s="4"/>
      <c r="J825" s="4"/>
      <c r="K825" s="4"/>
    </row>
    <row r="826" spans="1:11" ht="15" customHeight="1">
      <c r="A826" s="4"/>
      <c r="B826" s="4"/>
      <c r="C826" s="7" t="s">
        <v>378</v>
      </c>
      <c r="D826" s="146">
        <v>0</v>
      </c>
      <c r="E826" s="146">
        <v>0</v>
      </c>
      <c r="F826" s="146">
        <v>0</v>
      </c>
      <c r="G826" s="146">
        <v>0</v>
      </c>
      <c r="H826" s="4"/>
      <c r="I826" s="4"/>
      <c r="J826" s="4"/>
      <c r="K826" s="4"/>
    </row>
    <row r="827" spans="1:11" ht="15" customHeight="1">
      <c r="A827" s="4"/>
      <c r="B827" s="4"/>
      <c r="C827" s="7" t="s">
        <v>370</v>
      </c>
      <c r="D827" s="146">
        <v>0</v>
      </c>
      <c r="E827" s="146">
        <v>0</v>
      </c>
      <c r="F827" s="146">
        <v>0</v>
      </c>
      <c r="G827" s="146">
        <v>0</v>
      </c>
      <c r="H827" s="4"/>
      <c r="I827" s="4"/>
      <c r="J827" s="4"/>
      <c r="K827" s="4"/>
    </row>
    <row r="828" spans="1:11" ht="15" customHeight="1">
      <c r="A828" s="4"/>
      <c r="B828" s="4"/>
      <c r="C828" s="7" t="s">
        <v>374</v>
      </c>
      <c r="D828" s="146">
        <v>0</v>
      </c>
      <c r="E828" s="146">
        <v>0</v>
      </c>
      <c r="F828" s="146">
        <v>0</v>
      </c>
      <c r="G828" s="146">
        <v>0</v>
      </c>
      <c r="H828" s="4"/>
      <c r="I828" s="4"/>
      <c r="J828" s="4"/>
      <c r="K828" s="4"/>
    </row>
    <row r="829" spans="1:11" ht="20.100000000000001" customHeight="1">
      <c r="A829" s="4"/>
      <c r="B829" s="4"/>
      <c r="C829" s="7" t="s">
        <v>377</v>
      </c>
      <c r="D829" s="149">
        <v>0</v>
      </c>
      <c r="E829" s="149">
        <v>0</v>
      </c>
      <c r="F829" s="149">
        <v>0</v>
      </c>
      <c r="G829" s="149">
        <v>0</v>
      </c>
      <c r="H829" s="4"/>
      <c r="I829" s="4"/>
      <c r="J829" s="4"/>
      <c r="K829" s="4"/>
    </row>
    <row r="830" spans="1:11" ht="15" customHeight="1">
      <c r="A830" s="4"/>
      <c r="B830" s="4"/>
      <c r="C830" s="7" t="s">
        <v>370</v>
      </c>
      <c r="D830" s="146">
        <v>0</v>
      </c>
      <c r="E830" s="146">
        <v>0</v>
      </c>
      <c r="F830" s="146">
        <v>0</v>
      </c>
      <c r="G830" s="146">
        <v>0</v>
      </c>
      <c r="H830" s="4"/>
      <c r="I830" s="4"/>
      <c r="J830" s="4"/>
      <c r="K830" s="4"/>
    </row>
    <row r="831" spans="1:11" ht="15" customHeight="1">
      <c r="A831" s="4"/>
      <c r="B831" s="4"/>
      <c r="C831" s="7" t="s">
        <v>374</v>
      </c>
      <c r="D831" s="146">
        <v>0</v>
      </c>
      <c r="E831" s="146">
        <v>0</v>
      </c>
      <c r="F831" s="146">
        <v>0</v>
      </c>
      <c r="G831" s="146">
        <v>0</v>
      </c>
      <c r="H831" s="4"/>
      <c r="I831" s="4"/>
      <c r="J831" s="4"/>
      <c r="K831" s="4"/>
    </row>
    <row r="832" spans="1:11" ht="15" customHeight="1">
      <c r="A832" s="4"/>
      <c r="B832" s="4"/>
      <c r="C832" s="7" t="s">
        <v>376</v>
      </c>
      <c r="D832" s="146">
        <v>0</v>
      </c>
      <c r="E832" s="146">
        <v>0</v>
      </c>
      <c r="F832" s="146">
        <v>0</v>
      </c>
      <c r="G832" s="146">
        <v>0</v>
      </c>
      <c r="H832" s="4"/>
      <c r="I832" s="4"/>
      <c r="J832" s="4"/>
      <c r="K832" s="4"/>
    </row>
    <row r="833" spans="1:11" ht="15" customHeight="1">
      <c r="A833" s="4"/>
      <c r="B833" s="4"/>
      <c r="C833" s="7" t="s">
        <v>370</v>
      </c>
      <c r="D833" s="146">
        <v>0</v>
      </c>
      <c r="E833" s="146">
        <v>0</v>
      </c>
      <c r="F833" s="146">
        <v>0</v>
      </c>
      <c r="G833" s="146">
        <v>0</v>
      </c>
      <c r="H833" s="4"/>
      <c r="I833" s="4"/>
      <c r="J833" s="4"/>
      <c r="K833" s="4"/>
    </row>
    <row r="834" spans="1:11" ht="15" customHeight="1">
      <c r="A834" s="4"/>
      <c r="B834" s="4"/>
      <c r="C834" s="7" t="s">
        <v>374</v>
      </c>
      <c r="D834" s="146">
        <v>0</v>
      </c>
      <c r="E834" s="146">
        <v>0</v>
      </c>
      <c r="F834" s="146">
        <v>0</v>
      </c>
      <c r="G834" s="146">
        <v>0</v>
      </c>
      <c r="H834" s="4"/>
      <c r="I834" s="4"/>
      <c r="J834" s="4"/>
      <c r="K834" s="4"/>
    </row>
    <row r="835" spans="1:11" ht="15" customHeight="1">
      <c r="A835" s="4"/>
      <c r="B835" s="4"/>
      <c r="C835" s="7" t="s">
        <v>375</v>
      </c>
      <c r="D835" s="146">
        <v>46500000</v>
      </c>
      <c r="E835" s="146">
        <v>32000000</v>
      </c>
      <c r="F835" s="146">
        <v>32000000</v>
      </c>
      <c r="G835" s="146">
        <v>32000000</v>
      </c>
      <c r="H835" s="4"/>
      <c r="I835" s="4"/>
      <c r="J835" s="4"/>
      <c r="K835" s="4"/>
    </row>
    <row r="836" spans="1:11" ht="15" customHeight="1">
      <c r="A836" s="4"/>
      <c r="B836" s="4"/>
      <c r="C836" s="7" t="s">
        <v>370</v>
      </c>
      <c r="D836" s="146">
        <v>46500000</v>
      </c>
      <c r="E836" s="146">
        <v>32000000</v>
      </c>
      <c r="F836" s="146">
        <v>32000000</v>
      </c>
      <c r="G836" s="146">
        <v>32000000</v>
      </c>
      <c r="H836" s="4"/>
      <c r="I836" s="4"/>
      <c r="J836" s="4"/>
      <c r="K836" s="4"/>
    </row>
    <row r="837" spans="1:11" ht="15" customHeight="1">
      <c r="A837" s="4"/>
      <c r="B837" s="4"/>
      <c r="C837" s="7" t="s">
        <v>374</v>
      </c>
      <c r="D837" s="146">
        <v>0</v>
      </c>
      <c r="E837" s="146">
        <v>0</v>
      </c>
      <c r="F837" s="146">
        <v>0</v>
      </c>
      <c r="G837" s="146">
        <v>0</v>
      </c>
      <c r="H837" s="4"/>
      <c r="I837" s="4"/>
      <c r="J837" s="4"/>
      <c r="K837" s="4"/>
    </row>
    <row r="838" spans="1:11" ht="15" customHeight="1">
      <c r="A838" s="4"/>
      <c r="B838" s="4"/>
      <c r="C838" s="7" t="s">
        <v>373</v>
      </c>
      <c r="D838" s="146">
        <v>0</v>
      </c>
      <c r="E838" s="146">
        <v>0</v>
      </c>
      <c r="F838" s="146">
        <v>0</v>
      </c>
      <c r="G838" s="146">
        <v>0</v>
      </c>
      <c r="H838" s="4"/>
      <c r="I838" s="4"/>
      <c r="J838" s="4"/>
      <c r="K838" s="4"/>
    </row>
    <row r="839" spans="1:11" ht="15" customHeight="1">
      <c r="A839" s="4"/>
      <c r="B839" s="4"/>
      <c r="C839" s="7" t="s">
        <v>370</v>
      </c>
      <c r="D839" s="146">
        <v>0</v>
      </c>
      <c r="E839" s="146">
        <v>0</v>
      </c>
      <c r="F839" s="146">
        <v>0</v>
      </c>
      <c r="G839" s="146">
        <v>0</v>
      </c>
      <c r="H839" s="4"/>
      <c r="I839" s="4"/>
      <c r="J839" s="4"/>
      <c r="K839" s="4"/>
    </row>
    <row r="840" spans="1:11" ht="15" customHeight="1">
      <c r="A840" s="4"/>
      <c r="B840" s="4"/>
      <c r="C840" s="7" t="s">
        <v>369</v>
      </c>
      <c r="D840" s="146">
        <v>0</v>
      </c>
      <c r="E840" s="146">
        <v>0</v>
      </c>
      <c r="F840" s="146">
        <v>0</v>
      </c>
      <c r="G840" s="146">
        <v>0</v>
      </c>
      <c r="H840" s="4"/>
      <c r="I840" s="4"/>
      <c r="J840" s="4"/>
      <c r="K840" s="4"/>
    </row>
    <row r="841" spans="1:11" ht="15" customHeight="1">
      <c r="A841" s="4"/>
      <c r="B841" s="4"/>
      <c r="C841" s="7" t="s">
        <v>368</v>
      </c>
      <c r="D841" s="146">
        <v>0</v>
      </c>
      <c r="E841" s="146">
        <v>0</v>
      </c>
      <c r="F841" s="146">
        <v>0</v>
      </c>
      <c r="G841" s="146">
        <v>0</v>
      </c>
      <c r="H841" s="4"/>
      <c r="I841" s="4"/>
      <c r="J841" s="4"/>
      <c r="K841" s="4"/>
    </row>
    <row r="842" spans="1:11" ht="15" customHeight="1">
      <c r="A842" s="4"/>
      <c r="B842" s="4"/>
      <c r="C842" s="7" t="s">
        <v>367</v>
      </c>
      <c r="D842" s="146">
        <v>0</v>
      </c>
      <c r="E842" s="146">
        <v>0</v>
      </c>
      <c r="F842" s="146">
        <v>0</v>
      </c>
      <c r="G842" s="146">
        <v>0</v>
      </c>
      <c r="H842" s="4"/>
      <c r="I842" s="4"/>
      <c r="J842" s="4"/>
      <c r="K842" s="4"/>
    </row>
    <row r="843" spans="1:11" ht="15" customHeight="1">
      <c r="A843" s="4"/>
      <c r="B843" s="4"/>
      <c r="C843" s="7" t="s">
        <v>366</v>
      </c>
      <c r="D843" s="146">
        <v>0</v>
      </c>
      <c r="E843" s="146">
        <v>0</v>
      </c>
      <c r="F843" s="146">
        <v>0</v>
      </c>
      <c r="G843" s="146">
        <v>0</v>
      </c>
      <c r="H843" s="4"/>
      <c r="I843" s="4"/>
      <c r="J843" s="4"/>
      <c r="K843" s="4"/>
    </row>
    <row r="844" spans="1:11" ht="15" customHeight="1">
      <c r="A844" s="4"/>
      <c r="B844" s="4"/>
      <c r="C844" s="7" t="s">
        <v>372</v>
      </c>
      <c r="D844" s="146">
        <v>45390000</v>
      </c>
      <c r="E844" s="146">
        <v>50000000</v>
      </c>
      <c r="F844" s="146">
        <v>50000000</v>
      </c>
      <c r="G844" s="146">
        <v>50000000</v>
      </c>
      <c r="H844" s="4"/>
      <c r="I844" s="4"/>
      <c r="J844" s="4"/>
      <c r="K844" s="4"/>
    </row>
    <row r="845" spans="1:11" ht="15" customHeight="1">
      <c r="A845" s="4"/>
      <c r="B845" s="4"/>
      <c r="C845" s="7" t="s">
        <v>370</v>
      </c>
      <c r="D845" s="146">
        <v>45390000</v>
      </c>
      <c r="E845" s="146">
        <v>50000000</v>
      </c>
      <c r="F845" s="146">
        <v>50000000</v>
      </c>
      <c r="G845" s="146">
        <v>50000000</v>
      </c>
      <c r="H845" s="4"/>
      <c r="I845" s="4"/>
      <c r="J845" s="4"/>
      <c r="K845" s="4"/>
    </row>
    <row r="846" spans="1:11" ht="15" customHeight="1">
      <c r="A846" s="4"/>
      <c r="B846" s="4"/>
      <c r="C846" s="7" t="s">
        <v>369</v>
      </c>
      <c r="D846" s="146">
        <v>0</v>
      </c>
      <c r="E846" s="146">
        <v>0</v>
      </c>
      <c r="F846" s="146">
        <v>0</v>
      </c>
      <c r="G846" s="146">
        <v>0</v>
      </c>
      <c r="H846" s="4"/>
      <c r="I846" s="4"/>
      <c r="J846" s="4"/>
      <c r="K846" s="4"/>
    </row>
    <row r="847" spans="1:11" ht="15" customHeight="1">
      <c r="A847" s="4"/>
      <c r="B847" s="4"/>
      <c r="C847" s="7" t="s">
        <v>368</v>
      </c>
      <c r="D847" s="146">
        <v>0</v>
      </c>
      <c r="E847" s="146">
        <v>0</v>
      </c>
      <c r="F847" s="146">
        <v>0</v>
      </c>
      <c r="G847" s="146">
        <v>0</v>
      </c>
      <c r="H847" s="4"/>
      <c r="I847" s="4"/>
      <c r="J847" s="4"/>
      <c r="K847" s="4"/>
    </row>
    <row r="848" spans="1:11" ht="15" customHeight="1">
      <c r="A848" s="4"/>
      <c r="B848" s="4"/>
      <c r="C848" s="7" t="s">
        <v>367</v>
      </c>
      <c r="D848" s="146">
        <v>0</v>
      </c>
      <c r="E848" s="146">
        <v>0</v>
      </c>
      <c r="F848" s="146">
        <v>0</v>
      </c>
      <c r="G848" s="146">
        <v>0</v>
      </c>
      <c r="H848" s="4"/>
      <c r="I848" s="4"/>
      <c r="J848" s="4"/>
      <c r="K848" s="4"/>
    </row>
    <row r="849" spans="1:11" ht="15" customHeight="1">
      <c r="A849" s="4"/>
      <c r="B849" s="4"/>
      <c r="C849" s="7" t="s">
        <v>366</v>
      </c>
      <c r="D849" s="146">
        <v>0</v>
      </c>
      <c r="E849" s="146">
        <v>0</v>
      </c>
      <c r="F849" s="146">
        <v>0</v>
      </c>
      <c r="G849" s="146">
        <v>0</v>
      </c>
      <c r="H849" s="4"/>
      <c r="I849" s="4"/>
      <c r="J849" s="4"/>
      <c r="K849" s="4"/>
    </row>
    <row r="850" spans="1:11" ht="15" customHeight="1">
      <c r="A850" s="4"/>
      <c r="B850" s="4"/>
      <c r="C850" s="7" t="s">
        <v>371</v>
      </c>
      <c r="D850" s="146">
        <v>0</v>
      </c>
      <c r="E850" s="146">
        <v>0</v>
      </c>
      <c r="F850" s="146">
        <v>0</v>
      </c>
      <c r="G850" s="146">
        <v>0</v>
      </c>
      <c r="H850" s="4"/>
      <c r="I850" s="4"/>
      <c r="J850" s="4"/>
      <c r="K850" s="4"/>
    </row>
    <row r="851" spans="1:11" ht="15" customHeight="1">
      <c r="A851" s="4"/>
      <c r="B851" s="4"/>
      <c r="C851" s="7" t="s">
        <v>370</v>
      </c>
      <c r="D851" s="146">
        <v>0</v>
      </c>
      <c r="E851" s="146">
        <v>0</v>
      </c>
      <c r="F851" s="146">
        <v>0</v>
      </c>
      <c r="G851" s="146">
        <v>0</v>
      </c>
      <c r="H851" s="4"/>
      <c r="I851" s="4"/>
      <c r="J851" s="4"/>
      <c r="K851" s="4"/>
    </row>
    <row r="852" spans="1:11" ht="15" customHeight="1">
      <c r="A852" s="4"/>
      <c r="B852" s="4"/>
      <c r="C852" s="7" t="s">
        <v>369</v>
      </c>
      <c r="D852" s="146">
        <v>0</v>
      </c>
      <c r="E852" s="146">
        <v>0</v>
      </c>
      <c r="F852" s="146">
        <v>0</v>
      </c>
      <c r="G852" s="146">
        <v>0</v>
      </c>
      <c r="H852" s="4"/>
      <c r="I852" s="4"/>
      <c r="J852" s="4"/>
      <c r="K852" s="4"/>
    </row>
    <row r="853" spans="1:11" ht="15" customHeight="1">
      <c r="A853" s="4"/>
      <c r="B853" s="4"/>
      <c r="C853" s="7" t="s">
        <v>368</v>
      </c>
      <c r="D853" s="146">
        <v>0</v>
      </c>
      <c r="E853" s="146">
        <v>0</v>
      </c>
      <c r="F853" s="146">
        <v>0</v>
      </c>
      <c r="G853" s="146">
        <v>0</v>
      </c>
      <c r="H853" s="4"/>
      <c r="I853" s="4"/>
      <c r="J853" s="4"/>
      <c r="K853" s="4"/>
    </row>
    <row r="854" spans="1:11" ht="15" customHeight="1">
      <c r="A854" s="4"/>
      <c r="B854" s="4"/>
      <c r="C854" s="7" t="s">
        <v>367</v>
      </c>
      <c r="D854" s="146">
        <v>0</v>
      </c>
      <c r="E854" s="146">
        <v>0</v>
      </c>
      <c r="F854" s="146">
        <v>0</v>
      </c>
      <c r="G854" s="146">
        <v>0</v>
      </c>
      <c r="H854" s="4"/>
      <c r="I854" s="4"/>
      <c r="J854" s="4"/>
      <c r="K854" s="4"/>
    </row>
    <row r="855" spans="1:11" ht="15" customHeight="1">
      <c r="A855" s="4"/>
      <c r="B855" s="4"/>
      <c r="C855" s="7" t="s">
        <v>366</v>
      </c>
      <c r="D855" s="146">
        <v>0</v>
      </c>
      <c r="E855" s="146">
        <v>0</v>
      </c>
      <c r="F855" s="146">
        <v>0</v>
      </c>
      <c r="G855" s="146">
        <v>0</v>
      </c>
      <c r="H855" s="4"/>
      <c r="I855" s="4"/>
      <c r="J855" s="4"/>
      <c r="K855" s="4"/>
    </row>
    <row r="856" spans="1:11" ht="15" customHeight="1">
      <c r="A856" s="4"/>
      <c r="B856" s="4"/>
      <c r="C856" s="7" t="s">
        <v>365</v>
      </c>
      <c r="D856" s="146">
        <v>0</v>
      </c>
      <c r="E856" s="146">
        <v>0</v>
      </c>
      <c r="F856" s="146">
        <v>0</v>
      </c>
      <c r="G856" s="146">
        <v>0</v>
      </c>
      <c r="H856" s="4"/>
      <c r="I856" s="4"/>
      <c r="J856" s="4"/>
      <c r="K856" s="4"/>
    </row>
    <row r="857" spans="1:11" ht="15" customHeight="1">
      <c r="A857" s="4"/>
      <c r="B857" s="4"/>
      <c r="C857" s="7" t="s">
        <v>364</v>
      </c>
      <c r="D857" s="146">
        <v>0</v>
      </c>
      <c r="E857" s="146">
        <v>0</v>
      </c>
      <c r="F857" s="146">
        <v>0</v>
      </c>
      <c r="G857" s="146">
        <v>0</v>
      </c>
      <c r="H857" s="4"/>
      <c r="I857" s="4"/>
      <c r="J857" s="4"/>
      <c r="K857" s="4"/>
    </row>
    <row r="858" spans="1:11" ht="20.100000000000001" customHeight="1">
      <c r="A858" s="4"/>
      <c r="B858" s="4"/>
      <c r="C858" s="6" t="s">
        <v>361</v>
      </c>
      <c r="D858" s="4"/>
      <c r="E858" s="4"/>
      <c r="F858" s="4"/>
      <c r="G858" s="4"/>
      <c r="H858" s="4"/>
      <c r="I858" s="4"/>
      <c r="J858" s="4"/>
      <c r="K858" s="4"/>
    </row>
    <row r="859" spans="1:11" ht="20.100000000000001" customHeight="1">
      <c r="A859" s="17" t="s">
        <v>429</v>
      </c>
      <c r="B859" s="150" t="s">
        <v>269</v>
      </c>
      <c r="C859" s="150" t="s">
        <v>361</v>
      </c>
      <c r="D859" s="4"/>
      <c r="E859" s="3" t="s">
        <v>361</v>
      </c>
      <c r="F859" s="150" t="s">
        <v>269</v>
      </c>
      <c r="G859" s="150" t="s">
        <v>361</v>
      </c>
      <c r="H859" s="5" t="s">
        <v>361</v>
      </c>
      <c r="I859" s="3" t="s">
        <v>361</v>
      </c>
      <c r="J859" s="150" t="s">
        <v>269</v>
      </c>
      <c r="K859" s="150" t="s">
        <v>361</v>
      </c>
    </row>
    <row r="860" spans="1:11" ht="20.100000000000001" customHeight="1">
      <c r="A860" s="2" t="s">
        <v>428</v>
      </c>
      <c r="B860" s="150" t="s">
        <v>362</v>
      </c>
      <c r="C860" s="150" t="s">
        <v>361</v>
      </c>
      <c r="D860" s="4"/>
      <c r="E860" s="2" t="s">
        <v>427</v>
      </c>
      <c r="F860" s="150" t="s">
        <v>362</v>
      </c>
      <c r="G860" s="150" t="s">
        <v>361</v>
      </c>
      <c r="H860" s="4"/>
      <c r="I860" s="2" t="s">
        <v>363</v>
      </c>
      <c r="J860" s="150" t="s">
        <v>362</v>
      </c>
      <c r="K860" s="150" t="s">
        <v>361</v>
      </c>
    </row>
    <row r="861" spans="1:11" ht="20.100000000000001" customHeight="1">
      <c r="A861" s="1" t="s">
        <v>361</v>
      </c>
      <c r="B861" s="150" t="s">
        <v>267</v>
      </c>
      <c r="C861" s="150" t="s">
        <v>361</v>
      </c>
      <c r="D861" s="4"/>
      <c r="E861" s="1" t="s">
        <v>361</v>
      </c>
      <c r="F861" s="150" t="s">
        <v>267</v>
      </c>
      <c r="G861" s="150" t="s">
        <v>361</v>
      </c>
      <c r="H861" s="4"/>
      <c r="I861" s="1" t="s">
        <v>361</v>
      </c>
      <c r="J861" s="150" t="s">
        <v>267</v>
      </c>
      <c r="K861" s="150" t="s">
        <v>361</v>
      </c>
    </row>
  </sheetData>
  <mergeCells count="81">
    <mergeCell ref="C12:G12"/>
    <mergeCell ref="C1:G1"/>
    <mergeCell ref="C2:G2"/>
    <mergeCell ref="D3:G3"/>
    <mergeCell ref="D4:G4"/>
    <mergeCell ref="D5:G5"/>
    <mergeCell ref="D6:G6"/>
    <mergeCell ref="D7:G7"/>
    <mergeCell ref="C8:G8"/>
    <mergeCell ref="C9:G9"/>
    <mergeCell ref="D10:G10"/>
    <mergeCell ref="D11:G11"/>
    <mergeCell ref="D29:G29"/>
    <mergeCell ref="D13:G13"/>
    <mergeCell ref="D14:G14"/>
    <mergeCell ref="D15:G15"/>
    <mergeCell ref="D16:G16"/>
    <mergeCell ref="C19:G19"/>
    <mergeCell ref="D23:G23"/>
    <mergeCell ref="D24:G24"/>
    <mergeCell ref="C25:G25"/>
    <mergeCell ref="D26:G26"/>
    <mergeCell ref="D27:G27"/>
    <mergeCell ref="D28:G28"/>
    <mergeCell ref="D197:G197"/>
    <mergeCell ref="C38:G38"/>
    <mergeCell ref="C83:G83"/>
    <mergeCell ref="D84:G84"/>
    <mergeCell ref="D85:G85"/>
    <mergeCell ref="D86:G86"/>
    <mergeCell ref="D87:G87"/>
    <mergeCell ref="C96:G96"/>
    <mergeCell ref="D141:G141"/>
    <mergeCell ref="D142:G142"/>
    <mergeCell ref="D143:G143"/>
    <mergeCell ref="C152:G152"/>
    <mergeCell ref="D365:G365"/>
    <mergeCell ref="D198:G198"/>
    <mergeCell ref="D199:G199"/>
    <mergeCell ref="C208:G208"/>
    <mergeCell ref="D253:G253"/>
    <mergeCell ref="D254:G254"/>
    <mergeCell ref="D255:G255"/>
    <mergeCell ref="C264:G264"/>
    <mergeCell ref="D309:G309"/>
    <mergeCell ref="D310:G310"/>
    <mergeCell ref="D311:G311"/>
    <mergeCell ref="C320:G320"/>
    <mergeCell ref="C489:G489"/>
    <mergeCell ref="D366:G366"/>
    <mergeCell ref="D367:G367"/>
    <mergeCell ref="C376:G376"/>
    <mergeCell ref="D421:G421"/>
    <mergeCell ref="D422:G422"/>
    <mergeCell ref="D423:G423"/>
    <mergeCell ref="C432:G432"/>
    <mergeCell ref="D477:G477"/>
    <mergeCell ref="D478:G478"/>
    <mergeCell ref="D479:G479"/>
    <mergeCell ref="D480:G480"/>
    <mergeCell ref="C657:G657"/>
    <mergeCell ref="D534:G534"/>
    <mergeCell ref="D535:G535"/>
    <mergeCell ref="D536:G536"/>
    <mergeCell ref="C545:G545"/>
    <mergeCell ref="D590:G590"/>
    <mergeCell ref="D591:G591"/>
    <mergeCell ref="D592:G592"/>
    <mergeCell ref="C601:G601"/>
    <mergeCell ref="D646:G646"/>
    <mergeCell ref="D647:G647"/>
    <mergeCell ref="D648:G648"/>
    <mergeCell ref="D760:G760"/>
    <mergeCell ref="D761:G761"/>
    <mergeCell ref="C770:G770"/>
    <mergeCell ref="D702:G702"/>
    <mergeCell ref="D703:G703"/>
    <mergeCell ref="D704:G704"/>
    <mergeCell ref="C713:G713"/>
    <mergeCell ref="D758:G758"/>
    <mergeCell ref="D759:G759"/>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96"/>
  <sheetViews>
    <sheetView view="pageBreakPreview" zoomScaleNormal="170" zoomScaleSheetLayoutView="100" workbookViewId="0">
      <selection activeCell="H336" sqref="H336"/>
    </sheetView>
  </sheetViews>
  <sheetFormatPr defaultRowHeight="24" customHeight="1"/>
  <cols>
    <col min="1" max="1" width="12" style="687" customWidth="1"/>
    <col min="2" max="2" width="28.5703125" style="687" customWidth="1"/>
    <col min="3" max="5" width="11.7109375" style="687" customWidth="1"/>
    <col min="6" max="6" width="12" style="687" customWidth="1"/>
    <col min="7" max="7" width="7.140625" style="687" customWidth="1"/>
    <col min="8" max="10" width="17.7109375" style="687" customWidth="1"/>
    <col min="11" max="11" width="15" style="687" customWidth="1"/>
    <col min="12" max="16384" width="9.140625" style="687"/>
  </cols>
  <sheetData>
    <row r="2" spans="1:7" ht="24" customHeight="1">
      <c r="A2" s="2130" t="s">
        <v>499</v>
      </c>
      <c r="B2" s="2130"/>
      <c r="C2" s="2130"/>
      <c r="D2" s="2130"/>
      <c r="E2" s="2130"/>
      <c r="F2" s="2130"/>
      <c r="G2" s="2130"/>
    </row>
    <row r="3" spans="1:7" ht="24" customHeight="1">
      <c r="A3" s="688"/>
      <c r="B3" s="2131" t="s">
        <v>545</v>
      </c>
      <c r="C3" s="2131"/>
      <c r="D3" s="2131"/>
      <c r="E3" s="2131"/>
      <c r="F3" s="2131"/>
      <c r="G3" s="688"/>
    </row>
    <row r="4" spans="1:7" ht="24" customHeight="1" thickBot="1"/>
    <row r="5" spans="1:7" ht="24" customHeight="1" thickBot="1">
      <c r="B5" s="689" t="s">
        <v>0</v>
      </c>
      <c r="C5" s="2132" t="s">
        <v>2228</v>
      </c>
      <c r="D5" s="2132"/>
      <c r="E5" s="2132"/>
      <c r="F5" s="2132"/>
    </row>
    <row r="6" spans="1:7" ht="24" customHeight="1" thickBot="1">
      <c r="B6" s="689" t="s">
        <v>1</v>
      </c>
      <c r="C6" s="2133" t="s">
        <v>2229</v>
      </c>
      <c r="D6" s="2134"/>
      <c r="E6" s="2134"/>
      <c r="F6" s="2135"/>
    </row>
    <row r="7" spans="1:7" ht="24" customHeight="1" thickBot="1">
      <c r="B7" s="689" t="s">
        <v>3</v>
      </c>
      <c r="C7" s="2136" t="s">
        <v>544</v>
      </c>
      <c r="D7" s="2137"/>
      <c r="E7" s="2137"/>
      <c r="F7" s="2138"/>
    </row>
    <row r="8" spans="1:7" ht="24" customHeight="1" thickBot="1">
      <c r="B8" s="2127" t="s">
        <v>4</v>
      </c>
      <c r="C8" s="2128"/>
      <c r="D8" s="2128"/>
      <c r="E8" s="2128"/>
      <c r="F8" s="2129"/>
    </row>
    <row r="9" spans="1:7" ht="24" customHeight="1" thickBot="1">
      <c r="B9" s="2112" t="s">
        <v>2230</v>
      </c>
      <c r="C9" s="2113"/>
      <c r="D9" s="2113"/>
      <c r="E9" s="2113"/>
      <c r="F9" s="2114"/>
    </row>
    <row r="10" spans="1:7" ht="24" customHeight="1" thickBot="1">
      <c r="B10" s="2112"/>
      <c r="C10" s="2113"/>
      <c r="D10" s="2113"/>
      <c r="E10" s="2113"/>
      <c r="F10" s="2114"/>
    </row>
    <row r="11" spans="1:7" ht="24" customHeight="1" thickBot="1">
      <c r="B11" s="2112"/>
      <c r="C11" s="2113"/>
      <c r="D11" s="2113"/>
      <c r="E11" s="2113"/>
      <c r="F11" s="2114"/>
    </row>
    <row r="12" spans="1:7" ht="57" customHeight="1" thickBot="1">
      <c r="B12" s="690" t="s">
        <v>5</v>
      </c>
      <c r="C12" s="2115" t="s">
        <v>2231</v>
      </c>
      <c r="D12" s="2116"/>
      <c r="E12" s="2116"/>
      <c r="F12" s="2117"/>
    </row>
    <row r="13" spans="1:7" ht="24" customHeight="1">
      <c r="B13" s="2051" t="s">
        <v>6</v>
      </c>
      <c r="C13" s="691">
        <v>2021</v>
      </c>
      <c r="D13" s="691">
        <v>2022</v>
      </c>
      <c r="E13" s="691">
        <v>2023</v>
      </c>
      <c r="F13" s="691">
        <v>2024</v>
      </c>
    </row>
    <row r="14" spans="1:7" ht="24" customHeight="1" thickBot="1">
      <c r="B14" s="2052"/>
      <c r="C14" s="692" t="s">
        <v>7</v>
      </c>
      <c r="D14" s="692" t="s">
        <v>8</v>
      </c>
      <c r="E14" s="692" t="s">
        <v>8</v>
      </c>
      <c r="F14" s="692" t="s">
        <v>8</v>
      </c>
    </row>
    <row r="15" spans="1:7" ht="24" customHeight="1" thickBot="1">
      <c r="B15" s="693" t="s">
        <v>71</v>
      </c>
      <c r="C15" s="694" t="s">
        <v>59</v>
      </c>
      <c r="D15" s="694" t="s">
        <v>60</v>
      </c>
      <c r="E15" s="694" t="s">
        <v>60</v>
      </c>
      <c r="F15" s="694" t="s">
        <v>60</v>
      </c>
    </row>
    <row r="16" spans="1:7" ht="24" customHeight="1" thickBot="1">
      <c r="B16" s="693" t="s">
        <v>72</v>
      </c>
      <c r="C16" s="694" t="s">
        <v>59</v>
      </c>
      <c r="D16" s="694" t="s">
        <v>60</v>
      </c>
      <c r="E16" s="694" t="s">
        <v>60</v>
      </c>
      <c r="F16" s="694" t="s">
        <v>60</v>
      </c>
    </row>
    <row r="17" spans="2:11" s="697" customFormat="1" ht="24" customHeight="1" thickBot="1">
      <c r="B17" s="695" t="s">
        <v>2232</v>
      </c>
      <c r="C17" s="696" t="s">
        <v>2233</v>
      </c>
      <c r="D17" s="696" t="s">
        <v>2233</v>
      </c>
      <c r="E17" s="696" t="s">
        <v>2233</v>
      </c>
      <c r="F17" s="696" t="s">
        <v>2233</v>
      </c>
    </row>
    <row r="18" spans="2:11" ht="33.75" customHeight="1" thickBot="1">
      <c r="B18" s="698" t="s">
        <v>9</v>
      </c>
      <c r="C18" s="2118" t="s">
        <v>2234</v>
      </c>
      <c r="D18" s="2119"/>
      <c r="E18" s="2119"/>
      <c r="F18" s="2120"/>
    </row>
    <row r="19" spans="2:11" ht="24" customHeight="1" thickBot="1">
      <c r="B19" s="2059" t="s">
        <v>10</v>
      </c>
      <c r="C19" s="2060"/>
      <c r="D19" s="2060"/>
      <c r="E19" s="2060"/>
      <c r="F19" s="2061"/>
      <c r="I19" s="699"/>
      <c r="K19" s="699"/>
    </row>
    <row r="20" spans="2:11" ht="24" customHeight="1" thickBot="1">
      <c r="B20" s="693" t="s">
        <v>71</v>
      </c>
      <c r="C20" s="270" t="s">
        <v>59</v>
      </c>
      <c r="D20" s="700" t="s">
        <v>60</v>
      </c>
      <c r="E20" s="700" t="s">
        <v>60</v>
      </c>
      <c r="F20" s="700" t="s">
        <v>60</v>
      </c>
      <c r="H20" s="701"/>
    </row>
    <row r="21" spans="2:11" s="697" customFormat="1" ht="24" customHeight="1" thickBot="1">
      <c r="B21" s="695" t="s">
        <v>2235</v>
      </c>
      <c r="C21" s="696" t="s">
        <v>2236</v>
      </c>
      <c r="D21" s="696" t="s">
        <v>2236</v>
      </c>
      <c r="E21" s="696" t="s">
        <v>2237</v>
      </c>
      <c r="F21" s="696" t="s">
        <v>2236</v>
      </c>
      <c r="G21" s="702"/>
    </row>
    <row r="22" spans="2:11" s="697" customFormat="1" ht="24" customHeight="1" thickBot="1">
      <c r="B22" s="703"/>
      <c r="C22" s="404">
        <v>1</v>
      </c>
      <c r="D22" s="704">
        <v>2</v>
      </c>
      <c r="E22" s="704">
        <v>2</v>
      </c>
      <c r="F22" s="704">
        <v>2</v>
      </c>
    </row>
    <row r="23" spans="2:11" ht="24" customHeight="1" thickBot="1">
      <c r="B23" s="2088" t="s">
        <v>11</v>
      </c>
      <c r="C23" s="2094"/>
      <c r="D23" s="2094"/>
      <c r="E23" s="2094"/>
      <c r="F23" s="2095"/>
    </row>
    <row r="24" spans="2:11" ht="24" customHeight="1" thickBot="1">
      <c r="B24" s="2088" t="s">
        <v>12</v>
      </c>
      <c r="C24" s="2094"/>
      <c r="D24" s="2094"/>
      <c r="E24" s="2094"/>
      <c r="F24" s="2095"/>
    </row>
    <row r="25" spans="2:11" ht="24" customHeight="1" thickBot="1">
      <c r="B25" s="705" t="s">
        <v>13</v>
      </c>
      <c r="C25" s="2109" t="s">
        <v>2238</v>
      </c>
      <c r="D25" s="2110"/>
      <c r="E25" s="2110"/>
      <c r="F25" s="2111"/>
    </row>
    <row r="26" spans="2:11" ht="50.25" customHeight="1" thickBot="1">
      <c r="B26" s="703" t="s">
        <v>14</v>
      </c>
      <c r="C26" s="2121" t="s">
        <v>2239</v>
      </c>
      <c r="D26" s="2122"/>
      <c r="E26" s="2122"/>
      <c r="F26" s="2123"/>
    </row>
    <row r="27" spans="2:11" ht="24" customHeight="1" thickBot="1">
      <c r="B27" s="703" t="s">
        <v>15</v>
      </c>
      <c r="C27" s="2124" t="s">
        <v>2240</v>
      </c>
      <c r="D27" s="2125"/>
      <c r="E27" s="2125"/>
      <c r="F27" s="2126"/>
    </row>
    <row r="28" spans="2:11" ht="24" customHeight="1" thickBot="1">
      <c r="B28" s="2086"/>
      <c r="C28" s="706">
        <v>2021</v>
      </c>
      <c r="D28" s="707">
        <v>2022</v>
      </c>
      <c r="E28" s="707">
        <v>2023</v>
      </c>
      <c r="F28" s="707">
        <v>2024</v>
      </c>
    </row>
    <row r="29" spans="2:11" ht="24" customHeight="1" thickBot="1">
      <c r="B29" s="2087"/>
      <c r="C29" s="708" t="s">
        <v>7</v>
      </c>
      <c r="D29" s="708" t="s">
        <v>8</v>
      </c>
      <c r="E29" s="708" t="s">
        <v>8</v>
      </c>
      <c r="F29" s="708" t="s">
        <v>8</v>
      </c>
    </row>
    <row r="30" spans="2:11" ht="24" customHeight="1" thickBot="1">
      <c r="B30" s="703" t="s">
        <v>16</v>
      </c>
      <c r="C30" s="709">
        <v>4</v>
      </c>
      <c r="D30" s="709">
        <v>4</v>
      </c>
      <c r="E30" s="709">
        <v>4</v>
      </c>
      <c r="F30" s="709">
        <v>4</v>
      </c>
    </row>
    <row r="31" spans="2:11" ht="24" customHeight="1" thickBot="1">
      <c r="B31" s="703" t="s">
        <v>17</v>
      </c>
      <c r="C31" s="710">
        <f>C60</f>
        <v>125355</v>
      </c>
      <c r="D31" s="710">
        <f>D60</f>
        <v>125255</v>
      </c>
      <c r="E31" s="710">
        <f>E60</f>
        <v>125255</v>
      </c>
      <c r="F31" s="710">
        <f>F60</f>
        <v>125255</v>
      </c>
    </row>
    <row r="32" spans="2:11" ht="24" customHeight="1" thickBot="1">
      <c r="B32" s="703" t="s">
        <v>18</v>
      </c>
      <c r="C32" s="709">
        <f>C31/C30</f>
        <v>31338.75</v>
      </c>
      <c r="D32" s="709">
        <f>D31/D30</f>
        <v>31313.75</v>
      </c>
      <c r="E32" s="709">
        <f>E31/E30</f>
        <v>31313.75</v>
      </c>
      <c r="F32" s="709">
        <f>F31/F30</f>
        <v>31313.75</v>
      </c>
    </row>
    <row r="33" spans="2:12" ht="24" customHeight="1" thickBot="1">
      <c r="B33" s="703" t="s">
        <v>19</v>
      </c>
      <c r="C33" s="703" t="s">
        <v>20</v>
      </c>
      <c r="D33" s="711">
        <f t="shared" ref="D33:F35" si="0">D30/C30-1</f>
        <v>0</v>
      </c>
      <c r="E33" s="711">
        <f t="shared" si="0"/>
        <v>0</v>
      </c>
      <c r="F33" s="711">
        <f t="shared" si="0"/>
        <v>0</v>
      </c>
      <c r="H33" s="712"/>
      <c r="I33" s="712"/>
      <c r="J33" s="712"/>
      <c r="K33" s="712"/>
      <c r="L33" s="712"/>
    </row>
    <row r="34" spans="2:12" ht="24" customHeight="1" thickBot="1">
      <c r="B34" s="703" t="s">
        <v>21</v>
      </c>
      <c r="C34" s="703" t="s">
        <v>20</v>
      </c>
      <c r="D34" s="711">
        <f>D31/C31-1</f>
        <v>-7.9773443420683154E-4</v>
      </c>
      <c r="E34" s="711">
        <f t="shared" si="0"/>
        <v>0</v>
      </c>
      <c r="F34" s="711">
        <f t="shared" si="0"/>
        <v>0</v>
      </c>
    </row>
    <row r="35" spans="2:12" ht="24" customHeight="1" thickBot="1">
      <c r="B35" s="703" t="s">
        <v>22</v>
      </c>
      <c r="C35" s="703" t="s">
        <v>20</v>
      </c>
      <c r="D35" s="711">
        <f t="shared" si="0"/>
        <v>-7.9773443420683154E-4</v>
      </c>
      <c r="E35" s="711">
        <f t="shared" si="0"/>
        <v>0</v>
      </c>
      <c r="F35" s="711">
        <f t="shared" si="0"/>
        <v>0</v>
      </c>
    </row>
    <row r="36" spans="2:12" ht="24" customHeight="1" thickBot="1">
      <c r="B36" s="2089" t="s">
        <v>96</v>
      </c>
      <c r="C36" s="2104"/>
      <c r="D36" s="2104"/>
      <c r="E36" s="2104"/>
      <c r="F36" s="2105"/>
    </row>
    <row r="37" spans="2:12" ht="24" customHeight="1" thickBot="1">
      <c r="B37" s="2086"/>
      <c r="C37" s="706">
        <v>2021</v>
      </c>
      <c r="D37" s="707">
        <v>2022</v>
      </c>
      <c r="E37" s="707">
        <v>2023</v>
      </c>
      <c r="F37" s="707">
        <v>2024</v>
      </c>
    </row>
    <row r="38" spans="2:12" ht="24" customHeight="1" thickBot="1">
      <c r="B38" s="2087"/>
      <c r="C38" s="708" t="s">
        <v>7</v>
      </c>
      <c r="D38" s="708" t="s">
        <v>8</v>
      </c>
      <c r="E38" s="708" t="s">
        <v>8</v>
      </c>
      <c r="F38" s="708" t="s">
        <v>8</v>
      </c>
    </row>
    <row r="39" spans="2:12" ht="24" customHeight="1" thickBot="1">
      <c r="B39" s="703" t="s">
        <v>23</v>
      </c>
      <c r="C39" s="713">
        <v>10512</v>
      </c>
      <c r="D39" s="714">
        <v>10512</v>
      </c>
      <c r="E39" s="715">
        <v>10512</v>
      </c>
      <c r="F39" s="715">
        <v>10512</v>
      </c>
    </row>
    <row r="40" spans="2:12" ht="24" customHeight="1" thickBot="1">
      <c r="B40" s="716" t="s">
        <v>136</v>
      </c>
      <c r="C40" s="717">
        <v>10512</v>
      </c>
      <c r="D40" s="718">
        <v>10512</v>
      </c>
      <c r="E40" s="719">
        <v>10512</v>
      </c>
      <c r="F40" s="719">
        <v>10512</v>
      </c>
    </row>
    <row r="41" spans="2:12" ht="24" customHeight="1" thickBot="1">
      <c r="B41" s="716" t="s">
        <v>137</v>
      </c>
      <c r="C41" s="720">
        <v>0</v>
      </c>
      <c r="D41" s="720">
        <v>0</v>
      </c>
      <c r="E41" s="720">
        <v>0</v>
      </c>
      <c r="F41" s="720">
        <v>0</v>
      </c>
    </row>
    <row r="42" spans="2:12" ht="24" customHeight="1" thickBot="1">
      <c r="B42" s="703" t="s">
        <v>24</v>
      </c>
      <c r="C42" s="715">
        <v>1743</v>
      </c>
      <c r="D42" s="714">
        <v>1743</v>
      </c>
      <c r="E42" s="715">
        <v>1743</v>
      </c>
      <c r="F42" s="715">
        <v>1743</v>
      </c>
    </row>
    <row r="43" spans="2:12" ht="24" customHeight="1" thickBot="1">
      <c r="B43" s="716" t="s">
        <v>136</v>
      </c>
      <c r="C43" s="719">
        <v>1743</v>
      </c>
      <c r="D43" s="718">
        <v>1743</v>
      </c>
      <c r="E43" s="719">
        <v>1743</v>
      </c>
      <c r="F43" s="719">
        <v>1743</v>
      </c>
      <c r="I43" s="712"/>
    </row>
    <row r="44" spans="2:12" ht="24" customHeight="1" thickBot="1">
      <c r="B44" s="716" t="s">
        <v>137</v>
      </c>
      <c r="C44" s="721">
        <v>0</v>
      </c>
      <c r="D44" s="721">
        <v>0</v>
      </c>
      <c r="E44" s="721">
        <v>0</v>
      </c>
      <c r="F44" s="721">
        <v>0</v>
      </c>
      <c r="I44" s="712"/>
    </row>
    <row r="45" spans="2:12" ht="24" customHeight="1" thickBot="1">
      <c r="B45" s="703" t="s">
        <v>25</v>
      </c>
      <c r="C45" s="721">
        <v>0</v>
      </c>
      <c r="D45" s="719">
        <v>0</v>
      </c>
      <c r="E45" s="719">
        <v>0</v>
      </c>
      <c r="F45" s="719">
        <v>0</v>
      </c>
    </row>
    <row r="46" spans="2:12" ht="24" customHeight="1" thickBot="1">
      <c r="B46" s="716" t="s">
        <v>136</v>
      </c>
      <c r="C46" s="721">
        <v>0</v>
      </c>
      <c r="D46" s="719">
        <v>0</v>
      </c>
      <c r="E46" s="719">
        <v>0</v>
      </c>
      <c r="F46" s="719">
        <v>0</v>
      </c>
    </row>
    <row r="47" spans="2:12" ht="24" customHeight="1" thickBot="1">
      <c r="B47" s="716" t="s">
        <v>137</v>
      </c>
      <c r="C47" s="721"/>
      <c r="D47" s="719"/>
      <c r="E47" s="719"/>
      <c r="F47" s="719"/>
    </row>
    <row r="48" spans="2:12" ht="24" customHeight="1" thickBot="1">
      <c r="B48" s="703" t="s">
        <v>26</v>
      </c>
      <c r="C48" s="721">
        <v>0</v>
      </c>
      <c r="D48" s="719">
        <v>0</v>
      </c>
      <c r="E48" s="719">
        <v>0</v>
      </c>
      <c r="F48" s="719">
        <v>0</v>
      </c>
    </row>
    <row r="49" spans="2:13" ht="24" customHeight="1" thickBot="1">
      <c r="B49" s="716" t="s">
        <v>136</v>
      </c>
      <c r="C49" s="721"/>
      <c r="D49" s="719"/>
      <c r="E49" s="719"/>
      <c r="F49" s="719"/>
    </row>
    <row r="50" spans="2:13" ht="24" customHeight="1" thickBot="1">
      <c r="B50" s="716" t="s">
        <v>137</v>
      </c>
      <c r="C50" s="721"/>
      <c r="D50" s="719"/>
      <c r="E50" s="719"/>
      <c r="F50" s="719"/>
    </row>
    <row r="51" spans="2:13" ht="24" customHeight="1" thickBot="1">
      <c r="B51" s="703" t="s">
        <v>27</v>
      </c>
      <c r="C51" s="722">
        <v>113000</v>
      </c>
      <c r="D51" s="715">
        <v>113000</v>
      </c>
      <c r="E51" s="715">
        <v>113000</v>
      </c>
      <c r="F51" s="715">
        <v>113000</v>
      </c>
    </row>
    <row r="52" spans="2:13" ht="24" customHeight="1" thickBot="1">
      <c r="B52" s="716" t="s">
        <v>136</v>
      </c>
      <c r="C52" s="723">
        <v>113000</v>
      </c>
      <c r="D52" s="723">
        <v>113000</v>
      </c>
      <c r="E52" s="723">
        <v>113000</v>
      </c>
      <c r="F52" s="723">
        <v>113000</v>
      </c>
    </row>
    <row r="53" spans="2:13" ht="24" customHeight="1" thickBot="1">
      <c r="B53" s="716" t="s">
        <v>137</v>
      </c>
      <c r="C53" s="724"/>
      <c r="D53" s="719"/>
      <c r="E53" s="719"/>
      <c r="F53" s="719"/>
    </row>
    <row r="54" spans="2:13" ht="24" customHeight="1" thickBot="1">
      <c r="B54" s="703" t="s">
        <v>28</v>
      </c>
      <c r="C54" s="721">
        <v>0</v>
      </c>
      <c r="D54" s="719">
        <v>0</v>
      </c>
      <c r="E54" s="719">
        <v>0</v>
      </c>
      <c r="F54" s="719">
        <v>0</v>
      </c>
    </row>
    <row r="55" spans="2:13" ht="24" customHeight="1" thickBot="1">
      <c r="B55" s="716" t="s">
        <v>136</v>
      </c>
      <c r="C55" s="721"/>
      <c r="D55" s="719"/>
      <c r="E55" s="719"/>
      <c r="F55" s="719"/>
    </row>
    <row r="56" spans="2:13" ht="24" customHeight="1" thickBot="1">
      <c r="B56" s="716" t="s">
        <v>137</v>
      </c>
      <c r="C56" s="721"/>
      <c r="D56" s="719"/>
      <c r="E56" s="719"/>
      <c r="F56" s="719"/>
    </row>
    <row r="57" spans="2:13" ht="24" customHeight="1" thickBot="1">
      <c r="B57" s="703" t="s">
        <v>29</v>
      </c>
      <c r="C57" s="715">
        <v>100</v>
      </c>
      <c r="D57" s="719">
        <v>0</v>
      </c>
      <c r="E57" s="719">
        <f>D57*1.03*0.99</f>
        <v>0</v>
      </c>
      <c r="F57" s="719">
        <f>E57*1.03*0.99</f>
        <v>0</v>
      </c>
      <c r="I57" s="725"/>
    </row>
    <row r="58" spans="2:13" ht="24" customHeight="1" thickBot="1">
      <c r="B58" s="716" t="s">
        <v>136</v>
      </c>
      <c r="C58" s="721">
        <v>100</v>
      </c>
      <c r="D58" s="719">
        <v>0</v>
      </c>
      <c r="E58" s="719">
        <f>D58*1.03*0.99</f>
        <v>0</v>
      </c>
      <c r="F58" s="719">
        <f>E58*1.03*0.99</f>
        <v>0</v>
      </c>
      <c r="K58" s="107"/>
      <c r="L58" s="107"/>
      <c r="M58" s="107"/>
    </row>
    <row r="59" spans="2:13" ht="24" customHeight="1" thickBot="1">
      <c r="B59" s="716" t="s">
        <v>137</v>
      </c>
      <c r="C59" s="721"/>
      <c r="D59" s="178"/>
      <c r="E59" s="179"/>
      <c r="F59" s="179"/>
    </row>
    <row r="60" spans="2:13" ht="24" customHeight="1" thickBot="1">
      <c r="B60" s="726" t="s">
        <v>30</v>
      </c>
      <c r="C60" s="727">
        <f>C57+C54+C51+C48+C45+C42+C39</f>
        <v>125355</v>
      </c>
      <c r="D60" s="727">
        <f>D57+D54+D51+D48+D45+D42+D39</f>
        <v>125255</v>
      </c>
      <c r="E60" s="727">
        <f>E57+E54+E51+E48+E45+E42+E39</f>
        <v>125255</v>
      </c>
      <c r="F60" s="727">
        <f>F57+F54+F51+F48+F45+F42+F39</f>
        <v>125255</v>
      </c>
    </row>
    <row r="61" spans="2:13" ht="24" customHeight="1" thickBot="1">
      <c r="B61" s="728" t="s">
        <v>31</v>
      </c>
      <c r="C61" s="715">
        <f>IF(C60-C31=0,0,"Error")</f>
        <v>0</v>
      </c>
      <c r="D61" s="715">
        <f>IF(D60-D31=0,0,"Error")</f>
        <v>0</v>
      </c>
      <c r="E61" s="715">
        <f>IF(E60-E31=0,0,"Error")</f>
        <v>0</v>
      </c>
      <c r="F61" s="715">
        <f>IF(F60-F31=0,0,"Error")</f>
        <v>0</v>
      </c>
    </row>
    <row r="62" spans="2:13" ht="24" customHeight="1" thickBot="1">
      <c r="B62" s="705" t="s">
        <v>32</v>
      </c>
      <c r="C62" s="2083" t="s">
        <v>2241</v>
      </c>
      <c r="D62" s="2084"/>
      <c r="E62" s="2084"/>
      <c r="F62" s="2085"/>
    </row>
    <row r="63" spans="2:13" ht="24" customHeight="1" thickBot="1">
      <c r="B63" s="703" t="s">
        <v>14</v>
      </c>
      <c r="C63" s="2109" t="s">
        <v>2242</v>
      </c>
      <c r="D63" s="2110"/>
      <c r="E63" s="2110"/>
      <c r="F63" s="2111"/>
    </row>
    <row r="64" spans="2:13" ht="24" customHeight="1" thickBot="1">
      <c r="B64" s="703" t="s">
        <v>15</v>
      </c>
      <c r="C64" s="2083" t="s">
        <v>2243</v>
      </c>
      <c r="D64" s="2084"/>
      <c r="E64" s="2084"/>
      <c r="F64" s="2085"/>
    </row>
    <row r="65" spans="2:6" ht="24" customHeight="1" thickBot="1">
      <c r="B65" s="729"/>
      <c r="C65" s="730"/>
      <c r="D65" s="730"/>
      <c r="E65" s="730"/>
      <c r="F65" s="715"/>
    </row>
    <row r="66" spans="2:6" ht="24" customHeight="1" thickBot="1">
      <c r="B66" s="2086"/>
      <c r="C66" s="706">
        <v>2021</v>
      </c>
      <c r="D66" s="707">
        <v>2022</v>
      </c>
      <c r="E66" s="707">
        <v>2023</v>
      </c>
      <c r="F66" s="707">
        <v>2024</v>
      </c>
    </row>
    <row r="67" spans="2:6" ht="24" customHeight="1" thickBot="1">
      <c r="B67" s="2087"/>
      <c r="C67" s="708" t="s">
        <v>7</v>
      </c>
      <c r="D67" s="708" t="s">
        <v>8</v>
      </c>
      <c r="E67" s="708" t="s">
        <v>8</v>
      </c>
      <c r="F67" s="708" t="s">
        <v>8</v>
      </c>
    </row>
    <row r="68" spans="2:6" ht="24" customHeight="1" thickBot="1">
      <c r="B68" s="703" t="s">
        <v>16</v>
      </c>
      <c r="C68" s="709">
        <v>1</v>
      </c>
      <c r="D68" s="709">
        <v>1</v>
      </c>
      <c r="E68" s="709">
        <v>0</v>
      </c>
      <c r="F68" s="709">
        <v>0</v>
      </c>
    </row>
    <row r="69" spans="2:6" ht="24" customHeight="1" thickBot="1">
      <c r="B69" s="703" t="s">
        <v>17</v>
      </c>
      <c r="C69" s="731">
        <f>C98</f>
        <v>8245</v>
      </c>
      <c r="D69" s="731">
        <f>D98</f>
        <v>226</v>
      </c>
      <c r="E69" s="731">
        <f>E98</f>
        <v>0</v>
      </c>
      <c r="F69" s="731">
        <f>F98</f>
        <v>0</v>
      </c>
    </row>
    <row r="70" spans="2:6" ht="24" customHeight="1" thickBot="1">
      <c r="B70" s="703" t="s">
        <v>18</v>
      </c>
      <c r="C70" s="709">
        <f>C69/C68</f>
        <v>8245</v>
      </c>
      <c r="D70" s="709">
        <f>D69/D68</f>
        <v>226</v>
      </c>
      <c r="E70" s="709" t="e">
        <f>E69/E68</f>
        <v>#DIV/0!</v>
      </c>
      <c r="F70" s="709" t="e">
        <f>F69/F68</f>
        <v>#DIV/0!</v>
      </c>
    </row>
    <row r="71" spans="2:6" ht="24" customHeight="1" thickBot="1">
      <c r="B71" s="703" t="s">
        <v>19</v>
      </c>
      <c r="C71" s="703"/>
      <c r="D71" s="711">
        <f>D68/C68-1</f>
        <v>0</v>
      </c>
      <c r="E71" s="711">
        <f>E68/D68-1</f>
        <v>-1</v>
      </c>
      <c r="F71" s="711" t="e">
        <f>F68/E68-1</f>
        <v>#DIV/0!</v>
      </c>
    </row>
    <row r="72" spans="2:6" ht="24" customHeight="1" thickBot="1">
      <c r="B72" s="703" t="s">
        <v>21</v>
      </c>
      <c r="C72" s="711">
        <f>D69/C69-1</f>
        <v>-0.97258944815039416</v>
      </c>
      <c r="D72" s="711">
        <f>E69/D69-1</f>
        <v>-1</v>
      </c>
      <c r="E72" s="711" t="e">
        <f t="shared" ref="C72:E73" si="1">F69/E69-1</f>
        <v>#DIV/0!</v>
      </c>
      <c r="F72" s="711" t="e">
        <f>#REF!/F69-1</f>
        <v>#REF!</v>
      </c>
    </row>
    <row r="73" spans="2:6" ht="24" customHeight="1" thickBot="1">
      <c r="B73" s="703" t="s">
        <v>22</v>
      </c>
      <c r="C73" s="711">
        <f t="shared" si="1"/>
        <v>-0.97258944815039416</v>
      </c>
      <c r="D73" s="711" t="e">
        <f t="shared" si="1"/>
        <v>#DIV/0!</v>
      </c>
      <c r="E73" s="711" t="e">
        <f t="shared" si="1"/>
        <v>#DIV/0!</v>
      </c>
      <c r="F73" s="711" t="e">
        <f>#REF!/F70-1</f>
        <v>#REF!</v>
      </c>
    </row>
    <row r="74" spans="2:6" ht="24" customHeight="1" thickBot="1">
      <c r="B74" s="2089" t="s">
        <v>1487</v>
      </c>
      <c r="C74" s="2104"/>
      <c r="D74" s="2104"/>
      <c r="E74" s="2104"/>
      <c r="F74" s="2105"/>
    </row>
    <row r="75" spans="2:6" ht="24" customHeight="1" thickBot="1">
      <c r="B75" s="2086"/>
      <c r="C75" s="706">
        <v>2021</v>
      </c>
      <c r="D75" s="707">
        <v>2022</v>
      </c>
      <c r="E75" s="707">
        <v>2023</v>
      </c>
      <c r="F75" s="707">
        <v>2024</v>
      </c>
    </row>
    <row r="76" spans="2:6" ht="24" customHeight="1" thickBot="1">
      <c r="B76" s="2087"/>
      <c r="C76" s="708" t="s">
        <v>7</v>
      </c>
      <c r="D76" s="708" t="s">
        <v>8</v>
      </c>
      <c r="E76" s="708" t="s">
        <v>8</v>
      </c>
      <c r="F76" s="708" t="s">
        <v>8</v>
      </c>
    </row>
    <row r="77" spans="2:6" ht="24" customHeight="1" thickBot="1">
      <c r="B77" s="703" t="s">
        <v>23</v>
      </c>
      <c r="C77" s="719">
        <v>0</v>
      </c>
      <c r="D77" s="719">
        <v>0</v>
      </c>
      <c r="E77" s="719">
        <v>0</v>
      </c>
      <c r="F77" s="719">
        <v>0</v>
      </c>
    </row>
    <row r="78" spans="2:6" ht="24" customHeight="1" thickBot="1">
      <c r="B78" s="716" t="s">
        <v>136</v>
      </c>
      <c r="C78" s="719">
        <v>0</v>
      </c>
      <c r="D78" s="719">
        <v>0</v>
      </c>
      <c r="E78" s="719">
        <v>0</v>
      </c>
      <c r="F78" s="719">
        <v>0</v>
      </c>
    </row>
    <row r="79" spans="2:6" ht="24" customHeight="1" thickBot="1">
      <c r="B79" s="716" t="s">
        <v>137</v>
      </c>
      <c r="C79" s="721"/>
      <c r="D79" s="732"/>
      <c r="E79" s="732"/>
      <c r="F79" s="732"/>
    </row>
    <row r="80" spans="2:6" ht="24" customHeight="1" thickBot="1">
      <c r="B80" s="703" t="s">
        <v>24</v>
      </c>
      <c r="C80" s="719">
        <v>0</v>
      </c>
      <c r="D80" s="719">
        <v>0</v>
      </c>
      <c r="E80" s="719">
        <v>0</v>
      </c>
      <c r="F80" s="719">
        <v>0</v>
      </c>
    </row>
    <row r="81" spans="2:6" ht="24" customHeight="1" thickBot="1">
      <c r="B81" s="716" t="s">
        <v>136</v>
      </c>
      <c r="C81" s="719">
        <v>0</v>
      </c>
      <c r="D81" s="719">
        <v>0</v>
      </c>
      <c r="E81" s="719">
        <v>0</v>
      </c>
      <c r="F81" s="719">
        <v>0</v>
      </c>
    </row>
    <row r="82" spans="2:6" ht="24" customHeight="1" thickBot="1">
      <c r="B82" s="716" t="s">
        <v>137</v>
      </c>
      <c r="C82" s="721"/>
      <c r="D82" s="719"/>
      <c r="E82" s="719"/>
      <c r="F82" s="719"/>
    </row>
    <row r="83" spans="2:6" ht="24" customHeight="1" thickBot="1">
      <c r="B83" s="703" t="s">
        <v>25</v>
      </c>
      <c r="C83" s="719">
        <v>8245</v>
      </c>
      <c r="D83" s="719">
        <v>226</v>
      </c>
      <c r="E83" s="719">
        <v>0</v>
      </c>
      <c r="F83" s="719">
        <v>0</v>
      </c>
    </row>
    <row r="84" spans="2:6" ht="24" customHeight="1" thickBot="1">
      <c r="B84" s="716" t="s">
        <v>136</v>
      </c>
      <c r="C84" s="721">
        <v>8245</v>
      </c>
      <c r="D84" s="719">
        <v>226</v>
      </c>
      <c r="E84" s="719">
        <v>0</v>
      </c>
      <c r="F84" s="719">
        <v>0</v>
      </c>
    </row>
    <row r="85" spans="2:6" ht="24" customHeight="1" thickBot="1">
      <c r="B85" s="716" t="s">
        <v>137</v>
      </c>
      <c r="C85" s="721"/>
      <c r="D85" s="719"/>
      <c r="E85" s="719"/>
      <c r="F85" s="719"/>
    </row>
    <row r="86" spans="2:6" ht="24" customHeight="1" thickBot="1">
      <c r="B86" s="703" t="s">
        <v>26</v>
      </c>
      <c r="C86" s="715">
        <v>0</v>
      </c>
      <c r="D86" s="715">
        <v>0</v>
      </c>
      <c r="E86" s="715">
        <v>0</v>
      </c>
      <c r="F86" s="715">
        <v>0</v>
      </c>
    </row>
    <row r="87" spans="2:6" ht="24" customHeight="1" thickBot="1">
      <c r="B87" s="716" t="s">
        <v>136</v>
      </c>
      <c r="C87" s="721"/>
      <c r="D87" s="719"/>
      <c r="E87" s="719"/>
      <c r="F87" s="719"/>
    </row>
    <row r="88" spans="2:6" ht="24" customHeight="1" thickBot="1">
      <c r="B88" s="716" t="s">
        <v>137</v>
      </c>
      <c r="C88" s="721"/>
      <c r="D88" s="719"/>
      <c r="E88" s="719"/>
      <c r="F88" s="719"/>
    </row>
    <row r="89" spans="2:6" ht="24" customHeight="1" thickBot="1">
      <c r="B89" s="703" t="s">
        <v>27</v>
      </c>
      <c r="C89" s="727">
        <v>0</v>
      </c>
      <c r="D89" s="715">
        <v>0</v>
      </c>
      <c r="E89" s="715">
        <v>0</v>
      </c>
      <c r="F89" s="719">
        <v>0</v>
      </c>
    </row>
    <row r="90" spans="2:6" ht="24" customHeight="1" thickBot="1">
      <c r="B90" s="716" t="s">
        <v>136</v>
      </c>
      <c r="C90" s="721">
        <v>0</v>
      </c>
      <c r="D90" s="719">
        <v>0</v>
      </c>
      <c r="E90" s="719">
        <v>0</v>
      </c>
      <c r="F90" s="719">
        <v>0</v>
      </c>
    </row>
    <row r="91" spans="2:6" ht="24" customHeight="1" thickBot="1">
      <c r="B91" s="716" t="s">
        <v>137</v>
      </c>
      <c r="C91" s="721"/>
      <c r="D91" s="719"/>
      <c r="E91" s="719"/>
      <c r="F91" s="719"/>
    </row>
    <row r="92" spans="2:6" ht="24" customHeight="1" thickBot="1">
      <c r="B92" s="703" t="s">
        <v>28</v>
      </c>
      <c r="C92" s="721">
        <v>0</v>
      </c>
      <c r="D92" s="719">
        <v>0</v>
      </c>
      <c r="E92" s="719">
        <v>0</v>
      </c>
      <c r="F92" s="719">
        <v>0</v>
      </c>
    </row>
    <row r="93" spans="2:6" ht="24" customHeight="1" thickBot="1">
      <c r="B93" s="716" t="s">
        <v>136</v>
      </c>
      <c r="C93" s="721"/>
      <c r="D93" s="719"/>
      <c r="E93" s="719"/>
      <c r="F93" s="719"/>
    </row>
    <row r="94" spans="2:6" ht="24" customHeight="1" thickBot="1">
      <c r="B94" s="716" t="s">
        <v>137</v>
      </c>
      <c r="C94" s="721"/>
      <c r="D94" s="719"/>
      <c r="E94" s="719"/>
      <c r="F94" s="719"/>
    </row>
    <row r="95" spans="2:6" ht="24" customHeight="1" thickBot="1">
      <c r="B95" s="703" t="s">
        <v>29</v>
      </c>
      <c r="C95" s="721"/>
      <c r="D95" s="719"/>
      <c r="E95" s="719"/>
      <c r="F95" s="719"/>
    </row>
    <row r="96" spans="2:6" ht="24" customHeight="1" thickBot="1">
      <c r="B96" s="716" t="s">
        <v>136</v>
      </c>
      <c r="C96" s="721"/>
      <c r="D96" s="719"/>
      <c r="E96" s="719"/>
      <c r="F96" s="719"/>
    </row>
    <row r="97" spans="2:6" ht="24" customHeight="1" thickBot="1">
      <c r="B97" s="716" t="s">
        <v>137</v>
      </c>
      <c r="C97" s="721"/>
      <c r="D97" s="719"/>
      <c r="E97" s="719"/>
      <c r="F97" s="719"/>
    </row>
    <row r="98" spans="2:6" ht="24" customHeight="1" thickBot="1">
      <c r="B98" s="728" t="s">
        <v>33</v>
      </c>
      <c r="C98" s="727">
        <f>C95+C92+C89+C86+C83+C80+C77</f>
        <v>8245</v>
      </c>
      <c r="D98" s="727">
        <f>D95+D92+D89+D86+D83+D80+D77</f>
        <v>226</v>
      </c>
      <c r="E98" s="727">
        <f>E95+E92+E89+E86+E83+E80+E77</f>
        <v>0</v>
      </c>
      <c r="F98" s="727">
        <f>F95+F92+F89+F86+F83+F80+F77</f>
        <v>0</v>
      </c>
    </row>
    <row r="99" spans="2:6" ht="24" customHeight="1" thickBot="1">
      <c r="B99" s="728" t="s">
        <v>31</v>
      </c>
      <c r="C99" s="715">
        <f>IF(C98-C69=0,0,"Error")</f>
        <v>0</v>
      </c>
      <c r="D99" s="715">
        <f>IF(D98-D69=0,0,"Error")</f>
        <v>0</v>
      </c>
      <c r="E99" s="715">
        <f>IF(E98-E69=0,0,"Error")</f>
        <v>0</v>
      </c>
      <c r="F99" s="715">
        <f>IF(F98-F69=0,0,"Error")</f>
        <v>0</v>
      </c>
    </row>
    <row r="100" spans="2:6" ht="24" customHeight="1" thickBot="1">
      <c r="B100" s="705" t="s">
        <v>34</v>
      </c>
      <c r="C100" s="2096" t="s">
        <v>2244</v>
      </c>
      <c r="D100" s="2097"/>
      <c r="E100" s="2097"/>
      <c r="F100" s="2098"/>
    </row>
    <row r="101" spans="2:6" ht="24" customHeight="1" thickBot="1">
      <c r="B101" s="703" t="s">
        <v>14</v>
      </c>
      <c r="C101" s="2096" t="s">
        <v>2245</v>
      </c>
      <c r="D101" s="2099"/>
      <c r="E101" s="2099"/>
      <c r="F101" s="2100"/>
    </row>
    <row r="102" spans="2:6" ht="24" customHeight="1" thickBot="1">
      <c r="B102" s="703" t="s">
        <v>15</v>
      </c>
      <c r="C102" s="2101" t="s">
        <v>2246</v>
      </c>
      <c r="D102" s="2102"/>
      <c r="E102" s="2102"/>
      <c r="F102" s="2103"/>
    </row>
    <row r="103" spans="2:6" ht="24" customHeight="1" thickBot="1">
      <c r="B103" s="2086"/>
      <c r="C103" s="706">
        <v>2021</v>
      </c>
      <c r="D103" s="707">
        <v>2022</v>
      </c>
      <c r="E103" s="707">
        <v>2023</v>
      </c>
      <c r="F103" s="707">
        <v>2024</v>
      </c>
    </row>
    <row r="104" spans="2:6" ht="24" customHeight="1" thickBot="1">
      <c r="B104" s="2087"/>
      <c r="C104" s="708" t="s">
        <v>7</v>
      </c>
      <c r="D104" s="708" t="s">
        <v>8</v>
      </c>
      <c r="E104" s="708" t="s">
        <v>8</v>
      </c>
      <c r="F104" s="708" t="s">
        <v>8</v>
      </c>
    </row>
    <row r="105" spans="2:6" ht="24" customHeight="1" thickBot="1">
      <c r="B105" s="703" t="s">
        <v>16</v>
      </c>
      <c r="C105" s="709">
        <v>0</v>
      </c>
      <c r="D105" s="709">
        <v>2</v>
      </c>
      <c r="E105" s="709">
        <v>2</v>
      </c>
      <c r="F105" s="709">
        <v>2</v>
      </c>
    </row>
    <row r="106" spans="2:6" ht="24" customHeight="1" thickBot="1">
      <c r="B106" s="703" t="s">
        <v>17</v>
      </c>
      <c r="C106" s="733">
        <v>0</v>
      </c>
      <c r="D106" s="713">
        <v>9279</v>
      </c>
      <c r="E106" s="713">
        <v>6245</v>
      </c>
      <c r="F106" s="713">
        <v>8245</v>
      </c>
    </row>
    <row r="107" spans="2:6" ht="24" customHeight="1" thickBot="1">
      <c r="B107" s="703" t="s">
        <v>18</v>
      </c>
      <c r="C107" s="709" t="e">
        <f>C106/C105</f>
        <v>#DIV/0!</v>
      </c>
      <c r="D107" s="709">
        <f>D106/D105</f>
        <v>4639.5</v>
      </c>
      <c r="E107" s="709">
        <f>E106/E105</f>
        <v>3122.5</v>
      </c>
      <c r="F107" s="709">
        <f>F106/F105</f>
        <v>4122.5</v>
      </c>
    </row>
    <row r="108" spans="2:6" ht="24" customHeight="1" thickBot="1">
      <c r="B108" s="703" t="s">
        <v>19</v>
      </c>
      <c r="C108" s="703"/>
      <c r="D108" s="711" t="e">
        <f>D105/C105-1</f>
        <v>#DIV/0!</v>
      </c>
      <c r="E108" s="711">
        <f>E105/D105-1</f>
        <v>0</v>
      </c>
      <c r="F108" s="711">
        <f>F105/E105-1</f>
        <v>0</v>
      </c>
    </row>
    <row r="109" spans="2:6" ht="24" customHeight="1" thickBot="1">
      <c r="B109" s="703" t="s">
        <v>21</v>
      </c>
      <c r="C109" s="711" t="e">
        <f>D106/C106-1</f>
        <v>#DIV/0!</v>
      </c>
      <c r="D109" s="711">
        <f>E106/D106-1</f>
        <v>-0.32697488953551024</v>
      </c>
      <c r="E109" s="711">
        <f>F106/E106-1</f>
        <v>0.32025620496397122</v>
      </c>
      <c r="F109" s="711">
        <f>F106/E106-1</f>
        <v>0.32025620496397122</v>
      </c>
    </row>
    <row r="110" spans="2:6" ht="24" customHeight="1" thickBot="1">
      <c r="B110" s="703" t="s">
        <v>22</v>
      </c>
      <c r="C110" s="711" t="e">
        <f>C107/B107-1</f>
        <v>#DIV/0!</v>
      </c>
      <c r="D110" s="711" t="e">
        <f>D107/C107-1</f>
        <v>#DIV/0!</v>
      </c>
      <c r="E110" s="711">
        <f>E107/D107-1</f>
        <v>-0.32697488953551024</v>
      </c>
      <c r="F110" s="711">
        <f>F107/E107-1</f>
        <v>0.32025620496397122</v>
      </c>
    </row>
    <row r="111" spans="2:6" ht="24" customHeight="1" thickBot="1">
      <c r="B111" s="2089" t="s">
        <v>2247</v>
      </c>
      <c r="C111" s="2104"/>
      <c r="D111" s="2104"/>
      <c r="E111" s="2104"/>
      <c r="F111" s="2105"/>
    </row>
    <row r="112" spans="2:6" ht="24" customHeight="1" thickBot="1">
      <c r="B112" s="2086"/>
      <c r="C112" s="706">
        <v>2021</v>
      </c>
      <c r="D112" s="707">
        <v>2022</v>
      </c>
      <c r="E112" s="707">
        <v>2023</v>
      </c>
      <c r="F112" s="707">
        <v>2024</v>
      </c>
    </row>
    <row r="113" spans="2:6" ht="24" customHeight="1" thickBot="1">
      <c r="B113" s="2087"/>
      <c r="C113" s="708" t="s">
        <v>7</v>
      </c>
      <c r="D113" s="708" t="s">
        <v>8</v>
      </c>
      <c r="E113" s="708" t="s">
        <v>8</v>
      </c>
      <c r="F113" s="708" t="s">
        <v>8</v>
      </c>
    </row>
    <row r="114" spans="2:6" ht="24" customHeight="1" thickBot="1">
      <c r="B114" s="703" t="s">
        <v>23</v>
      </c>
      <c r="C114" s="719">
        <v>0</v>
      </c>
      <c r="D114" s="719">
        <v>0</v>
      </c>
      <c r="E114" s="719">
        <v>0</v>
      </c>
      <c r="F114" s="719">
        <v>0</v>
      </c>
    </row>
    <row r="115" spans="2:6" ht="24" customHeight="1" thickBot="1">
      <c r="B115" s="716" t="s">
        <v>136</v>
      </c>
      <c r="C115" s="719">
        <v>0</v>
      </c>
      <c r="D115" s="719">
        <v>0</v>
      </c>
      <c r="E115" s="719">
        <v>0</v>
      </c>
      <c r="F115" s="719">
        <v>0</v>
      </c>
    </row>
    <row r="116" spans="2:6" ht="24" customHeight="1" thickBot="1">
      <c r="B116" s="716" t="s">
        <v>137</v>
      </c>
      <c r="C116" s="721"/>
      <c r="D116" s="732"/>
      <c r="E116" s="732"/>
      <c r="F116" s="732"/>
    </row>
    <row r="117" spans="2:6" ht="24" customHeight="1" thickBot="1">
      <c r="B117" s="703" t="s">
        <v>24</v>
      </c>
      <c r="C117" s="719">
        <v>0</v>
      </c>
      <c r="D117" s="719">
        <v>0</v>
      </c>
      <c r="E117" s="719">
        <v>0</v>
      </c>
      <c r="F117" s="719">
        <v>0</v>
      </c>
    </row>
    <row r="118" spans="2:6" ht="24" customHeight="1" thickBot="1">
      <c r="B118" s="716" t="s">
        <v>136</v>
      </c>
      <c r="C118" s="719">
        <v>0</v>
      </c>
      <c r="D118" s="719">
        <v>0</v>
      </c>
      <c r="E118" s="719">
        <v>0</v>
      </c>
      <c r="F118" s="719">
        <v>0</v>
      </c>
    </row>
    <row r="119" spans="2:6" ht="24" customHeight="1" thickBot="1">
      <c r="B119" s="716" t="s">
        <v>137</v>
      </c>
      <c r="C119" s="721"/>
      <c r="D119" s="719"/>
      <c r="E119" s="719"/>
      <c r="F119" s="719"/>
    </row>
    <row r="120" spans="2:6" ht="24" customHeight="1" thickBot="1">
      <c r="B120" s="703" t="s">
        <v>25</v>
      </c>
      <c r="C120" s="721">
        <v>0</v>
      </c>
      <c r="D120" s="713">
        <v>9279</v>
      </c>
      <c r="E120" s="713">
        <v>6245</v>
      </c>
      <c r="F120" s="715">
        <v>8245</v>
      </c>
    </row>
    <row r="121" spans="2:6" ht="24" customHeight="1" thickBot="1">
      <c r="B121" s="716" t="s">
        <v>136</v>
      </c>
      <c r="C121" s="721">
        <v>0</v>
      </c>
      <c r="D121" s="719">
        <v>9279</v>
      </c>
      <c r="E121" s="719">
        <v>6245</v>
      </c>
      <c r="F121" s="719">
        <v>8245</v>
      </c>
    </row>
    <row r="122" spans="2:6" ht="24" customHeight="1" thickBot="1">
      <c r="B122" s="716" t="s">
        <v>137</v>
      </c>
      <c r="C122" s="721"/>
      <c r="D122" s="719"/>
      <c r="E122" s="719"/>
      <c r="F122" s="719"/>
    </row>
    <row r="123" spans="2:6" ht="24" customHeight="1" thickBot="1">
      <c r="B123" s="703" t="s">
        <v>26</v>
      </c>
      <c r="C123" s="721"/>
      <c r="D123" s="719"/>
      <c r="E123" s="719"/>
      <c r="F123" s="719"/>
    </row>
    <row r="124" spans="2:6" ht="24" customHeight="1" thickBot="1">
      <c r="B124" s="716" t="s">
        <v>136</v>
      </c>
      <c r="C124" s="721"/>
      <c r="D124" s="719"/>
      <c r="E124" s="719"/>
      <c r="F124" s="719"/>
    </row>
    <row r="125" spans="2:6" ht="24" customHeight="1" thickBot="1">
      <c r="B125" s="716" t="s">
        <v>137</v>
      </c>
      <c r="C125" s="721"/>
      <c r="D125" s="719"/>
      <c r="E125" s="719"/>
      <c r="F125" s="719"/>
    </row>
    <row r="126" spans="2:6" ht="24" customHeight="1" thickBot="1">
      <c r="B126" s="703" t="s">
        <v>27</v>
      </c>
      <c r="C126" s="721">
        <v>0</v>
      </c>
      <c r="D126" s="719">
        <v>0</v>
      </c>
      <c r="E126" s="719">
        <v>0</v>
      </c>
      <c r="F126" s="715">
        <v>0</v>
      </c>
    </row>
    <row r="127" spans="2:6" ht="24" customHeight="1" thickBot="1">
      <c r="B127" s="716" t="s">
        <v>136</v>
      </c>
      <c r="C127" s="721">
        <v>0</v>
      </c>
      <c r="D127" s="719">
        <v>0</v>
      </c>
      <c r="E127" s="719">
        <v>0</v>
      </c>
      <c r="F127" s="719">
        <v>0</v>
      </c>
    </row>
    <row r="128" spans="2:6" ht="24" customHeight="1" thickBot="1">
      <c r="B128" s="716" t="s">
        <v>137</v>
      </c>
      <c r="C128" s="721"/>
      <c r="D128" s="719"/>
      <c r="E128" s="719"/>
      <c r="F128" s="719"/>
    </row>
    <row r="129" spans="2:6" ht="24" customHeight="1" thickBot="1">
      <c r="B129" s="703" t="s">
        <v>28</v>
      </c>
      <c r="C129" s="721">
        <v>0</v>
      </c>
      <c r="D129" s="719">
        <v>0</v>
      </c>
      <c r="E129" s="719">
        <v>0</v>
      </c>
      <c r="F129" s="719">
        <v>0</v>
      </c>
    </row>
    <row r="130" spans="2:6" ht="24" customHeight="1" thickBot="1">
      <c r="B130" s="716" t="s">
        <v>136</v>
      </c>
      <c r="C130" s="721"/>
      <c r="D130" s="719"/>
      <c r="E130" s="719"/>
      <c r="F130" s="719"/>
    </row>
    <row r="131" spans="2:6" ht="24" customHeight="1" thickBot="1">
      <c r="B131" s="716" t="s">
        <v>137</v>
      </c>
      <c r="C131" s="721"/>
      <c r="D131" s="719"/>
      <c r="E131" s="719"/>
      <c r="F131" s="719"/>
    </row>
    <row r="132" spans="2:6" ht="24" customHeight="1" thickBot="1">
      <c r="B132" s="703" t="s">
        <v>29</v>
      </c>
      <c r="C132" s="721"/>
      <c r="D132" s="719"/>
      <c r="E132" s="719"/>
      <c r="F132" s="719"/>
    </row>
    <row r="133" spans="2:6" ht="24" customHeight="1" thickBot="1">
      <c r="B133" s="716" t="s">
        <v>136</v>
      </c>
      <c r="C133" s="721"/>
      <c r="D133" s="719"/>
      <c r="E133" s="719"/>
      <c r="F133" s="719"/>
    </row>
    <row r="134" spans="2:6" ht="24" customHeight="1" thickBot="1">
      <c r="B134" s="716" t="s">
        <v>137</v>
      </c>
      <c r="C134" s="721"/>
      <c r="D134" s="719"/>
      <c r="E134" s="719"/>
      <c r="F134" s="719"/>
    </row>
    <row r="135" spans="2:6" ht="24" customHeight="1" thickBot="1">
      <c r="B135" s="728" t="s">
        <v>35</v>
      </c>
      <c r="C135" s="715">
        <f>C132+C129+C126+C123+C120+C117+C114</f>
        <v>0</v>
      </c>
      <c r="D135" s="715">
        <f>D132+D129+D126+D123+D120+D117+D114</f>
        <v>9279</v>
      </c>
      <c r="E135" s="715">
        <f>E132+E129+E126+E123+E120+E117+E114</f>
        <v>6245</v>
      </c>
      <c r="F135" s="715">
        <f>F132+F129+F126+F123+F120+F117+F114</f>
        <v>8245</v>
      </c>
    </row>
    <row r="136" spans="2:6" ht="24" customHeight="1" thickBot="1">
      <c r="B136" s="728" t="s">
        <v>31</v>
      </c>
      <c r="C136" s="715">
        <f>IF(C135-C106=0,0,"Error")</f>
        <v>0</v>
      </c>
      <c r="D136" s="715">
        <f>IF(D135-D106=0,0,"Error")</f>
        <v>0</v>
      </c>
      <c r="E136" s="715">
        <f>IF(E135-E106=0,0,"Error")</f>
        <v>0</v>
      </c>
      <c r="F136" s="715">
        <f>IF(F135-F106=0,0,"Error")</f>
        <v>0</v>
      </c>
    </row>
    <row r="137" spans="2:6" ht="34.5" hidden="1" customHeight="1" thickBot="1">
      <c r="B137" s="705" t="s">
        <v>36</v>
      </c>
      <c r="C137" s="2096"/>
      <c r="D137" s="2097"/>
      <c r="E137" s="2097"/>
      <c r="F137" s="2098"/>
    </row>
    <row r="138" spans="2:6" ht="91.5" hidden="1" customHeight="1" thickBot="1">
      <c r="B138" s="703" t="s">
        <v>14</v>
      </c>
      <c r="C138" s="2096"/>
      <c r="D138" s="2099"/>
      <c r="E138" s="2099"/>
      <c r="F138" s="2100"/>
    </row>
    <row r="139" spans="2:6" ht="24" hidden="1" customHeight="1" thickBot="1">
      <c r="B139" s="703" t="s">
        <v>15</v>
      </c>
      <c r="C139" s="2101"/>
      <c r="D139" s="2102"/>
      <c r="E139" s="2102"/>
      <c r="F139" s="2103"/>
    </row>
    <row r="140" spans="2:6" ht="24" hidden="1" customHeight="1" thickBot="1">
      <c r="B140" s="2086"/>
      <c r="C140" s="706">
        <v>2021</v>
      </c>
      <c r="D140" s="707">
        <v>2022</v>
      </c>
      <c r="E140" s="707">
        <v>2023</v>
      </c>
      <c r="F140" s="707">
        <v>2024</v>
      </c>
    </row>
    <row r="141" spans="2:6" ht="24" hidden="1" customHeight="1" thickBot="1">
      <c r="B141" s="2087"/>
      <c r="C141" s="708" t="s">
        <v>7</v>
      </c>
      <c r="D141" s="708" t="s">
        <v>8</v>
      </c>
      <c r="E141" s="708" t="s">
        <v>8</v>
      </c>
      <c r="F141" s="708" t="s">
        <v>8</v>
      </c>
    </row>
    <row r="142" spans="2:6" ht="24" hidden="1" customHeight="1" thickBot="1">
      <c r="B142" s="703" t="s">
        <v>16</v>
      </c>
      <c r="C142" s="709">
        <v>0</v>
      </c>
      <c r="D142" s="709">
        <v>0</v>
      </c>
      <c r="E142" s="709">
        <v>0</v>
      </c>
      <c r="F142" s="734">
        <v>0</v>
      </c>
    </row>
    <row r="143" spans="2:6" ht="24" hidden="1" customHeight="1" thickBot="1">
      <c r="B143" s="703" t="s">
        <v>17</v>
      </c>
      <c r="C143" s="735">
        <f>C172</f>
        <v>0</v>
      </c>
      <c r="D143" s="735">
        <f>D172</f>
        <v>0</v>
      </c>
      <c r="E143" s="735">
        <f>E172</f>
        <v>0</v>
      </c>
      <c r="F143" s="736">
        <v>0</v>
      </c>
    </row>
    <row r="144" spans="2:6" ht="24" hidden="1" customHeight="1" thickBot="1">
      <c r="B144" s="703" t="s">
        <v>18</v>
      </c>
      <c r="C144" s="709" t="e">
        <f>C143/C142</f>
        <v>#DIV/0!</v>
      </c>
      <c r="D144" s="709" t="e">
        <f>D143/D142</f>
        <v>#DIV/0!</v>
      </c>
      <c r="E144" s="709" t="e">
        <f>E143/E142</f>
        <v>#DIV/0!</v>
      </c>
      <c r="F144" s="734" t="e">
        <f>F143/F142</f>
        <v>#DIV/0!</v>
      </c>
    </row>
    <row r="145" spans="2:6" ht="24" hidden="1" customHeight="1" thickBot="1">
      <c r="B145" s="703" t="s">
        <v>19</v>
      </c>
      <c r="C145" s="703"/>
      <c r="D145" s="711" t="e">
        <f>D142/C142-1</f>
        <v>#DIV/0!</v>
      </c>
      <c r="E145" s="711" t="e">
        <f>E142/D142-1</f>
        <v>#DIV/0!</v>
      </c>
      <c r="F145" s="737" t="e">
        <f>F142/E142-1</f>
        <v>#DIV/0!</v>
      </c>
    </row>
    <row r="146" spans="2:6" ht="24" hidden="1" customHeight="1" thickBot="1">
      <c r="B146" s="703" t="s">
        <v>21</v>
      </c>
      <c r="C146" s="711" t="e">
        <f>D143/C143-1</f>
        <v>#DIV/0!</v>
      </c>
      <c r="D146" s="711" t="e">
        <f>E143/D143-1</f>
        <v>#DIV/0!</v>
      </c>
      <c r="E146" s="711" t="e">
        <f>F143/E143-1</f>
        <v>#DIV/0!</v>
      </c>
      <c r="F146" s="737" t="e">
        <f>F143/E143-1</f>
        <v>#DIV/0!</v>
      </c>
    </row>
    <row r="147" spans="2:6" ht="24" hidden="1" customHeight="1" thickBot="1">
      <c r="B147" s="703" t="s">
        <v>22</v>
      </c>
      <c r="C147" s="711" t="e">
        <f>C144/B144-1</f>
        <v>#DIV/0!</v>
      </c>
      <c r="D147" s="711" t="e">
        <f>D144/C144-1</f>
        <v>#DIV/0!</v>
      </c>
      <c r="E147" s="711" t="e">
        <f>E144/D144-1</f>
        <v>#DIV/0!</v>
      </c>
      <c r="F147" s="737" t="e">
        <f>F144/E144-1</f>
        <v>#DIV/0!</v>
      </c>
    </row>
    <row r="148" spans="2:6" ht="24" hidden="1" customHeight="1" thickBot="1">
      <c r="B148" s="2089" t="s">
        <v>2247</v>
      </c>
      <c r="C148" s="2104"/>
      <c r="D148" s="2104"/>
      <c r="E148" s="2104"/>
      <c r="F148" s="2105"/>
    </row>
    <row r="149" spans="2:6" ht="24" hidden="1" customHeight="1" thickBot="1">
      <c r="B149" s="2086"/>
      <c r="C149" s="706">
        <v>2021</v>
      </c>
      <c r="D149" s="707">
        <v>2022</v>
      </c>
      <c r="E149" s="707">
        <v>2023</v>
      </c>
      <c r="F149" s="707">
        <v>2024</v>
      </c>
    </row>
    <row r="150" spans="2:6" ht="24" hidden="1" customHeight="1" thickBot="1">
      <c r="B150" s="2087"/>
      <c r="C150" s="708" t="s">
        <v>7</v>
      </c>
      <c r="D150" s="708" t="s">
        <v>8</v>
      </c>
      <c r="E150" s="708" t="s">
        <v>8</v>
      </c>
      <c r="F150" s="708" t="s">
        <v>8</v>
      </c>
    </row>
    <row r="151" spans="2:6" ht="24" hidden="1" customHeight="1" thickBot="1">
      <c r="B151" s="703" t="s">
        <v>23</v>
      </c>
      <c r="C151" s="719">
        <v>0</v>
      </c>
      <c r="D151" s="719">
        <v>0</v>
      </c>
      <c r="E151" s="719">
        <v>0</v>
      </c>
      <c r="F151" s="737">
        <v>0</v>
      </c>
    </row>
    <row r="152" spans="2:6" ht="24" hidden="1" customHeight="1" thickBot="1">
      <c r="B152" s="716" t="s">
        <v>136</v>
      </c>
      <c r="C152" s="719">
        <v>0</v>
      </c>
      <c r="D152" s="719">
        <v>0</v>
      </c>
      <c r="E152" s="719">
        <v>0</v>
      </c>
      <c r="F152" s="737">
        <v>0</v>
      </c>
    </row>
    <row r="153" spans="2:6" ht="24" hidden="1" customHeight="1" thickBot="1">
      <c r="B153" s="716" t="s">
        <v>137</v>
      </c>
      <c r="C153" s="721"/>
      <c r="D153" s="732"/>
      <c r="E153" s="732"/>
      <c r="F153" s="738"/>
    </row>
    <row r="154" spans="2:6" ht="24" hidden="1" customHeight="1" thickBot="1">
      <c r="B154" s="703" t="s">
        <v>24</v>
      </c>
      <c r="C154" s="719">
        <v>0</v>
      </c>
      <c r="D154" s="719">
        <v>0</v>
      </c>
      <c r="E154" s="719">
        <v>0</v>
      </c>
      <c r="F154" s="737">
        <v>0</v>
      </c>
    </row>
    <row r="155" spans="2:6" ht="24" hidden="1" customHeight="1" thickBot="1">
      <c r="B155" s="716" t="s">
        <v>136</v>
      </c>
      <c r="C155" s="719">
        <v>0</v>
      </c>
      <c r="D155" s="719">
        <v>0</v>
      </c>
      <c r="E155" s="719">
        <v>0</v>
      </c>
      <c r="F155" s="737">
        <v>0</v>
      </c>
    </row>
    <row r="156" spans="2:6" ht="24" hidden="1" customHeight="1" thickBot="1">
      <c r="B156" s="716" t="s">
        <v>137</v>
      </c>
      <c r="C156" s="721"/>
      <c r="D156" s="719"/>
      <c r="E156" s="719"/>
      <c r="F156" s="737"/>
    </row>
    <row r="157" spans="2:6" ht="24" hidden="1" customHeight="1" thickBot="1">
      <c r="B157" s="703" t="s">
        <v>25</v>
      </c>
      <c r="C157" s="721">
        <v>0</v>
      </c>
      <c r="D157" s="713">
        <v>0</v>
      </c>
      <c r="E157" s="713">
        <v>0</v>
      </c>
      <c r="F157" s="739">
        <v>0</v>
      </c>
    </row>
    <row r="158" spans="2:6" ht="24" hidden="1" customHeight="1" thickBot="1">
      <c r="B158" s="716" t="s">
        <v>136</v>
      </c>
      <c r="C158" s="721">
        <v>0</v>
      </c>
      <c r="D158" s="719">
        <v>0</v>
      </c>
      <c r="E158" s="719">
        <v>0</v>
      </c>
      <c r="F158" s="737"/>
    </row>
    <row r="159" spans="2:6" ht="24" hidden="1" customHeight="1" thickBot="1">
      <c r="B159" s="716" t="s">
        <v>137</v>
      </c>
      <c r="C159" s="721"/>
      <c r="D159" s="719"/>
      <c r="E159" s="719"/>
      <c r="F159" s="737"/>
    </row>
    <row r="160" spans="2:6" ht="24" hidden="1" customHeight="1" thickBot="1">
      <c r="B160" s="703" t="s">
        <v>26</v>
      </c>
      <c r="C160" s="721"/>
      <c r="D160" s="719"/>
      <c r="E160" s="719"/>
      <c r="F160" s="737"/>
    </row>
    <row r="161" spans="2:6" ht="24" hidden="1" customHeight="1" thickBot="1">
      <c r="B161" s="716" t="s">
        <v>136</v>
      </c>
      <c r="C161" s="721"/>
      <c r="D161" s="719"/>
      <c r="E161" s="719"/>
      <c r="F161" s="737"/>
    </row>
    <row r="162" spans="2:6" ht="24" hidden="1" customHeight="1" thickBot="1">
      <c r="B162" s="716" t="s">
        <v>137</v>
      </c>
      <c r="C162" s="721"/>
      <c r="D162" s="719"/>
      <c r="E162" s="719"/>
      <c r="F162" s="737"/>
    </row>
    <row r="163" spans="2:6" ht="24" hidden="1" customHeight="1" thickBot="1">
      <c r="B163" s="703" t="s">
        <v>27</v>
      </c>
      <c r="C163" s="721">
        <v>0</v>
      </c>
      <c r="D163" s="719">
        <v>0</v>
      </c>
      <c r="E163" s="719">
        <v>0</v>
      </c>
      <c r="F163" s="739">
        <v>0</v>
      </c>
    </row>
    <row r="164" spans="2:6" ht="24" hidden="1" customHeight="1" thickBot="1">
      <c r="B164" s="716" t="s">
        <v>136</v>
      </c>
      <c r="C164" s="721">
        <v>0</v>
      </c>
      <c r="D164" s="719">
        <v>0</v>
      </c>
      <c r="E164" s="719">
        <v>0</v>
      </c>
      <c r="F164" s="737">
        <v>0</v>
      </c>
    </row>
    <row r="165" spans="2:6" ht="24" hidden="1" customHeight="1" thickBot="1">
      <c r="B165" s="716" t="s">
        <v>137</v>
      </c>
      <c r="C165" s="721"/>
      <c r="D165" s="719"/>
      <c r="E165" s="719"/>
      <c r="F165" s="737"/>
    </row>
    <row r="166" spans="2:6" ht="24" hidden="1" customHeight="1" thickBot="1">
      <c r="B166" s="703" t="s">
        <v>28</v>
      </c>
      <c r="C166" s="721">
        <v>0</v>
      </c>
      <c r="D166" s="719">
        <v>0</v>
      </c>
      <c r="E166" s="719">
        <v>0</v>
      </c>
      <c r="F166" s="737">
        <v>0</v>
      </c>
    </row>
    <row r="167" spans="2:6" ht="24" hidden="1" customHeight="1" thickBot="1">
      <c r="B167" s="716" t="s">
        <v>136</v>
      </c>
      <c r="C167" s="721"/>
      <c r="D167" s="719"/>
      <c r="E167" s="719"/>
      <c r="F167" s="737"/>
    </row>
    <row r="168" spans="2:6" ht="24" hidden="1" customHeight="1" thickBot="1">
      <c r="B168" s="716" t="s">
        <v>137</v>
      </c>
      <c r="C168" s="721"/>
      <c r="D168" s="719"/>
      <c r="E168" s="719"/>
      <c r="F168" s="737"/>
    </row>
    <row r="169" spans="2:6" ht="24" hidden="1" customHeight="1" thickBot="1">
      <c r="B169" s="703" t="s">
        <v>29</v>
      </c>
      <c r="C169" s="721"/>
      <c r="D169" s="719"/>
      <c r="E169" s="719"/>
      <c r="F169" s="737"/>
    </row>
    <row r="170" spans="2:6" ht="24" hidden="1" customHeight="1" thickBot="1">
      <c r="B170" s="716" t="s">
        <v>136</v>
      </c>
      <c r="C170" s="721"/>
      <c r="D170" s="719"/>
      <c r="E170" s="719"/>
      <c r="F170" s="737"/>
    </row>
    <row r="171" spans="2:6" ht="24" hidden="1" customHeight="1" thickBot="1">
      <c r="B171" s="716" t="s">
        <v>137</v>
      </c>
      <c r="C171" s="721"/>
      <c r="D171" s="719"/>
      <c r="E171" s="719"/>
      <c r="F171" s="737"/>
    </row>
    <row r="172" spans="2:6" ht="24" hidden="1" customHeight="1" thickBot="1">
      <c r="B172" s="728" t="s">
        <v>35</v>
      </c>
      <c r="C172" s="715">
        <f>C169+C166+C163+C160+C157+C154+C151</f>
        <v>0</v>
      </c>
      <c r="D172" s="715">
        <f>D169+D166+D163+D160+D157+D154+D151</f>
        <v>0</v>
      </c>
      <c r="E172" s="715">
        <f>E169+E166+E163+E160+E157+E154+E151</f>
        <v>0</v>
      </c>
      <c r="F172" s="739">
        <f>F169+F166+F163+F160+F157+F154+F151</f>
        <v>0</v>
      </c>
    </row>
    <row r="173" spans="2:6" ht="24" hidden="1" customHeight="1" thickBot="1">
      <c r="B173" s="728" t="s">
        <v>31</v>
      </c>
      <c r="C173" s="715">
        <f>IF(C172-C143=0,0,"Error")</f>
        <v>0</v>
      </c>
      <c r="D173" s="715">
        <f>IF(D172-D143=0,0,"Error")</f>
        <v>0</v>
      </c>
      <c r="E173" s="715">
        <f>IF(E172-E143=0,0,"Error")</f>
        <v>0</v>
      </c>
      <c r="F173" s="715">
        <f>IF(F172-F143=0,0,"Error")</f>
        <v>0</v>
      </c>
    </row>
    <row r="174" spans="2:6" ht="24" customHeight="1" thickBot="1">
      <c r="B174" s="2106" t="s">
        <v>38</v>
      </c>
      <c r="C174" s="2094"/>
      <c r="D174" s="2094"/>
      <c r="E174" s="2094"/>
      <c r="F174" s="2095"/>
    </row>
    <row r="175" spans="2:6" ht="24" customHeight="1" thickBot="1">
      <c r="B175" s="2088" t="s">
        <v>39</v>
      </c>
      <c r="C175" s="2094"/>
      <c r="D175" s="2094"/>
      <c r="E175" s="2094"/>
      <c r="F175" s="2095"/>
    </row>
    <row r="176" spans="2:6" ht="24" customHeight="1" thickBot="1">
      <c r="B176" s="705" t="s">
        <v>48</v>
      </c>
      <c r="C176" s="2077"/>
      <c r="D176" s="2078"/>
      <c r="E176" s="2078"/>
      <c r="F176" s="2079"/>
    </row>
    <row r="177" spans="2:12" ht="24" customHeight="1" thickBot="1">
      <c r="B177" s="705" t="s">
        <v>67</v>
      </c>
      <c r="C177" s="740" t="s">
        <v>2248</v>
      </c>
      <c r="D177" s="741" t="s">
        <v>138</v>
      </c>
      <c r="E177" s="2107" t="s">
        <v>2249</v>
      </c>
      <c r="F177" s="2108"/>
    </row>
    <row r="178" spans="2:12" ht="24" customHeight="1" thickBot="1">
      <c r="B178" s="742"/>
      <c r="C178" s="2088"/>
      <c r="D178" s="2094"/>
      <c r="E178" s="2094"/>
      <c r="F178" s="2095"/>
    </row>
    <row r="179" spans="2:12" ht="24" customHeight="1" thickBot="1">
      <c r="B179" s="703" t="s">
        <v>14</v>
      </c>
      <c r="C179" s="2080" t="s">
        <v>2250</v>
      </c>
      <c r="D179" s="2081"/>
      <c r="E179" s="2081"/>
      <c r="F179" s="2082"/>
    </row>
    <row r="180" spans="2:12" ht="24" customHeight="1" thickBot="1">
      <c r="B180" s="703" t="s">
        <v>15</v>
      </c>
      <c r="C180" s="2083" t="s">
        <v>2225</v>
      </c>
      <c r="D180" s="2084"/>
      <c r="E180" s="2084"/>
      <c r="F180" s="2085"/>
    </row>
    <row r="181" spans="2:12" ht="24" customHeight="1" thickBot="1">
      <c r="B181" s="2086"/>
      <c r="C181" s="706">
        <v>2021</v>
      </c>
      <c r="D181" s="707">
        <v>2022</v>
      </c>
      <c r="E181" s="707">
        <v>2023</v>
      </c>
      <c r="F181" s="707">
        <v>2024</v>
      </c>
    </row>
    <row r="182" spans="2:12" ht="24" customHeight="1" thickBot="1">
      <c r="B182" s="2087"/>
      <c r="C182" s="708" t="s">
        <v>7</v>
      </c>
      <c r="D182" s="708" t="s">
        <v>8</v>
      </c>
      <c r="E182" s="708" t="s">
        <v>8</v>
      </c>
      <c r="F182" s="708" t="s">
        <v>8</v>
      </c>
      <c r="H182" s="712"/>
      <c r="I182" s="712"/>
      <c r="J182" s="712"/>
      <c r="K182" s="712"/>
      <c r="L182" s="712"/>
    </row>
    <row r="183" spans="2:12" ht="24" customHeight="1" thickBot="1">
      <c r="B183" s="703" t="s">
        <v>16</v>
      </c>
      <c r="C183" s="709">
        <v>2</v>
      </c>
      <c r="D183" s="709">
        <v>11</v>
      </c>
      <c r="E183" s="709">
        <v>11</v>
      </c>
      <c r="F183" s="709">
        <v>11</v>
      </c>
    </row>
    <row r="184" spans="2:12" ht="24" customHeight="1" thickBot="1">
      <c r="B184" s="703" t="s">
        <v>17</v>
      </c>
      <c r="C184" s="743">
        <v>800</v>
      </c>
      <c r="D184" s="743">
        <v>800</v>
      </c>
      <c r="E184" s="710">
        <v>800</v>
      </c>
      <c r="F184" s="743">
        <v>800</v>
      </c>
    </row>
    <row r="185" spans="2:12" ht="24" customHeight="1" thickBot="1">
      <c r="B185" s="703" t="s">
        <v>18</v>
      </c>
      <c r="C185" s="709">
        <f>C184/C183</f>
        <v>400</v>
      </c>
      <c r="D185" s="709">
        <f>D184/D183</f>
        <v>72.727272727272734</v>
      </c>
      <c r="E185" s="709">
        <f>E184/E183</f>
        <v>72.727272727272734</v>
      </c>
      <c r="F185" s="709">
        <f>F184/F183</f>
        <v>72.727272727272734</v>
      </c>
    </row>
    <row r="186" spans="2:12" ht="24" customHeight="1" thickBot="1">
      <c r="B186" s="703" t="s">
        <v>19</v>
      </c>
      <c r="C186" s="703" t="s">
        <v>20</v>
      </c>
      <c r="D186" s="711">
        <f t="shared" ref="D186:F188" si="2">D183/C183-1</f>
        <v>4.5</v>
      </c>
      <c r="E186" s="711">
        <f t="shared" si="2"/>
        <v>0</v>
      </c>
      <c r="F186" s="711">
        <f t="shared" si="2"/>
        <v>0</v>
      </c>
    </row>
    <row r="187" spans="2:12" ht="24" customHeight="1" thickBot="1">
      <c r="B187" s="703" t="s">
        <v>21</v>
      </c>
      <c r="C187" s="703" t="s">
        <v>20</v>
      </c>
      <c r="D187" s="711">
        <f t="shared" si="2"/>
        <v>0</v>
      </c>
      <c r="E187" s="711">
        <f t="shared" si="2"/>
        <v>0</v>
      </c>
      <c r="F187" s="711">
        <f t="shared" si="2"/>
        <v>0</v>
      </c>
    </row>
    <row r="188" spans="2:12" ht="24" customHeight="1" thickBot="1">
      <c r="B188" s="703" t="s">
        <v>22</v>
      </c>
      <c r="C188" s="703" t="s">
        <v>20</v>
      </c>
      <c r="D188" s="711">
        <f t="shared" si="2"/>
        <v>-0.81818181818181812</v>
      </c>
      <c r="E188" s="711">
        <f t="shared" si="2"/>
        <v>0</v>
      </c>
      <c r="F188" s="711">
        <f t="shared" si="2"/>
        <v>0</v>
      </c>
    </row>
    <row r="189" spans="2:12" ht="24" customHeight="1" thickBot="1">
      <c r="B189" s="2088" t="s">
        <v>2251</v>
      </c>
      <c r="C189" s="2084"/>
      <c r="D189" s="2084"/>
      <c r="E189" s="2084"/>
      <c r="F189" s="2085"/>
    </row>
    <row r="190" spans="2:12" ht="24" customHeight="1" thickBot="1">
      <c r="B190" s="744"/>
      <c r="C190" s="745">
        <v>2021</v>
      </c>
      <c r="D190" s="746">
        <v>2022</v>
      </c>
      <c r="E190" s="746">
        <v>2023</v>
      </c>
      <c r="F190" s="746">
        <v>2024</v>
      </c>
    </row>
    <row r="191" spans="2:12" ht="24" customHeight="1" thickBot="1">
      <c r="B191" s="747"/>
      <c r="C191" s="745" t="s">
        <v>7</v>
      </c>
      <c r="D191" s="745" t="s">
        <v>8</v>
      </c>
      <c r="E191" s="745" t="s">
        <v>8</v>
      </c>
      <c r="F191" s="745" t="s">
        <v>8</v>
      </c>
    </row>
    <row r="192" spans="2:12" ht="24" customHeight="1" thickBot="1">
      <c r="B192" s="748" t="s">
        <v>41</v>
      </c>
      <c r="C192" s="749">
        <f>C193+C194+C195+C196</f>
        <v>0</v>
      </c>
      <c r="D192" s="749">
        <f>D193+D194+D195+D196</f>
        <v>0</v>
      </c>
      <c r="E192" s="749">
        <f>E193+E194+E195+E196</f>
        <v>0</v>
      </c>
      <c r="F192" s="749">
        <f>F193+F194+F195+F196</f>
        <v>0</v>
      </c>
    </row>
    <row r="193" spans="2:12" ht="24" customHeight="1" thickBot="1">
      <c r="B193" s="750" t="s">
        <v>136</v>
      </c>
      <c r="C193" s="749"/>
      <c r="D193" s="749"/>
      <c r="E193" s="749"/>
      <c r="F193" s="749"/>
    </row>
    <row r="194" spans="2:12" ht="24" customHeight="1" thickBot="1">
      <c r="B194" s="750" t="s">
        <v>141</v>
      </c>
      <c r="C194" s="749"/>
      <c r="D194" s="749"/>
      <c r="E194" s="749"/>
      <c r="F194" s="749"/>
    </row>
    <row r="195" spans="2:12" ht="24" customHeight="1" thickBot="1">
      <c r="B195" s="750" t="s">
        <v>142</v>
      </c>
      <c r="C195" s="749"/>
      <c r="D195" s="749"/>
      <c r="E195" s="749"/>
      <c r="F195" s="749"/>
    </row>
    <row r="196" spans="2:12" ht="24" customHeight="1" thickBot="1">
      <c r="B196" s="750" t="s">
        <v>143</v>
      </c>
      <c r="C196" s="749"/>
      <c r="D196" s="749"/>
      <c r="E196" s="749"/>
      <c r="F196" s="749"/>
    </row>
    <row r="197" spans="2:12" ht="24" customHeight="1" thickBot="1">
      <c r="B197" s="748" t="s">
        <v>42</v>
      </c>
      <c r="C197" s="751">
        <f>SUM(C198:C201)</f>
        <v>800</v>
      </c>
      <c r="D197" s="751">
        <v>800</v>
      </c>
      <c r="E197" s="751">
        <v>800</v>
      </c>
      <c r="F197" s="751">
        <v>800</v>
      </c>
    </row>
    <row r="198" spans="2:12" ht="24" customHeight="1" thickBot="1">
      <c r="B198" s="750" t="s">
        <v>136</v>
      </c>
      <c r="C198" s="751">
        <v>800</v>
      </c>
      <c r="D198" s="749">
        <v>800</v>
      </c>
      <c r="E198" s="749">
        <v>800</v>
      </c>
      <c r="F198" s="749">
        <v>800</v>
      </c>
    </row>
    <row r="199" spans="2:12" ht="24" customHeight="1" thickBot="1">
      <c r="B199" s="750" t="s">
        <v>141</v>
      </c>
      <c r="C199" s="751"/>
      <c r="D199" s="749"/>
      <c r="E199" s="749"/>
      <c r="F199" s="749"/>
    </row>
    <row r="200" spans="2:12" ht="24" customHeight="1" thickBot="1">
      <c r="B200" s="750" t="s">
        <v>142</v>
      </c>
      <c r="C200" s="751"/>
      <c r="D200" s="749"/>
      <c r="E200" s="749"/>
      <c r="F200" s="749"/>
    </row>
    <row r="201" spans="2:12" ht="24" customHeight="1" thickBot="1">
      <c r="B201" s="750" t="s">
        <v>143</v>
      </c>
      <c r="C201" s="751"/>
      <c r="D201" s="749"/>
      <c r="E201" s="749"/>
      <c r="F201" s="749"/>
    </row>
    <row r="202" spans="2:12" ht="24" customHeight="1" thickBot="1">
      <c r="B202" s="752" t="s">
        <v>30</v>
      </c>
      <c r="C202" s="753">
        <f>C192+C197</f>
        <v>800</v>
      </c>
      <c r="D202" s="753">
        <f>D192+D197</f>
        <v>800</v>
      </c>
      <c r="E202" s="753">
        <f>E192+E197</f>
        <v>800</v>
      </c>
      <c r="F202" s="753">
        <f>F192+F197</f>
        <v>800</v>
      </c>
    </row>
    <row r="203" spans="2:12" ht="24" customHeight="1" thickBot="1">
      <c r="B203" s="705" t="s">
        <v>48</v>
      </c>
      <c r="C203" s="2077"/>
      <c r="D203" s="2078"/>
      <c r="E203" s="2078"/>
      <c r="F203" s="2079"/>
    </row>
    <row r="204" spans="2:12" ht="42.75" customHeight="1" thickBot="1">
      <c r="B204" s="705" t="s">
        <v>32</v>
      </c>
      <c r="C204" s="754" t="s">
        <v>2252</v>
      </c>
      <c r="D204" s="728" t="s">
        <v>138</v>
      </c>
      <c r="E204" s="2089" t="s">
        <v>2253</v>
      </c>
      <c r="F204" s="2090"/>
    </row>
    <row r="205" spans="2:12" ht="24" customHeight="1" thickBot="1">
      <c r="B205" s="703" t="s">
        <v>14</v>
      </c>
      <c r="C205" s="2080" t="s">
        <v>2254</v>
      </c>
      <c r="D205" s="2081"/>
      <c r="E205" s="2081"/>
      <c r="F205" s="2082"/>
    </row>
    <row r="206" spans="2:12" ht="24" customHeight="1" thickBot="1">
      <c r="B206" s="703" t="s">
        <v>15</v>
      </c>
      <c r="C206" s="2083" t="s">
        <v>2255</v>
      </c>
      <c r="D206" s="2084"/>
      <c r="E206" s="2084"/>
      <c r="F206" s="2085"/>
      <c r="H206" s="712"/>
      <c r="I206" s="712"/>
      <c r="J206" s="712"/>
      <c r="K206" s="712"/>
      <c r="L206" s="712"/>
    </row>
    <row r="207" spans="2:12" ht="24" customHeight="1" thickBot="1">
      <c r="B207" s="2086"/>
      <c r="C207" s="706">
        <v>2021</v>
      </c>
      <c r="D207" s="707">
        <v>2022</v>
      </c>
      <c r="E207" s="707">
        <v>2023</v>
      </c>
      <c r="F207" s="707">
        <v>2024</v>
      </c>
    </row>
    <row r="208" spans="2:12" ht="24" customHeight="1" thickBot="1">
      <c r="B208" s="2087"/>
      <c r="C208" s="708" t="s">
        <v>7</v>
      </c>
      <c r="D208" s="708" t="s">
        <v>8</v>
      </c>
      <c r="E208" s="708" t="s">
        <v>8</v>
      </c>
      <c r="F208" s="708" t="s">
        <v>8</v>
      </c>
    </row>
    <row r="209" spans="2:6" ht="24" customHeight="1" thickBot="1">
      <c r="B209" s="703" t="s">
        <v>16</v>
      </c>
      <c r="C209" s="703">
        <v>5</v>
      </c>
      <c r="D209" s="709">
        <v>5</v>
      </c>
      <c r="E209" s="709">
        <v>5</v>
      </c>
      <c r="F209" s="709">
        <v>5</v>
      </c>
    </row>
    <row r="210" spans="2:6" ht="24" customHeight="1" thickBot="1">
      <c r="B210" s="703" t="s">
        <v>17</v>
      </c>
      <c r="C210" s="710">
        <v>200</v>
      </c>
      <c r="D210" s="743">
        <v>200</v>
      </c>
      <c r="E210" s="710">
        <v>200</v>
      </c>
      <c r="F210" s="743">
        <v>200</v>
      </c>
    </row>
    <row r="211" spans="2:6" ht="24" customHeight="1" thickBot="1">
      <c r="B211" s="703" t="s">
        <v>18</v>
      </c>
      <c r="C211" s="709">
        <f>C210/C209</f>
        <v>40</v>
      </c>
      <c r="D211" s="709">
        <f>D210/D209</f>
        <v>40</v>
      </c>
      <c r="E211" s="709">
        <f>E210/E209</f>
        <v>40</v>
      </c>
      <c r="F211" s="709">
        <f>F210/F209</f>
        <v>40</v>
      </c>
    </row>
    <row r="212" spans="2:6" ht="24" customHeight="1" thickBot="1">
      <c r="B212" s="703" t="s">
        <v>19</v>
      </c>
      <c r="C212" s="703" t="s">
        <v>20</v>
      </c>
      <c r="D212" s="711">
        <f t="shared" ref="D212:F214" si="3">D209/C209-1</f>
        <v>0</v>
      </c>
      <c r="E212" s="711">
        <f t="shared" si="3"/>
        <v>0</v>
      </c>
      <c r="F212" s="711">
        <f t="shared" si="3"/>
        <v>0</v>
      </c>
    </row>
    <row r="213" spans="2:6" ht="24" customHeight="1" thickBot="1">
      <c r="B213" s="703" t="s">
        <v>21</v>
      </c>
      <c r="C213" s="703" t="s">
        <v>20</v>
      </c>
      <c r="D213" s="711">
        <f t="shared" si="3"/>
        <v>0</v>
      </c>
      <c r="E213" s="711">
        <f t="shared" si="3"/>
        <v>0</v>
      </c>
      <c r="F213" s="711">
        <f t="shared" si="3"/>
        <v>0</v>
      </c>
    </row>
    <row r="214" spans="2:6" ht="24" customHeight="1" thickBot="1">
      <c r="B214" s="703" t="s">
        <v>22</v>
      </c>
      <c r="C214" s="703" t="s">
        <v>20</v>
      </c>
      <c r="D214" s="711">
        <f t="shared" si="3"/>
        <v>0</v>
      </c>
      <c r="E214" s="711">
        <f t="shared" si="3"/>
        <v>0</v>
      </c>
      <c r="F214" s="711">
        <f t="shared" si="3"/>
        <v>0</v>
      </c>
    </row>
    <row r="215" spans="2:6" ht="24" customHeight="1" thickBot="1">
      <c r="B215" s="2088" t="s">
        <v>2256</v>
      </c>
      <c r="C215" s="2084"/>
      <c r="D215" s="2084"/>
      <c r="E215" s="2084"/>
      <c r="F215" s="2085"/>
    </row>
    <row r="216" spans="2:6" ht="24" customHeight="1" thickBot="1">
      <c r="B216" s="744"/>
      <c r="C216" s="745">
        <v>2021</v>
      </c>
      <c r="D216" s="746">
        <v>2022</v>
      </c>
      <c r="E216" s="746">
        <v>2023</v>
      </c>
      <c r="F216" s="746">
        <v>2024</v>
      </c>
    </row>
    <row r="217" spans="2:6" ht="24" customHeight="1" thickBot="1">
      <c r="B217" s="747"/>
      <c r="C217" s="745" t="s">
        <v>7</v>
      </c>
      <c r="D217" s="745" t="s">
        <v>8</v>
      </c>
      <c r="E217" s="745" t="s">
        <v>8</v>
      </c>
      <c r="F217" s="745" t="s">
        <v>8</v>
      </c>
    </row>
    <row r="218" spans="2:6" ht="24" customHeight="1" thickBot="1">
      <c r="B218" s="748" t="s">
        <v>41</v>
      </c>
      <c r="C218" s="749">
        <f>C219+C220+C221+C222</f>
        <v>0</v>
      </c>
      <c r="D218" s="749">
        <f>D219+D220+D221+D222</f>
        <v>0</v>
      </c>
      <c r="E218" s="749">
        <f>E219+E220+E221+E222</f>
        <v>0</v>
      </c>
      <c r="F218" s="749">
        <f>F219+F220+F221+F222</f>
        <v>0</v>
      </c>
    </row>
    <row r="219" spans="2:6" ht="24" customHeight="1" thickBot="1">
      <c r="B219" s="750" t="s">
        <v>136</v>
      </c>
      <c r="C219" s="749">
        <v>0</v>
      </c>
      <c r="D219" s="749">
        <v>0</v>
      </c>
      <c r="E219" s="749">
        <v>0</v>
      </c>
      <c r="F219" s="749">
        <v>0</v>
      </c>
    </row>
    <row r="220" spans="2:6" ht="24" customHeight="1" thickBot="1">
      <c r="B220" s="750" t="s">
        <v>141</v>
      </c>
      <c r="C220" s="749"/>
      <c r="D220" s="749"/>
      <c r="E220" s="749"/>
      <c r="F220" s="749"/>
    </row>
    <row r="221" spans="2:6" ht="24" customHeight="1" thickBot="1">
      <c r="B221" s="750" t="s">
        <v>142</v>
      </c>
      <c r="C221" s="749"/>
      <c r="D221" s="749"/>
      <c r="E221" s="749"/>
      <c r="F221" s="749"/>
    </row>
    <row r="222" spans="2:6" ht="24" customHeight="1" thickBot="1">
      <c r="B222" s="750" t="s">
        <v>143</v>
      </c>
      <c r="C222" s="749"/>
      <c r="D222" s="749"/>
      <c r="E222" s="749"/>
      <c r="F222" s="749"/>
    </row>
    <row r="223" spans="2:6" ht="24" customHeight="1" thickBot="1">
      <c r="B223" s="748" t="s">
        <v>42</v>
      </c>
      <c r="C223" s="751">
        <f>SUM(C224:C227)</f>
        <v>200</v>
      </c>
      <c r="D223" s="751">
        <v>200</v>
      </c>
      <c r="E223" s="751">
        <v>200</v>
      </c>
      <c r="F223" s="751">
        <v>200</v>
      </c>
    </row>
    <row r="224" spans="2:6" ht="24" customHeight="1" thickBot="1">
      <c r="B224" s="750" t="s">
        <v>136</v>
      </c>
      <c r="C224" s="751">
        <v>200</v>
      </c>
      <c r="D224" s="749">
        <v>200</v>
      </c>
      <c r="E224" s="749">
        <v>200</v>
      </c>
      <c r="F224" s="749">
        <v>200</v>
      </c>
    </row>
    <row r="225" spans="2:12" ht="24" customHeight="1" thickBot="1">
      <c r="B225" s="750" t="s">
        <v>141</v>
      </c>
      <c r="C225" s="751"/>
      <c r="D225" s="749"/>
      <c r="E225" s="749"/>
      <c r="F225" s="749"/>
    </row>
    <row r="226" spans="2:12" ht="24" customHeight="1" thickBot="1">
      <c r="B226" s="750" t="s">
        <v>142</v>
      </c>
      <c r="C226" s="751"/>
      <c r="D226" s="749"/>
      <c r="E226" s="749"/>
      <c r="F226" s="749"/>
    </row>
    <row r="227" spans="2:12" ht="24" customHeight="1" thickBot="1">
      <c r="B227" s="750" t="s">
        <v>143</v>
      </c>
      <c r="C227" s="751"/>
      <c r="D227" s="749"/>
      <c r="E227" s="749"/>
      <c r="F227" s="749"/>
    </row>
    <row r="228" spans="2:12" ht="24" customHeight="1" thickBot="1">
      <c r="B228" s="755" t="s">
        <v>33</v>
      </c>
      <c r="C228" s="756">
        <f>SUM(C223+C218)</f>
        <v>200</v>
      </c>
      <c r="D228" s="756">
        <f>SUM(D223+D218)</f>
        <v>200</v>
      </c>
      <c r="E228" s="756">
        <f>SUM(E223+E218)</f>
        <v>200</v>
      </c>
      <c r="F228" s="756">
        <f>SUM(F223+F218)</f>
        <v>200</v>
      </c>
    </row>
    <row r="229" spans="2:12" ht="24" customHeight="1" thickBot="1">
      <c r="B229" s="2091"/>
      <c r="C229" s="2092"/>
      <c r="D229" s="2092"/>
      <c r="E229" s="2092"/>
      <c r="F229" s="2093"/>
    </row>
    <row r="230" spans="2:12" ht="24" hidden="1" customHeight="1" thickBot="1">
      <c r="B230" s="705" t="s">
        <v>48</v>
      </c>
      <c r="C230" s="2077"/>
      <c r="D230" s="2078"/>
      <c r="E230" s="2078"/>
      <c r="F230" s="2079"/>
    </row>
    <row r="231" spans="2:12" ht="51.75" hidden="1" customHeight="1" thickBot="1">
      <c r="B231" s="705" t="s">
        <v>34</v>
      </c>
      <c r="C231" s="706"/>
      <c r="D231" s="728" t="s">
        <v>138</v>
      </c>
      <c r="E231" s="2065"/>
      <c r="F231" s="2066"/>
    </row>
    <row r="232" spans="2:12" ht="37.5" hidden="1" customHeight="1" thickBot="1">
      <c r="B232" s="693" t="s">
        <v>14</v>
      </c>
      <c r="C232" s="2059"/>
      <c r="D232" s="2060"/>
      <c r="E232" s="2060"/>
      <c r="F232" s="2061"/>
    </row>
    <row r="233" spans="2:12" ht="42" hidden="1" customHeight="1" thickBot="1">
      <c r="B233" s="693" t="s">
        <v>15</v>
      </c>
      <c r="C233" s="2067"/>
      <c r="D233" s="2068"/>
      <c r="E233" s="2068"/>
      <c r="F233" s="2069"/>
    </row>
    <row r="234" spans="2:12" ht="21" hidden="1" customHeight="1">
      <c r="B234" s="2051"/>
      <c r="C234" s="757">
        <v>2021</v>
      </c>
      <c r="D234" s="757">
        <v>2022</v>
      </c>
      <c r="E234" s="757">
        <v>2023</v>
      </c>
      <c r="F234" s="757">
        <v>2024</v>
      </c>
    </row>
    <row r="235" spans="2:12" ht="24" hidden="1" customHeight="1" thickBot="1">
      <c r="B235" s="2052"/>
      <c r="C235" s="758" t="s">
        <v>7</v>
      </c>
      <c r="D235" s="758" t="s">
        <v>8</v>
      </c>
      <c r="E235" s="758" t="s">
        <v>8</v>
      </c>
      <c r="F235" s="758" t="s">
        <v>8</v>
      </c>
    </row>
    <row r="236" spans="2:12" ht="24" hidden="1" customHeight="1" thickBot="1">
      <c r="B236" s="693" t="s">
        <v>16</v>
      </c>
      <c r="C236" s="747">
        <v>0</v>
      </c>
      <c r="D236" s="747">
        <v>0</v>
      </c>
      <c r="E236" s="747">
        <v>0</v>
      </c>
      <c r="F236" s="747">
        <v>0</v>
      </c>
      <c r="H236" s="712"/>
      <c r="I236" s="712"/>
      <c r="J236" s="712"/>
      <c r="K236" s="712"/>
      <c r="L236" s="712"/>
    </row>
    <row r="237" spans="2:12" ht="24" hidden="1" customHeight="1" thickBot="1">
      <c r="B237" s="693" t="s">
        <v>17</v>
      </c>
      <c r="C237" s="710">
        <f>C255</f>
        <v>0</v>
      </c>
      <c r="D237" s="710">
        <v>0</v>
      </c>
      <c r="E237" s="710">
        <f>E255</f>
        <v>0</v>
      </c>
      <c r="F237" s="710">
        <f>F255</f>
        <v>0</v>
      </c>
    </row>
    <row r="238" spans="2:12" ht="24" hidden="1" customHeight="1" thickBot="1">
      <c r="B238" s="693" t="s">
        <v>18</v>
      </c>
      <c r="C238" s="759" t="e">
        <f>C237/C236</f>
        <v>#DIV/0!</v>
      </c>
      <c r="D238" s="759" t="e">
        <f>D237/D236</f>
        <v>#DIV/0!</v>
      </c>
      <c r="E238" s="759" t="e">
        <f>E237/E236</f>
        <v>#DIV/0!</v>
      </c>
      <c r="F238" s="759" t="e">
        <f>F237/F236</f>
        <v>#DIV/0!</v>
      </c>
    </row>
    <row r="239" spans="2:12" ht="24" hidden="1" customHeight="1" thickBot="1">
      <c r="B239" s="693" t="s">
        <v>19</v>
      </c>
      <c r="C239" s="747" t="s">
        <v>20</v>
      </c>
      <c r="D239" s="760" t="e">
        <f>D236/C236-1</f>
        <v>#DIV/0!</v>
      </c>
      <c r="E239" s="760" t="e">
        <f t="shared" ref="E239:F241" si="4">E236/D236-1</f>
        <v>#DIV/0!</v>
      </c>
      <c r="F239" s="760" t="e">
        <f t="shared" si="4"/>
        <v>#DIV/0!</v>
      </c>
    </row>
    <row r="240" spans="2:12" ht="24" hidden="1" customHeight="1" thickBot="1">
      <c r="B240" s="693" t="s">
        <v>21</v>
      </c>
      <c r="C240" s="747" t="s">
        <v>20</v>
      </c>
      <c r="D240" s="760" t="e">
        <f>D237/C237-1</f>
        <v>#DIV/0!</v>
      </c>
      <c r="E240" s="760" t="e">
        <f t="shared" si="4"/>
        <v>#DIV/0!</v>
      </c>
      <c r="F240" s="760" t="e">
        <f t="shared" si="4"/>
        <v>#DIV/0!</v>
      </c>
    </row>
    <row r="241" spans="2:6" ht="24" hidden="1" customHeight="1" thickBot="1">
      <c r="B241" s="693" t="s">
        <v>22</v>
      </c>
      <c r="C241" s="747" t="s">
        <v>20</v>
      </c>
      <c r="D241" s="760" t="e">
        <f>D238/C238-1</f>
        <v>#DIV/0!</v>
      </c>
      <c r="E241" s="760" t="e">
        <f t="shared" si="4"/>
        <v>#DIV/0!</v>
      </c>
      <c r="F241" s="760" t="e">
        <f t="shared" si="4"/>
        <v>#DIV/0!</v>
      </c>
    </row>
    <row r="242" spans="2:6" ht="24" hidden="1" customHeight="1" thickBot="1">
      <c r="B242" s="2053" t="s">
        <v>1437</v>
      </c>
      <c r="C242" s="2054"/>
      <c r="D242" s="2054"/>
      <c r="E242" s="2054"/>
      <c r="F242" s="2055"/>
    </row>
    <row r="243" spans="2:6" ht="24" hidden="1" customHeight="1">
      <c r="B243" s="2051"/>
      <c r="C243" s="757">
        <v>2021</v>
      </c>
      <c r="D243" s="757">
        <v>2022</v>
      </c>
      <c r="E243" s="757">
        <v>2023</v>
      </c>
      <c r="F243" s="757">
        <v>2024</v>
      </c>
    </row>
    <row r="244" spans="2:6" ht="24" hidden="1" customHeight="1" thickBot="1">
      <c r="B244" s="2052"/>
      <c r="C244" s="758" t="s">
        <v>7</v>
      </c>
      <c r="D244" s="758" t="s">
        <v>8</v>
      </c>
      <c r="E244" s="758" t="s">
        <v>8</v>
      </c>
      <c r="F244" s="758" t="s">
        <v>8</v>
      </c>
    </row>
    <row r="245" spans="2:6" ht="24" hidden="1" customHeight="1" thickBot="1">
      <c r="B245" s="761" t="s">
        <v>41</v>
      </c>
      <c r="C245" s="749">
        <f>C246+C247+C248+C249</f>
        <v>0</v>
      </c>
      <c r="D245" s="749">
        <f>D246+D247+D248+D249</f>
        <v>0</v>
      </c>
      <c r="E245" s="749">
        <f>E246+E247+E248+E249</f>
        <v>0</v>
      </c>
      <c r="F245" s="749">
        <f>F246+F247+F248+F249</f>
        <v>0</v>
      </c>
    </row>
    <row r="246" spans="2:6" ht="24" hidden="1" customHeight="1" thickBot="1">
      <c r="B246" s="762" t="s">
        <v>136</v>
      </c>
      <c r="C246" s="749"/>
      <c r="D246" s="749"/>
      <c r="E246" s="749"/>
      <c r="F246" s="749"/>
    </row>
    <row r="247" spans="2:6" ht="24" hidden="1" customHeight="1" thickBot="1">
      <c r="B247" s="762" t="s">
        <v>141</v>
      </c>
      <c r="C247" s="749"/>
      <c r="D247" s="749"/>
      <c r="E247" s="749"/>
      <c r="F247" s="749"/>
    </row>
    <row r="248" spans="2:6" ht="24" hidden="1" customHeight="1" thickBot="1">
      <c r="B248" s="762" t="s">
        <v>142</v>
      </c>
      <c r="C248" s="749"/>
      <c r="D248" s="749"/>
      <c r="E248" s="749"/>
      <c r="F248" s="749"/>
    </row>
    <row r="249" spans="2:6" ht="24" hidden="1" customHeight="1" thickBot="1">
      <c r="B249" s="762" t="s">
        <v>143</v>
      </c>
      <c r="C249" s="749"/>
      <c r="D249" s="749"/>
      <c r="E249" s="749"/>
      <c r="F249" s="749"/>
    </row>
    <row r="250" spans="2:6" ht="24" hidden="1" customHeight="1" thickBot="1">
      <c r="B250" s="761" t="s">
        <v>42</v>
      </c>
      <c r="C250" s="751">
        <f>C251+C252+C253+C254</f>
        <v>0</v>
      </c>
      <c r="D250" s="751">
        <v>0</v>
      </c>
      <c r="E250" s="751">
        <f>E251+E252+E253+E254</f>
        <v>0</v>
      </c>
      <c r="F250" s="751">
        <f>F251+F252+F253+F254</f>
        <v>0</v>
      </c>
    </row>
    <row r="251" spans="2:6" ht="24" hidden="1" customHeight="1" thickBot="1">
      <c r="B251" s="762" t="s">
        <v>136</v>
      </c>
      <c r="C251" s="751"/>
      <c r="D251" s="751">
        <v>0</v>
      </c>
      <c r="E251" s="751">
        <v>0</v>
      </c>
      <c r="F251" s="751"/>
    </row>
    <row r="252" spans="2:6" ht="24" hidden="1" customHeight="1" thickBot="1">
      <c r="B252" s="762" t="s">
        <v>141</v>
      </c>
      <c r="C252" s="751"/>
      <c r="D252" s="751"/>
      <c r="E252" s="751"/>
      <c r="F252" s="751"/>
    </row>
    <row r="253" spans="2:6" ht="24" hidden="1" customHeight="1" thickBot="1">
      <c r="B253" s="762" t="s">
        <v>142</v>
      </c>
      <c r="C253" s="751"/>
      <c r="D253" s="751"/>
      <c r="E253" s="751"/>
      <c r="F253" s="751"/>
    </row>
    <row r="254" spans="2:6" ht="24" hidden="1" customHeight="1" thickBot="1">
      <c r="B254" s="762" t="s">
        <v>143</v>
      </c>
      <c r="C254" s="751"/>
      <c r="D254" s="751"/>
      <c r="E254" s="751"/>
      <c r="F254" s="751"/>
    </row>
    <row r="255" spans="2:6" ht="24" hidden="1" customHeight="1" thickBot="1">
      <c r="B255" s="763" t="s">
        <v>35</v>
      </c>
      <c r="C255" s="753">
        <f>C245+C250</f>
        <v>0</v>
      </c>
      <c r="D255" s="753">
        <f>D245+D250</f>
        <v>0</v>
      </c>
      <c r="E255" s="753">
        <f>E245+E250</f>
        <v>0</v>
      </c>
      <c r="F255" s="753">
        <f>F245+F250</f>
        <v>0</v>
      </c>
    </row>
    <row r="256" spans="2:6" ht="24" hidden="1" customHeight="1" thickBot="1">
      <c r="B256" s="2070" t="s">
        <v>44</v>
      </c>
      <c r="C256" s="2071"/>
      <c r="D256" s="2071"/>
      <c r="E256" s="2071"/>
      <c r="F256" s="2072"/>
    </row>
    <row r="257" spans="2:12" ht="24" hidden="1" customHeight="1" thickBot="1">
      <c r="B257" s="2070" t="s">
        <v>45</v>
      </c>
      <c r="C257" s="2071"/>
      <c r="D257" s="2071"/>
      <c r="E257" s="2071"/>
      <c r="F257" s="2072"/>
    </row>
    <row r="258" spans="2:12" ht="24" hidden="1" customHeight="1" thickBot="1">
      <c r="B258" s="764" t="s">
        <v>48</v>
      </c>
      <c r="C258" s="2073"/>
      <c r="D258" s="2074"/>
      <c r="E258" s="2074"/>
      <c r="F258" s="2075"/>
    </row>
    <row r="259" spans="2:12" ht="24" hidden="1" customHeight="1" thickBot="1">
      <c r="B259" s="764" t="s">
        <v>67</v>
      </c>
      <c r="C259" s="764"/>
      <c r="D259" s="765" t="s">
        <v>138</v>
      </c>
      <c r="E259" s="2057"/>
      <c r="F259" s="2058"/>
    </row>
    <row r="260" spans="2:12" ht="24" hidden="1" customHeight="1" thickBot="1">
      <c r="B260" s="766"/>
      <c r="C260" s="2056"/>
      <c r="D260" s="2076"/>
      <c r="E260" s="2057"/>
      <c r="F260" s="2058"/>
    </row>
    <row r="261" spans="2:12" ht="24" hidden="1" customHeight="1" thickBot="1">
      <c r="B261" s="693" t="s">
        <v>14</v>
      </c>
      <c r="C261" s="2059"/>
      <c r="D261" s="2060"/>
      <c r="E261" s="2060"/>
      <c r="F261" s="2061"/>
    </row>
    <row r="262" spans="2:12" ht="24" hidden="1" customHeight="1" thickBot="1">
      <c r="B262" s="693" t="s">
        <v>15</v>
      </c>
      <c r="C262" s="2062"/>
      <c r="D262" s="2063"/>
      <c r="E262" s="2063"/>
      <c r="F262" s="2064"/>
      <c r="H262" s="712"/>
      <c r="I262" s="712"/>
      <c r="J262" s="712"/>
      <c r="K262" s="712"/>
      <c r="L262" s="712"/>
    </row>
    <row r="263" spans="2:12" ht="24" hidden="1" customHeight="1">
      <c r="B263" s="2051"/>
      <c r="C263" s="757">
        <v>2021</v>
      </c>
      <c r="D263" s="757">
        <v>2022</v>
      </c>
      <c r="E263" s="757">
        <v>2023</v>
      </c>
      <c r="F263" s="757">
        <v>2024</v>
      </c>
    </row>
    <row r="264" spans="2:12" ht="24" hidden="1" customHeight="1" thickBot="1">
      <c r="B264" s="2052"/>
      <c r="C264" s="758" t="s">
        <v>7</v>
      </c>
      <c r="D264" s="758" t="s">
        <v>8</v>
      </c>
      <c r="E264" s="758" t="s">
        <v>8</v>
      </c>
      <c r="F264" s="758" t="s">
        <v>8</v>
      </c>
    </row>
    <row r="265" spans="2:12" ht="24" hidden="1" customHeight="1" thickBot="1">
      <c r="B265" s="693" t="s">
        <v>16</v>
      </c>
      <c r="C265" s="759"/>
      <c r="D265" s="759"/>
      <c r="E265" s="759"/>
      <c r="F265" s="759"/>
    </row>
    <row r="266" spans="2:12" ht="24" hidden="1" customHeight="1" thickBot="1">
      <c r="B266" s="693" t="s">
        <v>17</v>
      </c>
      <c r="C266" s="759">
        <f>C329-C291</f>
        <v>0</v>
      </c>
      <c r="D266" s="759">
        <f>D329-D291</f>
        <v>0</v>
      </c>
      <c r="E266" s="759">
        <f>E329-E291</f>
        <v>0</v>
      </c>
      <c r="F266" s="759">
        <f>F284</f>
        <v>0</v>
      </c>
    </row>
    <row r="267" spans="2:12" ht="24" hidden="1" customHeight="1" thickBot="1">
      <c r="B267" s="693" t="s">
        <v>18</v>
      </c>
      <c r="C267" s="759" t="e">
        <f>C266/C265</f>
        <v>#DIV/0!</v>
      </c>
      <c r="D267" s="759" t="e">
        <f>D266/D265</f>
        <v>#DIV/0!</v>
      </c>
      <c r="E267" s="759" t="e">
        <f>E266/E265</f>
        <v>#DIV/0!</v>
      </c>
      <c r="F267" s="759" t="e">
        <f>F266/F265</f>
        <v>#DIV/0!</v>
      </c>
    </row>
    <row r="268" spans="2:12" ht="24" hidden="1" customHeight="1" thickBot="1">
      <c r="B268" s="693" t="s">
        <v>19</v>
      </c>
      <c r="C268" s="747" t="s">
        <v>20</v>
      </c>
      <c r="D268" s="760" t="e">
        <f>D265/C265-1</f>
        <v>#DIV/0!</v>
      </c>
      <c r="E268" s="760" t="e">
        <f t="shared" ref="E268:F270" si="5">E265/D265-1</f>
        <v>#DIV/0!</v>
      </c>
      <c r="F268" s="760" t="e">
        <f t="shared" si="5"/>
        <v>#DIV/0!</v>
      </c>
    </row>
    <row r="269" spans="2:12" ht="24" hidden="1" customHeight="1" thickBot="1">
      <c r="B269" s="693" t="s">
        <v>21</v>
      </c>
      <c r="C269" s="747" t="s">
        <v>20</v>
      </c>
      <c r="D269" s="760" t="e">
        <f>D266/C266-1</f>
        <v>#DIV/0!</v>
      </c>
      <c r="E269" s="760" t="e">
        <f t="shared" si="5"/>
        <v>#DIV/0!</v>
      </c>
      <c r="F269" s="760" t="e">
        <f t="shared" si="5"/>
        <v>#DIV/0!</v>
      </c>
    </row>
    <row r="270" spans="2:12" ht="24" hidden="1" customHeight="1" thickBot="1">
      <c r="B270" s="693" t="s">
        <v>22</v>
      </c>
      <c r="C270" s="747" t="s">
        <v>20</v>
      </c>
      <c r="D270" s="760" t="e">
        <f>D267/C267-1</f>
        <v>#DIV/0!</v>
      </c>
      <c r="E270" s="760" t="e">
        <f t="shared" si="5"/>
        <v>#DIV/0!</v>
      </c>
      <c r="F270" s="760" t="e">
        <f t="shared" si="5"/>
        <v>#DIV/0!</v>
      </c>
    </row>
    <row r="271" spans="2:12" ht="24" hidden="1" customHeight="1" thickBot="1">
      <c r="B271" s="2053" t="s">
        <v>98</v>
      </c>
      <c r="C271" s="2054"/>
      <c r="D271" s="2054"/>
      <c r="E271" s="2054"/>
      <c r="F271" s="2055"/>
    </row>
    <row r="272" spans="2:12" ht="24" hidden="1" customHeight="1">
      <c r="B272" s="2051"/>
      <c r="C272" s="757">
        <v>2021</v>
      </c>
      <c r="D272" s="757">
        <v>2022</v>
      </c>
      <c r="E272" s="757">
        <v>2023</v>
      </c>
      <c r="F272" s="757">
        <v>2024</v>
      </c>
    </row>
    <row r="273" spans="2:12" ht="24" hidden="1" customHeight="1" thickBot="1">
      <c r="B273" s="2052"/>
      <c r="C273" s="758" t="s">
        <v>7</v>
      </c>
      <c r="D273" s="758" t="s">
        <v>8</v>
      </c>
      <c r="E273" s="758" t="s">
        <v>8</v>
      </c>
      <c r="F273" s="758" t="s">
        <v>8</v>
      </c>
    </row>
    <row r="274" spans="2:12" ht="24" hidden="1" customHeight="1" thickBot="1">
      <c r="B274" s="761" t="s">
        <v>41</v>
      </c>
      <c r="C274" s="749">
        <f>C275+C276+C277+C278</f>
        <v>0</v>
      </c>
      <c r="D274" s="749">
        <f>D275+D276+D277+D278</f>
        <v>0</v>
      </c>
      <c r="E274" s="749">
        <f>E275+E276+E277+E278</f>
        <v>0</v>
      </c>
      <c r="F274" s="749">
        <f>F275+F276+F277+F278</f>
        <v>0</v>
      </c>
    </row>
    <row r="275" spans="2:12" ht="24" hidden="1" customHeight="1" thickBot="1">
      <c r="B275" s="762" t="s">
        <v>136</v>
      </c>
      <c r="C275" s="749"/>
      <c r="D275" s="749"/>
      <c r="E275" s="749"/>
      <c r="F275" s="749"/>
    </row>
    <row r="276" spans="2:12" ht="24" hidden="1" customHeight="1" thickBot="1">
      <c r="B276" s="762" t="s">
        <v>141</v>
      </c>
      <c r="C276" s="749"/>
      <c r="D276" s="749"/>
      <c r="E276" s="749"/>
      <c r="F276" s="749"/>
    </row>
    <row r="277" spans="2:12" ht="24" hidden="1" customHeight="1" thickBot="1">
      <c r="B277" s="762" t="s">
        <v>142</v>
      </c>
      <c r="C277" s="749"/>
      <c r="D277" s="749"/>
      <c r="E277" s="749"/>
      <c r="F277" s="749"/>
    </row>
    <row r="278" spans="2:12" ht="24" hidden="1" customHeight="1" thickBot="1">
      <c r="B278" s="762" t="s">
        <v>143</v>
      </c>
      <c r="C278" s="749"/>
      <c r="D278" s="749"/>
      <c r="E278" s="749"/>
      <c r="F278" s="749"/>
    </row>
    <row r="279" spans="2:12" ht="24" hidden="1" customHeight="1" thickBot="1">
      <c r="B279" s="761" t="s">
        <v>42</v>
      </c>
      <c r="C279" s="751">
        <f>C280+C281+C282+C283</f>
        <v>0</v>
      </c>
      <c r="D279" s="751">
        <f>D280+D281+D282+D283</f>
        <v>0</v>
      </c>
      <c r="E279" s="751">
        <f>E280+E281+E282+E283</f>
        <v>0</v>
      </c>
      <c r="F279" s="751">
        <f>F280+F281+F282+F283</f>
        <v>0</v>
      </c>
    </row>
    <row r="280" spans="2:12" ht="24" hidden="1" customHeight="1" thickBot="1">
      <c r="B280" s="762" t="s">
        <v>136</v>
      </c>
      <c r="C280" s="751"/>
      <c r="D280" s="749"/>
      <c r="E280" s="749"/>
      <c r="F280" s="749">
        <v>0</v>
      </c>
    </row>
    <row r="281" spans="2:12" ht="24" hidden="1" customHeight="1" thickBot="1">
      <c r="B281" s="762" t="s">
        <v>141</v>
      </c>
      <c r="C281" s="751"/>
      <c r="D281" s="749"/>
      <c r="E281" s="749"/>
      <c r="F281" s="749"/>
    </row>
    <row r="282" spans="2:12" ht="24" hidden="1" customHeight="1" thickBot="1">
      <c r="B282" s="762" t="s">
        <v>142</v>
      </c>
      <c r="C282" s="751"/>
      <c r="D282" s="749"/>
      <c r="E282" s="749"/>
      <c r="F282" s="749"/>
    </row>
    <row r="283" spans="2:12" ht="24" hidden="1" customHeight="1" thickBot="1">
      <c r="B283" s="762" t="s">
        <v>143</v>
      </c>
      <c r="C283" s="751"/>
      <c r="D283" s="749"/>
      <c r="E283" s="749"/>
      <c r="F283" s="749"/>
    </row>
    <row r="284" spans="2:12" ht="24" hidden="1" customHeight="1" thickBot="1">
      <c r="B284" s="767" t="s">
        <v>30</v>
      </c>
      <c r="C284" s="751">
        <f>C274+C279</f>
        <v>0</v>
      </c>
      <c r="D284" s="751">
        <f>D274+D279</f>
        <v>0</v>
      </c>
      <c r="E284" s="751">
        <f>E274+E279</f>
        <v>0</v>
      </c>
      <c r="F284" s="751">
        <f>F274+F279</f>
        <v>0</v>
      </c>
    </row>
    <row r="285" spans="2:12" ht="24" hidden="1" customHeight="1" thickBot="1">
      <c r="B285" s="764" t="s">
        <v>32</v>
      </c>
      <c r="C285" s="764"/>
      <c r="D285" s="765" t="s">
        <v>138</v>
      </c>
      <c r="E285" s="2057"/>
      <c r="F285" s="2058"/>
    </row>
    <row r="286" spans="2:12" ht="24" hidden="1" customHeight="1" thickBot="1">
      <c r="B286" s="693" t="s">
        <v>14</v>
      </c>
      <c r="C286" s="2059"/>
      <c r="D286" s="2060"/>
      <c r="E286" s="2060"/>
      <c r="F286" s="2061"/>
    </row>
    <row r="287" spans="2:12" ht="24" hidden="1" customHeight="1" thickBot="1">
      <c r="B287" s="693" t="s">
        <v>15</v>
      </c>
      <c r="C287" s="2062"/>
      <c r="D287" s="2063"/>
      <c r="E287" s="2063"/>
      <c r="F287" s="2064"/>
      <c r="H287" s="712"/>
      <c r="I287" s="712"/>
      <c r="J287" s="712"/>
      <c r="K287" s="712"/>
      <c r="L287" s="712"/>
    </row>
    <row r="288" spans="2:12" ht="24" hidden="1" customHeight="1">
      <c r="B288" s="2051"/>
      <c r="C288" s="757">
        <v>2021</v>
      </c>
      <c r="D288" s="757">
        <v>2022</v>
      </c>
      <c r="E288" s="757">
        <v>2023</v>
      </c>
      <c r="F288" s="757">
        <v>2024</v>
      </c>
    </row>
    <row r="289" spans="2:6" ht="24" hidden="1" customHeight="1" thickBot="1">
      <c r="B289" s="2052"/>
      <c r="C289" s="758" t="s">
        <v>7</v>
      </c>
      <c r="D289" s="758" t="s">
        <v>8</v>
      </c>
      <c r="E289" s="758" t="s">
        <v>8</v>
      </c>
      <c r="F289" s="758" t="s">
        <v>8</v>
      </c>
    </row>
    <row r="290" spans="2:6" ht="24" hidden="1" customHeight="1" thickBot="1">
      <c r="B290" s="693" t="s">
        <v>16</v>
      </c>
      <c r="C290" s="693"/>
      <c r="D290" s="693"/>
      <c r="E290" s="693"/>
      <c r="F290" s="693"/>
    </row>
    <row r="291" spans="2:6" ht="24" hidden="1" customHeight="1" thickBot="1">
      <c r="B291" s="693" t="s">
        <v>17</v>
      </c>
      <c r="C291" s="759"/>
      <c r="D291" s="759"/>
      <c r="E291" s="759"/>
      <c r="F291" s="759"/>
    </row>
    <row r="292" spans="2:6" ht="24" hidden="1" customHeight="1" thickBot="1">
      <c r="B292" s="693" t="s">
        <v>18</v>
      </c>
      <c r="C292" s="759" t="e">
        <f>C291/C290</f>
        <v>#DIV/0!</v>
      </c>
      <c r="D292" s="759" t="e">
        <f>D291/D290</f>
        <v>#DIV/0!</v>
      </c>
      <c r="E292" s="759" t="e">
        <f>E291/E290</f>
        <v>#DIV/0!</v>
      </c>
      <c r="F292" s="759" t="e">
        <f>F291/F290</f>
        <v>#DIV/0!</v>
      </c>
    </row>
    <row r="293" spans="2:6" ht="24" hidden="1" customHeight="1" thickBot="1">
      <c r="B293" s="693" t="s">
        <v>19</v>
      </c>
      <c r="C293" s="747" t="s">
        <v>20</v>
      </c>
      <c r="D293" s="760" t="e">
        <f>D290/C290-1</f>
        <v>#DIV/0!</v>
      </c>
      <c r="E293" s="760" t="e">
        <f t="shared" ref="E293:F295" si="6">E290/D290-1</f>
        <v>#DIV/0!</v>
      </c>
      <c r="F293" s="760" t="e">
        <f t="shared" si="6"/>
        <v>#DIV/0!</v>
      </c>
    </row>
    <row r="294" spans="2:6" ht="24" hidden="1" customHeight="1" thickBot="1">
      <c r="B294" s="693" t="s">
        <v>21</v>
      </c>
      <c r="C294" s="747" t="s">
        <v>20</v>
      </c>
      <c r="D294" s="760" t="e">
        <f>D291/C291-1</f>
        <v>#DIV/0!</v>
      </c>
      <c r="E294" s="760" t="e">
        <f t="shared" si="6"/>
        <v>#DIV/0!</v>
      </c>
      <c r="F294" s="760" t="e">
        <f t="shared" si="6"/>
        <v>#DIV/0!</v>
      </c>
    </row>
    <row r="295" spans="2:6" ht="24" hidden="1" customHeight="1" thickBot="1">
      <c r="B295" s="693" t="s">
        <v>22</v>
      </c>
      <c r="C295" s="747" t="s">
        <v>20</v>
      </c>
      <c r="D295" s="760" t="e">
        <f>D292/C292-1</f>
        <v>#DIV/0!</v>
      </c>
      <c r="E295" s="760" t="e">
        <f t="shared" si="6"/>
        <v>#DIV/0!</v>
      </c>
      <c r="F295" s="760" t="e">
        <f t="shared" si="6"/>
        <v>#DIV/0!</v>
      </c>
    </row>
    <row r="296" spans="2:6" ht="24" hidden="1" customHeight="1" thickBot="1">
      <c r="B296" s="2053" t="s">
        <v>117</v>
      </c>
      <c r="C296" s="2054"/>
      <c r="D296" s="2054"/>
      <c r="E296" s="2054"/>
      <c r="F296" s="2055"/>
    </row>
    <row r="297" spans="2:6" ht="24" hidden="1" customHeight="1">
      <c r="B297" s="2051"/>
      <c r="C297" s="757">
        <v>2021</v>
      </c>
      <c r="D297" s="757">
        <v>2022</v>
      </c>
      <c r="E297" s="757">
        <v>2023</v>
      </c>
      <c r="F297" s="757">
        <v>2024</v>
      </c>
    </row>
    <row r="298" spans="2:6" ht="24" hidden="1" customHeight="1" thickBot="1">
      <c r="B298" s="2052"/>
      <c r="C298" s="758" t="s">
        <v>7</v>
      </c>
      <c r="D298" s="758" t="s">
        <v>8</v>
      </c>
      <c r="E298" s="758" t="s">
        <v>8</v>
      </c>
      <c r="F298" s="758" t="s">
        <v>8</v>
      </c>
    </row>
    <row r="299" spans="2:6" ht="24" hidden="1" customHeight="1" thickBot="1">
      <c r="B299" s="761" t="s">
        <v>41</v>
      </c>
      <c r="C299" s="749">
        <f>C300+C301+C302+C303</f>
        <v>0</v>
      </c>
      <c r="D299" s="749">
        <f>D300+D301+D302+D303</f>
        <v>0</v>
      </c>
      <c r="E299" s="749">
        <f>E300+E301+E302+E303</f>
        <v>0</v>
      </c>
      <c r="F299" s="749">
        <f>F300+F301+F302+F303</f>
        <v>0</v>
      </c>
    </row>
    <row r="300" spans="2:6" ht="24" hidden="1" customHeight="1" thickBot="1">
      <c r="B300" s="762" t="s">
        <v>136</v>
      </c>
      <c r="C300" s="749"/>
      <c r="D300" s="749"/>
      <c r="E300" s="749"/>
      <c r="F300" s="749"/>
    </row>
    <row r="301" spans="2:6" ht="24" hidden="1" customHeight="1" thickBot="1">
      <c r="B301" s="762" t="s">
        <v>141</v>
      </c>
      <c r="C301" s="749"/>
      <c r="D301" s="749"/>
      <c r="E301" s="749"/>
      <c r="F301" s="749"/>
    </row>
    <row r="302" spans="2:6" ht="24" hidden="1" customHeight="1" thickBot="1">
      <c r="B302" s="762" t="s">
        <v>142</v>
      </c>
      <c r="C302" s="749"/>
      <c r="D302" s="749"/>
      <c r="E302" s="749"/>
      <c r="F302" s="749"/>
    </row>
    <row r="303" spans="2:6" ht="24" hidden="1" customHeight="1" thickBot="1">
      <c r="B303" s="762" t="s">
        <v>143</v>
      </c>
      <c r="C303" s="749"/>
      <c r="D303" s="749"/>
      <c r="E303" s="749"/>
      <c r="F303" s="749"/>
    </row>
    <row r="304" spans="2:6" ht="24" hidden="1" customHeight="1" thickBot="1">
      <c r="B304" s="761" t="s">
        <v>42</v>
      </c>
      <c r="C304" s="751">
        <f>C305+C306+C307+C308</f>
        <v>0</v>
      </c>
      <c r="D304" s="751">
        <f>D305+D306+D307+D308</f>
        <v>0</v>
      </c>
      <c r="E304" s="751">
        <f>E305+E306+E307+E308</f>
        <v>0</v>
      </c>
      <c r="F304" s="751">
        <f>F305+F306+F307+F308</f>
        <v>0</v>
      </c>
    </row>
    <row r="305" spans="2:12" ht="24" hidden="1" customHeight="1" thickBot="1">
      <c r="B305" s="762" t="s">
        <v>136</v>
      </c>
      <c r="C305" s="751"/>
      <c r="D305" s="749"/>
      <c r="E305" s="749"/>
      <c r="F305" s="749"/>
    </row>
    <row r="306" spans="2:12" ht="24" hidden="1" customHeight="1" thickBot="1">
      <c r="B306" s="762" t="s">
        <v>141</v>
      </c>
      <c r="C306" s="751"/>
      <c r="D306" s="749"/>
      <c r="E306" s="749"/>
      <c r="F306" s="749"/>
    </row>
    <row r="307" spans="2:12" ht="24" hidden="1" customHeight="1" thickBot="1">
      <c r="B307" s="762" t="s">
        <v>142</v>
      </c>
      <c r="C307" s="751"/>
      <c r="D307" s="749"/>
      <c r="E307" s="749"/>
      <c r="F307" s="749"/>
    </row>
    <row r="308" spans="2:12" ht="24" hidden="1" customHeight="1" thickBot="1">
      <c r="B308" s="762" t="s">
        <v>143</v>
      </c>
      <c r="C308" s="751"/>
      <c r="D308" s="749"/>
      <c r="E308" s="749"/>
      <c r="F308" s="749"/>
    </row>
    <row r="309" spans="2:12" ht="24" hidden="1" customHeight="1" thickBot="1">
      <c r="B309" s="767" t="s">
        <v>144</v>
      </c>
      <c r="C309" s="751">
        <f>C299+C304</f>
        <v>0</v>
      </c>
      <c r="D309" s="751">
        <f>D299+D304</f>
        <v>0</v>
      </c>
      <c r="E309" s="751">
        <f>E299+E304</f>
        <v>0</v>
      </c>
      <c r="F309" s="751">
        <f>F299+F304</f>
        <v>0</v>
      </c>
    </row>
    <row r="310" spans="2:12" ht="24" hidden="1" customHeight="1" thickBot="1">
      <c r="B310" s="764" t="s">
        <v>64</v>
      </c>
      <c r="C310" s="768"/>
      <c r="D310" s="769" t="s">
        <v>138</v>
      </c>
      <c r="E310" s="770"/>
      <c r="F310" s="771"/>
    </row>
    <row r="311" spans="2:12" ht="24" hidden="1" customHeight="1" thickBot="1">
      <c r="B311" s="693" t="s">
        <v>14</v>
      </c>
      <c r="C311" s="2059"/>
      <c r="D311" s="2060"/>
      <c r="E311" s="2060"/>
      <c r="F311" s="2061"/>
    </row>
    <row r="312" spans="2:12" ht="24" hidden="1" customHeight="1" thickBot="1">
      <c r="B312" s="693" t="s">
        <v>15</v>
      </c>
      <c r="C312" s="2062"/>
      <c r="D312" s="2063"/>
      <c r="E312" s="2063"/>
      <c r="F312" s="2064"/>
      <c r="H312" s="712"/>
      <c r="I312" s="712"/>
      <c r="J312" s="712"/>
      <c r="K312" s="712"/>
      <c r="L312" s="712"/>
    </row>
    <row r="313" spans="2:12" ht="24" hidden="1" customHeight="1">
      <c r="B313" s="2051"/>
      <c r="C313" s="757">
        <v>2021</v>
      </c>
      <c r="D313" s="757">
        <v>2022</v>
      </c>
      <c r="E313" s="757">
        <v>2023</v>
      </c>
      <c r="F313" s="757">
        <v>2024</v>
      </c>
    </row>
    <row r="314" spans="2:12" ht="24" hidden="1" customHeight="1" thickBot="1">
      <c r="B314" s="2052"/>
      <c r="C314" s="758" t="s">
        <v>7</v>
      </c>
      <c r="D314" s="758" t="s">
        <v>8</v>
      </c>
      <c r="E314" s="758" t="s">
        <v>8</v>
      </c>
      <c r="F314" s="758" t="s">
        <v>8</v>
      </c>
    </row>
    <row r="315" spans="2:12" ht="24" hidden="1" customHeight="1" thickBot="1">
      <c r="B315" s="693" t="s">
        <v>16</v>
      </c>
      <c r="C315" s="693"/>
      <c r="D315" s="693"/>
      <c r="E315" s="693"/>
      <c r="F315" s="693"/>
    </row>
    <row r="316" spans="2:12" ht="24" hidden="1" customHeight="1" thickBot="1">
      <c r="B316" s="693" t="s">
        <v>17</v>
      </c>
      <c r="C316" s="759">
        <f>C334</f>
        <v>0</v>
      </c>
      <c r="D316" s="759">
        <f>D334</f>
        <v>0</v>
      </c>
      <c r="E316" s="759">
        <f>E334</f>
        <v>0</v>
      </c>
      <c r="F316" s="759">
        <f>F334</f>
        <v>0</v>
      </c>
    </row>
    <row r="317" spans="2:12" ht="24" hidden="1" customHeight="1" thickBot="1">
      <c r="B317" s="693" t="s">
        <v>18</v>
      </c>
      <c r="C317" s="759" t="e">
        <f>C316/C315</f>
        <v>#DIV/0!</v>
      </c>
      <c r="D317" s="759" t="e">
        <f>D316/D315</f>
        <v>#DIV/0!</v>
      </c>
      <c r="E317" s="759" t="e">
        <f>E316/E315</f>
        <v>#DIV/0!</v>
      </c>
      <c r="F317" s="759" t="e">
        <f>F316/F315</f>
        <v>#DIV/0!</v>
      </c>
    </row>
    <row r="318" spans="2:12" ht="24" hidden="1" customHeight="1" thickBot="1">
      <c r="B318" s="693" t="s">
        <v>19</v>
      </c>
      <c r="C318" s="747" t="s">
        <v>20</v>
      </c>
      <c r="D318" s="760" t="e">
        <f>D315/C315-1</f>
        <v>#DIV/0!</v>
      </c>
      <c r="E318" s="760" t="e">
        <f t="shared" ref="E318:F320" si="7">E315/D315-1</f>
        <v>#DIV/0!</v>
      </c>
      <c r="F318" s="760" t="e">
        <f t="shared" si="7"/>
        <v>#DIV/0!</v>
      </c>
    </row>
    <row r="319" spans="2:12" ht="24" hidden="1" customHeight="1" thickBot="1">
      <c r="B319" s="693" t="s">
        <v>21</v>
      </c>
      <c r="C319" s="747" t="s">
        <v>20</v>
      </c>
      <c r="D319" s="760" t="e">
        <f>D316/C316-1</f>
        <v>#DIV/0!</v>
      </c>
      <c r="E319" s="760" t="e">
        <f t="shared" si="7"/>
        <v>#DIV/0!</v>
      </c>
      <c r="F319" s="760" t="e">
        <f t="shared" si="7"/>
        <v>#DIV/0!</v>
      </c>
    </row>
    <row r="320" spans="2:12" ht="24" hidden="1" customHeight="1" thickBot="1">
      <c r="B320" s="693" t="s">
        <v>22</v>
      </c>
      <c r="C320" s="747" t="s">
        <v>20</v>
      </c>
      <c r="D320" s="760" t="e">
        <f>D317/C317-1</f>
        <v>#DIV/0!</v>
      </c>
      <c r="E320" s="760" t="e">
        <f t="shared" si="7"/>
        <v>#DIV/0!</v>
      </c>
      <c r="F320" s="760" t="e">
        <f t="shared" si="7"/>
        <v>#DIV/0!</v>
      </c>
    </row>
    <row r="321" spans="2:6" ht="24" hidden="1" customHeight="1" thickBot="1">
      <c r="B321" s="2053" t="s">
        <v>185</v>
      </c>
      <c r="C321" s="2054"/>
      <c r="D321" s="2054"/>
      <c r="E321" s="2054"/>
      <c r="F321" s="2055"/>
    </row>
    <row r="322" spans="2:6" ht="24" hidden="1" customHeight="1">
      <c r="B322" s="2051"/>
      <c r="C322" s="757">
        <v>2021</v>
      </c>
      <c r="D322" s="757">
        <v>2022</v>
      </c>
      <c r="E322" s="757">
        <v>2023</v>
      </c>
      <c r="F322" s="757">
        <v>2024</v>
      </c>
    </row>
    <row r="323" spans="2:6" ht="24" hidden="1" customHeight="1" thickBot="1">
      <c r="B323" s="2052"/>
      <c r="C323" s="758" t="s">
        <v>7</v>
      </c>
      <c r="D323" s="758" t="s">
        <v>8</v>
      </c>
      <c r="E323" s="758" t="s">
        <v>8</v>
      </c>
      <c r="F323" s="758" t="s">
        <v>8</v>
      </c>
    </row>
    <row r="324" spans="2:6" ht="24" hidden="1" customHeight="1" thickBot="1">
      <c r="B324" s="761" t="s">
        <v>41</v>
      </c>
      <c r="C324" s="749">
        <f>C325+C326+C327+C328</f>
        <v>0</v>
      </c>
      <c r="D324" s="749">
        <f>D325+D326+D327+D328</f>
        <v>0</v>
      </c>
      <c r="E324" s="749">
        <f>E325+E326+E327+E328</f>
        <v>0</v>
      </c>
      <c r="F324" s="749">
        <f>F325+F326+F327+F328</f>
        <v>0</v>
      </c>
    </row>
    <row r="325" spans="2:6" ht="24" hidden="1" customHeight="1" thickBot="1">
      <c r="B325" s="762" t="s">
        <v>136</v>
      </c>
      <c r="C325" s="749"/>
      <c r="D325" s="749"/>
      <c r="E325" s="749"/>
      <c r="F325" s="749"/>
    </row>
    <row r="326" spans="2:6" ht="24" hidden="1" customHeight="1" thickBot="1">
      <c r="B326" s="762" t="s">
        <v>141</v>
      </c>
      <c r="C326" s="749"/>
      <c r="D326" s="749"/>
      <c r="E326" s="749"/>
      <c r="F326" s="749"/>
    </row>
    <row r="327" spans="2:6" ht="24" hidden="1" customHeight="1" thickBot="1">
      <c r="B327" s="762" t="s">
        <v>142</v>
      </c>
      <c r="C327" s="749"/>
      <c r="D327" s="749"/>
      <c r="E327" s="749"/>
      <c r="F327" s="749"/>
    </row>
    <row r="328" spans="2:6" ht="24" hidden="1" customHeight="1" thickBot="1">
      <c r="B328" s="762" t="s">
        <v>143</v>
      </c>
      <c r="C328" s="749"/>
      <c r="D328" s="749"/>
      <c r="E328" s="749"/>
      <c r="F328" s="749"/>
    </row>
    <row r="329" spans="2:6" ht="24" hidden="1" customHeight="1" thickBot="1">
      <c r="B329" s="761" t="s">
        <v>42</v>
      </c>
      <c r="C329" s="751">
        <f>C330+C331+C332+C333</f>
        <v>0</v>
      </c>
      <c r="D329" s="751">
        <f>D330+D331+D332+D333</f>
        <v>0</v>
      </c>
      <c r="E329" s="751">
        <f>E330+E331+E332+E333</f>
        <v>0</v>
      </c>
      <c r="F329" s="751">
        <f>F330+F331+F332+F333</f>
        <v>0</v>
      </c>
    </row>
    <row r="330" spans="2:6" ht="24" hidden="1" customHeight="1" thickBot="1">
      <c r="B330" s="762" t="s">
        <v>136</v>
      </c>
      <c r="C330" s="751">
        <v>0</v>
      </c>
      <c r="D330" s="749"/>
      <c r="E330" s="749"/>
      <c r="F330" s="749"/>
    </row>
    <row r="331" spans="2:6" ht="24" hidden="1" customHeight="1" thickBot="1">
      <c r="B331" s="762" t="s">
        <v>141</v>
      </c>
      <c r="C331" s="751"/>
      <c r="D331" s="749"/>
      <c r="E331" s="749"/>
      <c r="F331" s="749"/>
    </row>
    <row r="332" spans="2:6" ht="24" hidden="1" customHeight="1" thickBot="1">
      <c r="B332" s="762" t="s">
        <v>142</v>
      </c>
      <c r="C332" s="751"/>
      <c r="D332" s="749"/>
      <c r="E332" s="749"/>
      <c r="F332" s="749"/>
    </row>
    <row r="333" spans="2:6" ht="24" hidden="1" customHeight="1" thickBot="1">
      <c r="B333" s="762" t="s">
        <v>143</v>
      </c>
      <c r="C333" s="751"/>
      <c r="D333" s="749"/>
      <c r="E333" s="749"/>
      <c r="F333" s="749"/>
    </row>
    <row r="334" spans="2:6" ht="24" hidden="1" customHeight="1" thickBot="1">
      <c r="B334" s="763" t="s">
        <v>147</v>
      </c>
      <c r="C334" s="751">
        <f>C324+C329</f>
        <v>0</v>
      </c>
      <c r="D334" s="751">
        <f>D324+D329</f>
        <v>0</v>
      </c>
      <c r="E334" s="751">
        <f>E324+E329</f>
        <v>0</v>
      </c>
      <c r="F334" s="751">
        <f>F324+F329</f>
        <v>0</v>
      </c>
    </row>
    <row r="335" spans="2:6" ht="24" hidden="1" customHeight="1" thickBot="1">
      <c r="B335" s="772" t="s">
        <v>43</v>
      </c>
      <c r="C335" s="2056"/>
      <c r="D335" s="2057"/>
      <c r="E335" s="2057"/>
      <c r="F335" s="2058"/>
    </row>
    <row r="336" spans="2:6" ht="24" hidden="1" customHeight="1" thickBot="1">
      <c r="B336" s="764" t="s">
        <v>64</v>
      </c>
      <c r="C336" s="768"/>
      <c r="D336" s="769" t="s">
        <v>138</v>
      </c>
      <c r="E336" s="770"/>
      <c r="F336" s="771"/>
    </row>
    <row r="337" spans="2:12" ht="24" hidden="1" customHeight="1" thickBot="1">
      <c r="B337" s="693" t="s">
        <v>14</v>
      </c>
      <c r="C337" s="2059"/>
      <c r="D337" s="2060"/>
      <c r="E337" s="2060"/>
      <c r="F337" s="2061"/>
    </row>
    <row r="338" spans="2:12" ht="24" hidden="1" customHeight="1" thickBot="1">
      <c r="B338" s="693" t="s">
        <v>15</v>
      </c>
      <c r="C338" s="2062"/>
      <c r="D338" s="2063"/>
      <c r="E338" s="2063"/>
      <c r="F338" s="2064"/>
      <c r="H338" s="712"/>
      <c r="I338" s="712"/>
      <c r="J338" s="712"/>
      <c r="K338" s="712"/>
      <c r="L338" s="712"/>
    </row>
    <row r="339" spans="2:12" ht="24" hidden="1" customHeight="1">
      <c r="B339" s="2051"/>
      <c r="C339" s="757">
        <v>2021</v>
      </c>
      <c r="D339" s="757">
        <v>2022</v>
      </c>
      <c r="E339" s="757">
        <v>2023</v>
      </c>
      <c r="F339" s="757">
        <v>2024</v>
      </c>
    </row>
    <row r="340" spans="2:12" ht="24" hidden="1" customHeight="1" thickBot="1">
      <c r="B340" s="2052"/>
      <c r="C340" s="758" t="s">
        <v>7</v>
      </c>
      <c r="D340" s="758" t="s">
        <v>8</v>
      </c>
      <c r="E340" s="758" t="s">
        <v>8</v>
      </c>
      <c r="F340" s="758" t="s">
        <v>8</v>
      </c>
    </row>
    <row r="341" spans="2:12" ht="24" hidden="1" customHeight="1" thickBot="1">
      <c r="B341" s="693" t="s">
        <v>16</v>
      </c>
      <c r="C341" s="693"/>
      <c r="D341" s="693"/>
      <c r="E341" s="693"/>
      <c r="F341" s="693"/>
    </row>
    <row r="342" spans="2:12" ht="24" hidden="1" customHeight="1" thickBot="1">
      <c r="B342" s="693" t="s">
        <v>17</v>
      </c>
      <c r="C342" s="759">
        <f>C360</f>
        <v>0</v>
      </c>
      <c r="D342" s="759">
        <f>D360</f>
        <v>0</v>
      </c>
      <c r="E342" s="759">
        <f>E360</f>
        <v>0</v>
      </c>
      <c r="F342" s="759">
        <f>F360</f>
        <v>0</v>
      </c>
    </row>
    <row r="343" spans="2:12" ht="24" hidden="1" customHeight="1" thickBot="1">
      <c r="B343" s="693" t="s">
        <v>18</v>
      </c>
      <c r="C343" s="759" t="e">
        <f>C342/C341</f>
        <v>#DIV/0!</v>
      </c>
      <c r="D343" s="759" t="e">
        <f>D342/D341</f>
        <v>#DIV/0!</v>
      </c>
      <c r="E343" s="759" t="e">
        <f>E342/E341</f>
        <v>#DIV/0!</v>
      </c>
      <c r="F343" s="759" t="e">
        <f>F342/F341</f>
        <v>#DIV/0!</v>
      </c>
    </row>
    <row r="344" spans="2:12" ht="24" hidden="1" customHeight="1" thickBot="1">
      <c r="B344" s="693" t="s">
        <v>19</v>
      </c>
      <c r="C344" s="747" t="s">
        <v>20</v>
      </c>
      <c r="D344" s="760" t="e">
        <f>D341/C341-1</f>
        <v>#DIV/0!</v>
      </c>
      <c r="E344" s="760" t="e">
        <f t="shared" ref="E344:F346" si="8">E341/D341-1</f>
        <v>#DIV/0!</v>
      </c>
      <c r="F344" s="760" t="e">
        <f t="shared" si="8"/>
        <v>#DIV/0!</v>
      </c>
    </row>
    <row r="345" spans="2:12" ht="24" hidden="1" customHeight="1" thickBot="1">
      <c r="B345" s="693" t="s">
        <v>21</v>
      </c>
      <c r="C345" s="747" t="s">
        <v>20</v>
      </c>
      <c r="D345" s="760" t="e">
        <f>D342/C342-1</f>
        <v>#DIV/0!</v>
      </c>
      <c r="E345" s="760" t="e">
        <f t="shared" si="8"/>
        <v>#DIV/0!</v>
      </c>
      <c r="F345" s="760" t="e">
        <f t="shared" si="8"/>
        <v>#DIV/0!</v>
      </c>
    </row>
    <row r="346" spans="2:12" ht="24" hidden="1" customHeight="1" thickBot="1">
      <c r="B346" s="693" t="s">
        <v>22</v>
      </c>
      <c r="C346" s="747" t="s">
        <v>20</v>
      </c>
      <c r="D346" s="760" t="e">
        <f>D343/C343-1</f>
        <v>#DIV/0!</v>
      </c>
      <c r="E346" s="760" t="e">
        <f t="shared" si="8"/>
        <v>#DIV/0!</v>
      </c>
      <c r="F346" s="760" t="e">
        <f t="shared" si="8"/>
        <v>#DIV/0!</v>
      </c>
    </row>
    <row r="347" spans="2:12" ht="24" hidden="1" customHeight="1" thickBot="1">
      <c r="B347" s="2053" t="s">
        <v>97</v>
      </c>
      <c r="C347" s="2054"/>
      <c r="D347" s="2054"/>
      <c r="E347" s="2054"/>
      <c r="F347" s="2055"/>
    </row>
    <row r="348" spans="2:12" ht="24" hidden="1" customHeight="1">
      <c r="B348" s="2051"/>
      <c r="C348" s="757">
        <v>2019</v>
      </c>
      <c r="D348" s="757">
        <v>2020</v>
      </c>
      <c r="E348" s="757">
        <v>2021</v>
      </c>
      <c r="F348" s="757">
        <v>2022</v>
      </c>
    </row>
    <row r="349" spans="2:12" ht="24" hidden="1" customHeight="1" thickBot="1">
      <c r="B349" s="2052"/>
      <c r="C349" s="758" t="s">
        <v>7</v>
      </c>
      <c r="D349" s="758" t="s">
        <v>8</v>
      </c>
      <c r="E349" s="758" t="s">
        <v>8</v>
      </c>
      <c r="F349" s="758" t="s">
        <v>8</v>
      </c>
    </row>
    <row r="350" spans="2:12" ht="24" hidden="1" customHeight="1" thickBot="1">
      <c r="B350" s="761" t="s">
        <v>41</v>
      </c>
      <c r="C350" s="749">
        <f>C351+C352+C353+C354</f>
        <v>0</v>
      </c>
      <c r="D350" s="749">
        <f>D351+D352+D353+D354</f>
        <v>0</v>
      </c>
      <c r="E350" s="749">
        <f>E351+E352+E353+E354</f>
        <v>0</v>
      </c>
      <c r="F350" s="749">
        <f>F351+F352+F353+F354</f>
        <v>0</v>
      </c>
    </row>
    <row r="351" spans="2:12" ht="24" hidden="1" customHeight="1" thickBot="1">
      <c r="B351" s="762" t="s">
        <v>136</v>
      </c>
      <c r="C351" s="749"/>
      <c r="D351" s="749"/>
      <c r="E351" s="749"/>
      <c r="F351" s="749"/>
    </row>
    <row r="352" spans="2:12" ht="24" hidden="1" customHeight="1" thickBot="1">
      <c r="B352" s="762" t="s">
        <v>141</v>
      </c>
      <c r="C352" s="749"/>
      <c r="D352" s="749"/>
      <c r="E352" s="749"/>
      <c r="F352" s="749"/>
    </row>
    <row r="353" spans="2:6" ht="24" hidden="1" customHeight="1" thickBot="1">
      <c r="B353" s="762" t="s">
        <v>142</v>
      </c>
      <c r="C353" s="749"/>
      <c r="D353" s="749"/>
      <c r="E353" s="749"/>
      <c r="F353" s="749"/>
    </row>
    <row r="354" spans="2:6" ht="24" hidden="1" customHeight="1" thickBot="1">
      <c r="B354" s="762" t="s">
        <v>143</v>
      </c>
      <c r="C354" s="749"/>
      <c r="D354" s="749"/>
      <c r="E354" s="749"/>
      <c r="F354" s="749"/>
    </row>
    <row r="355" spans="2:6" ht="24" hidden="1" customHeight="1" thickBot="1">
      <c r="B355" s="761" t="s">
        <v>42</v>
      </c>
      <c r="C355" s="751">
        <f>C356+C357+C358+C359</f>
        <v>0</v>
      </c>
      <c r="D355" s="751">
        <f>D356+D357+D358+D359</f>
        <v>0</v>
      </c>
      <c r="E355" s="751">
        <f>E356+E357+E358+E359</f>
        <v>0</v>
      </c>
      <c r="F355" s="751">
        <f>F356+F357+F358+F359</f>
        <v>0</v>
      </c>
    </row>
    <row r="356" spans="2:6" ht="24" hidden="1" customHeight="1" thickBot="1">
      <c r="B356" s="762" t="s">
        <v>136</v>
      </c>
      <c r="C356" s="751">
        <v>0</v>
      </c>
      <c r="D356" s="751"/>
      <c r="E356" s="751"/>
      <c r="F356" s="751"/>
    </row>
    <row r="357" spans="2:6" ht="24" hidden="1" customHeight="1" thickBot="1">
      <c r="B357" s="762" t="s">
        <v>141</v>
      </c>
      <c r="C357" s="751"/>
      <c r="D357" s="751"/>
      <c r="E357" s="751"/>
      <c r="F357" s="751"/>
    </row>
    <row r="358" spans="2:6" ht="24" hidden="1" customHeight="1" thickBot="1">
      <c r="B358" s="762" t="s">
        <v>142</v>
      </c>
      <c r="C358" s="751"/>
      <c r="D358" s="751"/>
      <c r="E358" s="751"/>
      <c r="F358" s="751"/>
    </row>
    <row r="359" spans="2:6" ht="24" hidden="1" customHeight="1" thickBot="1">
      <c r="B359" s="762" t="s">
        <v>143</v>
      </c>
      <c r="C359" s="751"/>
      <c r="D359" s="751"/>
      <c r="E359" s="751"/>
      <c r="F359" s="751"/>
    </row>
    <row r="360" spans="2:6" ht="24" hidden="1" customHeight="1" thickBot="1">
      <c r="B360" s="763" t="s">
        <v>47</v>
      </c>
      <c r="C360" s="773">
        <f>C350+C355</f>
        <v>0</v>
      </c>
      <c r="D360" s="773">
        <f>D350+D355</f>
        <v>0</v>
      </c>
      <c r="E360" s="773">
        <f>E350+E355</f>
        <v>0</v>
      </c>
      <c r="F360" s="773">
        <f>F350+F355</f>
        <v>0</v>
      </c>
    </row>
    <row r="361" spans="2:6" ht="24" customHeight="1" thickBot="1">
      <c r="B361" s="774"/>
      <c r="C361" s="775"/>
      <c r="D361" s="775"/>
      <c r="E361" s="775"/>
      <c r="F361" s="775"/>
    </row>
    <row r="362" spans="2:6" ht="24" customHeight="1" thickBot="1">
      <c r="B362" s="698" t="s">
        <v>49</v>
      </c>
      <c r="C362" s="776">
        <f>SUM(C342+C316+C291+C266+C237+C210+C184+C106+C69+C31+C143)</f>
        <v>134600</v>
      </c>
      <c r="D362" s="776">
        <f>SUM(D342+D316+D291+D266+D237+D210+D184+D106+D69+D31+D143)</f>
        <v>135760</v>
      </c>
      <c r="E362" s="776">
        <f>SUM(E342+E316+E291+E266+E237+E210+E184+E106+E69+E31+E143)</f>
        <v>132500</v>
      </c>
      <c r="F362" s="776">
        <f>SUM(F342+F316+F291+F266+F237+F210+F184+F106+F69+F31+F143)</f>
        <v>134500</v>
      </c>
    </row>
    <row r="363" spans="2:6" ht="24" customHeight="1" thickBot="1">
      <c r="B363" s="698" t="s">
        <v>50</v>
      </c>
      <c r="C363" s="776">
        <f>SUM(C360+C334+C309+C284+C255+C228+C202+C135+C98+C60+C172)</f>
        <v>134600</v>
      </c>
      <c r="D363" s="776">
        <f>SUM(D360+D334+D309+D284+D255+D228+D202+D135+D98+D60+D172)</f>
        <v>135760</v>
      </c>
      <c r="E363" s="776">
        <f>SUM(E360+E334+E309+E284+E255+E228+E202+E135+E98+E60+E172)</f>
        <v>132500</v>
      </c>
      <c r="F363" s="776">
        <f>SUM(F360+F334+F309+F284+F255+F228+F202+F135+F98+F60+F172)</f>
        <v>134500</v>
      </c>
    </row>
    <row r="364" spans="2:6" ht="24" customHeight="1" thickBot="1">
      <c r="B364" s="761" t="s">
        <v>23</v>
      </c>
      <c r="C364" s="753">
        <f>C365+C366</f>
        <v>10512</v>
      </c>
      <c r="D364" s="753">
        <f>D365+D366</f>
        <v>10512</v>
      </c>
      <c r="E364" s="753">
        <f>E365+E366</f>
        <v>10512</v>
      </c>
      <c r="F364" s="753">
        <f>F365+F366</f>
        <v>10512</v>
      </c>
    </row>
    <row r="365" spans="2:6" ht="24" customHeight="1" thickBot="1">
      <c r="B365" s="762" t="s">
        <v>136</v>
      </c>
      <c r="C365" s="751">
        <f t="shared" ref="C365:F366" si="9">C40+C77+C114</f>
        <v>10512</v>
      </c>
      <c r="D365" s="751">
        <f t="shared" si="9"/>
        <v>10512</v>
      </c>
      <c r="E365" s="751">
        <f t="shared" si="9"/>
        <v>10512</v>
      </c>
      <c r="F365" s="751">
        <f t="shared" si="9"/>
        <v>10512</v>
      </c>
    </row>
    <row r="366" spans="2:6" ht="24" customHeight="1" thickBot="1">
      <c r="B366" s="762" t="s">
        <v>148</v>
      </c>
      <c r="C366" s="751">
        <f t="shared" si="9"/>
        <v>0</v>
      </c>
      <c r="D366" s="751">
        <f t="shared" si="9"/>
        <v>0</v>
      </c>
      <c r="E366" s="751">
        <f t="shared" si="9"/>
        <v>0</v>
      </c>
      <c r="F366" s="751">
        <f t="shared" si="9"/>
        <v>0</v>
      </c>
    </row>
    <row r="367" spans="2:6" ht="24" customHeight="1" thickBot="1">
      <c r="B367" s="761" t="s">
        <v>24</v>
      </c>
      <c r="C367" s="753">
        <f>C368+C369</f>
        <v>1743</v>
      </c>
      <c r="D367" s="753">
        <f>D368+D369</f>
        <v>1743</v>
      </c>
      <c r="E367" s="753">
        <f>E368+E369</f>
        <v>1743</v>
      </c>
      <c r="F367" s="753">
        <f>F368+F369</f>
        <v>1743</v>
      </c>
    </row>
    <row r="368" spans="2:6" ht="24" customHeight="1" thickBot="1">
      <c r="B368" s="762" t="s">
        <v>136</v>
      </c>
      <c r="C368" s="749">
        <f>C43+C80+C117</f>
        <v>1743</v>
      </c>
      <c r="D368" s="749">
        <f>D43+D80+D117</f>
        <v>1743</v>
      </c>
      <c r="E368" s="749">
        <f>E43+E80+E117</f>
        <v>1743</v>
      </c>
      <c r="F368" s="749">
        <f>F43+F80+F117</f>
        <v>1743</v>
      </c>
    </row>
    <row r="369" spans="2:6" ht="24" customHeight="1" thickBot="1">
      <c r="B369" s="762" t="s">
        <v>148</v>
      </c>
      <c r="C369" s="751">
        <f>C44+C81+C115</f>
        <v>0</v>
      </c>
      <c r="D369" s="751">
        <f>D44+D81+D115</f>
        <v>0</v>
      </c>
      <c r="E369" s="751">
        <f>E44+E81+E115</f>
        <v>0</v>
      </c>
      <c r="F369" s="751">
        <f>F44+F81+F115</f>
        <v>0</v>
      </c>
    </row>
    <row r="370" spans="2:6" ht="24" customHeight="1" thickBot="1">
      <c r="B370" s="761" t="s">
        <v>25</v>
      </c>
      <c r="C370" s="753">
        <f>C371+C372</f>
        <v>8245</v>
      </c>
      <c r="D370" s="753">
        <f>D371+D372</f>
        <v>9505</v>
      </c>
      <c r="E370" s="753">
        <f>E371+E372</f>
        <v>6245</v>
      </c>
      <c r="F370" s="753">
        <f>F371+F372</f>
        <v>8245</v>
      </c>
    </row>
    <row r="371" spans="2:6" ht="24" customHeight="1" thickBot="1">
      <c r="B371" s="762" t="s">
        <v>136</v>
      </c>
      <c r="C371" s="751">
        <f>C46+C83+C120+C157</f>
        <v>8245</v>
      </c>
      <c r="D371" s="751">
        <f>D46+D83+D120+D157</f>
        <v>9505</v>
      </c>
      <c r="E371" s="751">
        <f>E46+E83+E120+E157</f>
        <v>6245</v>
      </c>
      <c r="F371" s="751">
        <f>F46+F83+F120+F157</f>
        <v>8245</v>
      </c>
    </row>
    <row r="372" spans="2:6" ht="24" customHeight="1" thickBot="1">
      <c r="B372" s="762" t="s">
        <v>148</v>
      </c>
      <c r="C372" s="751">
        <v>0</v>
      </c>
      <c r="D372" s="751">
        <v>0</v>
      </c>
      <c r="E372" s="751">
        <v>0</v>
      </c>
      <c r="F372" s="751">
        <v>0</v>
      </c>
    </row>
    <row r="373" spans="2:6" ht="24" customHeight="1" thickBot="1">
      <c r="B373" s="761" t="s">
        <v>26</v>
      </c>
      <c r="C373" s="753">
        <f>C374+C375</f>
        <v>0</v>
      </c>
      <c r="D373" s="753">
        <f>D374+D375</f>
        <v>0</v>
      </c>
      <c r="E373" s="753">
        <f>E374+E375</f>
        <v>0</v>
      </c>
      <c r="F373" s="753">
        <f>F374+F375</f>
        <v>0</v>
      </c>
    </row>
    <row r="374" spans="2:6" ht="24" customHeight="1" thickBot="1">
      <c r="B374" s="762" t="s">
        <v>136</v>
      </c>
      <c r="C374" s="749">
        <f t="shared" ref="C374:F375" si="10">C49+C86+C123</f>
        <v>0</v>
      </c>
      <c r="D374" s="749">
        <f t="shared" si="10"/>
        <v>0</v>
      </c>
      <c r="E374" s="749">
        <f t="shared" si="10"/>
        <v>0</v>
      </c>
      <c r="F374" s="749">
        <f t="shared" si="10"/>
        <v>0</v>
      </c>
    </row>
    <row r="375" spans="2:6" ht="24" customHeight="1" thickBot="1">
      <c r="B375" s="762" t="s">
        <v>148</v>
      </c>
      <c r="C375" s="751">
        <f t="shared" si="10"/>
        <v>0</v>
      </c>
      <c r="D375" s="751">
        <f t="shared" si="10"/>
        <v>0</v>
      </c>
      <c r="E375" s="751">
        <f t="shared" si="10"/>
        <v>0</v>
      </c>
      <c r="F375" s="751">
        <f t="shared" si="10"/>
        <v>0</v>
      </c>
    </row>
    <row r="376" spans="2:6" ht="24" customHeight="1" thickBot="1">
      <c r="B376" s="761" t="s">
        <v>27</v>
      </c>
      <c r="C376" s="753">
        <f>C377+C378</f>
        <v>113000</v>
      </c>
      <c r="D376" s="753">
        <f>D377+D378</f>
        <v>113000</v>
      </c>
      <c r="E376" s="753">
        <f>E377+E378</f>
        <v>113000</v>
      </c>
      <c r="F376" s="753">
        <f>F377+F378</f>
        <v>113000</v>
      </c>
    </row>
    <row r="377" spans="2:6" ht="24" customHeight="1" thickBot="1">
      <c r="B377" s="762" t="s">
        <v>136</v>
      </c>
      <c r="C377" s="749">
        <f t="shared" ref="C377:F378" si="11">C52+C89+C126</f>
        <v>113000</v>
      </c>
      <c r="D377" s="749">
        <f t="shared" si="11"/>
        <v>113000</v>
      </c>
      <c r="E377" s="749">
        <f t="shared" si="11"/>
        <v>113000</v>
      </c>
      <c r="F377" s="749">
        <f t="shared" si="11"/>
        <v>113000</v>
      </c>
    </row>
    <row r="378" spans="2:6" ht="24" customHeight="1" thickBot="1">
      <c r="B378" s="762" t="s">
        <v>148</v>
      </c>
      <c r="C378" s="751">
        <f t="shared" si="11"/>
        <v>0</v>
      </c>
      <c r="D378" s="751">
        <f t="shared" si="11"/>
        <v>0</v>
      </c>
      <c r="E378" s="751">
        <f t="shared" si="11"/>
        <v>0</v>
      </c>
      <c r="F378" s="751">
        <f t="shared" si="11"/>
        <v>0</v>
      </c>
    </row>
    <row r="379" spans="2:6" ht="24" customHeight="1" thickBot="1">
      <c r="B379" s="761" t="s">
        <v>28</v>
      </c>
      <c r="C379" s="753">
        <f>C380+C381</f>
        <v>0</v>
      </c>
      <c r="D379" s="753">
        <f>D380+D381</f>
        <v>0</v>
      </c>
      <c r="E379" s="753">
        <f>E380+E381</f>
        <v>0</v>
      </c>
      <c r="F379" s="753">
        <f>F380+F381</f>
        <v>0</v>
      </c>
    </row>
    <row r="380" spans="2:6" ht="24" customHeight="1" thickBot="1">
      <c r="B380" s="762" t="s">
        <v>136</v>
      </c>
      <c r="C380" s="749">
        <f t="shared" ref="C380:F381" si="12">C55+C92+C129</f>
        <v>0</v>
      </c>
      <c r="D380" s="749">
        <f t="shared" si="12"/>
        <v>0</v>
      </c>
      <c r="E380" s="749">
        <f t="shared" si="12"/>
        <v>0</v>
      </c>
      <c r="F380" s="749">
        <f t="shared" si="12"/>
        <v>0</v>
      </c>
    </row>
    <row r="381" spans="2:6" ht="24" customHeight="1" thickBot="1">
      <c r="B381" s="762" t="s">
        <v>148</v>
      </c>
      <c r="C381" s="751">
        <f t="shared" si="12"/>
        <v>0</v>
      </c>
      <c r="D381" s="751">
        <f t="shared" si="12"/>
        <v>0</v>
      </c>
      <c r="E381" s="751">
        <f t="shared" si="12"/>
        <v>0</v>
      </c>
      <c r="F381" s="751">
        <f t="shared" si="12"/>
        <v>0</v>
      </c>
    </row>
    <row r="382" spans="2:6" ht="24" customHeight="1" thickBot="1">
      <c r="B382" s="761" t="s">
        <v>29</v>
      </c>
      <c r="C382" s="753">
        <f>C94+C57</f>
        <v>100</v>
      </c>
      <c r="D382" s="753">
        <f>D94+D57</f>
        <v>0</v>
      </c>
      <c r="E382" s="753">
        <f>E94+E57</f>
        <v>0</v>
      </c>
      <c r="F382" s="753">
        <f>F94+F57</f>
        <v>0</v>
      </c>
    </row>
    <row r="383" spans="2:6" ht="24" customHeight="1" thickBot="1">
      <c r="B383" s="762" t="s">
        <v>136</v>
      </c>
      <c r="C383" s="749">
        <f t="shared" ref="C383:F384" si="13">C58+C95+C132</f>
        <v>100</v>
      </c>
      <c r="D383" s="749">
        <f t="shared" si="13"/>
        <v>0</v>
      </c>
      <c r="E383" s="749">
        <f t="shared" si="13"/>
        <v>0</v>
      </c>
      <c r="F383" s="749">
        <f t="shared" si="13"/>
        <v>0</v>
      </c>
    </row>
    <row r="384" spans="2:6" ht="24" customHeight="1" thickBot="1">
      <c r="B384" s="762" t="s">
        <v>148</v>
      </c>
      <c r="C384" s="751">
        <f t="shared" si="13"/>
        <v>0</v>
      </c>
      <c r="D384" s="751">
        <f t="shared" si="13"/>
        <v>0</v>
      </c>
      <c r="E384" s="751">
        <f t="shared" si="13"/>
        <v>0</v>
      </c>
      <c r="F384" s="751">
        <f t="shared" si="13"/>
        <v>0</v>
      </c>
    </row>
    <row r="385" spans="2:6" ht="24" customHeight="1" thickBot="1">
      <c r="B385" s="761" t="s">
        <v>51</v>
      </c>
      <c r="C385" s="751">
        <f>SUM(C350+C324+C299+C274+C245+C218+C192)</f>
        <v>0</v>
      </c>
      <c r="D385" s="751">
        <f t="shared" ref="D385:F386" si="14">SUM(D350+D324+D299+D274+D245+D218+D192)</f>
        <v>0</v>
      </c>
      <c r="E385" s="751">
        <f t="shared" si="14"/>
        <v>0</v>
      </c>
      <c r="F385" s="751">
        <f t="shared" si="14"/>
        <v>0</v>
      </c>
    </row>
    <row r="386" spans="2:6" ht="24" customHeight="1" thickBot="1">
      <c r="B386" s="762" t="s">
        <v>136</v>
      </c>
      <c r="C386" s="749">
        <f>SUM(C351+C325+C300+C275+C246+C219+C193)</f>
        <v>0</v>
      </c>
      <c r="D386" s="749">
        <f t="shared" si="14"/>
        <v>0</v>
      </c>
      <c r="E386" s="749">
        <f t="shared" si="14"/>
        <v>0</v>
      </c>
      <c r="F386" s="749">
        <f t="shared" si="14"/>
        <v>0</v>
      </c>
    </row>
    <row r="387" spans="2:6" ht="24" customHeight="1" thickBot="1">
      <c r="B387" s="762" t="s">
        <v>149</v>
      </c>
      <c r="C387" s="749">
        <f>SUM(C352+C326+C301+C276+C247+C220+C194)</f>
        <v>0</v>
      </c>
      <c r="D387" s="749">
        <f>SUM(D352+D326+D301+D276+D247+D220+D194)</f>
        <v>0</v>
      </c>
      <c r="E387" s="749">
        <f>SUM(E352+E326+E301+E276+E247+E220+E194)</f>
        <v>0</v>
      </c>
      <c r="F387" s="749">
        <f>SUM(F352+F326+F301+F276+F247+F220+F194)</f>
        <v>0</v>
      </c>
    </row>
    <row r="388" spans="2:6" ht="24" customHeight="1" thickBot="1">
      <c r="B388" s="762" t="s">
        <v>142</v>
      </c>
      <c r="C388" s="749">
        <f>SUM(C353+C327+C302+C277+C248+C221+C195)</f>
        <v>0</v>
      </c>
      <c r="D388" s="749">
        <f t="shared" ref="D388:F389" si="15">SUM(D353+D327+D302+D277+D248+D221+D195)</f>
        <v>0</v>
      </c>
      <c r="E388" s="749">
        <f t="shared" si="15"/>
        <v>0</v>
      </c>
      <c r="F388" s="749">
        <f t="shared" si="15"/>
        <v>0</v>
      </c>
    </row>
    <row r="389" spans="2:6" ht="24" customHeight="1" thickBot="1">
      <c r="B389" s="762" t="s">
        <v>143</v>
      </c>
      <c r="C389" s="749">
        <f>SUM(C354+C328+C303+C278+C249+C222+C196)</f>
        <v>0</v>
      </c>
      <c r="D389" s="749">
        <f t="shared" si="15"/>
        <v>0</v>
      </c>
      <c r="E389" s="749">
        <f t="shared" si="15"/>
        <v>0</v>
      </c>
      <c r="F389" s="749">
        <f t="shared" si="15"/>
        <v>0</v>
      </c>
    </row>
    <row r="390" spans="2:6" ht="24" customHeight="1" thickBot="1">
      <c r="B390" s="761" t="s">
        <v>52</v>
      </c>
      <c r="C390" s="753">
        <f>SUM(C391:C394)</f>
        <v>1000</v>
      </c>
      <c r="D390" s="753">
        <f>SUM(D391:D394)</f>
        <v>1000</v>
      </c>
      <c r="E390" s="753">
        <f>SUM(E391:E394)</f>
        <v>1000</v>
      </c>
      <c r="F390" s="753">
        <f>SUM(F391:F394)</f>
        <v>1000</v>
      </c>
    </row>
    <row r="391" spans="2:6" ht="24" customHeight="1" thickBot="1">
      <c r="B391" s="762" t="s">
        <v>136</v>
      </c>
      <c r="C391" s="749">
        <f>SUM(C356+C330+C305+C280+C251+C224+C198+C250)</f>
        <v>1000</v>
      </c>
      <c r="D391" s="749">
        <f>SUM(D356+D330+D305+D280+D251+D224+D198+D250)</f>
        <v>1000</v>
      </c>
      <c r="E391" s="749">
        <f>SUM(E356+E330+E305+E280+E251+E224+E198+E250)</f>
        <v>1000</v>
      </c>
      <c r="F391" s="749">
        <f>SUM(F356+F330+F305+F280+F251+F224+F198+F250)</f>
        <v>1000</v>
      </c>
    </row>
    <row r="392" spans="2:6" ht="24" customHeight="1" thickBot="1">
      <c r="B392" s="762" t="s">
        <v>149</v>
      </c>
      <c r="C392" s="749">
        <f t="shared" ref="C392:F394" si="16">SUM(C357+C331+C306+C281+C252+C225+C199)</f>
        <v>0</v>
      </c>
      <c r="D392" s="749">
        <f t="shared" si="16"/>
        <v>0</v>
      </c>
      <c r="E392" s="749">
        <f t="shared" si="16"/>
        <v>0</v>
      </c>
      <c r="F392" s="749">
        <f t="shared" si="16"/>
        <v>0</v>
      </c>
    </row>
    <row r="393" spans="2:6" ht="24" customHeight="1" thickBot="1">
      <c r="B393" s="762" t="s">
        <v>142</v>
      </c>
      <c r="C393" s="749">
        <f t="shared" si="16"/>
        <v>0</v>
      </c>
      <c r="D393" s="749">
        <f t="shared" si="16"/>
        <v>0</v>
      </c>
      <c r="E393" s="749">
        <f t="shared" si="16"/>
        <v>0</v>
      </c>
      <c r="F393" s="749">
        <f t="shared" si="16"/>
        <v>0</v>
      </c>
    </row>
    <row r="394" spans="2:6" ht="24" customHeight="1" thickBot="1">
      <c r="B394" s="762" t="s">
        <v>143</v>
      </c>
      <c r="C394" s="749">
        <f t="shared" si="16"/>
        <v>0</v>
      </c>
      <c r="D394" s="749">
        <f t="shared" si="16"/>
        <v>0</v>
      </c>
      <c r="E394" s="749">
        <f t="shared" si="16"/>
        <v>0</v>
      </c>
      <c r="F394" s="749">
        <f t="shared" si="16"/>
        <v>0</v>
      </c>
    </row>
    <row r="395" spans="2:6" ht="24" customHeight="1" thickBot="1">
      <c r="B395" s="777" t="s">
        <v>31</v>
      </c>
      <c r="C395" s="778">
        <f>IF(C363-C362=0,0,"Error")</f>
        <v>0</v>
      </c>
      <c r="D395" s="778">
        <f>IF(D363-D362=0,0,"Error")</f>
        <v>0</v>
      </c>
      <c r="E395" s="778">
        <f>IF(E363-E362=0,0,"Error")</f>
        <v>0</v>
      </c>
      <c r="F395" s="778">
        <f>IF(F363-F362=0,0,"Error")</f>
        <v>0</v>
      </c>
    </row>
    <row r="396" spans="2:6" ht="24" customHeight="1">
      <c r="B396" s="779"/>
      <c r="C396" s="780"/>
      <c r="D396" s="780"/>
      <c r="E396" s="780"/>
      <c r="F396" s="780"/>
    </row>
  </sheetData>
  <mergeCells count="87">
    <mergeCell ref="B8:F8"/>
    <mergeCell ref="A2:G2"/>
    <mergeCell ref="B3:F3"/>
    <mergeCell ref="C5:F5"/>
    <mergeCell ref="C6:F6"/>
    <mergeCell ref="C7:F7"/>
    <mergeCell ref="B36:F36"/>
    <mergeCell ref="B9:F11"/>
    <mergeCell ref="C12:F12"/>
    <mergeCell ref="B13:B14"/>
    <mergeCell ref="C18:F18"/>
    <mergeCell ref="B19:F19"/>
    <mergeCell ref="B23:F23"/>
    <mergeCell ref="B24:F24"/>
    <mergeCell ref="C25:F25"/>
    <mergeCell ref="C26:F26"/>
    <mergeCell ref="C27:F27"/>
    <mergeCell ref="B28:B29"/>
    <mergeCell ref="B111:F111"/>
    <mergeCell ref="B37:B38"/>
    <mergeCell ref="C62:F62"/>
    <mergeCell ref="C63:F63"/>
    <mergeCell ref="C64:F64"/>
    <mergeCell ref="B66:B67"/>
    <mergeCell ref="B74:F74"/>
    <mergeCell ref="B75:B76"/>
    <mergeCell ref="C100:F100"/>
    <mergeCell ref="C101:F101"/>
    <mergeCell ref="C102:F102"/>
    <mergeCell ref="B103:B104"/>
    <mergeCell ref="C178:F178"/>
    <mergeCell ref="B112:B113"/>
    <mergeCell ref="C137:F137"/>
    <mergeCell ref="C138:F138"/>
    <mergeCell ref="C139:F139"/>
    <mergeCell ref="B140:B141"/>
    <mergeCell ref="B148:F148"/>
    <mergeCell ref="B149:B150"/>
    <mergeCell ref="B174:F174"/>
    <mergeCell ref="B175:F175"/>
    <mergeCell ref="C176:F176"/>
    <mergeCell ref="E177:F177"/>
    <mergeCell ref="C230:F230"/>
    <mergeCell ref="C179:F179"/>
    <mergeCell ref="C180:F180"/>
    <mergeCell ref="B181:B182"/>
    <mergeCell ref="B189:F189"/>
    <mergeCell ref="C203:F203"/>
    <mergeCell ref="E204:F204"/>
    <mergeCell ref="C205:F205"/>
    <mergeCell ref="C206:F206"/>
    <mergeCell ref="B207:B208"/>
    <mergeCell ref="B215:F215"/>
    <mergeCell ref="B229:F229"/>
    <mergeCell ref="C261:F261"/>
    <mergeCell ref="E231:F231"/>
    <mergeCell ref="C232:F232"/>
    <mergeCell ref="C233:F233"/>
    <mergeCell ref="B234:B235"/>
    <mergeCell ref="B242:F242"/>
    <mergeCell ref="B243:B244"/>
    <mergeCell ref="B256:F256"/>
    <mergeCell ref="B257:F257"/>
    <mergeCell ref="C258:F258"/>
    <mergeCell ref="E259:F259"/>
    <mergeCell ref="C260:F260"/>
    <mergeCell ref="C312:F312"/>
    <mergeCell ref="C262:F262"/>
    <mergeCell ref="B263:B264"/>
    <mergeCell ref="B271:F271"/>
    <mergeCell ref="B272:B273"/>
    <mergeCell ref="E285:F285"/>
    <mergeCell ref="C286:F286"/>
    <mergeCell ref="C287:F287"/>
    <mergeCell ref="B288:B289"/>
    <mergeCell ref="B296:F296"/>
    <mergeCell ref="B297:B298"/>
    <mergeCell ref="C311:F311"/>
    <mergeCell ref="B339:B340"/>
    <mergeCell ref="B347:F347"/>
    <mergeCell ref="B348:B349"/>
    <mergeCell ref="B313:B314"/>
    <mergeCell ref="B321:F321"/>
    <mergeCell ref="B322:B323"/>
    <mergeCell ref="C335:F335"/>
    <mergeCell ref="C337:F337"/>
    <mergeCell ref="C338:F338"/>
  </mergeCells>
  <pageMargins left="0.7" right="0.7" top="0.75" bottom="0.75" header="0.3" footer="0.3"/>
  <pageSetup paperSize="9" scale="59" orientation="portrait" r:id="rId1"/>
  <rowBreaks count="2" manualBreakCount="2">
    <brk id="303" max="5" man="1"/>
    <brk id="355"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39"/>
  <sheetViews>
    <sheetView view="pageBreakPreview" topLeftCell="A193" zoomScale="85" zoomScaleNormal="85" zoomScaleSheetLayoutView="85" workbookViewId="0">
      <selection activeCell="H336" sqref="H336"/>
    </sheetView>
  </sheetViews>
  <sheetFormatPr defaultRowHeight="15.75"/>
  <cols>
    <col min="1" max="1" width="4.140625" style="782" customWidth="1"/>
    <col min="2" max="2" width="42.7109375" style="782" customWidth="1"/>
    <col min="3" max="3" width="27.140625" style="782" customWidth="1"/>
    <col min="4" max="4" width="27" style="782" customWidth="1"/>
    <col min="5" max="5" width="27.28515625" style="782" customWidth="1"/>
    <col min="6" max="6" width="27.5703125" style="782" customWidth="1"/>
    <col min="7" max="7" width="9.140625" style="781"/>
    <col min="8" max="8" width="9.140625" style="782"/>
    <col min="9" max="9" width="11" style="782" customWidth="1"/>
    <col min="10" max="10" width="11" style="782" bestFit="1" customWidth="1"/>
    <col min="11" max="16384" width="9.140625" style="782"/>
  </cols>
  <sheetData>
    <row r="1" spans="2:11">
      <c r="B1" s="2185" t="s">
        <v>2257</v>
      </c>
      <c r="C1" s="2185"/>
      <c r="D1" s="2185"/>
      <c r="E1" s="2185"/>
      <c r="F1" s="2185"/>
    </row>
    <row r="2" spans="2:11" ht="15.75" customHeight="1">
      <c r="B2" s="2186" t="s">
        <v>545</v>
      </c>
      <c r="C2" s="2186"/>
      <c r="D2" s="2186"/>
      <c r="E2" s="2186"/>
      <c r="F2" s="2186"/>
    </row>
    <row r="3" spans="2:11" ht="8.25" customHeight="1" thickBot="1">
      <c r="B3" s="783"/>
      <c r="C3" s="783"/>
      <c r="D3" s="783"/>
      <c r="E3" s="783"/>
      <c r="F3" s="783"/>
    </row>
    <row r="4" spans="2:11" ht="21.75" customHeight="1" thickBot="1">
      <c r="B4" s="784" t="s">
        <v>0</v>
      </c>
      <c r="C4" s="2187" t="s">
        <v>2258</v>
      </c>
      <c r="D4" s="2187"/>
      <c r="E4" s="2187"/>
      <c r="F4" s="2187"/>
    </row>
    <row r="5" spans="2:11" ht="16.5" thickBot="1">
      <c r="B5" s="784" t="s">
        <v>1</v>
      </c>
      <c r="C5" s="2188" t="s">
        <v>83</v>
      </c>
      <c r="D5" s="2189"/>
      <c r="E5" s="2189"/>
      <c r="F5" s="2190"/>
    </row>
    <row r="6" spans="2:11" ht="18" customHeight="1" thickBot="1">
      <c r="B6" s="784" t="s">
        <v>3</v>
      </c>
      <c r="C6" s="2191" t="s">
        <v>544</v>
      </c>
      <c r="D6" s="2192"/>
      <c r="E6" s="2192"/>
      <c r="F6" s="2193"/>
    </row>
    <row r="7" spans="2:11" ht="18" customHeight="1" thickBot="1">
      <c r="B7" s="2182" t="s">
        <v>4</v>
      </c>
      <c r="C7" s="2183"/>
      <c r="D7" s="2183"/>
      <c r="E7" s="2183"/>
      <c r="F7" s="2184"/>
    </row>
    <row r="8" spans="2:11" ht="69" customHeight="1" thickBot="1">
      <c r="B8" s="2165" t="s">
        <v>2259</v>
      </c>
      <c r="C8" s="2166"/>
      <c r="D8" s="2166"/>
      <c r="E8" s="2166"/>
      <c r="F8" s="2167"/>
    </row>
    <row r="9" spans="2:11" ht="87" customHeight="1" thickBot="1">
      <c r="B9" s="785" t="s">
        <v>5</v>
      </c>
      <c r="C9" s="2168" t="s">
        <v>2260</v>
      </c>
      <c r="D9" s="2169"/>
      <c r="E9" s="2169"/>
      <c r="F9" s="2170"/>
    </row>
    <row r="10" spans="2:11" ht="17.25" customHeight="1">
      <c r="B10" s="2171" t="s">
        <v>6</v>
      </c>
      <c r="C10" s="786">
        <v>2021</v>
      </c>
      <c r="D10" s="786">
        <v>2022</v>
      </c>
      <c r="E10" s="786">
        <v>2023</v>
      </c>
      <c r="F10" s="786">
        <v>2024</v>
      </c>
    </row>
    <row r="11" spans="2:11" ht="17.25" customHeight="1" thickBot="1">
      <c r="B11" s="2172"/>
      <c r="C11" s="787" t="s">
        <v>7</v>
      </c>
      <c r="D11" s="787" t="s">
        <v>8</v>
      </c>
      <c r="E11" s="787" t="s">
        <v>8</v>
      </c>
      <c r="F11" s="787" t="s">
        <v>8</v>
      </c>
    </row>
    <row r="12" spans="2:11" ht="66.75" customHeight="1" thickBot="1">
      <c r="B12" s="788" t="s">
        <v>2261</v>
      </c>
      <c r="C12" s="789" t="s">
        <v>2262</v>
      </c>
      <c r="D12" s="789" t="s">
        <v>2263</v>
      </c>
      <c r="E12" s="790" t="s">
        <v>60</v>
      </c>
      <c r="F12" s="790" t="s">
        <v>60</v>
      </c>
    </row>
    <row r="13" spans="2:11" ht="65.25" customHeight="1" thickBot="1">
      <c r="B13" s="788" t="s">
        <v>2264</v>
      </c>
      <c r="C13" s="789" t="s">
        <v>2265</v>
      </c>
      <c r="D13" s="789" t="s">
        <v>2266</v>
      </c>
      <c r="E13" s="790" t="s">
        <v>60</v>
      </c>
      <c r="F13" s="790" t="s">
        <v>60</v>
      </c>
    </row>
    <row r="14" spans="2:11" ht="34.5" customHeight="1" thickBot="1">
      <c r="B14" s="791" t="s">
        <v>9</v>
      </c>
      <c r="C14" s="2173" t="s">
        <v>2267</v>
      </c>
      <c r="D14" s="2168"/>
      <c r="E14" s="2168"/>
      <c r="F14" s="2174"/>
    </row>
    <row r="15" spans="2:11" ht="20.25" customHeight="1" thickBot="1">
      <c r="B15" s="2175" t="s">
        <v>12</v>
      </c>
      <c r="C15" s="2176"/>
      <c r="D15" s="2176"/>
      <c r="E15" s="2176"/>
      <c r="F15" s="2177"/>
      <c r="I15" s="792"/>
      <c r="K15" s="792"/>
    </row>
    <row r="16" spans="2:11" ht="21.75" customHeight="1" thickBot="1">
      <c r="B16" s="793" t="s">
        <v>13</v>
      </c>
      <c r="C16" s="2178" t="s">
        <v>2268</v>
      </c>
      <c r="D16" s="2169"/>
      <c r="E16" s="2169"/>
      <c r="F16" s="2170"/>
    </row>
    <row r="17" spans="2:7" ht="92.25" customHeight="1" thickBot="1">
      <c r="B17" s="788" t="s">
        <v>14</v>
      </c>
      <c r="C17" s="2153" t="s">
        <v>2269</v>
      </c>
      <c r="D17" s="2154"/>
      <c r="E17" s="2154"/>
      <c r="F17" s="2155"/>
    </row>
    <row r="18" spans="2:7" ht="22.5" customHeight="1" thickBot="1">
      <c r="B18" s="788" t="s">
        <v>15</v>
      </c>
      <c r="C18" s="2142" t="s">
        <v>2270</v>
      </c>
      <c r="D18" s="2143"/>
      <c r="E18" s="2143"/>
      <c r="F18" s="2144"/>
    </row>
    <row r="19" spans="2:7">
      <c r="B19" s="794"/>
      <c r="C19" s="795">
        <v>2021</v>
      </c>
      <c r="D19" s="795">
        <v>2022</v>
      </c>
      <c r="E19" s="795">
        <v>2023</v>
      </c>
      <c r="F19" s="795">
        <v>2024</v>
      </c>
    </row>
    <row r="20" spans="2:7" ht="16.5" thickBot="1">
      <c r="B20" s="796"/>
      <c r="C20" s="797" t="s">
        <v>7</v>
      </c>
      <c r="D20" s="797" t="s">
        <v>8</v>
      </c>
      <c r="E20" s="797" t="s">
        <v>8</v>
      </c>
      <c r="F20" s="797" t="s">
        <v>8</v>
      </c>
    </row>
    <row r="21" spans="2:7" ht="19.5" thickBot="1">
      <c r="B21" s="788" t="s">
        <v>16</v>
      </c>
      <c r="C21" s="798"/>
      <c r="D21" s="799">
        <v>250</v>
      </c>
      <c r="E21" s="799">
        <v>250</v>
      </c>
      <c r="F21" s="799">
        <v>250</v>
      </c>
    </row>
    <row r="22" spans="2:7" ht="19.5" thickBot="1">
      <c r="B22" s="788" t="s">
        <v>17</v>
      </c>
      <c r="C22" s="798"/>
      <c r="D22" s="798">
        <v>250000</v>
      </c>
      <c r="E22" s="798">
        <v>250000</v>
      </c>
      <c r="F22" s="798">
        <v>250000</v>
      </c>
    </row>
    <row r="23" spans="2:7" ht="19.5" thickBot="1">
      <c r="B23" s="788" t="s">
        <v>18</v>
      </c>
      <c r="C23" s="798"/>
      <c r="D23" s="799"/>
      <c r="E23" s="799"/>
      <c r="F23" s="799"/>
    </row>
    <row r="24" spans="2:7" ht="16.5" thickBot="1">
      <c r="B24" s="788" t="s">
        <v>19</v>
      </c>
      <c r="C24" s="796"/>
      <c r="D24" s="800"/>
      <c r="E24" s="800"/>
      <c r="F24" s="800"/>
    </row>
    <row r="25" spans="2:7" ht="16.5" thickBot="1">
      <c r="B25" s="788" t="s">
        <v>21</v>
      </c>
      <c r="C25" s="796"/>
      <c r="D25" s="800"/>
      <c r="E25" s="800"/>
      <c r="F25" s="800"/>
    </row>
    <row r="26" spans="2:7" ht="16.5" thickBot="1">
      <c r="B26" s="788" t="s">
        <v>22</v>
      </c>
      <c r="C26" s="796"/>
      <c r="D26" s="800"/>
      <c r="E26" s="800"/>
      <c r="F26" s="800"/>
    </row>
    <row r="27" spans="2:7" ht="16.5" thickBot="1">
      <c r="B27" s="2179" t="s">
        <v>2271</v>
      </c>
      <c r="C27" s="2180"/>
      <c r="D27" s="2180"/>
      <c r="E27" s="2180"/>
      <c r="F27" s="2181"/>
    </row>
    <row r="28" spans="2:7" ht="16.5" thickBot="1">
      <c r="B28" s="801" t="s">
        <v>23</v>
      </c>
      <c r="C28" s="802">
        <v>0</v>
      </c>
      <c r="D28" s="802">
        <v>0</v>
      </c>
      <c r="E28" s="802">
        <v>0</v>
      </c>
      <c r="F28" s="802">
        <v>0</v>
      </c>
    </row>
    <row r="29" spans="2:7" ht="16.5" thickBot="1">
      <c r="B29" s="803" t="s">
        <v>136</v>
      </c>
      <c r="C29" s="804"/>
      <c r="D29" s="805"/>
      <c r="E29" s="805"/>
      <c r="F29" s="805"/>
    </row>
    <row r="30" spans="2:7" ht="16.5" thickBot="1">
      <c r="B30" s="803" t="s">
        <v>137</v>
      </c>
      <c r="C30" s="805"/>
      <c r="D30" s="805"/>
      <c r="E30" s="805"/>
      <c r="F30" s="805"/>
    </row>
    <row r="31" spans="2:7" ht="35.25" customHeight="1" thickBot="1">
      <c r="B31" s="801" t="s">
        <v>2272</v>
      </c>
      <c r="C31" s="802">
        <v>0</v>
      </c>
      <c r="D31" s="802">
        <v>0</v>
      </c>
      <c r="E31" s="802">
        <v>0</v>
      </c>
      <c r="F31" s="802">
        <v>0</v>
      </c>
      <c r="G31" s="806"/>
    </row>
    <row r="32" spans="2:7" ht="18" customHeight="1" thickBot="1">
      <c r="B32" s="803" t="s">
        <v>136</v>
      </c>
      <c r="C32" s="804"/>
      <c r="D32" s="805"/>
      <c r="E32" s="805"/>
      <c r="F32" s="805"/>
      <c r="G32" s="807"/>
    </row>
    <row r="33" spans="2:7" ht="18" customHeight="1" thickBot="1">
      <c r="B33" s="803" t="s">
        <v>137</v>
      </c>
      <c r="C33" s="805"/>
      <c r="D33" s="805"/>
      <c r="E33" s="805"/>
      <c r="F33" s="805"/>
      <c r="G33" s="807"/>
    </row>
    <row r="34" spans="2:7" ht="18" customHeight="1" thickBot="1">
      <c r="B34" s="801" t="s">
        <v>25</v>
      </c>
      <c r="C34" s="802">
        <v>0</v>
      </c>
      <c r="D34" s="802">
        <v>0</v>
      </c>
      <c r="E34" s="802">
        <v>0</v>
      </c>
      <c r="F34" s="802">
        <v>0</v>
      </c>
      <c r="G34" s="807"/>
    </row>
    <row r="35" spans="2:7" ht="18" customHeight="1" thickBot="1">
      <c r="B35" s="803" t="s">
        <v>136</v>
      </c>
      <c r="C35" s="804"/>
      <c r="D35" s="805"/>
      <c r="E35" s="805"/>
      <c r="F35" s="805"/>
      <c r="G35" s="807"/>
    </row>
    <row r="36" spans="2:7" ht="18" customHeight="1" thickBot="1">
      <c r="B36" s="803" t="s">
        <v>137</v>
      </c>
      <c r="C36" s="805"/>
      <c r="D36" s="805"/>
      <c r="E36" s="805"/>
      <c r="F36" s="805"/>
      <c r="G36" s="807"/>
    </row>
    <row r="37" spans="2:7" ht="18" customHeight="1" thickBot="1">
      <c r="B37" s="801" t="s">
        <v>26</v>
      </c>
      <c r="C37" s="808">
        <f>C38</f>
        <v>200000</v>
      </c>
      <c r="D37" s="808">
        <f>D38</f>
        <v>250000</v>
      </c>
      <c r="E37" s="808">
        <f>E38</f>
        <v>250000</v>
      </c>
      <c r="F37" s="808">
        <f>F38</f>
        <v>250000</v>
      </c>
      <c r="G37" s="807"/>
    </row>
    <row r="38" spans="2:7" ht="18" customHeight="1" thickBot="1">
      <c r="B38" s="803" t="s">
        <v>136</v>
      </c>
      <c r="C38" s="809">
        <v>200000</v>
      </c>
      <c r="D38" s="810">
        <v>250000</v>
      </c>
      <c r="E38" s="810">
        <v>250000</v>
      </c>
      <c r="F38" s="810">
        <v>250000</v>
      </c>
      <c r="G38" s="807"/>
    </row>
    <row r="39" spans="2:7" ht="18" customHeight="1" thickBot="1">
      <c r="B39" s="803" t="s">
        <v>137</v>
      </c>
      <c r="C39" s="805"/>
      <c r="D39" s="805"/>
      <c r="E39" s="805"/>
      <c r="F39" s="805"/>
      <c r="G39" s="807"/>
    </row>
    <row r="40" spans="2:7" ht="18" customHeight="1" thickBot="1">
      <c r="B40" s="801" t="s">
        <v>27</v>
      </c>
      <c r="C40" s="802">
        <v>0</v>
      </c>
      <c r="D40" s="802">
        <v>0</v>
      </c>
      <c r="E40" s="802">
        <v>0</v>
      </c>
      <c r="F40" s="802">
        <v>0</v>
      </c>
      <c r="G40" s="807"/>
    </row>
    <row r="41" spans="2:7" ht="18" customHeight="1" thickBot="1">
      <c r="B41" s="803" t="s">
        <v>136</v>
      </c>
      <c r="C41" s="804"/>
      <c r="D41" s="805"/>
      <c r="E41" s="805"/>
      <c r="F41" s="805"/>
      <c r="G41" s="807"/>
    </row>
    <row r="42" spans="2:7" ht="18" customHeight="1" thickBot="1">
      <c r="B42" s="803" t="s">
        <v>137</v>
      </c>
      <c r="C42" s="805"/>
      <c r="D42" s="805"/>
      <c r="E42" s="805"/>
      <c r="F42" s="805"/>
      <c r="G42" s="807"/>
    </row>
    <row r="43" spans="2:7" ht="18" customHeight="1" thickBot="1">
      <c r="B43" s="801" t="s">
        <v>28</v>
      </c>
      <c r="C43" s="802">
        <v>0</v>
      </c>
      <c r="D43" s="802">
        <v>0</v>
      </c>
      <c r="E43" s="802">
        <v>0</v>
      </c>
      <c r="F43" s="802">
        <v>0</v>
      </c>
      <c r="G43" s="807"/>
    </row>
    <row r="44" spans="2:7" ht="18" customHeight="1" thickBot="1">
      <c r="B44" s="803" t="s">
        <v>136</v>
      </c>
      <c r="C44" s="804"/>
      <c r="D44" s="805"/>
      <c r="E44" s="805"/>
      <c r="F44" s="805"/>
      <c r="G44" s="807"/>
    </row>
    <row r="45" spans="2:7" ht="18" customHeight="1" thickBot="1">
      <c r="B45" s="803" t="s">
        <v>137</v>
      </c>
      <c r="C45" s="805"/>
      <c r="D45" s="805"/>
      <c r="E45" s="805"/>
      <c r="F45" s="805"/>
      <c r="G45" s="807"/>
    </row>
    <row r="46" spans="2:7" ht="21.75" customHeight="1" thickBot="1">
      <c r="B46" s="801" t="s">
        <v>29</v>
      </c>
      <c r="C46" s="802">
        <v>0</v>
      </c>
      <c r="D46" s="802">
        <v>0</v>
      </c>
      <c r="E46" s="802">
        <v>0</v>
      </c>
      <c r="F46" s="802">
        <v>0</v>
      </c>
      <c r="G46" s="807"/>
    </row>
    <row r="47" spans="2:7" ht="21" customHeight="1" thickBot="1">
      <c r="B47" s="811" t="s">
        <v>47</v>
      </c>
      <c r="C47" s="812">
        <f>C28+C31+C34+C37+C40+C43</f>
        <v>200000</v>
      </c>
      <c r="D47" s="812">
        <f>D28+D31+D34+D37+D40+D43</f>
        <v>250000</v>
      </c>
      <c r="E47" s="812">
        <f>E28+E31+E34+E37+E40+E43</f>
        <v>250000</v>
      </c>
      <c r="F47" s="812">
        <f>F28+F31+F34+F37+F40+F43</f>
        <v>250000</v>
      </c>
    </row>
    <row r="48" spans="2:7" ht="16.5" thickBot="1">
      <c r="B48" s="2175" t="s">
        <v>44</v>
      </c>
      <c r="C48" s="2176"/>
      <c r="D48" s="2176"/>
      <c r="E48" s="2176"/>
      <c r="F48" s="2177"/>
    </row>
    <row r="49" spans="2:12" ht="16.5" thickBot="1">
      <c r="B49" s="2175" t="s">
        <v>45</v>
      </c>
      <c r="C49" s="2176"/>
      <c r="D49" s="2176"/>
      <c r="E49" s="2176"/>
      <c r="F49" s="2177"/>
    </row>
    <row r="50" spans="2:12" ht="60.75" customHeight="1" thickBot="1">
      <c r="B50" s="793" t="s">
        <v>103</v>
      </c>
      <c r="C50" s="813" t="s">
        <v>2273</v>
      </c>
      <c r="D50" s="814" t="s">
        <v>138</v>
      </c>
      <c r="E50" s="815"/>
      <c r="F50" s="816"/>
    </row>
    <row r="51" spans="2:12" ht="22.5" customHeight="1" thickBot="1">
      <c r="B51" s="788" t="s">
        <v>14</v>
      </c>
      <c r="C51" s="2162" t="s">
        <v>2273</v>
      </c>
      <c r="D51" s="2163"/>
      <c r="E51" s="2163"/>
      <c r="F51" s="2164"/>
    </row>
    <row r="52" spans="2:12" ht="20.25" customHeight="1" thickBot="1">
      <c r="B52" s="788" t="s">
        <v>15</v>
      </c>
      <c r="C52" s="2156" t="s">
        <v>258</v>
      </c>
      <c r="D52" s="2157"/>
      <c r="E52" s="2157"/>
      <c r="F52" s="2158"/>
    </row>
    <row r="53" spans="2:12" ht="12.75" customHeight="1">
      <c r="B53" s="2145"/>
      <c r="C53" s="795">
        <v>2021</v>
      </c>
      <c r="D53" s="795">
        <v>2022</v>
      </c>
      <c r="E53" s="795">
        <v>2023</v>
      </c>
      <c r="F53" s="795">
        <v>2024</v>
      </c>
    </row>
    <row r="54" spans="2:12" s="819" customFormat="1" ht="14.25" customHeight="1" thickBot="1">
      <c r="B54" s="2146"/>
      <c r="C54" s="817" t="s">
        <v>7</v>
      </c>
      <c r="D54" s="817" t="s">
        <v>8</v>
      </c>
      <c r="E54" s="817" t="s">
        <v>8</v>
      </c>
      <c r="F54" s="817" t="s">
        <v>8</v>
      </c>
      <c r="G54" s="818"/>
    </row>
    <row r="55" spans="2:12" ht="20.25" customHeight="1" thickBot="1">
      <c r="B55" s="788" t="s">
        <v>16</v>
      </c>
      <c r="C55" s="820"/>
      <c r="D55" s="821">
        <v>2567.7600000000002</v>
      </c>
      <c r="E55" s="822"/>
      <c r="F55" s="820"/>
    </row>
    <row r="56" spans="2:12" ht="20.25" customHeight="1" thickBot="1">
      <c r="B56" s="788" t="s">
        <v>17</v>
      </c>
      <c r="C56" s="798"/>
      <c r="D56" s="798">
        <v>4306</v>
      </c>
      <c r="E56" s="798">
        <v>0</v>
      </c>
      <c r="F56" s="798">
        <v>0</v>
      </c>
    </row>
    <row r="57" spans="2:12" ht="20.25" customHeight="1" thickBot="1">
      <c r="B57" s="788" t="s">
        <v>18</v>
      </c>
      <c r="C57" s="798"/>
      <c r="D57" s="798"/>
      <c r="E57" s="798"/>
      <c r="F57" s="798"/>
    </row>
    <row r="58" spans="2:12" ht="20.25" customHeight="1" thickBot="1">
      <c r="B58" s="788" t="s">
        <v>19</v>
      </c>
      <c r="C58" s="822"/>
      <c r="D58" s="823"/>
      <c r="E58" s="823"/>
      <c r="F58" s="823"/>
      <c r="H58" s="824"/>
      <c r="I58" s="824"/>
      <c r="J58" s="824"/>
      <c r="K58" s="824"/>
      <c r="L58" s="824"/>
    </row>
    <row r="59" spans="2:12" ht="20.25" customHeight="1" thickBot="1">
      <c r="B59" s="788" t="s">
        <v>21</v>
      </c>
      <c r="C59" s="796"/>
      <c r="D59" s="800"/>
      <c r="E59" s="800"/>
      <c r="F59" s="800"/>
    </row>
    <row r="60" spans="2:12" ht="20.25" customHeight="1" thickBot="1">
      <c r="B60" s="788" t="s">
        <v>22</v>
      </c>
      <c r="C60" s="796"/>
      <c r="D60" s="800"/>
      <c r="E60" s="800"/>
      <c r="F60" s="800"/>
    </row>
    <row r="61" spans="2:12" ht="20.25" customHeight="1" thickBot="1">
      <c r="B61" s="2147" t="s">
        <v>2274</v>
      </c>
      <c r="C61" s="2148"/>
      <c r="D61" s="2148"/>
      <c r="E61" s="2148"/>
      <c r="F61" s="2149"/>
    </row>
    <row r="62" spans="2:12" ht="12.75" customHeight="1">
      <c r="B62" s="2145"/>
      <c r="C62" s="795">
        <v>2021</v>
      </c>
      <c r="D62" s="795">
        <v>2022</v>
      </c>
      <c r="E62" s="795">
        <v>2023</v>
      </c>
      <c r="F62" s="795">
        <v>2024</v>
      </c>
    </row>
    <row r="63" spans="2:12" ht="18" customHeight="1" thickBot="1">
      <c r="B63" s="2146"/>
      <c r="C63" s="797" t="s">
        <v>7</v>
      </c>
      <c r="D63" s="797" t="s">
        <v>8</v>
      </c>
      <c r="E63" s="797" t="s">
        <v>8</v>
      </c>
      <c r="F63" s="797" t="s">
        <v>8</v>
      </c>
    </row>
    <row r="64" spans="2:12" ht="20.25" customHeight="1" thickBot="1">
      <c r="B64" s="801" t="s">
        <v>41</v>
      </c>
      <c r="C64" s="802">
        <f>C65+C66+C67+C68</f>
        <v>0</v>
      </c>
      <c r="D64" s="802">
        <f>D65+D66+D67+D68</f>
        <v>0</v>
      </c>
      <c r="E64" s="802">
        <f>E65+E66+E67+E68</f>
        <v>0</v>
      </c>
      <c r="F64" s="802">
        <f>F65+F66+F67+F68</f>
        <v>0</v>
      </c>
    </row>
    <row r="65" spans="2:6" ht="20.25" customHeight="1" thickBot="1">
      <c r="B65" s="803" t="s">
        <v>136</v>
      </c>
      <c r="C65" s="802"/>
      <c r="D65" s="802"/>
      <c r="E65" s="802"/>
      <c r="F65" s="802"/>
    </row>
    <row r="66" spans="2:6" ht="20.25" customHeight="1" thickBot="1">
      <c r="B66" s="803" t="s">
        <v>141</v>
      </c>
      <c r="C66" s="802"/>
      <c r="D66" s="802"/>
      <c r="E66" s="802"/>
      <c r="F66" s="802"/>
    </row>
    <row r="67" spans="2:6" ht="20.25" customHeight="1" thickBot="1">
      <c r="B67" s="803" t="s">
        <v>142</v>
      </c>
      <c r="C67" s="802"/>
      <c r="D67" s="802"/>
      <c r="E67" s="802"/>
      <c r="F67" s="802"/>
    </row>
    <row r="68" spans="2:6" ht="20.25" customHeight="1" thickBot="1">
      <c r="B68" s="803" t="s">
        <v>143</v>
      </c>
      <c r="C68" s="802"/>
      <c r="D68" s="802"/>
      <c r="E68" s="802"/>
      <c r="F68" s="802"/>
    </row>
    <row r="69" spans="2:6" ht="20.25" customHeight="1" thickBot="1">
      <c r="B69" s="801" t="s">
        <v>42</v>
      </c>
      <c r="C69" s="805">
        <f>C70+C71+C72+C73</f>
        <v>0</v>
      </c>
      <c r="D69" s="805">
        <f>D70</f>
        <v>4306</v>
      </c>
      <c r="E69" s="805">
        <v>0</v>
      </c>
      <c r="F69" s="805">
        <v>0</v>
      </c>
    </row>
    <row r="70" spans="2:6" ht="20.25" customHeight="1" thickBot="1">
      <c r="B70" s="803" t="s">
        <v>136</v>
      </c>
      <c r="C70" s="805">
        <v>0</v>
      </c>
      <c r="D70" s="805">
        <v>4306</v>
      </c>
      <c r="E70" s="805">
        <v>0</v>
      </c>
      <c r="F70" s="805">
        <v>0</v>
      </c>
    </row>
    <row r="71" spans="2:6" ht="20.25" customHeight="1" thickBot="1">
      <c r="B71" s="803" t="s">
        <v>141</v>
      </c>
      <c r="C71" s="805"/>
      <c r="D71" s="805"/>
      <c r="E71" s="805"/>
      <c r="F71" s="805"/>
    </row>
    <row r="72" spans="2:6" ht="20.25" customHeight="1" thickBot="1">
      <c r="B72" s="803" t="s">
        <v>142</v>
      </c>
      <c r="C72" s="805"/>
      <c r="D72" s="805"/>
      <c r="E72" s="805"/>
      <c r="F72" s="805"/>
    </row>
    <row r="73" spans="2:6" ht="20.25" customHeight="1" thickBot="1">
      <c r="B73" s="803" t="s">
        <v>143</v>
      </c>
      <c r="C73" s="805"/>
      <c r="D73" s="805"/>
      <c r="E73" s="805"/>
      <c r="F73" s="805"/>
    </row>
    <row r="74" spans="2:6" ht="20.25" customHeight="1" thickBot="1">
      <c r="B74" s="825" t="s">
        <v>30</v>
      </c>
      <c r="C74" s="826">
        <f>C64+C69</f>
        <v>0</v>
      </c>
      <c r="D74" s="826">
        <f>D64+D69</f>
        <v>4306</v>
      </c>
      <c r="E74" s="826">
        <f>E64+E69</f>
        <v>0</v>
      </c>
      <c r="F74" s="826">
        <f>F64+F69</f>
        <v>0</v>
      </c>
    </row>
    <row r="75" spans="2:6" ht="30.75" customHeight="1" thickBot="1">
      <c r="B75" s="827" t="s">
        <v>43</v>
      </c>
      <c r="C75" s="2159"/>
      <c r="D75" s="2160"/>
      <c r="E75" s="2160"/>
      <c r="F75" s="2161"/>
    </row>
    <row r="76" spans="2:6" ht="16.5" thickBot="1">
      <c r="B76" s="828"/>
      <c r="C76" s="829"/>
      <c r="D76" s="829"/>
      <c r="E76" s="829"/>
      <c r="F76" s="829"/>
    </row>
    <row r="77" spans="2:6" ht="82.5" customHeight="1" thickBot="1">
      <c r="B77" s="793" t="s">
        <v>1249</v>
      </c>
      <c r="C77" s="813" t="s">
        <v>2275</v>
      </c>
      <c r="D77" s="814" t="s">
        <v>138</v>
      </c>
      <c r="E77" s="815"/>
      <c r="F77" s="816"/>
    </row>
    <row r="78" spans="2:6" ht="39" customHeight="1" thickBot="1">
      <c r="B78" s="788" t="s">
        <v>14</v>
      </c>
      <c r="C78" s="2162" t="s">
        <v>2276</v>
      </c>
      <c r="D78" s="2163"/>
      <c r="E78" s="2163"/>
      <c r="F78" s="2164"/>
    </row>
    <row r="79" spans="2:6" ht="20.25" customHeight="1" thickBot="1">
      <c r="B79" s="788" t="s">
        <v>15</v>
      </c>
      <c r="C79" s="2156" t="s">
        <v>258</v>
      </c>
      <c r="D79" s="2157"/>
      <c r="E79" s="2157"/>
      <c r="F79" s="2158"/>
    </row>
    <row r="80" spans="2:6" ht="12.75" customHeight="1">
      <c r="B80" s="2145"/>
      <c r="C80" s="830">
        <v>2021</v>
      </c>
      <c r="D80" s="830">
        <v>2022</v>
      </c>
      <c r="E80" s="830">
        <v>2023</v>
      </c>
      <c r="F80" s="830">
        <v>2024</v>
      </c>
    </row>
    <row r="81" spans="2:12" s="819" customFormat="1" ht="14.25" customHeight="1" thickBot="1">
      <c r="B81" s="2146"/>
      <c r="C81" s="831" t="s">
        <v>7</v>
      </c>
      <c r="D81" s="831" t="s">
        <v>8</v>
      </c>
      <c r="E81" s="831" t="s">
        <v>8</v>
      </c>
      <c r="F81" s="831" t="s">
        <v>8</v>
      </c>
      <c r="G81" s="818"/>
    </row>
    <row r="82" spans="2:12" ht="20.25" customHeight="1" thickBot="1">
      <c r="B82" s="788" t="s">
        <v>16</v>
      </c>
      <c r="C82" s="832"/>
      <c r="D82" s="821">
        <v>1100</v>
      </c>
      <c r="E82" s="821"/>
      <c r="F82" s="832"/>
    </row>
    <row r="83" spans="2:12" ht="20.25" customHeight="1" thickBot="1">
      <c r="B83" s="788" t="s">
        <v>17</v>
      </c>
      <c r="C83" s="798"/>
      <c r="D83" s="798">
        <v>4934</v>
      </c>
      <c r="E83" s="798">
        <v>0</v>
      </c>
      <c r="F83" s="798">
        <v>0</v>
      </c>
    </row>
    <row r="84" spans="2:12" ht="20.25" customHeight="1" thickBot="1">
      <c r="B84" s="788" t="s">
        <v>18</v>
      </c>
      <c r="C84" s="798"/>
      <c r="D84" s="798"/>
      <c r="E84" s="798"/>
      <c r="F84" s="798"/>
    </row>
    <row r="85" spans="2:12" ht="20.25" customHeight="1" thickBot="1">
      <c r="B85" s="788" t="s">
        <v>19</v>
      </c>
      <c r="C85" s="822"/>
      <c r="D85" s="823"/>
      <c r="E85" s="823"/>
      <c r="F85" s="823"/>
      <c r="H85" s="824"/>
      <c r="I85" s="824"/>
      <c r="J85" s="824"/>
      <c r="K85" s="824"/>
      <c r="L85" s="824"/>
    </row>
    <row r="86" spans="2:12" ht="20.25" customHeight="1" thickBot="1">
      <c r="B86" s="788" t="s">
        <v>21</v>
      </c>
      <c r="C86" s="822"/>
      <c r="D86" s="823"/>
      <c r="E86" s="823"/>
      <c r="F86" s="823"/>
    </row>
    <row r="87" spans="2:12" ht="20.25" customHeight="1" thickBot="1">
      <c r="B87" s="788" t="s">
        <v>22</v>
      </c>
      <c r="C87" s="796"/>
      <c r="D87" s="800"/>
      <c r="E87" s="800"/>
      <c r="F87" s="800"/>
    </row>
    <row r="88" spans="2:12" ht="20.25" customHeight="1" thickBot="1">
      <c r="B88" s="2147" t="s">
        <v>2277</v>
      </c>
      <c r="C88" s="2148"/>
      <c r="D88" s="2148"/>
      <c r="E88" s="2148"/>
      <c r="F88" s="2149"/>
    </row>
    <row r="89" spans="2:12" ht="12.75" customHeight="1">
      <c r="B89" s="2145"/>
      <c r="C89" s="795">
        <v>2021</v>
      </c>
      <c r="D89" s="795">
        <v>2022</v>
      </c>
      <c r="E89" s="795">
        <v>2023</v>
      </c>
      <c r="F89" s="795">
        <v>2024</v>
      </c>
    </row>
    <row r="90" spans="2:12" ht="18" customHeight="1" thickBot="1">
      <c r="B90" s="2146"/>
      <c r="C90" s="797" t="s">
        <v>7</v>
      </c>
      <c r="D90" s="797" t="s">
        <v>8</v>
      </c>
      <c r="E90" s="797" t="s">
        <v>8</v>
      </c>
      <c r="F90" s="797" t="s">
        <v>8</v>
      </c>
    </row>
    <row r="91" spans="2:12" ht="20.25" customHeight="1" thickBot="1">
      <c r="B91" s="801" t="s">
        <v>41</v>
      </c>
      <c r="C91" s="808">
        <f>C92+C93+C94+C95</f>
        <v>0</v>
      </c>
      <c r="D91" s="808">
        <f>D92+D93+D94+D95</f>
        <v>0</v>
      </c>
      <c r="E91" s="808">
        <f>E92+E93+E94+E95</f>
        <v>0</v>
      </c>
      <c r="F91" s="808">
        <f>F92+F93+F94+F95</f>
        <v>0</v>
      </c>
    </row>
    <row r="92" spans="2:12" ht="20.25" customHeight="1" thickBot="1">
      <c r="B92" s="803" t="s">
        <v>136</v>
      </c>
      <c r="C92" s="808"/>
      <c r="D92" s="808"/>
      <c r="E92" s="808"/>
      <c r="F92" s="808"/>
    </row>
    <row r="93" spans="2:12" ht="20.25" customHeight="1" thickBot="1">
      <c r="B93" s="803" t="s">
        <v>141</v>
      </c>
      <c r="C93" s="808"/>
      <c r="D93" s="808"/>
      <c r="E93" s="808"/>
      <c r="F93" s="808"/>
    </row>
    <row r="94" spans="2:12" ht="20.25" customHeight="1" thickBot="1">
      <c r="B94" s="803" t="s">
        <v>142</v>
      </c>
      <c r="C94" s="808"/>
      <c r="D94" s="808"/>
      <c r="E94" s="808"/>
      <c r="F94" s="808"/>
    </row>
    <row r="95" spans="2:12" ht="20.25" customHeight="1" thickBot="1">
      <c r="B95" s="803" t="s">
        <v>143</v>
      </c>
      <c r="C95" s="808"/>
      <c r="D95" s="808"/>
      <c r="E95" s="808"/>
      <c r="F95" s="808"/>
    </row>
    <row r="96" spans="2:12" ht="20.25" customHeight="1" thickBot="1">
      <c r="B96" s="801" t="s">
        <v>41</v>
      </c>
      <c r="C96" s="808">
        <v>0</v>
      </c>
      <c r="D96" s="808">
        <f>D97</f>
        <v>4934</v>
      </c>
      <c r="E96" s="808">
        <v>0</v>
      </c>
      <c r="F96" s="808">
        <v>0</v>
      </c>
    </row>
    <row r="97" spans="2:12" ht="20.25" customHeight="1" thickBot="1">
      <c r="B97" s="803" t="s">
        <v>136</v>
      </c>
      <c r="C97" s="810">
        <v>0</v>
      </c>
      <c r="D97" s="810">
        <v>4934</v>
      </c>
      <c r="E97" s="810">
        <v>0</v>
      </c>
      <c r="F97" s="810">
        <v>0</v>
      </c>
    </row>
    <row r="98" spans="2:12" ht="20.25" customHeight="1" thickBot="1">
      <c r="B98" s="803" t="s">
        <v>141</v>
      </c>
      <c r="C98" s="808"/>
      <c r="D98" s="808"/>
      <c r="E98" s="808"/>
      <c r="F98" s="808"/>
    </row>
    <row r="99" spans="2:12" ht="20.25" customHeight="1" thickBot="1">
      <c r="B99" s="803" t="s">
        <v>142</v>
      </c>
      <c r="C99" s="808"/>
      <c r="D99" s="808"/>
      <c r="E99" s="808"/>
      <c r="F99" s="808"/>
    </row>
    <row r="100" spans="2:12" ht="20.25" customHeight="1" thickBot="1">
      <c r="B100" s="803" t="s">
        <v>143</v>
      </c>
      <c r="C100" s="810"/>
      <c r="D100" s="810"/>
      <c r="E100" s="810"/>
      <c r="F100" s="810"/>
    </row>
    <row r="101" spans="2:12" ht="20.25" customHeight="1" thickBot="1">
      <c r="B101" s="825" t="s">
        <v>33</v>
      </c>
      <c r="C101" s="833">
        <f>C86+C96</f>
        <v>0</v>
      </c>
      <c r="D101" s="833">
        <f>D86+D96</f>
        <v>4934</v>
      </c>
      <c r="E101" s="833">
        <f>E86+E96</f>
        <v>0</v>
      </c>
      <c r="F101" s="833">
        <f>F86+F96</f>
        <v>0</v>
      </c>
    </row>
    <row r="102" spans="2:12" ht="18" customHeight="1" thickBot="1">
      <c r="B102" s="827" t="s">
        <v>43</v>
      </c>
      <c r="C102" s="2159"/>
      <c r="D102" s="2160"/>
      <c r="E102" s="2160"/>
      <c r="F102" s="2161"/>
    </row>
    <row r="103" spans="2:12" ht="101.25" customHeight="1" thickBot="1">
      <c r="B103" s="827" t="s">
        <v>2278</v>
      </c>
      <c r="C103" s="834" t="s">
        <v>2279</v>
      </c>
      <c r="D103" s="814" t="s">
        <v>138</v>
      </c>
      <c r="E103" s="815"/>
      <c r="F103" s="816"/>
    </row>
    <row r="104" spans="2:12" ht="32.25" customHeight="1" thickBot="1">
      <c r="B104" s="788" t="s">
        <v>14</v>
      </c>
      <c r="C104" s="2162" t="s">
        <v>2279</v>
      </c>
      <c r="D104" s="2163"/>
      <c r="E104" s="2163"/>
      <c r="F104" s="2164"/>
    </row>
    <row r="105" spans="2:12" ht="20.25" customHeight="1" thickBot="1">
      <c r="B105" s="788" t="s">
        <v>15</v>
      </c>
      <c r="C105" s="2156" t="s">
        <v>2280</v>
      </c>
      <c r="D105" s="2157"/>
      <c r="E105" s="2157"/>
      <c r="F105" s="2158"/>
    </row>
    <row r="106" spans="2:12" ht="12.75" customHeight="1">
      <c r="B106" s="2145"/>
      <c r="C106" s="830">
        <v>2021</v>
      </c>
      <c r="D106" s="830">
        <v>2022</v>
      </c>
      <c r="E106" s="830">
        <v>2023</v>
      </c>
      <c r="F106" s="830">
        <v>2024</v>
      </c>
    </row>
    <row r="107" spans="2:12" ht="16.5" customHeight="1" thickBot="1">
      <c r="B107" s="2146"/>
      <c r="C107" s="835" t="s">
        <v>7</v>
      </c>
      <c r="D107" s="835" t="s">
        <v>8</v>
      </c>
      <c r="E107" s="835" t="s">
        <v>8</v>
      </c>
      <c r="F107" s="835" t="s">
        <v>8</v>
      </c>
    </row>
    <row r="108" spans="2:12" ht="20.25" customHeight="1" thickBot="1">
      <c r="B108" s="788" t="s">
        <v>16</v>
      </c>
      <c r="C108" s="832"/>
      <c r="D108" s="821">
        <v>2990</v>
      </c>
      <c r="E108" s="832"/>
      <c r="F108" s="832"/>
    </row>
    <row r="109" spans="2:12" ht="20.25" customHeight="1" thickBot="1">
      <c r="B109" s="788" t="s">
        <v>17</v>
      </c>
      <c r="C109" s="798"/>
      <c r="D109" s="798">
        <v>2153</v>
      </c>
      <c r="E109" s="798">
        <v>0</v>
      </c>
      <c r="F109" s="798">
        <v>0</v>
      </c>
    </row>
    <row r="110" spans="2:12" ht="20.25" customHeight="1" thickBot="1">
      <c r="B110" s="788" t="s">
        <v>18</v>
      </c>
      <c r="C110" s="798"/>
      <c r="D110" s="798"/>
      <c r="E110" s="798"/>
      <c r="F110" s="798"/>
    </row>
    <row r="111" spans="2:12" ht="20.25" customHeight="1" thickBot="1">
      <c r="B111" s="788" t="s">
        <v>19</v>
      </c>
      <c r="C111" s="822"/>
      <c r="D111" s="823"/>
      <c r="E111" s="823"/>
      <c r="F111" s="823"/>
      <c r="H111" s="824"/>
      <c r="I111" s="824"/>
      <c r="J111" s="824"/>
      <c r="K111" s="824"/>
      <c r="L111" s="824"/>
    </row>
    <row r="112" spans="2:12" ht="20.25" customHeight="1" thickBot="1">
      <c r="B112" s="788" t="s">
        <v>21</v>
      </c>
      <c r="C112" s="822"/>
      <c r="D112" s="823"/>
      <c r="E112" s="823"/>
      <c r="F112" s="823"/>
    </row>
    <row r="113" spans="2:6" ht="20.25" customHeight="1" thickBot="1">
      <c r="B113" s="788" t="s">
        <v>22</v>
      </c>
      <c r="C113" s="796"/>
      <c r="D113" s="800"/>
      <c r="E113" s="800"/>
      <c r="F113" s="800"/>
    </row>
    <row r="114" spans="2:6" ht="20.25" customHeight="1" thickBot="1">
      <c r="B114" s="2147" t="s">
        <v>2281</v>
      </c>
      <c r="C114" s="2148"/>
      <c r="D114" s="2148"/>
      <c r="E114" s="2148"/>
      <c r="F114" s="2149"/>
    </row>
    <row r="115" spans="2:6" ht="12.75" customHeight="1">
      <c r="B115" s="2145"/>
      <c r="C115" s="795">
        <v>2021</v>
      </c>
      <c r="D115" s="795">
        <v>2022</v>
      </c>
      <c r="E115" s="795">
        <v>2023</v>
      </c>
      <c r="F115" s="795">
        <v>2024</v>
      </c>
    </row>
    <row r="116" spans="2:6" ht="15" customHeight="1" thickBot="1">
      <c r="B116" s="2146"/>
      <c r="C116" s="797" t="s">
        <v>7</v>
      </c>
      <c r="D116" s="797" t="s">
        <v>8</v>
      </c>
      <c r="E116" s="797" t="s">
        <v>8</v>
      </c>
      <c r="F116" s="797" t="s">
        <v>8</v>
      </c>
    </row>
    <row r="117" spans="2:6" ht="20.25" customHeight="1" thickBot="1">
      <c r="B117" s="801" t="s">
        <v>41</v>
      </c>
      <c r="C117" s="802">
        <f>C118+C119+C120+C121</f>
        <v>0</v>
      </c>
      <c r="D117" s="802">
        <f>D118+D119+D120+D121</f>
        <v>0</v>
      </c>
      <c r="E117" s="802">
        <f>E118+E119+E120+E121</f>
        <v>0</v>
      </c>
      <c r="F117" s="802">
        <f>F118+F119+F120+F121</f>
        <v>0</v>
      </c>
    </row>
    <row r="118" spans="2:6" ht="20.25" customHeight="1" thickBot="1">
      <c r="B118" s="803" t="s">
        <v>136</v>
      </c>
      <c r="C118" s="802"/>
      <c r="D118" s="802"/>
      <c r="E118" s="802"/>
      <c r="F118" s="802"/>
    </row>
    <row r="119" spans="2:6" ht="20.25" customHeight="1" thickBot="1">
      <c r="B119" s="803" t="s">
        <v>141</v>
      </c>
      <c r="C119" s="802"/>
      <c r="D119" s="802"/>
      <c r="E119" s="802"/>
      <c r="F119" s="802"/>
    </row>
    <row r="120" spans="2:6" ht="20.25" customHeight="1" thickBot="1">
      <c r="B120" s="803" t="s">
        <v>142</v>
      </c>
      <c r="C120" s="808"/>
      <c r="D120" s="808"/>
      <c r="E120" s="808"/>
      <c r="F120" s="808"/>
    </row>
    <row r="121" spans="2:6" ht="20.25" customHeight="1" thickBot="1">
      <c r="B121" s="803" t="s">
        <v>143</v>
      </c>
      <c r="C121" s="808"/>
      <c r="D121" s="808"/>
      <c r="E121" s="808"/>
      <c r="F121" s="808"/>
    </row>
    <row r="122" spans="2:6" ht="20.25" customHeight="1" thickBot="1">
      <c r="B122" s="801" t="s">
        <v>42</v>
      </c>
      <c r="C122" s="810">
        <f>C123+C124+C125+C126</f>
        <v>0</v>
      </c>
      <c r="D122" s="810">
        <f>D123</f>
        <v>2153</v>
      </c>
      <c r="E122" s="810">
        <v>0</v>
      </c>
      <c r="F122" s="810">
        <v>0</v>
      </c>
    </row>
    <row r="123" spans="2:6" ht="20.25" customHeight="1" thickBot="1">
      <c r="B123" s="803" t="s">
        <v>136</v>
      </c>
      <c r="C123" s="810">
        <v>0</v>
      </c>
      <c r="D123" s="810">
        <f>D109</f>
        <v>2153</v>
      </c>
      <c r="E123" s="810">
        <v>0</v>
      </c>
      <c r="F123" s="810">
        <v>0</v>
      </c>
    </row>
    <row r="124" spans="2:6" ht="20.25" customHeight="1" thickBot="1">
      <c r="B124" s="803" t="s">
        <v>141</v>
      </c>
      <c r="C124" s="810"/>
      <c r="D124" s="810"/>
      <c r="E124" s="810"/>
      <c r="F124" s="810"/>
    </row>
    <row r="125" spans="2:6" ht="20.25" customHeight="1" thickBot="1">
      <c r="B125" s="803" t="s">
        <v>142</v>
      </c>
      <c r="C125" s="810"/>
      <c r="D125" s="810"/>
      <c r="E125" s="810"/>
      <c r="F125" s="810"/>
    </row>
    <row r="126" spans="2:6" ht="20.25" customHeight="1" thickBot="1">
      <c r="B126" s="803" t="s">
        <v>143</v>
      </c>
      <c r="C126" s="810"/>
      <c r="D126" s="810"/>
      <c r="E126" s="810"/>
      <c r="F126" s="810"/>
    </row>
    <row r="127" spans="2:6" ht="20.25" customHeight="1" thickBot="1">
      <c r="B127" s="825" t="s">
        <v>35</v>
      </c>
      <c r="C127" s="833">
        <f>C117+C122</f>
        <v>0</v>
      </c>
      <c r="D127" s="833">
        <f>D117+D122</f>
        <v>2153</v>
      </c>
      <c r="E127" s="833">
        <f>E117+E122</f>
        <v>0</v>
      </c>
      <c r="F127" s="833">
        <f>F117+F122</f>
        <v>0</v>
      </c>
    </row>
    <row r="128" spans="2:6" ht="25.5" customHeight="1" thickBot="1">
      <c r="B128" s="827" t="s">
        <v>43</v>
      </c>
      <c r="C128" s="2159"/>
      <c r="D128" s="2160"/>
      <c r="E128" s="2160"/>
      <c r="F128" s="2161"/>
    </row>
    <row r="129" spans="2:12" ht="16.5" thickBot="1">
      <c r="B129" s="828"/>
      <c r="C129" s="829"/>
      <c r="D129" s="829"/>
      <c r="E129" s="829"/>
      <c r="F129" s="829"/>
    </row>
    <row r="130" spans="2:12" ht="49.5" customHeight="1" thickBot="1">
      <c r="B130" s="793" t="s">
        <v>2282</v>
      </c>
      <c r="C130" s="813" t="s">
        <v>2283</v>
      </c>
      <c r="D130" s="814" t="s">
        <v>138</v>
      </c>
      <c r="E130" s="815"/>
      <c r="F130" s="816"/>
    </row>
    <row r="131" spans="2:12" ht="53.25" customHeight="1" thickBot="1">
      <c r="B131" s="788" t="s">
        <v>14</v>
      </c>
      <c r="C131" s="2162" t="s">
        <v>2284</v>
      </c>
      <c r="D131" s="2163"/>
      <c r="E131" s="2163"/>
      <c r="F131" s="2164"/>
    </row>
    <row r="132" spans="2:12" ht="20.25" customHeight="1" thickBot="1">
      <c r="B132" s="788" t="s">
        <v>15</v>
      </c>
      <c r="C132" s="2156" t="s">
        <v>46</v>
      </c>
      <c r="D132" s="2157"/>
      <c r="E132" s="2157"/>
      <c r="F132" s="2158"/>
    </row>
    <row r="133" spans="2:12" ht="12.75" customHeight="1">
      <c r="B133" s="2145"/>
      <c r="C133" s="795">
        <v>2021</v>
      </c>
      <c r="D133" s="795">
        <v>2022</v>
      </c>
      <c r="E133" s="795">
        <v>2023</v>
      </c>
      <c r="F133" s="795">
        <v>2024</v>
      </c>
    </row>
    <row r="134" spans="2:12" ht="16.5" customHeight="1" thickBot="1">
      <c r="B134" s="2146"/>
      <c r="C134" s="797" t="s">
        <v>7</v>
      </c>
      <c r="D134" s="797" t="s">
        <v>8</v>
      </c>
      <c r="E134" s="797" t="s">
        <v>8</v>
      </c>
      <c r="F134" s="797" t="s">
        <v>8</v>
      </c>
    </row>
    <row r="135" spans="2:12" ht="20.25" customHeight="1" thickBot="1">
      <c r="B135" s="788" t="s">
        <v>16</v>
      </c>
      <c r="C135" s="788"/>
      <c r="D135" s="796">
        <v>4</v>
      </c>
      <c r="E135" s="788"/>
      <c r="F135" s="788"/>
    </row>
    <row r="136" spans="2:12" ht="20.25" customHeight="1" thickBot="1">
      <c r="B136" s="788" t="s">
        <v>17</v>
      </c>
      <c r="C136" s="798"/>
      <c r="D136" s="798">
        <v>17330</v>
      </c>
      <c r="E136" s="798">
        <v>0</v>
      </c>
      <c r="F136" s="798">
        <v>0</v>
      </c>
    </row>
    <row r="137" spans="2:12" ht="20.25" customHeight="1" thickBot="1">
      <c r="B137" s="788" t="s">
        <v>18</v>
      </c>
      <c r="C137" s="798"/>
      <c r="D137" s="798"/>
      <c r="E137" s="798"/>
      <c r="F137" s="798"/>
    </row>
    <row r="138" spans="2:12" ht="20.25" customHeight="1" thickBot="1">
      <c r="B138" s="788" t="s">
        <v>19</v>
      </c>
      <c r="C138" s="822"/>
      <c r="D138" s="823"/>
      <c r="E138" s="823"/>
      <c r="F138" s="823"/>
      <c r="H138" s="824"/>
      <c r="I138" s="824"/>
      <c r="J138" s="824"/>
      <c r="K138" s="824"/>
      <c r="L138" s="824"/>
    </row>
    <row r="139" spans="2:12" ht="20.25" customHeight="1" thickBot="1">
      <c r="B139" s="788" t="s">
        <v>21</v>
      </c>
      <c r="C139" s="796"/>
      <c r="D139" s="800"/>
      <c r="E139" s="800"/>
      <c r="F139" s="800"/>
    </row>
    <row r="140" spans="2:12" ht="20.25" customHeight="1" thickBot="1">
      <c r="B140" s="788" t="s">
        <v>22</v>
      </c>
      <c r="C140" s="796"/>
      <c r="D140" s="800"/>
      <c r="E140" s="800"/>
      <c r="F140" s="800"/>
    </row>
    <row r="141" spans="2:12" ht="20.25" customHeight="1" thickBot="1">
      <c r="B141" s="2147" t="s">
        <v>2285</v>
      </c>
      <c r="C141" s="2148"/>
      <c r="D141" s="2148"/>
      <c r="E141" s="2148"/>
      <c r="F141" s="2149"/>
    </row>
    <row r="142" spans="2:12" ht="12.75" customHeight="1">
      <c r="B142" s="2145"/>
      <c r="C142" s="795">
        <v>2021</v>
      </c>
      <c r="D142" s="795">
        <v>2022</v>
      </c>
      <c r="E142" s="795">
        <v>2023</v>
      </c>
      <c r="F142" s="795">
        <v>2024</v>
      </c>
    </row>
    <row r="143" spans="2:12" ht="14.25" customHeight="1" thickBot="1">
      <c r="B143" s="2146"/>
      <c r="C143" s="797" t="s">
        <v>7</v>
      </c>
      <c r="D143" s="797" t="s">
        <v>8</v>
      </c>
      <c r="E143" s="797" t="s">
        <v>8</v>
      </c>
      <c r="F143" s="797" t="s">
        <v>8</v>
      </c>
    </row>
    <row r="144" spans="2:12" ht="20.25" customHeight="1" thickBot="1">
      <c r="B144" s="801" t="s">
        <v>41</v>
      </c>
      <c r="C144" s="802">
        <f>C145+C146+C147+C148</f>
        <v>0</v>
      </c>
      <c r="D144" s="802">
        <f>D145+D146+D147+D148</f>
        <v>0</v>
      </c>
      <c r="E144" s="802">
        <f>E145+E146+E147+E148</f>
        <v>0</v>
      </c>
      <c r="F144" s="802">
        <f>F145+F146+F147+F148</f>
        <v>0</v>
      </c>
    </row>
    <row r="145" spans="2:6" ht="20.25" customHeight="1" thickBot="1">
      <c r="B145" s="803" t="s">
        <v>136</v>
      </c>
      <c r="C145" s="802"/>
      <c r="D145" s="802"/>
      <c r="E145" s="802"/>
      <c r="F145" s="802"/>
    </row>
    <row r="146" spans="2:6" ht="20.25" customHeight="1" thickBot="1">
      <c r="B146" s="803" t="s">
        <v>141</v>
      </c>
      <c r="C146" s="802"/>
      <c r="D146" s="802"/>
      <c r="E146" s="802"/>
      <c r="F146" s="802"/>
    </row>
    <row r="147" spans="2:6" ht="20.25" customHeight="1" thickBot="1">
      <c r="B147" s="803" t="s">
        <v>142</v>
      </c>
      <c r="C147" s="808"/>
      <c r="D147" s="808"/>
      <c r="E147" s="808"/>
      <c r="F147" s="808"/>
    </row>
    <row r="148" spans="2:6" ht="20.25" customHeight="1" thickBot="1">
      <c r="B148" s="803" t="s">
        <v>143</v>
      </c>
      <c r="C148" s="808"/>
      <c r="D148" s="808"/>
      <c r="E148" s="808"/>
      <c r="F148" s="808"/>
    </row>
    <row r="149" spans="2:6" ht="20.25" customHeight="1" thickBot="1">
      <c r="B149" s="801" t="s">
        <v>42</v>
      </c>
      <c r="C149" s="810">
        <f>C150+C151+C152+C153</f>
        <v>0</v>
      </c>
      <c r="D149" s="810">
        <f>D150</f>
        <v>17330</v>
      </c>
      <c r="E149" s="810">
        <v>0</v>
      </c>
      <c r="F149" s="810">
        <v>0</v>
      </c>
    </row>
    <row r="150" spans="2:6" ht="20.25" customHeight="1" thickBot="1">
      <c r="B150" s="803" t="s">
        <v>136</v>
      </c>
      <c r="C150" s="810">
        <v>0</v>
      </c>
      <c r="D150" s="810">
        <f>D136</f>
        <v>17330</v>
      </c>
      <c r="E150" s="810">
        <v>0</v>
      </c>
      <c r="F150" s="810">
        <v>0</v>
      </c>
    </row>
    <row r="151" spans="2:6" ht="20.25" customHeight="1" thickBot="1">
      <c r="B151" s="803" t="s">
        <v>141</v>
      </c>
      <c r="C151" s="810"/>
      <c r="D151" s="810"/>
      <c r="E151" s="810"/>
      <c r="F151" s="810"/>
    </row>
    <row r="152" spans="2:6" ht="20.25" customHeight="1" thickBot="1">
      <c r="B152" s="803" t="s">
        <v>142</v>
      </c>
      <c r="C152" s="810"/>
      <c r="D152" s="810"/>
      <c r="E152" s="810"/>
      <c r="F152" s="810"/>
    </row>
    <row r="153" spans="2:6" ht="20.25" customHeight="1" thickBot="1">
      <c r="B153" s="803" t="s">
        <v>143</v>
      </c>
      <c r="C153" s="810"/>
      <c r="D153" s="810"/>
      <c r="E153" s="810"/>
      <c r="F153" s="810"/>
    </row>
    <row r="154" spans="2:6" ht="20.25" customHeight="1" thickBot="1">
      <c r="B154" s="825" t="s">
        <v>37</v>
      </c>
      <c r="C154" s="833">
        <f>C144+C149</f>
        <v>0</v>
      </c>
      <c r="D154" s="833">
        <f>D144+D149</f>
        <v>17330</v>
      </c>
      <c r="E154" s="833">
        <f>E144+E149</f>
        <v>0</v>
      </c>
      <c r="F154" s="833">
        <f>F144+F149</f>
        <v>0</v>
      </c>
    </row>
    <row r="155" spans="2:6" ht="25.5" customHeight="1" thickBot="1">
      <c r="B155" s="827" t="s">
        <v>43</v>
      </c>
      <c r="C155" s="2159"/>
      <c r="D155" s="2160"/>
      <c r="E155" s="2160"/>
      <c r="F155" s="2161"/>
    </row>
    <row r="156" spans="2:6" ht="16.5" thickBot="1">
      <c r="B156" s="828"/>
      <c r="C156" s="829"/>
      <c r="D156" s="829"/>
      <c r="E156" s="829"/>
      <c r="F156" s="829"/>
    </row>
    <row r="157" spans="2:6" ht="75.75" customHeight="1" thickBot="1">
      <c r="B157" s="827" t="s">
        <v>2286</v>
      </c>
      <c r="C157" s="813" t="s">
        <v>2287</v>
      </c>
      <c r="D157" s="814" t="s">
        <v>138</v>
      </c>
      <c r="E157" s="815"/>
      <c r="F157" s="816"/>
    </row>
    <row r="158" spans="2:6" ht="54.75" customHeight="1" thickBot="1">
      <c r="B158" s="788" t="s">
        <v>14</v>
      </c>
      <c r="C158" s="2153" t="s">
        <v>2288</v>
      </c>
      <c r="D158" s="2154"/>
      <c r="E158" s="2154"/>
      <c r="F158" s="2155"/>
    </row>
    <row r="159" spans="2:6" ht="20.25" customHeight="1" thickBot="1">
      <c r="B159" s="788" t="s">
        <v>15</v>
      </c>
      <c r="C159" s="2142" t="s">
        <v>258</v>
      </c>
      <c r="D159" s="2143"/>
      <c r="E159" s="2143"/>
      <c r="F159" s="2144"/>
    </row>
    <row r="160" spans="2:6" ht="12.75" customHeight="1">
      <c r="B160" s="2145"/>
      <c r="C160" s="795">
        <v>2021</v>
      </c>
      <c r="D160" s="795">
        <v>2022</v>
      </c>
      <c r="E160" s="795">
        <v>2023</v>
      </c>
      <c r="F160" s="795">
        <v>2024</v>
      </c>
    </row>
    <row r="161" spans="2:12" ht="16.5" customHeight="1" thickBot="1">
      <c r="B161" s="2146"/>
      <c r="C161" s="797" t="s">
        <v>7</v>
      </c>
      <c r="D161" s="797" t="s">
        <v>8</v>
      </c>
      <c r="E161" s="797" t="s">
        <v>8</v>
      </c>
      <c r="F161" s="797" t="s">
        <v>8</v>
      </c>
    </row>
    <row r="162" spans="2:12" ht="20.25" customHeight="1" thickBot="1">
      <c r="B162" s="788" t="s">
        <v>16</v>
      </c>
      <c r="C162" s="788"/>
      <c r="D162" s="836">
        <v>272.7</v>
      </c>
      <c r="E162" s="796"/>
      <c r="F162" s="788"/>
    </row>
    <row r="163" spans="2:12" ht="20.25" customHeight="1" thickBot="1">
      <c r="B163" s="788" t="s">
        <v>17</v>
      </c>
      <c r="C163" s="798"/>
      <c r="D163" s="798">
        <v>1277</v>
      </c>
      <c r="E163" s="798">
        <v>1668</v>
      </c>
      <c r="F163" s="837"/>
    </row>
    <row r="164" spans="2:12" ht="20.25" customHeight="1" thickBot="1">
      <c r="B164" s="788" t="s">
        <v>18</v>
      </c>
      <c r="C164" s="798"/>
      <c r="D164" s="798"/>
      <c r="E164" s="798"/>
      <c r="F164" s="837"/>
    </row>
    <row r="165" spans="2:12" ht="20.25" customHeight="1" thickBot="1">
      <c r="B165" s="788" t="s">
        <v>19</v>
      </c>
      <c r="C165" s="796"/>
      <c r="D165" s="800"/>
      <c r="E165" s="800"/>
      <c r="F165" s="800"/>
      <c r="H165" s="824"/>
      <c r="I165" s="824"/>
      <c r="J165" s="824"/>
      <c r="K165" s="824"/>
      <c r="L165" s="824"/>
    </row>
    <row r="166" spans="2:12" ht="20.25" customHeight="1" thickBot="1">
      <c r="B166" s="788" t="s">
        <v>21</v>
      </c>
      <c r="C166" s="796"/>
      <c r="D166" s="800"/>
      <c r="E166" s="800"/>
      <c r="F166" s="800"/>
    </row>
    <row r="167" spans="2:12" ht="20.25" customHeight="1" thickBot="1">
      <c r="B167" s="788" t="s">
        <v>22</v>
      </c>
      <c r="C167" s="796"/>
      <c r="D167" s="800"/>
      <c r="E167" s="800"/>
      <c r="F167" s="800"/>
    </row>
    <row r="168" spans="2:12" ht="20.25" customHeight="1" thickBot="1">
      <c r="B168" s="2147" t="s">
        <v>2289</v>
      </c>
      <c r="C168" s="2148"/>
      <c r="D168" s="2148"/>
      <c r="E168" s="2148"/>
      <c r="F168" s="2149"/>
    </row>
    <row r="169" spans="2:12" ht="12.75" customHeight="1">
      <c r="B169" s="2145"/>
      <c r="C169" s="795">
        <v>2021</v>
      </c>
      <c r="D169" s="795">
        <v>2022</v>
      </c>
      <c r="E169" s="795">
        <v>2023</v>
      </c>
      <c r="F169" s="795">
        <v>2024</v>
      </c>
    </row>
    <row r="170" spans="2:12" ht="16.5" customHeight="1" thickBot="1">
      <c r="B170" s="2146"/>
      <c r="C170" s="797" t="s">
        <v>7</v>
      </c>
      <c r="D170" s="797" t="s">
        <v>8</v>
      </c>
      <c r="E170" s="797" t="s">
        <v>8</v>
      </c>
      <c r="F170" s="797" t="s">
        <v>8</v>
      </c>
    </row>
    <row r="171" spans="2:12" ht="20.25" customHeight="1" thickBot="1">
      <c r="B171" s="801" t="s">
        <v>41</v>
      </c>
      <c r="C171" s="808">
        <f>C172+C173+C174+C175</f>
        <v>0</v>
      </c>
      <c r="D171" s="808">
        <f>D172+D173+D174+D175</f>
        <v>0</v>
      </c>
      <c r="E171" s="808">
        <f>E172+E173+E174+E175</f>
        <v>0</v>
      </c>
      <c r="F171" s="808">
        <f>F172+F173+F174+F175</f>
        <v>0</v>
      </c>
    </row>
    <row r="172" spans="2:12" ht="20.25" customHeight="1" thickBot="1">
      <c r="B172" s="803" t="s">
        <v>136</v>
      </c>
      <c r="C172" s="808"/>
      <c r="D172" s="808"/>
      <c r="E172" s="808"/>
      <c r="F172" s="808"/>
    </row>
    <row r="173" spans="2:12" ht="20.25" customHeight="1" thickBot="1">
      <c r="B173" s="803" t="s">
        <v>141</v>
      </c>
      <c r="C173" s="808"/>
      <c r="D173" s="808"/>
      <c r="E173" s="808"/>
      <c r="F173" s="808"/>
    </row>
    <row r="174" spans="2:12" ht="20.25" customHeight="1" thickBot="1">
      <c r="B174" s="803" t="s">
        <v>142</v>
      </c>
      <c r="C174" s="808"/>
      <c r="D174" s="808"/>
      <c r="E174" s="808"/>
      <c r="F174" s="808"/>
    </row>
    <row r="175" spans="2:12" ht="20.25" customHeight="1" thickBot="1">
      <c r="B175" s="803" t="s">
        <v>143</v>
      </c>
      <c r="C175" s="808"/>
      <c r="D175" s="808"/>
      <c r="E175" s="808"/>
      <c r="F175" s="808"/>
    </row>
    <row r="176" spans="2:12" ht="20.25" customHeight="1" thickBot="1">
      <c r="B176" s="801" t="s">
        <v>42</v>
      </c>
      <c r="C176" s="810">
        <f>C177+C178+C179+C180</f>
        <v>0</v>
      </c>
      <c r="D176" s="810">
        <f>D177</f>
        <v>1277</v>
      </c>
      <c r="E176" s="810">
        <f>E177</f>
        <v>1668</v>
      </c>
      <c r="F176" s="810">
        <v>0</v>
      </c>
    </row>
    <row r="177" spans="2:9" ht="20.25" customHeight="1" thickBot="1">
      <c r="B177" s="803" t="s">
        <v>136</v>
      </c>
      <c r="C177" s="810">
        <v>0</v>
      </c>
      <c r="D177" s="810">
        <f>D163</f>
        <v>1277</v>
      </c>
      <c r="E177" s="810">
        <f>E163</f>
        <v>1668</v>
      </c>
      <c r="F177" s="810">
        <v>0</v>
      </c>
    </row>
    <row r="178" spans="2:9" ht="20.25" customHeight="1" thickBot="1">
      <c r="B178" s="803" t="s">
        <v>141</v>
      </c>
      <c r="C178" s="810"/>
      <c r="D178" s="810"/>
      <c r="E178" s="810"/>
      <c r="F178" s="810"/>
    </row>
    <row r="179" spans="2:9" ht="20.25" customHeight="1" thickBot="1">
      <c r="B179" s="803" t="s">
        <v>142</v>
      </c>
      <c r="C179" s="810"/>
      <c r="D179" s="810"/>
      <c r="E179" s="810"/>
      <c r="F179" s="810"/>
    </row>
    <row r="180" spans="2:9" ht="20.25" customHeight="1" thickBot="1">
      <c r="B180" s="803" t="s">
        <v>143</v>
      </c>
      <c r="C180" s="805"/>
      <c r="D180" s="805"/>
      <c r="E180" s="805"/>
      <c r="F180" s="805"/>
    </row>
    <row r="181" spans="2:9" ht="20.25" customHeight="1" thickBot="1">
      <c r="B181" s="825" t="s">
        <v>62</v>
      </c>
      <c r="C181" s="833">
        <f>C171+C176</f>
        <v>0</v>
      </c>
      <c r="D181" s="833">
        <f>D171+D176</f>
        <v>1277</v>
      </c>
      <c r="E181" s="833">
        <f>E171+E176</f>
        <v>1668</v>
      </c>
      <c r="F181" s="833">
        <f>F171+F176</f>
        <v>0</v>
      </c>
      <c r="I181" s="824"/>
    </row>
    <row r="182" spans="2:9" ht="16.5" thickBot="1">
      <c r="B182" s="838"/>
      <c r="C182" s="839"/>
      <c r="D182" s="839"/>
      <c r="E182" s="839"/>
      <c r="F182" s="839"/>
    </row>
    <row r="183" spans="2:9" ht="57" customHeight="1" thickBot="1">
      <c r="B183" s="791" t="s">
        <v>49</v>
      </c>
      <c r="C183" s="840">
        <f>C47+C74+C101+C127+C154+C181</f>
        <v>200000</v>
      </c>
      <c r="D183" s="840">
        <f>D47+D74+D101+D127+D154+D181</f>
        <v>280000</v>
      </c>
      <c r="E183" s="840">
        <f>E47+E74+E101+E127+E154+E181</f>
        <v>251668</v>
      </c>
      <c r="F183" s="840">
        <f>F47+F74+F101+F127+F154+F181</f>
        <v>250000</v>
      </c>
    </row>
    <row r="184" spans="2:9" ht="49.5" customHeight="1" thickBot="1">
      <c r="B184" s="791" t="s">
        <v>50</v>
      </c>
      <c r="C184" s="840">
        <f>+C47+C74+C101+C127+C154+C181</f>
        <v>200000</v>
      </c>
      <c r="D184" s="840">
        <f>+D47+D74+D101+D127+D154+D181</f>
        <v>280000</v>
      </c>
      <c r="E184" s="840">
        <f>+E47+E74+E101+E127+E154+E181</f>
        <v>251668</v>
      </c>
      <c r="F184" s="840">
        <f>+F47+F74+F101+F127+F154+F181</f>
        <v>250000</v>
      </c>
    </row>
    <row r="185" spans="2:9" ht="19.5" thickBot="1">
      <c r="B185" s="801" t="s">
        <v>23</v>
      </c>
      <c r="C185" s="841">
        <f>C186+C187</f>
        <v>0</v>
      </c>
      <c r="D185" s="841">
        <f>D186+D187</f>
        <v>0</v>
      </c>
      <c r="E185" s="841">
        <f>E186+E187</f>
        <v>0</v>
      </c>
      <c r="F185" s="841">
        <f>F186+F187</f>
        <v>0</v>
      </c>
    </row>
    <row r="186" spans="2:9" ht="19.5" thickBot="1">
      <c r="B186" s="803" t="s">
        <v>136</v>
      </c>
      <c r="C186" s="810">
        <v>0</v>
      </c>
      <c r="D186" s="810">
        <v>0</v>
      </c>
      <c r="E186" s="810">
        <v>0</v>
      </c>
      <c r="F186" s="810">
        <v>0</v>
      </c>
    </row>
    <row r="187" spans="2:9" ht="19.5" thickBot="1">
      <c r="B187" s="803" t="s">
        <v>148</v>
      </c>
      <c r="C187" s="810">
        <v>0</v>
      </c>
      <c r="D187" s="810">
        <v>0</v>
      </c>
      <c r="E187" s="810">
        <v>0</v>
      </c>
      <c r="F187" s="810">
        <v>0</v>
      </c>
    </row>
    <row r="188" spans="2:9" ht="19.5" thickBot="1">
      <c r="B188" s="801" t="s">
        <v>24</v>
      </c>
      <c r="C188" s="841">
        <f>C189+C190</f>
        <v>0</v>
      </c>
      <c r="D188" s="841">
        <f>D189+D190</f>
        <v>0</v>
      </c>
      <c r="E188" s="841">
        <f>E189+E190</f>
        <v>0</v>
      </c>
      <c r="F188" s="841">
        <f>F189+F190</f>
        <v>0</v>
      </c>
    </row>
    <row r="189" spans="2:9" ht="19.5" thickBot="1">
      <c r="B189" s="803" t="s">
        <v>136</v>
      </c>
      <c r="C189" s="810">
        <v>0</v>
      </c>
      <c r="D189" s="810">
        <v>0</v>
      </c>
      <c r="E189" s="810">
        <v>0</v>
      </c>
      <c r="F189" s="810">
        <v>0</v>
      </c>
    </row>
    <row r="190" spans="2:9" ht="19.5" thickBot="1">
      <c r="B190" s="803" t="s">
        <v>148</v>
      </c>
      <c r="C190" s="810">
        <v>0</v>
      </c>
      <c r="D190" s="810">
        <v>0</v>
      </c>
      <c r="E190" s="810">
        <v>0</v>
      </c>
      <c r="F190" s="810">
        <v>0</v>
      </c>
    </row>
    <row r="191" spans="2:9" ht="19.5" thickBot="1">
      <c r="B191" s="801" t="s">
        <v>25</v>
      </c>
      <c r="C191" s="841">
        <f>C192+C193</f>
        <v>0</v>
      </c>
      <c r="D191" s="841">
        <f>D192+D193</f>
        <v>0</v>
      </c>
      <c r="E191" s="841">
        <f>E192+E193</f>
        <v>0</v>
      </c>
      <c r="F191" s="841">
        <f>F192+F193</f>
        <v>0</v>
      </c>
    </row>
    <row r="192" spans="2:9" ht="19.5" thickBot="1">
      <c r="B192" s="803" t="s">
        <v>136</v>
      </c>
      <c r="C192" s="810">
        <v>0</v>
      </c>
      <c r="D192" s="810">
        <v>0</v>
      </c>
      <c r="E192" s="810">
        <v>0</v>
      </c>
      <c r="F192" s="810">
        <v>0</v>
      </c>
    </row>
    <row r="193" spans="2:13" ht="19.5" thickBot="1">
      <c r="B193" s="803" t="s">
        <v>148</v>
      </c>
      <c r="C193" s="810">
        <v>0</v>
      </c>
      <c r="D193" s="810">
        <v>0</v>
      </c>
      <c r="E193" s="810">
        <v>0</v>
      </c>
      <c r="F193" s="810">
        <v>0</v>
      </c>
    </row>
    <row r="194" spans="2:13" ht="19.5" thickBot="1">
      <c r="B194" s="801" t="s">
        <v>26</v>
      </c>
      <c r="C194" s="841">
        <f>C195+C196</f>
        <v>200000</v>
      </c>
      <c r="D194" s="841">
        <f>D195+D196</f>
        <v>250000</v>
      </c>
      <c r="E194" s="841">
        <f>E195+E196</f>
        <v>250000</v>
      </c>
      <c r="F194" s="841">
        <f>F195+F196</f>
        <v>250000</v>
      </c>
    </row>
    <row r="195" spans="2:13" ht="19.5" thickBot="1">
      <c r="B195" s="803" t="s">
        <v>136</v>
      </c>
      <c r="C195" s="810">
        <f>C38</f>
        <v>200000</v>
      </c>
      <c r="D195" s="810">
        <f t="shared" ref="D195:F196" si="0">D38</f>
        <v>250000</v>
      </c>
      <c r="E195" s="810">
        <f t="shared" si="0"/>
        <v>250000</v>
      </c>
      <c r="F195" s="810">
        <f t="shared" si="0"/>
        <v>250000</v>
      </c>
    </row>
    <row r="196" spans="2:13" ht="19.5" thickBot="1">
      <c r="B196" s="803" t="s">
        <v>148</v>
      </c>
      <c r="C196" s="810">
        <f>C39</f>
        <v>0</v>
      </c>
      <c r="D196" s="810">
        <f t="shared" si="0"/>
        <v>0</v>
      </c>
      <c r="E196" s="810">
        <f t="shared" si="0"/>
        <v>0</v>
      </c>
      <c r="F196" s="810">
        <f t="shared" si="0"/>
        <v>0</v>
      </c>
    </row>
    <row r="197" spans="2:13" ht="19.5" thickBot="1">
      <c r="B197" s="801" t="s">
        <v>27</v>
      </c>
      <c r="C197" s="841">
        <f>C198+C199</f>
        <v>0</v>
      </c>
      <c r="D197" s="841">
        <f>D198+D199</f>
        <v>0</v>
      </c>
      <c r="E197" s="841">
        <f>E198+E199</f>
        <v>0</v>
      </c>
      <c r="F197" s="841">
        <f>F198+F199</f>
        <v>0</v>
      </c>
    </row>
    <row r="198" spans="2:13" ht="19.5" thickBot="1">
      <c r="B198" s="803" t="s">
        <v>136</v>
      </c>
      <c r="C198" s="810">
        <v>0</v>
      </c>
      <c r="D198" s="810">
        <v>0</v>
      </c>
      <c r="E198" s="810">
        <v>0</v>
      </c>
      <c r="F198" s="810">
        <v>0</v>
      </c>
    </row>
    <row r="199" spans="2:13" ht="19.5" thickBot="1">
      <c r="B199" s="803" t="s">
        <v>148</v>
      </c>
      <c r="C199" s="810">
        <v>0</v>
      </c>
      <c r="D199" s="810">
        <v>0</v>
      </c>
      <c r="E199" s="810">
        <v>0</v>
      </c>
      <c r="F199" s="810">
        <v>0</v>
      </c>
    </row>
    <row r="200" spans="2:13" ht="19.5" thickBot="1">
      <c r="B200" s="801" t="s">
        <v>28</v>
      </c>
      <c r="C200" s="841">
        <f>C201+C202</f>
        <v>0</v>
      </c>
      <c r="D200" s="841">
        <f>D201+D202</f>
        <v>0</v>
      </c>
      <c r="E200" s="841">
        <f>E201+E202</f>
        <v>0</v>
      </c>
      <c r="F200" s="841">
        <f>F201+F202</f>
        <v>0</v>
      </c>
    </row>
    <row r="201" spans="2:13" ht="19.5" thickBot="1">
      <c r="B201" s="803" t="s">
        <v>136</v>
      </c>
      <c r="C201" s="810">
        <v>0</v>
      </c>
      <c r="D201" s="810">
        <v>0</v>
      </c>
      <c r="E201" s="810">
        <v>0</v>
      </c>
      <c r="F201" s="810">
        <v>0</v>
      </c>
    </row>
    <row r="202" spans="2:13" ht="19.5" thickBot="1">
      <c r="B202" s="803" t="s">
        <v>148</v>
      </c>
      <c r="C202" s="810">
        <v>0</v>
      </c>
      <c r="D202" s="810">
        <v>0</v>
      </c>
      <c r="E202" s="810">
        <v>0</v>
      </c>
      <c r="F202" s="810">
        <v>0</v>
      </c>
    </row>
    <row r="203" spans="2:13" ht="19.5" thickBot="1">
      <c r="B203" s="801" t="s">
        <v>29</v>
      </c>
      <c r="C203" s="841">
        <f>C204+C205</f>
        <v>0</v>
      </c>
      <c r="D203" s="841">
        <f>D204+D205</f>
        <v>0</v>
      </c>
      <c r="E203" s="841">
        <f>E204+E205</f>
        <v>0</v>
      </c>
      <c r="F203" s="841">
        <f>F204+F205</f>
        <v>0</v>
      </c>
    </row>
    <row r="204" spans="2:13" ht="19.5" thickBot="1">
      <c r="B204" s="803" t="s">
        <v>136</v>
      </c>
      <c r="C204" s="810">
        <v>0</v>
      </c>
      <c r="D204" s="810">
        <v>0</v>
      </c>
      <c r="E204" s="810">
        <v>0</v>
      </c>
      <c r="F204" s="810">
        <v>0</v>
      </c>
      <c r="M204" s="825"/>
    </row>
    <row r="205" spans="2:13" ht="19.5" thickBot="1">
      <c r="B205" s="803" t="s">
        <v>148</v>
      </c>
      <c r="C205" s="810">
        <v>0</v>
      </c>
      <c r="D205" s="810">
        <v>0</v>
      </c>
      <c r="E205" s="810">
        <v>0</v>
      </c>
      <c r="F205" s="810">
        <v>0</v>
      </c>
    </row>
    <row r="206" spans="2:13" ht="19.5" thickBot="1">
      <c r="B206" s="801" t="s">
        <v>51</v>
      </c>
      <c r="C206" s="841">
        <f>C207+C208+C209+C210</f>
        <v>0</v>
      </c>
      <c r="D206" s="841">
        <f>D207+D208+D209+D210</f>
        <v>0</v>
      </c>
      <c r="E206" s="841">
        <f>E207+E208+E209+E210</f>
        <v>0</v>
      </c>
      <c r="F206" s="841">
        <f>F207+F208+F209+F210</f>
        <v>0</v>
      </c>
    </row>
    <row r="207" spans="2:13" ht="19.5" thickBot="1">
      <c r="B207" s="803" t="s">
        <v>136</v>
      </c>
      <c r="C207" s="810">
        <v>0</v>
      </c>
      <c r="D207" s="810">
        <v>0</v>
      </c>
      <c r="E207" s="810">
        <v>0</v>
      </c>
      <c r="F207" s="810">
        <v>0</v>
      </c>
    </row>
    <row r="208" spans="2:13" ht="19.5" thickBot="1">
      <c r="B208" s="803" t="s">
        <v>149</v>
      </c>
      <c r="C208" s="810">
        <v>0</v>
      </c>
      <c r="D208" s="810">
        <v>0</v>
      </c>
      <c r="E208" s="810">
        <v>0</v>
      </c>
      <c r="F208" s="810">
        <v>0</v>
      </c>
    </row>
    <row r="209" spans="2:6" ht="19.5" thickBot="1">
      <c r="B209" s="803" t="s">
        <v>142</v>
      </c>
      <c r="C209" s="810">
        <v>0</v>
      </c>
      <c r="D209" s="810">
        <v>0</v>
      </c>
      <c r="E209" s="810">
        <v>0</v>
      </c>
      <c r="F209" s="810">
        <v>0</v>
      </c>
    </row>
    <row r="210" spans="2:6" ht="19.5" thickBot="1">
      <c r="B210" s="803" t="s">
        <v>143</v>
      </c>
      <c r="C210" s="810">
        <v>0</v>
      </c>
      <c r="D210" s="810">
        <v>0</v>
      </c>
      <c r="E210" s="810">
        <v>0</v>
      </c>
      <c r="F210" s="810">
        <v>0</v>
      </c>
    </row>
    <row r="211" spans="2:6" ht="19.5" thickBot="1">
      <c r="B211" s="801" t="s">
        <v>52</v>
      </c>
      <c r="C211" s="841">
        <f>C212+C213+C214+C215</f>
        <v>0</v>
      </c>
      <c r="D211" s="841">
        <f>D181+D154+D127+D74+D101</f>
        <v>30000</v>
      </c>
      <c r="E211" s="841">
        <f>E181+E154+E127+E74+E101</f>
        <v>1668</v>
      </c>
      <c r="F211" s="841">
        <f>F181+F154+F127+F74</f>
        <v>0</v>
      </c>
    </row>
    <row r="212" spans="2:6" ht="19.5" thickBot="1">
      <c r="B212" s="803" t="s">
        <v>136</v>
      </c>
      <c r="C212" s="810">
        <f>C181+C154+C127+C74+C101</f>
        <v>0</v>
      </c>
      <c r="D212" s="810">
        <f>D181+D154+D127+D74+D101</f>
        <v>30000</v>
      </c>
      <c r="E212" s="810">
        <f>E181+E154+E127+E74+E101</f>
        <v>1668</v>
      </c>
      <c r="F212" s="810">
        <f>F181+F154+F127+F74+F101</f>
        <v>0</v>
      </c>
    </row>
    <row r="213" spans="2:6" ht="19.5" thickBot="1">
      <c r="B213" s="803" t="s">
        <v>149</v>
      </c>
      <c r="C213" s="810">
        <v>0</v>
      </c>
      <c r="D213" s="810">
        <v>0</v>
      </c>
      <c r="E213" s="810">
        <v>0</v>
      </c>
      <c r="F213" s="810">
        <v>0</v>
      </c>
    </row>
    <row r="214" spans="2:6" ht="19.5" thickBot="1">
      <c r="B214" s="803" t="s">
        <v>142</v>
      </c>
      <c r="C214" s="810">
        <v>0</v>
      </c>
      <c r="D214" s="810">
        <v>0</v>
      </c>
      <c r="E214" s="810">
        <v>0</v>
      </c>
      <c r="F214" s="810">
        <v>0</v>
      </c>
    </row>
    <row r="215" spans="2:6" ht="19.5" thickBot="1">
      <c r="B215" s="803" t="s">
        <v>143</v>
      </c>
      <c r="C215" s="810">
        <v>0</v>
      </c>
      <c r="D215" s="810">
        <v>0</v>
      </c>
      <c r="E215" s="810">
        <v>0</v>
      </c>
      <c r="F215" s="810">
        <v>0</v>
      </c>
    </row>
    <row r="216" spans="2:6" ht="19.5" thickBot="1">
      <c r="B216" s="842" t="s">
        <v>31</v>
      </c>
      <c r="C216" s="843">
        <f>IF(C184-C183=0,0,"Error")</f>
        <v>0</v>
      </c>
      <c r="D216" s="843">
        <f>IF(D184-D183=0,0,"Error")</f>
        <v>0</v>
      </c>
      <c r="E216" s="843">
        <f>IF(E184-E183=0,0,"Error")</f>
        <v>0</v>
      </c>
      <c r="F216" s="843">
        <f>IF(F184-F183=0,0,"Error")</f>
        <v>0</v>
      </c>
    </row>
    <row r="217" spans="2:6">
      <c r="B217" s="844"/>
      <c r="C217" s="845"/>
      <c r="D217" s="845"/>
      <c r="E217" s="845"/>
      <c r="F217" s="845"/>
    </row>
    <row r="218" spans="2:6">
      <c r="B218" s="844"/>
      <c r="C218" s="845"/>
      <c r="D218" s="845"/>
      <c r="E218" s="845"/>
      <c r="F218" s="845"/>
    </row>
    <row r="219" spans="2:6" ht="16.5" thickBot="1">
      <c r="B219" s="844"/>
      <c r="C219" s="845"/>
      <c r="D219" s="845"/>
      <c r="E219" s="845"/>
      <c r="F219" s="845"/>
    </row>
    <row r="220" spans="2:6" ht="21.75" customHeight="1">
      <c r="B220" s="846" t="s">
        <v>269</v>
      </c>
      <c r="C220" s="847" t="s">
        <v>2290</v>
      </c>
      <c r="D220" s="845"/>
      <c r="E220" s="845"/>
      <c r="F220" s="845"/>
    </row>
    <row r="221" spans="2:6" ht="21.75" customHeight="1">
      <c r="B221" s="848" t="s">
        <v>268</v>
      </c>
      <c r="C221" s="849"/>
      <c r="D221" s="845"/>
      <c r="E221" s="845"/>
      <c r="F221" s="845"/>
    </row>
    <row r="222" spans="2:6" ht="21.75" customHeight="1" thickBot="1">
      <c r="B222" s="850" t="s">
        <v>267</v>
      </c>
      <c r="C222" s="851" t="s">
        <v>2291</v>
      </c>
      <c r="D222" s="845"/>
      <c r="E222" s="845"/>
      <c r="F222" s="845"/>
    </row>
    <row r="223" spans="2:6">
      <c r="B223" s="844"/>
      <c r="C223" s="845"/>
      <c r="D223" s="845"/>
      <c r="E223" s="845"/>
      <c r="F223" s="845"/>
    </row>
    <row r="224" spans="2:6">
      <c r="B224" s="844"/>
      <c r="C224" s="845"/>
      <c r="D224" s="845"/>
      <c r="E224" s="845"/>
      <c r="F224" s="845"/>
    </row>
    <row r="225" spans="2:10">
      <c r="B225" s="844"/>
      <c r="C225" s="845"/>
      <c r="D225" s="845"/>
      <c r="E225" s="845"/>
      <c r="F225" s="845"/>
    </row>
    <row r="226" spans="2:10" ht="16.5" thickBot="1">
      <c r="B226" s="844"/>
      <c r="C226" s="845"/>
      <c r="D226" s="845"/>
      <c r="E226" s="845"/>
      <c r="F226" s="845"/>
    </row>
    <row r="227" spans="2:10" ht="27" customHeight="1">
      <c r="B227" s="2150" t="s">
        <v>270</v>
      </c>
      <c r="C227" s="852" t="s">
        <v>269</v>
      </c>
      <c r="D227" s="847" t="s">
        <v>2292</v>
      </c>
    </row>
    <row r="228" spans="2:10" ht="27" customHeight="1">
      <c r="B228" s="2151"/>
      <c r="C228" s="853" t="s">
        <v>268</v>
      </c>
      <c r="D228" s="849"/>
    </row>
    <row r="229" spans="2:10" ht="27" customHeight="1" thickBot="1">
      <c r="B229" s="2152"/>
      <c r="C229" s="854" t="s">
        <v>267</v>
      </c>
      <c r="D229" s="851" t="s">
        <v>2291</v>
      </c>
    </row>
    <row r="230" spans="2:10" ht="25.5" customHeight="1">
      <c r="B230" s="855"/>
      <c r="C230" s="856"/>
      <c r="D230" s="857"/>
      <c r="E230" s="855"/>
      <c r="F230" s="855"/>
      <c r="H230" s="857"/>
      <c r="I230" s="855"/>
      <c r="J230" s="855"/>
    </row>
    <row r="231" spans="2:10" ht="16.5" thickBot="1">
      <c r="B231" s="855"/>
      <c r="C231" s="858"/>
      <c r="D231" s="857"/>
      <c r="E231" s="855"/>
      <c r="F231" s="855"/>
    </row>
    <row r="232" spans="2:10" ht="24.75" customHeight="1">
      <c r="B232" s="2150" t="s">
        <v>2293</v>
      </c>
      <c r="C232" s="852" t="s">
        <v>269</v>
      </c>
      <c r="D232" s="847" t="s">
        <v>2292</v>
      </c>
      <c r="E232" s="855"/>
      <c r="F232" s="855"/>
    </row>
    <row r="233" spans="2:10" ht="24.75" customHeight="1">
      <c r="B233" s="2151"/>
      <c r="C233" s="853" t="s">
        <v>268</v>
      </c>
      <c r="D233" s="849"/>
      <c r="E233" s="855"/>
      <c r="F233" s="855"/>
    </row>
    <row r="234" spans="2:10" ht="24.75" customHeight="1" thickBot="1">
      <c r="B234" s="2152"/>
      <c r="C234" s="854" t="s">
        <v>267</v>
      </c>
      <c r="D234" s="851" t="s">
        <v>2291</v>
      </c>
      <c r="E234" s="855"/>
      <c r="F234" s="855"/>
    </row>
    <row r="235" spans="2:10">
      <c r="B235" s="855"/>
      <c r="C235" s="859"/>
      <c r="D235" s="857"/>
      <c r="E235" s="855"/>
      <c r="F235" s="855"/>
    </row>
    <row r="236" spans="2:10">
      <c r="B236" s="855"/>
      <c r="C236" s="859"/>
      <c r="D236" s="857"/>
      <c r="E236" s="855"/>
      <c r="F236" s="855"/>
    </row>
    <row r="237" spans="2:10">
      <c r="B237" s="855"/>
      <c r="C237" s="859"/>
      <c r="D237" s="857"/>
      <c r="E237" s="855"/>
      <c r="F237" s="855"/>
    </row>
    <row r="238" spans="2:10" ht="16.5" thickBot="1">
      <c r="B238" s="855"/>
      <c r="C238" s="859"/>
      <c r="D238" s="857"/>
      <c r="E238" s="855"/>
      <c r="F238" s="855"/>
    </row>
    <row r="239" spans="2:10" s="861" customFormat="1" ht="57" customHeight="1" thickBot="1">
      <c r="B239" s="2139" t="s">
        <v>2294</v>
      </c>
      <c r="C239" s="2140"/>
      <c r="D239" s="2140"/>
      <c r="E239" s="2140"/>
      <c r="F239" s="2141"/>
      <c r="G239" s="860"/>
    </row>
  </sheetData>
  <mergeCells count="49">
    <mergeCell ref="B7:F7"/>
    <mergeCell ref="B1:F1"/>
    <mergeCell ref="B2:F2"/>
    <mergeCell ref="C4:F4"/>
    <mergeCell ref="C5:F5"/>
    <mergeCell ref="C6:F6"/>
    <mergeCell ref="C51:F51"/>
    <mergeCell ref="B8:F8"/>
    <mergeCell ref="C9:F9"/>
    <mergeCell ref="B10:B11"/>
    <mergeCell ref="C14:F14"/>
    <mergeCell ref="B15:F15"/>
    <mergeCell ref="C16:F16"/>
    <mergeCell ref="C17:F17"/>
    <mergeCell ref="C18:F18"/>
    <mergeCell ref="B27:F27"/>
    <mergeCell ref="B48:F48"/>
    <mergeCell ref="B49:F49"/>
    <mergeCell ref="C104:F104"/>
    <mergeCell ref="C52:F52"/>
    <mergeCell ref="B53:B54"/>
    <mergeCell ref="B61:F61"/>
    <mergeCell ref="B62:B63"/>
    <mergeCell ref="C75:F75"/>
    <mergeCell ref="C78:F78"/>
    <mergeCell ref="C79:F79"/>
    <mergeCell ref="B80:B81"/>
    <mergeCell ref="B88:F88"/>
    <mergeCell ref="B89:B90"/>
    <mergeCell ref="C102:F102"/>
    <mergeCell ref="C158:F158"/>
    <mergeCell ref="C105:F105"/>
    <mergeCell ref="B106:B107"/>
    <mergeCell ref="B114:F114"/>
    <mergeCell ref="B115:B116"/>
    <mergeCell ref="C128:F128"/>
    <mergeCell ref="C131:F131"/>
    <mergeCell ref="C132:F132"/>
    <mergeCell ref="B133:B134"/>
    <mergeCell ref="B141:F141"/>
    <mergeCell ref="B142:B143"/>
    <mergeCell ref="C155:F155"/>
    <mergeCell ref="B239:F239"/>
    <mergeCell ref="C159:F159"/>
    <mergeCell ref="B160:B161"/>
    <mergeCell ref="B168:F168"/>
    <mergeCell ref="B169:B170"/>
    <mergeCell ref="B227:B229"/>
    <mergeCell ref="B232:B234"/>
  </mergeCells>
  <pageMargins left="0.9" right="0.2" top="0.75" bottom="0.76822916666666696" header="0.3" footer="0.5"/>
  <pageSetup scale="53" orientation="portrait" r:id="rId1"/>
  <headerFooter>
    <oddFooter>&amp;R&amp;P</oddFooter>
  </headerFooter>
  <rowBreaks count="4" manualBreakCount="4">
    <brk id="47" max="5" man="1"/>
    <brk id="101" max="5" man="1"/>
    <brk id="154" max="5" man="1"/>
    <brk id="181" max="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3"/>
  <sheetViews>
    <sheetView view="pageBreakPreview" topLeftCell="A162" zoomScaleNormal="170" zoomScaleSheetLayoutView="100" workbookViewId="0">
      <selection activeCell="H336" sqref="H336"/>
    </sheetView>
  </sheetViews>
  <sheetFormatPr defaultRowHeight="15.75"/>
  <cols>
    <col min="1" max="1" width="14.5703125" style="862" customWidth="1"/>
    <col min="2" max="2" width="29.85546875" style="862" customWidth="1"/>
    <col min="3" max="3" width="15.85546875" style="862" customWidth="1"/>
    <col min="4" max="4" width="16.7109375" style="862" customWidth="1"/>
    <col min="5" max="5" width="15.28515625" style="862" customWidth="1"/>
    <col min="6" max="6" width="22.7109375" style="862" customWidth="1"/>
    <col min="7" max="8" width="9.140625" style="862"/>
    <col min="9" max="9" width="18.5703125" style="862" customWidth="1"/>
    <col min="10" max="14" width="9.140625" style="862"/>
    <col min="15" max="15" width="13.5703125" style="862" customWidth="1"/>
    <col min="16" max="16" width="21.5703125" style="862" customWidth="1"/>
    <col min="17" max="16384" width="9.140625" style="862"/>
  </cols>
  <sheetData>
    <row r="1" spans="1:15" ht="27" customHeight="1"/>
    <row r="2" spans="1:15" ht="27" customHeight="1">
      <c r="A2" s="2217" t="s">
        <v>499</v>
      </c>
      <c r="B2" s="2217"/>
      <c r="C2" s="2217"/>
      <c r="D2" s="2217"/>
      <c r="E2" s="2217"/>
      <c r="F2" s="2217"/>
      <c r="G2" s="2217"/>
      <c r="H2" s="863"/>
      <c r="I2" s="863"/>
      <c r="J2" s="863"/>
      <c r="K2" s="863"/>
      <c r="L2" s="863"/>
      <c r="M2" s="863"/>
    </row>
    <row r="3" spans="1:15" ht="27" customHeight="1" thickBot="1">
      <c r="A3" s="863"/>
      <c r="B3" s="2218" t="s">
        <v>545</v>
      </c>
      <c r="C3" s="2218"/>
      <c r="D3" s="2218"/>
      <c r="E3" s="2218"/>
      <c r="F3" s="2218"/>
      <c r="G3" s="863"/>
      <c r="H3" s="863"/>
      <c r="I3" s="863"/>
      <c r="J3" s="863"/>
      <c r="K3" s="863"/>
      <c r="L3" s="863"/>
      <c r="M3" s="863"/>
    </row>
    <row r="4" spans="1:15" ht="27" customHeight="1" thickBot="1">
      <c r="B4" s="864"/>
      <c r="C4" s="2219"/>
      <c r="D4" s="2220"/>
      <c r="E4" s="2220"/>
      <c r="F4" s="2221"/>
    </row>
    <row r="5" spans="1:15" ht="27" customHeight="1" thickBot="1">
      <c r="B5" s="865" t="s">
        <v>0</v>
      </c>
      <c r="C5" s="2197" t="s">
        <v>1440</v>
      </c>
      <c r="D5" s="2197"/>
      <c r="E5" s="2197"/>
      <c r="F5" s="2197"/>
    </row>
    <row r="6" spans="1:15" ht="27" customHeight="1" thickBot="1">
      <c r="B6" s="865" t="s">
        <v>1</v>
      </c>
      <c r="C6" s="2222" t="s">
        <v>74</v>
      </c>
      <c r="D6" s="2222"/>
      <c r="E6" s="2222"/>
      <c r="F6" s="2222"/>
    </row>
    <row r="7" spans="1:15" ht="27" customHeight="1" thickBot="1">
      <c r="B7" s="865" t="s">
        <v>3</v>
      </c>
      <c r="C7" s="2194" t="s">
        <v>544</v>
      </c>
      <c r="D7" s="2194"/>
      <c r="E7" s="2194"/>
      <c r="F7" s="2194"/>
    </row>
    <row r="8" spans="1:15" ht="27" customHeight="1" thickBot="1">
      <c r="B8" s="2212" t="s">
        <v>4</v>
      </c>
      <c r="C8" s="2212"/>
      <c r="D8" s="2212"/>
      <c r="E8" s="2212"/>
      <c r="F8" s="2212"/>
    </row>
    <row r="9" spans="1:15" ht="146.25" customHeight="1" thickBot="1">
      <c r="B9" s="2213" t="s">
        <v>2295</v>
      </c>
      <c r="C9" s="2213"/>
      <c r="D9" s="2213"/>
      <c r="E9" s="2213"/>
      <c r="F9" s="2213"/>
    </row>
    <row r="10" spans="1:15" ht="41.25" customHeight="1" thickBot="1">
      <c r="B10" s="866" t="s">
        <v>5</v>
      </c>
      <c r="C10" s="2214" t="s">
        <v>1441</v>
      </c>
      <c r="D10" s="2215"/>
      <c r="E10" s="2215"/>
      <c r="F10" s="2215"/>
      <c r="G10" s="867"/>
      <c r="H10" s="867"/>
      <c r="I10" s="867"/>
      <c r="J10" s="867"/>
      <c r="K10" s="867"/>
      <c r="L10" s="867"/>
      <c r="M10" s="867"/>
      <c r="N10" s="868"/>
      <c r="O10" s="868"/>
    </row>
    <row r="11" spans="1:15" ht="27" customHeight="1" thickBot="1">
      <c r="B11" s="2194" t="s">
        <v>6</v>
      </c>
      <c r="C11" s="869">
        <v>2021</v>
      </c>
      <c r="D11" s="869">
        <v>2022</v>
      </c>
      <c r="E11" s="869">
        <v>2023</v>
      </c>
      <c r="F11" s="869">
        <v>2024</v>
      </c>
    </row>
    <row r="12" spans="1:15" ht="27" customHeight="1" thickBot="1">
      <c r="B12" s="2194"/>
      <c r="C12" s="870" t="s">
        <v>7</v>
      </c>
      <c r="D12" s="870" t="s">
        <v>8</v>
      </c>
      <c r="E12" s="870" t="s">
        <v>8</v>
      </c>
      <c r="F12" s="870" t="s">
        <v>8</v>
      </c>
    </row>
    <row r="13" spans="1:15" ht="52.5" customHeight="1" thickBot="1">
      <c r="B13" s="871" t="s">
        <v>2296</v>
      </c>
      <c r="C13" s="872">
        <v>0.8</v>
      </c>
      <c r="D13" s="872">
        <v>0.85</v>
      </c>
      <c r="E13" s="872">
        <v>0.9</v>
      </c>
      <c r="F13" s="872">
        <v>0.9</v>
      </c>
    </row>
    <row r="14" spans="1:15" ht="27" customHeight="1" thickBot="1">
      <c r="B14" s="873" t="s">
        <v>72</v>
      </c>
      <c r="C14" s="872" t="s">
        <v>59</v>
      </c>
      <c r="D14" s="872" t="s">
        <v>60</v>
      </c>
      <c r="E14" s="872" t="s">
        <v>60</v>
      </c>
      <c r="F14" s="872" t="s">
        <v>60</v>
      </c>
    </row>
    <row r="15" spans="1:15" ht="36.75" customHeight="1" thickBot="1">
      <c r="B15" s="873" t="s">
        <v>58</v>
      </c>
      <c r="C15" s="872" t="s">
        <v>59</v>
      </c>
      <c r="D15" s="872" t="s">
        <v>60</v>
      </c>
      <c r="E15" s="872" t="s">
        <v>60</v>
      </c>
      <c r="F15" s="872" t="s">
        <v>60</v>
      </c>
    </row>
    <row r="16" spans="1:15" ht="35.25" customHeight="1" thickBot="1">
      <c r="B16" s="866" t="s">
        <v>9</v>
      </c>
      <c r="C16" s="2216" t="s">
        <v>1442</v>
      </c>
      <c r="D16" s="2216"/>
      <c r="E16" s="2216"/>
      <c r="F16" s="2216"/>
    </row>
    <row r="17" spans="2:18" ht="27" customHeight="1" thickBot="1">
      <c r="B17" s="2194" t="s">
        <v>10</v>
      </c>
      <c r="C17" s="2194"/>
      <c r="D17" s="2194"/>
      <c r="E17" s="2194"/>
      <c r="F17" s="2194"/>
      <c r="O17" s="874"/>
      <c r="Q17" s="874"/>
    </row>
    <row r="18" spans="2:18" ht="40.5" customHeight="1" thickBot="1">
      <c r="B18" s="875" t="s">
        <v>2297</v>
      </c>
      <c r="C18" s="872">
        <v>0.5</v>
      </c>
      <c r="D18" s="872">
        <v>0.55000000000000004</v>
      </c>
      <c r="E18" s="872">
        <v>0.6</v>
      </c>
      <c r="F18" s="872">
        <v>0.6</v>
      </c>
      <c r="N18" s="876"/>
    </row>
    <row r="19" spans="2:18" ht="33" customHeight="1" thickBot="1">
      <c r="B19" s="873" t="s">
        <v>58</v>
      </c>
      <c r="C19" s="877" t="s">
        <v>59</v>
      </c>
      <c r="D19" s="878" t="s">
        <v>60</v>
      </c>
      <c r="E19" s="878" t="s">
        <v>60</v>
      </c>
      <c r="F19" s="878" t="s">
        <v>60</v>
      </c>
    </row>
    <row r="20" spans="2:18" ht="27" customHeight="1" thickBot="1">
      <c r="B20" s="2210" t="s">
        <v>11</v>
      </c>
      <c r="C20" s="2210"/>
      <c r="D20" s="2210"/>
      <c r="E20" s="2210"/>
      <c r="F20" s="2210"/>
    </row>
    <row r="21" spans="2:18" ht="27" customHeight="1" thickBot="1">
      <c r="B21" s="2210" t="s">
        <v>12</v>
      </c>
      <c r="C21" s="2210"/>
      <c r="D21" s="2210"/>
      <c r="E21" s="2210"/>
      <c r="F21" s="2210"/>
    </row>
    <row r="22" spans="2:18" ht="27" customHeight="1" thickBot="1">
      <c r="B22" s="879" t="s">
        <v>13</v>
      </c>
      <c r="C22" s="2216" t="s">
        <v>1443</v>
      </c>
      <c r="D22" s="2216"/>
      <c r="E22" s="2216"/>
      <c r="F22" s="2216"/>
    </row>
    <row r="23" spans="2:18" ht="35.25" customHeight="1" thickBot="1">
      <c r="B23" s="873" t="s">
        <v>14</v>
      </c>
      <c r="C23" s="2214" t="s">
        <v>1444</v>
      </c>
      <c r="D23" s="2214"/>
      <c r="E23" s="2214"/>
      <c r="F23" s="2214"/>
    </row>
    <row r="24" spans="2:18" ht="27" customHeight="1" thickBot="1">
      <c r="B24" s="873" t="s">
        <v>15</v>
      </c>
      <c r="C24" s="2197" t="s">
        <v>1445</v>
      </c>
      <c r="D24" s="2197"/>
      <c r="E24" s="2197"/>
      <c r="F24" s="2197"/>
    </row>
    <row r="25" spans="2:18" ht="27" customHeight="1" thickBot="1">
      <c r="B25" s="2194"/>
      <c r="C25" s="869">
        <v>2021</v>
      </c>
      <c r="D25" s="869">
        <v>2022</v>
      </c>
      <c r="E25" s="869">
        <v>2023</v>
      </c>
      <c r="F25" s="869">
        <v>2024</v>
      </c>
    </row>
    <row r="26" spans="2:18" ht="27" customHeight="1" thickBot="1">
      <c r="B26" s="2194"/>
      <c r="C26" s="869" t="s">
        <v>7</v>
      </c>
      <c r="D26" s="869" t="s">
        <v>8</v>
      </c>
      <c r="E26" s="869" t="s">
        <v>8</v>
      </c>
      <c r="F26" s="869" t="s">
        <v>8</v>
      </c>
    </row>
    <row r="27" spans="2:18" ht="27" customHeight="1" thickBot="1">
      <c r="B27" s="873" t="s">
        <v>16</v>
      </c>
      <c r="C27" s="880">
        <v>7000</v>
      </c>
      <c r="D27" s="880">
        <v>7500</v>
      </c>
      <c r="E27" s="880">
        <v>8000</v>
      </c>
      <c r="F27" s="880">
        <v>8000</v>
      </c>
    </row>
    <row r="28" spans="2:18" ht="27" customHeight="1" thickBot="1">
      <c r="B28" s="873" t="s">
        <v>17</v>
      </c>
      <c r="C28" s="880">
        <f>C57</f>
        <v>223700</v>
      </c>
      <c r="D28" s="880">
        <f>D57</f>
        <v>219136</v>
      </c>
      <c r="E28" s="880">
        <f>E57</f>
        <v>218400</v>
      </c>
      <c r="F28" s="880">
        <f>F57</f>
        <v>228400</v>
      </c>
    </row>
    <row r="29" spans="2:18" ht="27" customHeight="1" thickBot="1">
      <c r="B29" s="873" t="s">
        <v>18</v>
      </c>
      <c r="C29" s="880">
        <f>C28/C27</f>
        <v>31.957142857142856</v>
      </c>
      <c r="D29" s="880">
        <f>D28/D27</f>
        <v>29.218133333333334</v>
      </c>
      <c r="E29" s="880">
        <f>E28/E27</f>
        <v>27.3</v>
      </c>
      <c r="F29" s="880">
        <f>F28/F27</f>
        <v>28.55</v>
      </c>
    </row>
    <row r="30" spans="2:18" ht="27" customHeight="1" thickBot="1">
      <c r="B30" s="873" t="s">
        <v>19</v>
      </c>
      <c r="C30" s="870" t="s">
        <v>20</v>
      </c>
      <c r="D30" s="881">
        <f>D27/C27-1</f>
        <v>7.1428571428571397E-2</v>
      </c>
      <c r="E30" s="881">
        <f t="shared" ref="E30:F32" si="0">E27/D27-1</f>
        <v>6.6666666666666652E-2</v>
      </c>
      <c r="F30" s="881">
        <f t="shared" si="0"/>
        <v>0</v>
      </c>
      <c r="N30" s="882"/>
      <c r="O30" s="882"/>
      <c r="P30" s="882"/>
      <c r="Q30" s="882"/>
      <c r="R30" s="882"/>
    </row>
    <row r="31" spans="2:18" ht="27" customHeight="1" thickBot="1">
      <c r="B31" s="873" t="s">
        <v>21</v>
      </c>
      <c r="C31" s="870" t="s">
        <v>20</v>
      </c>
      <c r="D31" s="881">
        <f>D28/C28-1</f>
        <v>-2.0402324541797023E-2</v>
      </c>
      <c r="E31" s="881">
        <f t="shared" si="0"/>
        <v>-3.3586448598130758E-3</v>
      </c>
      <c r="F31" s="881">
        <f t="shared" si="0"/>
        <v>4.5787545787545847E-2</v>
      </c>
    </row>
    <row r="32" spans="2:18" ht="27" customHeight="1" thickBot="1">
      <c r="B32" s="873" t="s">
        <v>22</v>
      </c>
      <c r="C32" s="870" t="s">
        <v>20</v>
      </c>
      <c r="D32" s="881">
        <f>D29/C29-1</f>
        <v>-8.5708836239010489E-2</v>
      </c>
      <c r="E32" s="881">
        <f t="shared" si="0"/>
        <v>-6.5648729556074814E-2</v>
      </c>
      <c r="F32" s="881">
        <f t="shared" si="0"/>
        <v>4.5787545787545847E-2</v>
      </c>
    </row>
    <row r="33" spans="2:15" ht="27" customHeight="1" thickBot="1">
      <c r="B33" s="2198" t="s">
        <v>637</v>
      </c>
      <c r="C33" s="2198"/>
      <c r="D33" s="2198"/>
      <c r="E33" s="2198"/>
      <c r="F33" s="2198"/>
    </row>
    <row r="34" spans="2:15" ht="27" customHeight="1" thickBot="1">
      <c r="B34" s="2194"/>
      <c r="C34" s="869">
        <v>2021</v>
      </c>
      <c r="D34" s="869">
        <v>2022</v>
      </c>
      <c r="E34" s="869">
        <v>2023</v>
      </c>
      <c r="F34" s="869">
        <v>2024</v>
      </c>
    </row>
    <row r="35" spans="2:15" ht="27" customHeight="1" thickBot="1">
      <c r="B35" s="2194"/>
      <c r="C35" s="869" t="s">
        <v>7</v>
      </c>
      <c r="D35" s="869" t="s">
        <v>8</v>
      </c>
      <c r="E35" s="869" t="s">
        <v>8</v>
      </c>
      <c r="F35" s="869" t="s">
        <v>8</v>
      </c>
    </row>
    <row r="36" spans="2:15" ht="27" customHeight="1" thickBot="1">
      <c r="B36" s="883" t="s">
        <v>23</v>
      </c>
      <c r="C36" s="884">
        <f>C37+C38</f>
        <v>173000</v>
      </c>
      <c r="D36" s="884">
        <f>D37+D38</f>
        <v>171000</v>
      </c>
      <c r="E36" s="884">
        <f>E37+E38</f>
        <v>171000</v>
      </c>
      <c r="F36" s="884">
        <f>F37+F38</f>
        <v>171000</v>
      </c>
    </row>
    <row r="37" spans="2:15" ht="27" customHeight="1" thickBot="1">
      <c r="B37" s="885" t="s">
        <v>136</v>
      </c>
      <c r="C37" s="886">
        <v>173000</v>
      </c>
      <c r="D37" s="887">
        <v>171000</v>
      </c>
      <c r="E37" s="887">
        <v>171000</v>
      </c>
      <c r="F37" s="887">
        <v>171000</v>
      </c>
    </row>
    <row r="38" spans="2:15" ht="27" customHeight="1" thickBot="1">
      <c r="B38" s="885" t="s">
        <v>137</v>
      </c>
      <c r="C38" s="887"/>
      <c r="D38" s="887"/>
      <c r="E38" s="887"/>
      <c r="F38" s="887"/>
    </row>
    <row r="39" spans="2:15" ht="33.75" customHeight="1" thickBot="1">
      <c r="B39" s="883" t="s">
        <v>24</v>
      </c>
      <c r="C39" s="884">
        <f>C40+C41</f>
        <v>26000</v>
      </c>
      <c r="D39" s="884">
        <f>D40+D41</f>
        <v>28000</v>
      </c>
      <c r="E39" s="884">
        <f>E40+E41</f>
        <v>28000</v>
      </c>
      <c r="F39" s="884">
        <f>F40+F41</f>
        <v>28000</v>
      </c>
    </row>
    <row r="40" spans="2:15" ht="27" customHeight="1" thickBot="1">
      <c r="B40" s="885" t="s">
        <v>136</v>
      </c>
      <c r="C40" s="886">
        <v>26000</v>
      </c>
      <c r="D40" s="884">
        <v>28000</v>
      </c>
      <c r="E40" s="884">
        <v>28000</v>
      </c>
      <c r="F40" s="884">
        <v>28000</v>
      </c>
      <c r="O40" s="882"/>
    </row>
    <row r="41" spans="2:15" ht="27" customHeight="1" thickBot="1">
      <c r="B41" s="885" t="s">
        <v>137</v>
      </c>
      <c r="C41" s="887"/>
      <c r="D41" s="884"/>
      <c r="E41" s="884"/>
      <c r="F41" s="884"/>
      <c r="O41" s="882"/>
    </row>
    <row r="42" spans="2:15" ht="27" customHeight="1" thickBot="1">
      <c r="B42" s="883" t="s">
        <v>25</v>
      </c>
      <c r="C42" s="887">
        <f>C43+C44</f>
        <v>24400</v>
      </c>
      <c r="D42" s="887">
        <f>D43+D44</f>
        <v>20136</v>
      </c>
      <c r="E42" s="887">
        <f>E43+E44</f>
        <v>19400</v>
      </c>
      <c r="F42" s="887">
        <f>F43+F44</f>
        <v>29400</v>
      </c>
    </row>
    <row r="43" spans="2:15" ht="27" customHeight="1" thickBot="1">
      <c r="B43" s="885" t="s">
        <v>136</v>
      </c>
      <c r="C43" s="886">
        <v>24400</v>
      </c>
      <c r="D43" s="884">
        <v>20136</v>
      </c>
      <c r="E43" s="888">
        <v>19400</v>
      </c>
      <c r="F43" s="888">
        <v>29400</v>
      </c>
    </row>
    <row r="44" spans="2:15" ht="27" customHeight="1" thickBot="1">
      <c r="B44" s="885" t="s">
        <v>137</v>
      </c>
      <c r="C44" s="887"/>
      <c r="D44" s="884"/>
      <c r="E44" s="884"/>
      <c r="F44" s="884"/>
    </row>
    <row r="45" spans="2:15" ht="27" customHeight="1" thickBot="1">
      <c r="B45" s="883" t="s">
        <v>26</v>
      </c>
      <c r="C45" s="887"/>
      <c r="D45" s="884"/>
      <c r="E45" s="884"/>
      <c r="F45" s="884"/>
    </row>
    <row r="46" spans="2:15" ht="27" customHeight="1" thickBot="1">
      <c r="B46" s="885" t="s">
        <v>136</v>
      </c>
      <c r="C46" s="887"/>
      <c r="D46" s="884"/>
      <c r="E46" s="884"/>
      <c r="F46" s="884"/>
    </row>
    <row r="47" spans="2:15" ht="27" customHeight="1" thickBot="1">
      <c r="B47" s="885" t="s">
        <v>137</v>
      </c>
      <c r="C47" s="887"/>
      <c r="D47" s="884"/>
      <c r="E47" s="884"/>
      <c r="F47" s="884"/>
    </row>
    <row r="48" spans="2:15" ht="27" customHeight="1" thickBot="1">
      <c r="B48" s="883" t="s">
        <v>27</v>
      </c>
      <c r="C48" s="887"/>
      <c r="D48" s="884"/>
      <c r="E48" s="884"/>
      <c r="F48" s="884"/>
    </row>
    <row r="49" spans="2:19" ht="27" customHeight="1" thickBot="1">
      <c r="B49" s="885" t="s">
        <v>136</v>
      </c>
      <c r="C49" s="887"/>
      <c r="D49" s="884"/>
      <c r="E49" s="884"/>
      <c r="F49" s="884"/>
    </row>
    <row r="50" spans="2:19" ht="27" customHeight="1" thickBot="1">
      <c r="B50" s="885" t="s">
        <v>137</v>
      </c>
      <c r="C50" s="887"/>
      <c r="D50" s="884"/>
      <c r="E50" s="884"/>
      <c r="F50" s="884"/>
    </row>
    <row r="51" spans="2:19" ht="27" customHeight="1" thickBot="1">
      <c r="B51" s="883" t="s">
        <v>28</v>
      </c>
      <c r="C51" s="887">
        <f>C52+C53</f>
        <v>0</v>
      </c>
      <c r="D51" s="884">
        <f>D52+D53</f>
        <v>0</v>
      </c>
      <c r="E51" s="884">
        <f>E52+E53</f>
        <v>0</v>
      </c>
      <c r="F51" s="884">
        <f>F52+F53</f>
        <v>0</v>
      </c>
    </row>
    <row r="52" spans="2:19" ht="27" customHeight="1" thickBot="1">
      <c r="B52" s="885" t="s">
        <v>136</v>
      </c>
      <c r="C52" s="886"/>
      <c r="D52" s="884">
        <v>0</v>
      </c>
      <c r="E52" s="888">
        <v>0</v>
      </c>
      <c r="F52" s="888">
        <v>0</v>
      </c>
    </row>
    <row r="53" spans="2:19" ht="27" customHeight="1" thickBot="1">
      <c r="B53" s="885" t="s">
        <v>137</v>
      </c>
      <c r="C53" s="887"/>
      <c r="D53" s="884"/>
      <c r="E53" s="884"/>
      <c r="F53" s="884"/>
    </row>
    <row r="54" spans="2:19" ht="27" customHeight="1" thickBot="1">
      <c r="B54" s="883" t="s">
        <v>29</v>
      </c>
      <c r="C54" s="887">
        <f>C55</f>
        <v>300</v>
      </c>
      <c r="D54" s="884">
        <v>0</v>
      </c>
      <c r="E54" s="884">
        <f>D54*1.03*0.99</f>
        <v>0</v>
      </c>
      <c r="F54" s="884">
        <f>E54*1.03*0.99</f>
        <v>0</v>
      </c>
      <c r="O54" s="889"/>
    </row>
    <row r="55" spans="2:19" ht="27" customHeight="1" thickBot="1">
      <c r="B55" s="885" t="s">
        <v>136</v>
      </c>
      <c r="C55" s="887">
        <v>300</v>
      </c>
      <c r="D55" s="890"/>
      <c r="E55" s="890"/>
      <c r="F55" s="890"/>
      <c r="Q55" s="662"/>
      <c r="R55" s="662"/>
      <c r="S55" s="662"/>
    </row>
    <row r="56" spans="2:19" ht="27" customHeight="1" thickBot="1">
      <c r="B56" s="885" t="s">
        <v>137</v>
      </c>
      <c r="C56" s="887"/>
      <c r="D56" s="891"/>
      <c r="E56" s="890"/>
      <c r="F56" s="890"/>
    </row>
    <row r="57" spans="2:19" ht="27" customHeight="1" thickBot="1">
      <c r="B57" s="892" t="s">
        <v>30</v>
      </c>
      <c r="C57" s="887">
        <f>C54+C51+C48+C45+C42+C39+C36</f>
        <v>223700</v>
      </c>
      <c r="D57" s="887">
        <f>D54+D51+D48+D45+D42+D39+D36</f>
        <v>219136</v>
      </c>
      <c r="E57" s="887">
        <f>E54+E51+E48+E45+E42+E39+E36</f>
        <v>218400</v>
      </c>
      <c r="F57" s="887">
        <f>F54+F51+F48+F45+F42+F39+F36</f>
        <v>228400</v>
      </c>
    </row>
    <row r="58" spans="2:19" ht="27" customHeight="1" thickBot="1">
      <c r="B58" s="893" t="s">
        <v>31</v>
      </c>
      <c r="C58" s="894">
        <f>IF(C57-C28=0,0,"Error")</f>
        <v>0</v>
      </c>
      <c r="D58" s="894">
        <f>IF(D57-D28=0,0,"Error")</f>
        <v>0</v>
      </c>
      <c r="E58" s="894">
        <f>IF(E57-E28=0,0,"Error")</f>
        <v>0</v>
      </c>
      <c r="F58" s="894">
        <f>IF(F57-F28=0,0,"Error")</f>
        <v>0</v>
      </c>
    </row>
    <row r="59" spans="2:19" ht="27" customHeight="1" thickBot="1">
      <c r="B59" s="2210" t="s">
        <v>38</v>
      </c>
      <c r="C59" s="2210"/>
      <c r="D59" s="2210"/>
      <c r="E59" s="2210"/>
      <c r="F59" s="2210"/>
    </row>
    <row r="60" spans="2:19" ht="27" customHeight="1" thickBot="1">
      <c r="B60" s="2210" t="s">
        <v>39</v>
      </c>
      <c r="C60" s="2210"/>
      <c r="D60" s="2210"/>
      <c r="E60" s="2210"/>
      <c r="F60" s="2210"/>
    </row>
    <row r="61" spans="2:19" ht="37.5" customHeight="1" thickBot="1">
      <c r="B61" s="879" t="s">
        <v>48</v>
      </c>
      <c r="C61" s="2211" t="s">
        <v>1446</v>
      </c>
      <c r="D61" s="2211"/>
      <c r="E61" s="2211"/>
      <c r="F61" s="2211"/>
    </row>
    <row r="62" spans="2:19" ht="57" customHeight="1" thickBot="1">
      <c r="B62" s="879" t="s">
        <v>67</v>
      </c>
      <c r="C62" s="895" t="s">
        <v>1447</v>
      </c>
      <c r="D62" s="896" t="s">
        <v>138</v>
      </c>
      <c r="E62" s="2211" t="s">
        <v>1448</v>
      </c>
      <c r="F62" s="2211"/>
      <c r="N62" s="2199" t="s">
        <v>1449</v>
      </c>
      <c r="O62" s="2200"/>
      <c r="P62" s="2200"/>
      <c r="Q62" s="2200"/>
      <c r="R62" s="2201"/>
    </row>
    <row r="63" spans="2:19" ht="27" customHeight="1" thickBot="1">
      <c r="B63" s="897"/>
      <c r="C63" s="2208"/>
      <c r="D63" s="2208"/>
      <c r="E63" s="2208"/>
      <c r="F63" s="2208"/>
      <c r="N63" s="2202"/>
      <c r="O63" s="2203"/>
      <c r="P63" s="2203"/>
      <c r="Q63" s="2203"/>
      <c r="R63" s="2204"/>
    </row>
    <row r="64" spans="2:19" ht="36.75" customHeight="1" thickBot="1">
      <c r="B64" s="873" t="s">
        <v>14</v>
      </c>
      <c r="C64" s="2196" t="s">
        <v>1450</v>
      </c>
      <c r="D64" s="2196"/>
      <c r="E64" s="2196"/>
      <c r="F64" s="2196"/>
      <c r="N64" s="2205"/>
      <c r="O64" s="2206"/>
      <c r="P64" s="2206"/>
      <c r="Q64" s="2206"/>
      <c r="R64" s="2207"/>
    </row>
    <row r="65" spans="2:18" ht="27" customHeight="1" thickBot="1">
      <c r="B65" s="873" t="s">
        <v>15</v>
      </c>
      <c r="C65" s="2209" t="s">
        <v>55</v>
      </c>
      <c r="D65" s="2209"/>
      <c r="E65" s="2209"/>
      <c r="F65" s="2209"/>
    </row>
    <row r="66" spans="2:18" ht="27" customHeight="1" thickBot="1">
      <c r="B66" s="2194"/>
      <c r="C66" s="869">
        <v>2021</v>
      </c>
      <c r="D66" s="869">
        <v>2022</v>
      </c>
      <c r="E66" s="869">
        <v>2023</v>
      </c>
      <c r="F66" s="869">
        <v>2024</v>
      </c>
    </row>
    <row r="67" spans="2:18" ht="27" customHeight="1" thickBot="1">
      <c r="B67" s="2194"/>
      <c r="C67" s="869" t="s">
        <v>7</v>
      </c>
      <c r="D67" s="869" t="s">
        <v>8</v>
      </c>
      <c r="E67" s="869" t="s">
        <v>8</v>
      </c>
      <c r="F67" s="869" t="s">
        <v>8</v>
      </c>
    </row>
    <row r="68" spans="2:18" ht="27" customHeight="1" thickBot="1">
      <c r="B68" s="873" t="s">
        <v>16</v>
      </c>
      <c r="C68" s="880">
        <v>20</v>
      </c>
      <c r="D68" s="880">
        <v>36</v>
      </c>
      <c r="E68" s="880">
        <v>30</v>
      </c>
      <c r="F68" s="880">
        <v>30</v>
      </c>
    </row>
    <row r="69" spans="2:18" ht="27" customHeight="1" thickBot="1">
      <c r="B69" s="873" t="s">
        <v>17</v>
      </c>
      <c r="C69" s="880">
        <f>C87</f>
        <v>600</v>
      </c>
      <c r="D69" s="880">
        <f>D87</f>
        <v>1000</v>
      </c>
      <c r="E69" s="880">
        <f>E87</f>
        <v>1000</v>
      </c>
      <c r="F69" s="880">
        <f>F87</f>
        <v>1000</v>
      </c>
    </row>
    <row r="70" spans="2:18" ht="27" customHeight="1" thickBot="1">
      <c r="B70" s="873" t="s">
        <v>18</v>
      </c>
      <c r="C70" s="880">
        <f>C69/C68</f>
        <v>30</v>
      </c>
      <c r="D70" s="880">
        <f>D69/D68</f>
        <v>27.777777777777779</v>
      </c>
      <c r="E70" s="880">
        <f>E69/E68</f>
        <v>33.333333333333336</v>
      </c>
      <c r="F70" s="880">
        <f>F69/F68</f>
        <v>33.333333333333336</v>
      </c>
    </row>
    <row r="71" spans="2:18" ht="27" customHeight="1" thickBot="1">
      <c r="B71" s="873" t="s">
        <v>19</v>
      </c>
      <c r="C71" s="870" t="s">
        <v>20</v>
      </c>
      <c r="D71" s="881">
        <f>D68/C68-1</f>
        <v>0.8</v>
      </c>
      <c r="E71" s="881">
        <f t="shared" ref="E71:F73" si="1">E68/D68-1</f>
        <v>-0.16666666666666663</v>
      </c>
      <c r="F71" s="881">
        <f t="shared" si="1"/>
        <v>0</v>
      </c>
      <c r="N71" s="882"/>
      <c r="O71" s="882"/>
      <c r="P71" s="882"/>
      <c r="Q71" s="882"/>
      <c r="R71" s="882"/>
    </row>
    <row r="72" spans="2:18" ht="27" customHeight="1" thickBot="1">
      <c r="B72" s="873" t="s">
        <v>21</v>
      </c>
      <c r="C72" s="870" t="s">
        <v>20</v>
      </c>
      <c r="D72" s="881">
        <f>D69/C69-1</f>
        <v>0.66666666666666674</v>
      </c>
      <c r="E72" s="881">
        <f t="shared" si="1"/>
        <v>0</v>
      </c>
      <c r="F72" s="881">
        <f t="shared" si="1"/>
        <v>0</v>
      </c>
    </row>
    <row r="73" spans="2:18" ht="27" customHeight="1" thickBot="1">
      <c r="B73" s="873" t="s">
        <v>22</v>
      </c>
      <c r="C73" s="870" t="s">
        <v>20</v>
      </c>
      <c r="D73" s="881">
        <f>D70/C70-1</f>
        <v>-7.407407407407407E-2</v>
      </c>
      <c r="E73" s="881">
        <f t="shared" si="1"/>
        <v>0.19999999999999996</v>
      </c>
      <c r="F73" s="881">
        <f t="shared" si="1"/>
        <v>0</v>
      </c>
    </row>
    <row r="74" spans="2:18" ht="27" customHeight="1" thickBot="1">
      <c r="B74" s="2198" t="s">
        <v>1451</v>
      </c>
      <c r="C74" s="2198"/>
      <c r="D74" s="2198"/>
      <c r="E74" s="2198"/>
      <c r="F74" s="2198"/>
    </row>
    <row r="75" spans="2:18" ht="27" customHeight="1" thickBot="1">
      <c r="B75" s="2194"/>
      <c r="C75" s="869">
        <v>2021</v>
      </c>
      <c r="D75" s="869">
        <v>2022</v>
      </c>
      <c r="E75" s="869">
        <v>2023</v>
      </c>
      <c r="F75" s="869">
        <v>2024</v>
      </c>
    </row>
    <row r="76" spans="2:18" ht="27" customHeight="1" thickBot="1">
      <c r="B76" s="2194"/>
      <c r="C76" s="869" t="s">
        <v>7</v>
      </c>
      <c r="D76" s="869" t="s">
        <v>8</v>
      </c>
      <c r="E76" s="869" t="s">
        <v>8</v>
      </c>
      <c r="F76" s="869" t="s">
        <v>8</v>
      </c>
    </row>
    <row r="77" spans="2:18" ht="27" customHeight="1" thickBot="1">
      <c r="B77" s="883" t="s">
        <v>41</v>
      </c>
      <c r="C77" s="884">
        <f>C78+C79+C80+C81</f>
        <v>0</v>
      </c>
      <c r="D77" s="884">
        <f>D78+D79+D80+D81</f>
        <v>0</v>
      </c>
      <c r="E77" s="884">
        <f>E78+E79+E80+E81</f>
        <v>0</v>
      </c>
      <c r="F77" s="884">
        <f>F78+F79+F80+F81</f>
        <v>0</v>
      </c>
    </row>
    <row r="78" spans="2:18" ht="27" customHeight="1" thickBot="1">
      <c r="B78" s="885" t="s">
        <v>136</v>
      </c>
      <c r="C78" s="884"/>
      <c r="D78" s="884"/>
      <c r="E78" s="884"/>
      <c r="F78" s="884"/>
    </row>
    <row r="79" spans="2:18" ht="27" customHeight="1" thickBot="1">
      <c r="B79" s="885" t="s">
        <v>141</v>
      </c>
      <c r="C79" s="884"/>
      <c r="D79" s="884"/>
      <c r="E79" s="884"/>
      <c r="F79" s="884"/>
    </row>
    <row r="80" spans="2:18" ht="27" customHeight="1" thickBot="1">
      <c r="B80" s="885" t="s">
        <v>142</v>
      </c>
      <c r="C80" s="884"/>
      <c r="D80" s="884"/>
      <c r="E80" s="884"/>
      <c r="F80" s="884"/>
    </row>
    <row r="81" spans="2:18" ht="27" customHeight="1" thickBot="1">
      <c r="B81" s="885" t="s">
        <v>143</v>
      </c>
      <c r="C81" s="884"/>
      <c r="D81" s="884"/>
      <c r="E81" s="884"/>
      <c r="F81" s="884"/>
    </row>
    <row r="82" spans="2:18" ht="27" customHeight="1" thickBot="1">
      <c r="B82" s="883" t="s">
        <v>42</v>
      </c>
      <c r="C82" s="887">
        <f>C83+C84+C85+C86</f>
        <v>600</v>
      </c>
      <c r="D82" s="887">
        <f>D83+D84+D85+D86</f>
        <v>1000</v>
      </c>
      <c r="E82" s="887">
        <f>E83+E84+E85+E86</f>
        <v>1000</v>
      </c>
      <c r="F82" s="887">
        <f>F83+F84+F85+F86</f>
        <v>1000</v>
      </c>
    </row>
    <row r="83" spans="2:18" ht="27" customHeight="1" thickBot="1">
      <c r="B83" s="885" t="s">
        <v>136</v>
      </c>
      <c r="C83" s="887">
        <v>600</v>
      </c>
      <c r="D83" s="884">
        <v>1000</v>
      </c>
      <c r="E83" s="884">
        <v>1000</v>
      </c>
      <c r="F83" s="884">
        <v>1000</v>
      </c>
    </row>
    <row r="84" spans="2:18" ht="27" customHeight="1" thickBot="1">
      <c r="B84" s="885" t="s">
        <v>141</v>
      </c>
      <c r="C84" s="887"/>
      <c r="D84" s="884"/>
      <c r="E84" s="884"/>
      <c r="F84" s="884"/>
    </row>
    <row r="85" spans="2:18" ht="27" customHeight="1" thickBot="1">
      <c r="B85" s="885" t="s">
        <v>142</v>
      </c>
      <c r="C85" s="887"/>
      <c r="D85" s="884"/>
      <c r="E85" s="884"/>
      <c r="F85" s="884"/>
    </row>
    <row r="86" spans="2:18" ht="27" customHeight="1" thickBot="1">
      <c r="B86" s="885" t="s">
        <v>143</v>
      </c>
      <c r="C86" s="887"/>
      <c r="D86" s="884"/>
      <c r="E86" s="884"/>
      <c r="F86" s="884"/>
    </row>
    <row r="87" spans="2:18" ht="33.75" customHeight="1" thickBot="1">
      <c r="B87" s="892" t="s">
        <v>30</v>
      </c>
      <c r="C87" s="887">
        <f>C77+C82</f>
        <v>600</v>
      </c>
      <c r="D87" s="887">
        <f>D77+D82</f>
        <v>1000</v>
      </c>
      <c r="E87" s="887">
        <f>E77+E82</f>
        <v>1000</v>
      </c>
      <c r="F87" s="887">
        <f>F77+F82</f>
        <v>1000</v>
      </c>
    </row>
    <row r="88" spans="2:18" ht="61.5" customHeight="1" thickBot="1">
      <c r="B88" s="879" t="s">
        <v>32</v>
      </c>
      <c r="C88" s="898" t="s">
        <v>1452</v>
      </c>
      <c r="D88" s="896" t="s">
        <v>138</v>
      </c>
      <c r="E88" s="2195" t="s">
        <v>1453</v>
      </c>
      <c r="F88" s="2195"/>
    </row>
    <row r="89" spans="2:18" ht="36" customHeight="1" thickBot="1">
      <c r="B89" s="873" t="s">
        <v>14</v>
      </c>
      <c r="C89" s="2196" t="s">
        <v>1454</v>
      </c>
      <c r="D89" s="2196"/>
      <c r="E89" s="2196"/>
      <c r="F89" s="2196"/>
    </row>
    <row r="90" spans="2:18" ht="27" customHeight="1" thickBot="1">
      <c r="B90" s="873" t="s">
        <v>15</v>
      </c>
      <c r="C90" s="2197" t="s">
        <v>183</v>
      </c>
      <c r="D90" s="2197"/>
      <c r="E90" s="2197"/>
      <c r="F90" s="2197"/>
    </row>
    <row r="91" spans="2:18" ht="27" customHeight="1" thickBot="1">
      <c r="B91" s="2194"/>
      <c r="C91" s="869">
        <v>2021</v>
      </c>
      <c r="D91" s="869">
        <v>2022</v>
      </c>
      <c r="E91" s="869">
        <v>2023</v>
      </c>
      <c r="F91" s="869">
        <v>2024</v>
      </c>
    </row>
    <row r="92" spans="2:18" ht="27" customHeight="1" thickBot="1">
      <c r="B92" s="2194"/>
      <c r="C92" s="869" t="s">
        <v>7</v>
      </c>
      <c r="D92" s="869" t="s">
        <v>8</v>
      </c>
      <c r="E92" s="869" t="s">
        <v>8</v>
      </c>
      <c r="F92" s="869" t="s">
        <v>8</v>
      </c>
    </row>
    <row r="93" spans="2:18" ht="27" customHeight="1" thickBot="1">
      <c r="B93" s="873" t="s">
        <v>16</v>
      </c>
      <c r="C93" s="870">
        <v>14</v>
      </c>
      <c r="D93" s="870">
        <v>10</v>
      </c>
      <c r="E93" s="870">
        <v>10</v>
      </c>
      <c r="F93" s="870">
        <v>10</v>
      </c>
    </row>
    <row r="94" spans="2:18" ht="27" customHeight="1" thickBot="1">
      <c r="B94" s="873" t="s">
        <v>17</v>
      </c>
      <c r="C94" s="880">
        <v>1400</v>
      </c>
      <c r="D94" s="880">
        <v>1000</v>
      </c>
      <c r="E94" s="880">
        <v>1000</v>
      </c>
      <c r="F94" s="880">
        <v>1000</v>
      </c>
    </row>
    <row r="95" spans="2:18" ht="27" customHeight="1" thickBot="1">
      <c r="B95" s="873" t="s">
        <v>18</v>
      </c>
      <c r="C95" s="880">
        <f>C94/C93</f>
        <v>100</v>
      </c>
      <c r="D95" s="880">
        <f>D94/D93</f>
        <v>100</v>
      </c>
      <c r="E95" s="880">
        <f>E94/E93</f>
        <v>100</v>
      </c>
      <c r="F95" s="880">
        <f>F94/F93</f>
        <v>100</v>
      </c>
    </row>
    <row r="96" spans="2:18" ht="27" customHeight="1" thickBot="1">
      <c r="B96" s="873" t="s">
        <v>19</v>
      </c>
      <c r="C96" s="870" t="s">
        <v>20</v>
      </c>
      <c r="D96" s="881">
        <f>D93/C93-1</f>
        <v>-0.2857142857142857</v>
      </c>
      <c r="E96" s="881">
        <f t="shared" ref="E96:F98" si="2">E93/D93-1</f>
        <v>0</v>
      </c>
      <c r="F96" s="881">
        <f t="shared" si="2"/>
        <v>0</v>
      </c>
      <c r="N96" s="882"/>
      <c r="O96" s="882"/>
      <c r="P96" s="882"/>
      <c r="Q96" s="882"/>
      <c r="R96" s="882"/>
    </row>
    <row r="97" spans="2:6" ht="27" customHeight="1" thickBot="1">
      <c r="B97" s="873" t="s">
        <v>21</v>
      </c>
      <c r="C97" s="870" t="s">
        <v>20</v>
      </c>
      <c r="D97" s="881">
        <f>D94/C94-1</f>
        <v>-0.2857142857142857</v>
      </c>
      <c r="E97" s="881">
        <f t="shared" si="2"/>
        <v>0</v>
      </c>
      <c r="F97" s="881">
        <f t="shared" si="2"/>
        <v>0</v>
      </c>
    </row>
    <row r="98" spans="2:6" ht="27" customHeight="1" thickBot="1">
      <c r="B98" s="873" t="s">
        <v>22</v>
      </c>
      <c r="C98" s="870" t="s">
        <v>20</v>
      </c>
      <c r="D98" s="881">
        <f>D95/C95-1</f>
        <v>0</v>
      </c>
      <c r="E98" s="881">
        <f t="shared" si="2"/>
        <v>0</v>
      </c>
      <c r="F98" s="881">
        <f t="shared" si="2"/>
        <v>0</v>
      </c>
    </row>
    <row r="99" spans="2:6" ht="27" customHeight="1" thickBot="1">
      <c r="B99" s="2198" t="s">
        <v>1455</v>
      </c>
      <c r="C99" s="2198"/>
      <c r="D99" s="2198"/>
      <c r="E99" s="2198"/>
      <c r="F99" s="2198"/>
    </row>
    <row r="100" spans="2:6" ht="27" customHeight="1" thickBot="1">
      <c r="B100" s="2194"/>
      <c r="C100" s="869">
        <v>2021</v>
      </c>
      <c r="D100" s="869">
        <v>2022</v>
      </c>
      <c r="E100" s="869">
        <v>2023</v>
      </c>
      <c r="F100" s="869">
        <v>2024</v>
      </c>
    </row>
    <row r="101" spans="2:6" ht="27" customHeight="1" thickBot="1">
      <c r="B101" s="2194"/>
      <c r="C101" s="869" t="s">
        <v>7</v>
      </c>
      <c r="D101" s="869" t="s">
        <v>8</v>
      </c>
      <c r="E101" s="869" t="s">
        <v>8</v>
      </c>
      <c r="F101" s="869" t="s">
        <v>8</v>
      </c>
    </row>
    <row r="102" spans="2:6" ht="27" customHeight="1" thickBot="1">
      <c r="B102" s="883" t="s">
        <v>41</v>
      </c>
      <c r="C102" s="884">
        <f>C103+C104+C105+C106</f>
        <v>0</v>
      </c>
      <c r="D102" s="884">
        <f>D103+D104+D105+D106</f>
        <v>0</v>
      </c>
      <c r="E102" s="884">
        <f>E103+E104+E105+E106</f>
        <v>0</v>
      </c>
      <c r="F102" s="884">
        <f>F103+F104+F105+F106</f>
        <v>0</v>
      </c>
    </row>
    <row r="103" spans="2:6" ht="27" customHeight="1" thickBot="1">
      <c r="B103" s="885" t="s">
        <v>136</v>
      </c>
      <c r="C103" s="884"/>
      <c r="D103" s="884"/>
      <c r="E103" s="884"/>
      <c r="F103" s="884"/>
    </row>
    <row r="104" spans="2:6" ht="27" customHeight="1" thickBot="1">
      <c r="B104" s="885" t="s">
        <v>141</v>
      </c>
      <c r="C104" s="884"/>
      <c r="D104" s="884"/>
      <c r="E104" s="884"/>
      <c r="F104" s="884"/>
    </row>
    <row r="105" spans="2:6" ht="27" customHeight="1" thickBot="1">
      <c r="B105" s="885" t="s">
        <v>142</v>
      </c>
      <c r="C105" s="884"/>
      <c r="D105" s="884"/>
      <c r="E105" s="884"/>
      <c r="F105" s="884"/>
    </row>
    <row r="106" spans="2:6" ht="27" customHeight="1" thickBot="1">
      <c r="B106" s="885" t="s">
        <v>143</v>
      </c>
      <c r="C106" s="884"/>
      <c r="D106" s="884"/>
      <c r="E106" s="884"/>
      <c r="F106" s="884"/>
    </row>
    <row r="107" spans="2:6" ht="27" customHeight="1" thickBot="1">
      <c r="B107" s="883" t="s">
        <v>42</v>
      </c>
      <c r="C107" s="887">
        <f>C108+C109+C110+C111</f>
        <v>1400</v>
      </c>
      <c r="D107" s="887">
        <f>D108+D109+D110+D111</f>
        <v>1000</v>
      </c>
      <c r="E107" s="887">
        <f>E108+E109+E110+E111</f>
        <v>1000</v>
      </c>
      <c r="F107" s="887">
        <f>F108+F109+F110+F111</f>
        <v>1000</v>
      </c>
    </row>
    <row r="108" spans="2:6" ht="27" customHeight="1" thickBot="1">
      <c r="B108" s="885" t="s">
        <v>136</v>
      </c>
      <c r="C108" s="887">
        <v>1400</v>
      </c>
      <c r="D108" s="888">
        <v>1000</v>
      </c>
      <c r="E108" s="884">
        <v>1000</v>
      </c>
      <c r="F108" s="884">
        <v>1000</v>
      </c>
    </row>
    <row r="109" spans="2:6" ht="27" customHeight="1" thickBot="1">
      <c r="B109" s="885" t="s">
        <v>141</v>
      </c>
      <c r="C109" s="887"/>
      <c r="D109" s="884"/>
      <c r="E109" s="884"/>
      <c r="F109" s="884"/>
    </row>
    <row r="110" spans="2:6" ht="27" customHeight="1" thickBot="1">
      <c r="B110" s="885" t="s">
        <v>142</v>
      </c>
      <c r="C110" s="887"/>
      <c r="D110" s="884"/>
      <c r="E110" s="884"/>
      <c r="F110" s="884"/>
    </row>
    <row r="111" spans="2:6" ht="27" customHeight="1" thickBot="1">
      <c r="B111" s="885" t="s">
        <v>143</v>
      </c>
      <c r="C111" s="887"/>
      <c r="D111" s="884"/>
      <c r="E111" s="884"/>
      <c r="F111" s="884"/>
    </row>
    <row r="112" spans="2:6" ht="27" customHeight="1" thickBot="1">
      <c r="B112" s="892" t="s">
        <v>144</v>
      </c>
      <c r="C112" s="887">
        <f>C102+C107</f>
        <v>1400</v>
      </c>
      <c r="D112" s="887">
        <f>D102+D107</f>
        <v>1000</v>
      </c>
      <c r="E112" s="887">
        <f>E102+E107</f>
        <v>1000</v>
      </c>
      <c r="F112" s="887">
        <f>F102+F107</f>
        <v>1000</v>
      </c>
    </row>
    <row r="113" spans="2:18" ht="48" hidden="1" thickBot="1">
      <c r="B113" s="879" t="s">
        <v>64</v>
      </c>
      <c r="C113" s="899"/>
      <c r="D113" s="900" t="s">
        <v>138</v>
      </c>
      <c r="E113" s="899"/>
      <c r="F113" s="899"/>
    </row>
    <row r="114" spans="2:18" ht="17.25" hidden="1" customHeight="1" thickBot="1">
      <c r="B114" s="873" t="s">
        <v>14</v>
      </c>
      <c r="C114" s="2194"/>
      <c r="D114" s="2194"/>
      <c r="E114" s="2194"/>
      <c r="F114" s="2194"/>
    </row>
    <row r="115" spans="2:18" ht="16.5" hidden="1" thickBot="1">
      <c r="B115" s="873" t="s">
        <v>15</v>
      </c>
      <c r="C115" s="2197"/>
      <c r="D115" s="2197"/>
      <c r="E115" s="2197"/>
      <c r="F115" s="2197"/>
    </row>
    <row r="116" spans="2:18" ht="12.75" hidden="1" customHeight="1">
      <c r="B116" s="2194"/>
      <c r="C116" s="869">
        <v>2018</v>
      </c>
      <c r="D116" s="869">
        <v>2019</v>
      </c>
      <c r="E116" s="869">
        <v>2020</v>
      </c>
      <c r="F116" s="869">
        <v>2021</v>
      </c>
    </row>
    <row r="117" spans="2:18" ht="9" hidden="1" customHeight="1" thickBot="1">
      <c r="B117" s="2194"/>
      <c r="C117" s="869" t="s">
        <v>7</v>
      </c>
      <c r="D117" s="869" t="s">
        <v>8</v>
      </c>
      <c r="E117" s="869" t="s">
        <v>8</v>
      </c>
      <c r="F117" s="869" t="s">
        <v>8</v>
      </c>
    </row>
    <row r="118" spans="2:18" ht="16.5" hidden="1" thickBot="1">
      <c r="B118" s="873" t="s">
        <v>16</v>
      </c>
      <c r="C118" s="873"/>
      <c r="D118" s="873"/>
      <c r="E118" s="873"/>
      <c r="F118" s="873"/>
    </row>
    <row r="119" spans="2:18" ht="16.5" hidden="1" thickBot="1">
      <c r="B119" s="873" t="s">
        <v>17</v>
      </c>
      <c r="C119" s="880">
        <f>C137</f>
        <v>0</v>
      </c>
      <c r="D119" s="880">
        <f>D137</f>
        <v>0</v>
      </c>
      <c r="E119" s="880">
        <f>E137</f>
        <v>0</v>
      </c>
      <c r="F119" s="880">
        <f>F137</f>
        <v>0</v>
      </c>
    </row>
    <row r="120" spans="2:18" ht="16.5" hidden="1" thickBot="1">
      <c r="B120" s="873" t="s">
        <v>18</v>
      </c>
      <c r="C120" s="880" t="e">
        <f>C119/C118</f>
        <v>#DIV/0!</v>
      </c>
      <c r="D120" s="880" t="e">
        <f>D119/D118</f>
        <v>#DIV/0!</v>
      </c>
      <c r="E120" s="880" t="e">
        <f>E119/E118</f>
        <v>#DIV/0!</v>
      </c>
      <c r="F120" s="880" t="e">
        <f>F119/F118</f>
        <v>#DIV/0!</v>
      </c>
    </row>
    <row r="121" spans="2:18" ht="16.5" hidden="1" thickBot="1">
      <c r="B121" s="873" t="s">
        <v>19</v>
      </c>
      <c r="C121" s="870" t="s">
        <v>20</v>
      </c>
      <c r="D121" s="881" t="e">
        <f>D118/C118-1</f>
        <v>#DIV/0!</v>
      </c>
      <c r="E121" s="881" t="e">
        <f t="shared" ref="E121:F123" si="3">E118/D118-1</f>
        <v>#DIV/0!</v>
      </c>
      <c r="F121" s="881" t="e">
        <f t="shared" si="3"/>
        <v>#DIV/0!</v>
      </c>
      <c r="N121" s="882"/>
      <c r="O121" s="882"/>
      <c r="P121" s="882"/>
      <c r="Q121" s="882"/>
      <c r="R121" s="882"/>
    </row>
    <row r="122" spans="2:18" ht="16.5" hidden="1" thickBot="1">
      <c r="B122" s="873" t="s">
        <v>21</v>
      </c>
      <c r="C122" s="870" t="s">
        <v>20</v>
      </c>
      <c r="D122" s="881" t="e">
        <f>D119/C119-1</f>
        <v>#DIV/0!</v>
      </c>
      <c r="E122" s="881" t="e">
        <f t="shared" si="3"/>
        <v>#DIV/0!</v>
      </c>
      <c r="F122" s="881" t="e">
        <f t="shared" si="3"/>
        <v>#DIV/0!</v>
      </c>
    </row>
    <row r="123" spans="2:18" ht="32.25" hidden="1" thickBot="1">
      <c r="B123" s="873" t="s">
        <v>22</v>
      </c>
      <c r="C123" s="870" t="s">
        <v>20</v>
      </c>
      <c r="D123" s="881" t="e">
        <f>D120/C120-1</f>
        <v>#DIV/0!</v>
      </c>
      <c r="E123" s="881" t="e">
        <f t="shared" si="3"/>
        <v>#DIV/0!</v>
      </c>
      <c r="F123" s="881" t="e">
        <f t="shared" si="3"/>
        <v>#DIV/0!</v>
      </c>
    </row>
    <row r="124" spans="2:18" ht="16.5" hidden="1" thickBot="1">
      <c r="B124" s="2198" t="s">
        <v>1456</v>
      </c>
      <c r="C124" s="2198"/>
      <c r="D124" s="2198"/>
      <c r="E124" s="2198"/>
      <c r="F124" s="2198"/>
    </row>
    <row r="125" spans="2:18" ht="12.75" hidden="1" customHeight="1">
      <c r="B125" s="2194"/>
      <c r="C125" s="869">
        <v>2018</v>
      </c>
      <c r="D125" s="869">
        <v>2019</v>
      </c>
      <c r="E125" s="869">
        <v>2020</v>
      </c>
      <c r="F125" s="869">
        <v>2021</v>
      </c>
    </row>
    <row r="126" spans="2:18" ht="9" hidden="1" customHeight="1" thickBot="1">
      <c r="B126" s="2194"/>
      <c r="C126" s="869" t="s">
        <v>7</v>
      </c>
      <c r="D126" s="869" t="s">
        <v>8</v>
      </c>
      <c r="E126" s="869" t="s">
        <v>8</v>
      </c>
      <c r="F126" s="869" t="s">
        <v>8</v>
      </c>
    </row>
    <row r="127" spans="2:18" ht="16.5" hidden="1" thickBot="1">
      <c r="B127" s="883" t="s">
        <v>41</v>
      </c>
      <c r="C127" s="884">
        <f>C128+C129+C130+C131</f>
        <v>0</v>
      </c>
      <c r="D127" s="884">
        <f>D128+D129+D130+D131</f>
        <v>0</v>
      </c>
      <c r="E127" s="884">
        <f>E128+E129+E130+E131</f>
        <v>0</v>
      </c>
      <c r="F127" s="884">
        <f>F128+F129+F130+F131</f>
        <v>0</v>
      </c>
    </row>
    <row r="128" spans="2:18" ht="16.5" hidden="1" thickBot="1">
      <c r="B128" s="885" t="s">
        <v>136</v>
      </c>
      <c r="C128" s="884"/>
      <c r="D128" s="884"/>
      <c r="E128" s="884"/>
      <c r="F128" s="884"/>
    </row>
    <row r="129" spans="2:6" ht="16.5" hidden="1" thickBot="1">
      <c r="B129" s="885" t="s">
        <v>141</v>
      </c>
      <c r="C129" s="884"/>
      <c r="D129" s="884"/>
      <c r="E129" s="884"/>
      <c r="F129" s="884"/>
    </row>
    <row r="130" spans="2:6" ht="16.5" hidden="1" thickBot="1">
      <c r="B130" s="885" t="s">
        <v>142</v>
      </c>
      <c r="C130" s="884"/>
      <c r="D130" s="884"/>
      <c r="E130" s="884"/>
      <c r="F130" s="884"/>
    </row>
    <row r="131" spans="2:6" ht="16.5" hidden="1" thickBot="1">
      <c r="B131" s="885" t="s">
        <v>143</v>
      </c>
      <c r="C131" s="884"/>
      <c r="D131" s="884"/>
      <c r="E131" s="884"/>
      <c r="F131" s="884"/>
    </row>
    <row r="132" spans="2:6" ht="16.5" hidden="1" thickBot="1">
      <c r="B132" s="883" t="s">
        <v>42</v>
      </c>
      <c r="C132" s="887">
        <f>C133+C134+C135+C136</f>
        <v>0</v>
      </c>
      <c r="D132" s="887">
        <f>D133+D134+D135+D136</f>
        <v>0</v>
      </c>
      <c r="E132" s="887">
        <f>E133+E134+E135+E136</f>
        <v>0</v>
      </c>
      <c r="F132" s="887">
        <f>F133+F134+F135+F136</f>
        <v>0</v>
      </c>
    </row>
    <row r="133" spans="2:6" ht="16.5" hidden="1" thickBot="1">
      <c r="B133" s="885" t="s">
        <v>136</v>
      </c>
      <c r="C133" s="887"/>
      <c r="D133" s="884"/>
      <c r="E133" s="884"/>
      <c r="F133" s="884"/>
    </row>
    <row r="134" spans="2:6" ht="16.5" hidden="1" thickBot="1">
      <c r="B134" s="885" t="s">
        <v>141</v>
      </c>
      <c r="C134" s="887"/>
      <c r="D134" s="884"/>
      <c r="E134" s="884"/>
      <c r="F134" s="884"/>
    </row>
    <row r="135" spans="2:6" ht="16.5" hidden="1" thickBot="1">
      <c r="B135" s="885" t="s">
        <v>142</v>
      </c>
      <c r="C135" s="887"/>
      <c r="D135" s="884"/>
      <c r="E135" s="884"/>
      <c r="F135" s="884"/>
    </row>
    <row r="136" spans="2:6" ht="16.5" hidden="1" thickBot="1">
      <c r="B136" s="885" t="s">
        <v>143</v>
      </c>
      <c r="C136" s="887"/>
      <c r="D136" s="884"/>
      <c r="E136" s="884"/>
      <c r="F136" s="884"/>
    </row>
    <row r="137" spans="2:6" ht="16.5" hidden="1" thickBot="1">
      <c r="B137" s="892" t="s">
        <v>153</v>
      </c>
      <c r="C137" s="887">
        <f>C127+C132</f>
        <v>0</v>
      </c>
      <c r="D137" s="887">
        <f>D127+D132</f>
        <v>0</v>
      </c>
      <c r="E137" s="887">
        <f>E127+E132</f>
        <v>0</v>
      </c>
      <c r="F137" s="887">
        <f>F127+F132</f>
        <v>0</v>
      </c>
    </row>
    <row r="138" spans="2:6" ht="27" customHeight="1" thickBot="1">
      <c r="B138" s="901"/>
      <c r="C138" s="902"/>
      <c r="D138" s="902"/>
      <c r="E138" s="902"/>
      <c r="F138" s="902"/>
    </row>
    <row r="139" spans="2:6" ht="31.5" customHeight="1" thickBot="1">
      <c r="B139" s="866" t="s">
        <v>49</v>
      </c>
      <c r="C139" s="903">
        <f>C28+C69+C94</f>
        <v>225700</v>
      </c>
      <c r="D139" s="903">
        <f>D28+D69+D94</f>
        <v>221136</v>
      </c>
      <c r="E139" s="903">
        <f>E28+E69+E94</f>
        <v>220400</v>
      </c>
      <c r="F139" s="903">
        <f>F28+F69+F94</f>
        <v>230400</v>
      </c>
    </row>
    <row r="140" spans="2:6" ht="35.25" customHeight="1" thickBot="1">
      <c r="B140" s="866" t="s">
        <v>50</v>
      </c>
      <c r="C140" s="903">
        <f>C57+C87+C112</f>
        <v>225700</v>
      </c>
      <c r="D140" s="903">
        <f>D57+D87+D112</f>
        <v>221136</v>
      </c>
      <c r="E140" s="903">
        <f>E57+E87+E112</f>
        <v>220400</v>
      </c>
      <c r="F140" s="903">
        <f>F57+F87+F112</f>
        <v>230400</v>
      </c>
    </row>
    <row r="141" spans="2:6" ht="27" customHeight="1" thickBot="1">
      <c r="B141" s="883" t="s">
        <v>23</v>
      </c>
      <c r="C141" s="904">
        <f>C142+C143</f>
        <v>173000</v>
      </c>
      <c r="D141" s="904">
        <f>D142+D143</f>
        <v>171000</v>
      </c>
      <c r="E141" s="904">
        <f>E142+E143</f>
        <v>171000</v>
      </c>
      <c r="F141" s="904">
        <f>F142+F143</f>
        <v>171000</v>
      </c>
    </row>
    <row r="142" spans="2:6" ht="27" customHeight="1" thickBot="1">
      <c r="B142" s="885" t="s">
        <v>136</v>
      </c>
      <c r="C142" s="887">
        <f>C37</f>
        <v>173000</v>
      </c>
      <c r="D142" s="887">
        <f t="shared" ref="D142:F143" si="4">D37</f>
        <v>171000</v>
      </c>
      <c r="E142" s="887">
        <v>171000</v>
      </c>
      <c r="F142" s="887">
        <f t="shared" si="4"/>
        <v>171000</v>
      </c>
    </row>
    <row r="143" spans="2:6" ht="27" customHeight="1" thickBot="1">
      <c r="B143" s="885" t="s">
        <v>148</v>
      </c>
      <c r="C143" s="887">
        <f>C38</f>
        <v>0</v>
      </c>
      <c r="D143" s="887">
        <f t="shared" si="4"/>
        <v>0</v>
      </c>
      <c r="E143" s="887">
        <f t="shared" si="4"/>
        <v>0</v>
      </c>
      <c r="F143" s="887">
        <f t="shared" si="4"/>
        <v>0</v>
      </c>
    </row>
    <row r="144" spans="2:6" ht="35.25" customHeight="1" thickBot="1">
      <c r="B144" s="883" t="s">
        <v>24</v>
      </c>
      <c r="C144" s="904">
        <f>C145+C146</f>
        <v>26000</v>
      </c>
      <c r="D144" s="904">
        <f>D145+D146</f>
        <v>28000</v>
      </c>
      <c r="E144" s="904">
        <f>E145+E146</f>
        <v>28000</v>
      </c>
      <c r="F144" s="904">
        <f>F145+F146</f>
        <v>28000</v>
      </c>
    </row>
    <row r="145" spans="2:6" ht="27" customHeight="1" thickBot="1">
      <c r="B145" s="885" t="s">
        <v>136</v>
      </c>
      <c r="C145" s="884">
        <f>C40</f>
        <v>26000</v>
      </c>
      <c r="D145" s="884">
        <f t="shared" ref="D145:F146" si="5">D40</f>
        <v>28000</v>
      </c>
      <c r="E145" s="884">
        <v>28000</v>
      </c>
      <c r="F145" s="884">
        <f t="shared" si="5"/>
        <v>28000</v>
      </c>
    </row>
    <row r="146" spans="2:6" ht="27" customHeight="1" thickBot="1">
      <c r="B146" s="885" t="s">
        <v>148</v>
      </c>
      <c r="C146" s="887">
        <f>C41</f>
        <v>0</v>
      </c>
      <c r="D146" s="887">
        <f t="shared" si="5"/>
        <v>0</v>
      </c>
      <c r="E146" s="887">
        <f t="shared" si="5"/>
        <v>0</v>
      </c>
      <c r="F146" s="887">
        <f t="shared" si="5"/>
        <v>0</v>
      </c>
    </row>
    <row r="147" spans="2:6" ht="27" customHeight="1" thickBot="1">
      <c r="B147" s="883" t="s">
        <v>25</v>
      </c>
      <c r="C147" s="904">
        <f>C148+C149</f>
        <v>24400</v>
      </c>
      <c r="D147" s="904">
        <f>D148+D149</f>
        <v>20136</v>
      </c>
      <c r="E147" s="904">
        <f>E148+E149</f>
        <v>19400</v>
      </c>
      <c r="F147" s="904">
        <f>F148+F149</f>
        <v>29400</v>
      </c>
    </row>
    <row r="148" spans="2:6" ht="27" customHeight="1" thickBot="1">
      <c r="B148" s="885" t="s">
        <v>136</v>
      </c>
      <c r="C148" s="887">
        <f>C43</f>
        <v>24400</v>
      </c>
      <c r="D148" s="887">
        <f t="shared" ref="D148:F149" si="6">D43</f>
        <v>20136</v>
      </c>
      <c r="E148" s="887">
        <v>19400</v>
      </c>
      <c r="F148" s="887">
        <f t="shared" si="6"/>
        <v>29400</v>
      </c>
    </row>
    <row r="149" spans="2:6" ht="27" customHeight="1" thickBot="1">
      <c r="B149" s="885" t="s">
        <v>148</v>
      </c>
      <c r="C149" s="887">
        <f>C44</f>
        <v>0</v>
      </c>
      <c r="D149" s="887">
        <f t="shared" si="6"/>
        <v>0</v>
      </c>
      <c r="E149" s="887">
        <f t="shared" si="6"/>
        <v>0</v>
      </c>
      <c r="F149" s="887">
        <f t="shared" si="6"/>
        <v>0</v>
      </c>
    </row>
    <row r="150" spans="2:6" ht="27" customHeight="1" thickBot="1">
      <c r="B150" s="883" t="s">
        <v>26</v>
      </c>
      <c r="C150" s="904">
        <f>C151+C152</f>
        <v>0</v>
      </c>
      <c r="D150" s="904">
        <f>D151+D152</f>
        <v>0</v>
      </c>
      <c r="E150" s="904">
        <f>E151+E152</f>
        <v>0</v>
      </c>
      <c r="F150" s="904">
        <f>F151+F152</f>
        <v>0</v>
      </c>
    </row>
    <row r="151" spans="2:6" ht="27" customHeight="1" thickBot="1">
      <c r="B151" s="885" t="s">
        <v>136</v>
      </c>
      <c r="C151" s="884">
        <f>C46</f>
        <v>0</v>
      </c>
      <c r="D151" s="884">
        <f t="shared" ref="D151:F152" si="7">D46</f>
        <v>0</v>
      </c>
      <c r="E151" s="884">
        <f t="shared" si="7"/>
        <v>0</v>
      </c>
      <c r="F151" s="884">
        <f t="shared" si="7"/>
        <v>0</v>
      </c>
    </row>
    <row r="152" spans="2:6" ht="27" customHeight="1" thickBot="1">
      <c r="B152" s="885" t="s">
        <v>148</v>
      </c>
      <c r="C152" s="887">
        <f>C47</f>
        <v>0</v>
      </c>
      <c r="D152" s="887">
        <f t="shared" si="7"/>
        <v>0</v>
      </c>
      <c r="E152" s="887">
        <f t="shared" si="7"/>
        <v>0</v>
      </c>
      <c r="F152" s="887">
        <f t="shared" si="7"/>
        <v>0</v>
      </c>
    </row>
    <row r="153" spans="2:6" ht="27" customHeight="1" thickBot="1">
      <c r="B153" s="883" t="s">
        <v>27</v>
      </c>
      <c r="C153" s="904">
        <f>C154+C155</f>
        <v>0</v>
      </c>
      <c r="D153" s="904">
        <f>D154+D155</f>
        <v>0</v>
      </c>
      <c r="E153" s="904">
        <f>E154+E155</f>
        <v>0</v>
      </c>
      <c r="F153" s="904">
        <f>F154+F155</f>
        <v>0</v>
      </c>
    </row>
    <row r="154" spans="2:6" ht="27" customHeight="1" thickBot="1">
      <c r="B154" s="885" t="s">
        <v>136</v>
      </c>
      <c r="C154" s="884">
        <f>C49</f>
        <v>0</v>
      </c>
      <c r="D154" s="884">
        <f t="shared" ref="D154:F155" si="8">D49</f>
        <v>0</v>
      </c>
      <c r="E154" s="884">
        <f t="shared" si="8"/>
        <v>0</v>
      </c>
      <c r="F154" s="884">
        <f t="shared" si="8"/>
        <v>0</v>
      </c>
    </row>
    <row r="155" spans="2:6" ht="27" customHeight="1" thickBot="1">
      <c r="B155" s="885" t="s">
        <v>148</v>
      </c>
      <c r="C155" s="887">
        <f>C50</f>
        <v>0</v>
      </c>
      <c r="D155" s="887">
        <f t="shared" si="8"/>
        <v>0</v>
      </c>
      <c r="E155" s="887">
        <f t="shared" si="8"/>
        <v>0</v>
      </c>
      <c r="F155" s="887">
        <f t="shared" si="8"/>
        <v>0</v>
      </c>
    </row>
    <row r="156" spans="2:6" ht="27" customHeight="1" thickBot="1">
      <c r="B156" s="883" t="s">
        <v>28</v>
      </c>
      <c r="C156" s="904">
        <f>C157+C158</f>
        <v>0</v>
      </c>
      <c r="D156" s="904">
        <f>D157+D158</f>
        <v>0</v>
      </c>
      <c r="E156" s="904">
        <f>E157+E158</f>
        <v>0</v>
      </c>
      <c r="F156" s="904">
        <f>F157+F158</f>
        <v>0</v>
      </c>
    </row>
    <row r="157" spans="2:6" ht="27" customHeight="1" thickBot="1">
      <c r="B157" s="885" t="s">
        <v>136</v>
      </c>
      <c r="C157" s="884">
        <f>C52</f>
        <v>0</v>
      </c>
      <c r="D157" s="884">
        <f t="shared" ref="D157:F158" si="9">D52</f>
        <v>0</v>
      </c>
      <c r="E157" s="884">
        <f t="shared" si="9"/>
        <v>0</v>
      </c>
      <c r="F157" s="884">
        <f t="shared" si="9"/>
        <v>0</v>
      </c>
    </row>
    <row r="158" spans="2:6" ht="27" customHeight="1" thickBot="1">
      <c r="B158" s="885" t="s">
        <v>148</v>
      </c>
      <c r="C158" s="887">
        <f>C53</f>
        <v>0</v>
      </c>
      <c r="D158" s="887">
        <f t="shared" si="9"/>
        <v>0</v>
      </c>
      <c r="E158" s="887">
        <f t="shared" si="9"/>
        <v>0</v>
      </c>
      <c r="F158" s="887">
        <f t="shared" si="9"/>
        <v>0</v>
      </c>
    </row>
    <row r="159" spans="2:6" ht="33" customHeight="1" thickBot="1">
      <c r="B159" s="883" t="s">
        <v>29</v>
      </c>
      <c r="C159" s="904">
        <f>C54</f>
        <v>300</v>
      </c>
      <c r="D159" s="904">
        <f>D54</f>
        <v>0</v>
      </c>
      <c r="E159" s="904">
        <f>E54</f>
        <v>0</v>
      </c>
      <c r="F159" s="904">
        <f>F54</f>
        <v>0</v>
      </c>
    </row>
    <row r="160" spans="2:6" ht="27" customHeight="1" thickBot="1">
      <c r="B160" s="885" t="s">
        <v>136</v>
      </c>
      <c r="C160" s="884">
        <f>C55</f>
        <v>300</v>
      </c>
      <c r="D160" s="884">
        <f t="shared" ref="D160:F161" si="10">D55</f>
        <v>0</v>
      </c>
      <c r="E160" s="884">
        <f t="shared" si="10"/>
        <v>0</v>
      </c>
      <c r="F160" s="884">
        <f t="shared" si="10"/>
        <v>0</v>
      </c>
    </row>
    <row r="161" spans="2:6" ht="27" customHeight="1" thickBot="1">
      <c r="B161" s="885" t="s">
        <v>148</v>
      </c>
      <c r="C161" s="887">
        <f>C56</f>
        <v>0</v>
      </c>
      <c r="D161" s="887">
        <f t="shared" si="10"/>
        <v>0</v>
      </c>
      <c r="E161" s="887">
        <f t="shared" si="10"/>
        <v>0</v>
      </c>
      <c r="F161" s="887">
        <f t="shared" si="10"/>
        <v>0</v>
      </c>
    </row>
    <row r="162" spans="2:6" ht="27" customHeight="1" thickBot="1">
      <c r="B162" s="883" t="s">
        <v>51</v>
      </c>
      <c r="C162" s="904">
        <f>C163+C164+C165+C166</f>
        <v>0</v>
      </c>
      <c r="D162" s="904">
        <f>D163+D164+D165+D166</f>
        <v>0</v>
      </c>
      <c r="E162" s="904">
        <f>E163+E164+E165+E166</f>
        <v>0</v>
      </c>
      <c r="F162" s="904">
        <f>F163+F164+F165+F166</f>
        <v>0</v>
      </c>
    </row>
    <row r="163" spans="2:6" ht="27" customHeight="1" thickBot="1">
      <c r="B163" s="885" t="s">
        <v>136</v>
      </c>
      <c r="C163" s="884">
        <f t="shared" ref="C163:F166" si="11">C78+C103+C128</f>
        <v>0</v>
      </c>
      <c r="D163" s="884">
        <f t="shared" si="11"/>
        <v>0</v>
      </c>
      <c r="E163" s="884">
        <f t="shared" si="11"/>
        <v>0</v>
      </c>
      <c r="F163" s="884">
        <f t="shared" si="11"/>
        <v>0</v>
      </c>
    </row>
    <row r="164" spans="2:6" ht="27" customHeight="1" thickBot="1">
      <c r="B164" s="885" t="s">
        <v>149</v>
      </c>
      <c r="C164" s="884">
        <f t="shared" si="11"/>
        <v>0</v>
      </c>
      <c r="D164" s="884">
        <f t="shared" si="11"/>
        <v>0</v>
      </c>
      <c r="E164" s="884">
        <f t="shared" si="11"/>
        <v>0</v>
      </c>
      <c r="F164" s="884">
        <f t="shared" si="11"/>
        <v>0</v>
      </c>
    </row>
    <row r="165" spans="2:6" ht="27" customHeight="1" thickBot="1">
      <c r="B165" s="885" t="s">
        <v>142</v>
      </c>
      <c r="C165" s="884">
        <f t="shared" si="11"/>
        <v>0</v>
      </c>
      <c r="D165" s="884">
        <f t="shared" si="11"/>
        <v>0</v>
      </c>
      <c r="E165" s="884">
        <f t="shared" si="11"/>
        <v>0</v>
      </c>
      <c r="F165" s="884">
        <f t="shared" si="11"/>
        <v>0</v>
      </c>
    </row>
    <row r="166" spans="2:6" ht="27" customHeight="1" thickBot="1">
      <c r="B166" s="885" t="s">
        <v>143</v>
      </c>
      <c r="C166" s="884">
        <f t="shared" si="11"/>
        <v>0</v>
      </c>
      <c r="D166" s="884">
        <f t="shared" si="11"/>
        <v>0</v>
      </c>
      <c r="E166" s="884">
        <f t="shared" si="11"/>
        <v>0</v>
      </c>
      <c r="F166" s="884">
        <f t="shared" si="11"/>
        <v>0</v>
      </c>
    </row>
    <row r="167" spans="2:6" ht="27" customHeight="1" thickBot="1">
      <c r="B167" s="883" t="s">
        <v>52</v>
      </c>
      <c r="C167" s="904">
        <f>C168+C169+C170+C171</f>
        <v>2000</v>
      </c>
      <c r="D167" s="904">
        <f>D168+D169+D170+D171</f>
        <v>2000</v>
      </c>
      <c r="E167" s="904">
        <f>E168+E169+E170+E171</f>
        <v>2000</v>
      </c>
      <c r="F167" s="904">
        <f>F168+F169+F170+F171</f>
        <v>2000</v>
      </c>
    </row>
    <row r="168" spans="2:6" ht="27" customHeight="1" thickBot="1">
      <c r="B168" s="885" t="s">
        <v>136</v>
      </c>
      <c r="C168" s="884">
        <f t="shared" ref="C168:F171" si="12">C83+C108+C133</f>
        <v>2000</v>
      </c>
      <c r="D168" s="884">
        <f t="shared" si="12"/>
        <v>2000</v>
      </c>
      <c r="E168" s="884">
        <f t="shared" si="12"/>
        <v>2000</v>
      </c>
      <c r="F168" s="884">
        <f t="shared" si="12"/>
        <v>2000</v>
      </c>
    </row>
    <row r="169" spans="2:6" ht="27" customHeight="1" thickBot="1">
      <c r="B169" s="885" t="s">
        <v>149</v>
      </c>
      <c r="C169" s="884">
        <f t="shared" si="12"/>
        <v>0</v>
      </c>
      <c r="D169" s="884">
        <f t="shared" si="12"/>
        <v>0</v>
      </c>
      <c r="E169" s="884">
        <f t="shared" si="12"/>
        <v>0</v>
      </c>
      <c r="F169" s="884">
        <f t="shared" si="12"/>
        <v>0</v>
      </c>
    </row>
    <row r="170" spans="2:6" ht="27" customHeight="1" thickBot="1">
      <c r="B170" s="885" t="s">
        <v>142</v>
      </c>
      <c r="C170" s="884">
        <f t="shared" si="12"/>
        <v>0</v>
      </c>
      <c r="D170" s="884">
        <f t="shared" si="12"/>
        <v>0</v>
      </c>
      <c r="E170" s="884">
        <f t="shared" si="12"/>
        <v>0</v>
      </c>
      <c r="F170" s="884">
        <f t="shared" si="12"/>
        <v>0</v>
      </c>
    </row>
    <row r="171" spans="2:6" ht="27" customHeight="1" thickBot="1">
      <c r="B171" s="885" t="s">
        <v>143</v>
      </c>
      <c r="C171" s="884">
        <f t="shared" si="12"/>
        <v>0</v>
      </c>
      <c r="D171" s="884">
        <f t="shared" si="12"/>
        <v>0</v>
      </c>
      <c r="E171" s="884">
        <f t="shared" si="12"/>
        <v>0</v>
      </c>
      <c r="F171" s="884">
        <f t="shared" si="12"/>
        <v>0</v>
      </c>
    </row>
    <row r="172" spans="2:6" ht="27" customHeight="1" thickBot="1">
      <c r="B172" s="893" t="s">
        <v>31</v>
      </c>
      <c r="C172" s="894">
        <f>IF(C140-C139=0,0,"Error")</f>
        <v>0</v>
      </c>
      <c r="D172" s="894">
        <f>IF(D140-D139=0,0,"Error")</f>
        <v>0</v>
      </c>
      <c r="E172" s="894">
        <f>IF(E140-E139=0,0,"Error")</f>
        <v>0</v>
      </c>
      <c r="F172" s="894">
        <f>IF(F140-F139=0,0,"Error")</f>
        <v>0</v>
      </c>
    </row>
    <row r="173" spans="2:6" ht="27" customHeight="1">
      <c r="B173" s="905"/>
      <c r="C173" s="906"/>
      <c r="D173" s="906"/>
      <c r="E173" s="906"/>
      <c r="F173" s="906"/>
    </row>
  </sheetData>
  <mergeCells count="42">
    <mergeCell ref="C7:F7"/>
    <mergeCell ref="A2:G2"/>
    <mergeCell ref="B3:F3"/>
    <mergeCell ref="C4:F4"/>
    <mergeCell ref="C5:F5"/>
    <mergeCell ref="C6:F6"/>
    <mergeCell ref="B25:B26"/>
    <mergeCell ref="B8:F8"/>
    <mergeCell ref="B9:F9"/>
    <mergeCell ref="C10:F10"/>
    <mergeCell ref="B11:B12"/>
    <mergeCell ref="C16:F16"/>
    <mergeCell ref="B17:F17"/>
    <mergeCell ref="B20:F20"/>
    <mergeCell ref="B21:F21"/>
    <mergeCell ref="C22:F22"/>
    <mergeCell ref="C23:F23"/>
    <mergeCell ref="C24:F24"/>
    <mergeCell ref="B74:F74"/>
    <mergeCell ref="B33:F33"/>
    <mergeCell ref="B34:B35"/>
    <mergeCell ref="B59:F59"/>
    <mergeCell ref="B60:F60"/>
    <mergeCell ref="C61:F61"/>
    <mergeCell ref="E62:F62"/>
    <mergeCell ref="N62:R64"/>
    <mergeCell ref="C63:F63"/>
    <mergeCell ref="C64:F64"/>
    <mergeCell ref="C65:F65"/>
    <mergeCell ref="B66:B67"/>
    <mergeCell ref="B125:B126"/>
    <mergeCell ref="B75:B76"/>
    <mergeCell ref="E88:F88"/>
    <mergeCell ref="C89:F89"/>
    <mergeCell ref="C90:F90"/>
    <mergeCell ref="B91:B92"/>
    <mergeCell ref="B99:F99"/>
    <mergeCell ref="B100:B101"/>
    <mergeCell ref="C114:F114"/>
    <mergeCell ref="C115:F115"/>
    <mergeCell ref="B116:B117"/>
    <mergeCell ref="B124:F124"/>
  </mergeCells>
  <pageMargins left="0.25" right="0.25" top="0.75" bottom="0.75" header="0.3" footer="0.3"/>
  <pageSetup scale="55" orientation="portrait" r:id="rId1"/>
  <colBreaks count="1" manualBreakCount="1">
    <brk id="6" max="171"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8"/>
  <sheetViews>
    <sheetView topLeftCell="A88" zoomScaleNormal="100" workbookViewId="0">
      <selection activeCell="H336" sqref="H336"/>
    </sheetView>
  </sheetViews>
  <sheetFormatPr defaultRowHeight="15"/>
  <cols>
    <col min="1" max="1" width="11" style="153" customWidth="1"/>
    <col min="2" max="2" width="20.7109375" style="153" customWidth="1"/>
    <col min="3" max="3" width="14.42578125" style="153" customWidth="1"/>
    <col min="4" max="4" width="11.85546875" style="153" customWidth="1"/>
    <col min="5" max="5" width="13.5703125" style="153" customWidth="1"/>
    <col min="6" max="6" width="14.5703125" style="153" customWidth="1"/>
    <col min="7" max="7" width="21.42578125" style="153" customWidth="1"/>
    <col min="8" max="8" width="9.140625" style="153"/>
    <col min="9" max="9" width="18.42578125" style="153" customWidth="1"/>
    <col min="10" max="10" width="11" style="153" customWidth="1"/>
    <col min="11" max="11" width="11" style="153" bestFit="1" customWidth="1"/>
    <col min="12" max="16384" width="9.140625" style="153"/>
  </cols>
  <sheetData>
    <row r="2" spans="1:8" ht="18" customHeight="1">
      <c r="A2" s="1620" t="s">
        <v>499</v>
      </c>
      <c r="B2" s="1620"/>
      <c r="C2" s="1620"/>
      <c r="D2" s="1620"/>
      <c r="E2" s="1620"/>
      <c r="F2" s="1620"/>
      <c r="G2" s="1620"/>
      <c r="H2" s="411"/>
    </row>
    <row r="3" spans="1:8">
      <c r="A3" s="151"/>
      <c r="B3" s="1621" t="s">
        <v>545</v>
      </c>
      <c r="C3" s="1621"/>
      <c r="D3" s="1621"/>
      <c r="E3" s="1621"/>
      <c r="F3" s="1621"/>
      <c r="G3" s="151"/>
    </row>
    <row r="4" spans="1:8" ht="15.75" thickBot="1"/>
    <row r="5" spans="1:8" ht="26.25" thickBot="1">
      <c r="B5" s="262" t="s">
        <v>0</v>
      </c>
      <c r="C5" s="1622" t="s">
        <v>133</v>
      </c>
      <c r="D5" s="1622"/>
      <c r="E5" s="1622"/>
      <c r="F5" s="1622"/>
    </row>
    <row r="6" spans="1:8" ht="15.75" thickBot="1">
      <c r="B6" s="262" t="s">
        <v>1</v>
      </c>
      <c r="C6" s="1623" t="s">
        <v>132</v>
      </c>
      <c r="D6" s="1624"/>
      <c r="E6" s="1624"/>
      <c r="F6" s="1625"/>
    </row>
    <row r="7" spans="1:8" ht="26.25" thickBot="1">
      <c r="B7" s="262" t="s">
        <v>3</v>
      </c>
      <c r="C7" s="1626" t="s">
        <v>544</v>
      </c>
      <c r="D7" s="1627"/>
      <c r="E7" s="1627"/>
      <c r="F7" s="1628"/>
    </row>
    <row r="8" spans="1:8" ht="81.75" customHeight="1" thickBot="1">
      <c r="B8" s="2238" t="s">
        <v>4</v>
      </c>
      <c r="C8" s="2239"/>
      <c r="D8" s="2239"/>
      <c r="E8" s="2239"/>
      <c r="F8" s="2240"/>
    </row>
    <row r="9" spans="1:8" ht="82.5" customHeight="1" thickBot="1">
      <c r="B9" s="1632" t="s">
        <v>248</v>
      </c>
      <c r="C9" s="1633"/>
      <c r="D9" s="1633"/>
      <c r="E9" s="1633"/>
      <c r="F9" s="1634"/>
    </row>
    <row r="10" spans="1:8" ht="23.25" customHeight="1" thickBot="1">
      <c r="B10" s="1632"/>
      <c r="C10" s="1633"/>
      <c r="D10" s="1633"/>
      <c r="E10" s="1633"/>
      <c r="F10" s="1634"/>
    </row>
    <row r="11" spans="1:8" ht="15.75" thickBot="1">
      <c r="B11" s="1632"/>
      <c r="C11" s="1633"/>
      <c r="D11" s="1633"/>
      <c r="E11" s="1633"/>
      <c r="F11" s="1634"/>
    </row>
    <row r="12" spans="1:8" ht="26.25" thickBot="1">
      <c r="B12" s="263" t="s">
        <v>5</v>
      </c>
      <c r="C12" s="2232" t="s">
        <v>249</v>
      </c>
      <c r="D12" s="2233"/>
      <c r="E12" s="2233"/>
      <c r="F12" s="2234"/>
    </row>
    <row r="13" spans="1:8">
      <c r="B13" s="1576" t="s">
        <v>250</v>
      </c>
      <c r="C13" s="264">
        <v>2021</v>
      </c>
      <c r="D13" s="264">
        <v>2022</v>
      </c>
      <c r="E13" s="264">
        <v>2023</v>
      </c>
      <c r="F13" s="264">
        <v>2024</v>
      </c>
    </row>
    <row r="14" spans="1:8" ht="44.25" customHeight="1" thickBot="1">
      <c r="B14" s="1577"/>
      <c r="C14" s="265" t="s">
        <v>7</v>
      </c>
      <c r="D14" s="265" t="s">
        <v>8</v>
      </c>
      <c r="E14" s="265" t="s">
        <v>8</v>
      </c>
      <c r="F14" s="265" t="s">
        <v>8</v>
      </c>
    </row>
    <row r="15" spans="1:8" ht="94.5" customHeight="1" thickBot="1">
      <c r="B15" s="382" t="s">
        <v>2298</v>
      </c>
      <c r="C15" s="907">
        <v>0.2</v>
      </c>
      <c r="D15" s="386" t="s">
        <v>66</v>
      </c>
      <c r="E15" s="386" t="s">
        <v>66</v>
      </c>
      <c r="F15" s="386" t="s">
        <v>66</v>
      </c>
    </row>
    <row r="16" spans="1:8" ht="54" customHeight="1" thickBot="1">
      <c r="B16" s="269" t="s">
        <v>131</v>
      </c>
      <c r="C16" s="908">
        <v>1</v>
      </c>
      <c r="D16" s="386" t="s">
        <v>66</v>
      </c>
      <c r="E16" s="386" t="s">
        <v>66</v>
      </c>
      <c r="F16" s="386" t="s">
        <v>66</v>
      </c>
    </row>
    <row r="17" spans="2:13" ht="15.75" thickBot="1">
      <c r="B17" s="269"/>
      <c r="C17" s="266"/>
      <c r="D17" s="386"/>
      <c r="E17" s="386"/>
      <c r="F17" s="386"/>
    </row>
    <row r="18" spans="2:13" ht="24.75" thickBot="1">
      <c r="B18" s="268" t="s">
        <v>9</v>
      </c>
      <c r="C18" s="1638" t="s">
        <v>2299</v>
      </c>
      <c r="D18" s="1639"/>
      <c r="E18" s="1639"/>
      <c r="F18" s="1640"/>
    </row>
    <row r="19" spans="2:13" ht="15.75" thickBot="1">
      <c r="B19" s="1581" t="s">
        <v>10</v>
      </c>
      <c r="C19" s="1582"/>
      <c r="D19" s="1582"/>
      <c r="E19" s="1582"/>
      <c r="F19" s="1583"/>
    </row>
    <row r="20" spans="2:13" ht="23.25" thickBot="1">
      <c r="B20" s="269" t="s">
        <v>251</v>
      </c>
      <c r="C20" s="909">
        <v>55</v>
      </c>
      <c r="D20" s="386" t="s">
        <v>86</v>
      </c>
      <c r="E20" s="386" t="s">
        <v>86</v>
      </c>
      <c r="F20" s="386" t="s">
        <v>86</v>
      </c>
    </row>
    <row r="21" spans="2:13" ht="15.75" thickBot="1">
      <c r="B21" s="269" t="s">
        <v>129</v>
      </c>
      <c r="C21" s="910">
        <v>3</v>
      </c>
      <c r="D21" s="386" t="s">
        <v>128</v>
      </c>
      <c r="E21" s="386" t="s">
        <v>128</v>
      </c>
      <c r="F21" s="386" t="s">
        <v>128</v>
      </c>
    </row>
    <row r="22" spans="2:13" ht="83.25" customHeight="1" thickBot="1">
      <c r="B22" s="911" t="s">
        <v>252</v>
      </c>
      <c r="C22" s="912">
        <v>160</v>
      </c>
      <c r="D22" s="386" t="s">
        <v>86</v>
      </c>
      <c r="E22" s="386" t="s">
        <v>86</v>
      </c>
      <c r="F22" s="386" t="s">
        <v>86</v>
      </c>
    </row>
    <row r="23" spans="2:13" ht="15.75" thickBot="1">
      <c r="B23" s="1617" t="s">
        <v>11</v>
      </c>
      <c r="C23" s="1618"/>
      <c r="D23" s="1618"/>
      <c r="E23" s="1618"/>
      <c r="F23" s="1619"/>
    </row>
    <row r="24" spans="2:13" ht="12.75" customHeight="1" thickBot="1">
      <c r="B24" s="1598" t="s">
        <v>12</v>
      </c>
      <c r="C24" s="1599"/>
      <c r="D24" s="1599"/>
      <c r="E24" s="1599"/>
      <c r="F24" s="1600"/>
    </row>
    <row r="25" spans="2:13" ht="12" customHeight="1" thickBot="1">
      <c r="B25" s="273" t="s">
        <v>13</v>
      </c>
      <c r="C25" s="1613" t="s">
        <v>253</v>
      </c>
      <c r="D25" s="1612"/>
      <c r="E25" s="1612"/>
      <c r="F25" s="1605"/>
    </row>
    <row r="26" spans="2:13" ht="15.75" thickBot="1">
      <c r="B26" s="269" t="s">
        <v>14</v>
      </c>
      <c r="C26" s="2235" t="s">
        <v>254</v>
      </c>
      <c r="D26" s="2236"/>
      <c r="E26" s="2236"/>
      <c r="F26" s="2237"/>
    </row>
    <row r="27" spans="2:13" ht="15.75" thickBot="1">
      <c r="B27" s="269" t="s">
        <v>15</v>
      </c>
      <c r="C27" s="1584" t="s">
        <v>255</v>
      </c>
      <c r="D27" s="1585"/>
      <c r="E27" s="1585"/>
      <c r="F27" s="1586"/>
    </row>
    <row r="28" spans="2:13">
      <c r="B28" s="1576"/>
      <c r="C28" s="274">
        <v>2021</v>
      </c>
      <c r="D28" s="274">
        <v>2022</v>
      </c>
      <c r="E28" s="274">
        <v>2023</v>
      </c>
      <c r="F28" s="913">
        <v>2024</v>
      </c>
    </row>
    <row r="29" spans="2:13" ht="15.75" thickBot="1">
      <c r="B29" s="1577"/>
      <c r="C29" s="275" t="s">
        <v>7</v>
      </c>
      <c r="D29" s="275" t="s">
        <v>8</v>
      </c>
      <c r="E29" s="275" t="s">
        <v>8</v>
      </c>
      <c r="F29" s="275" t="s">
        <v>8</v>
      </c>
      <c r="I29" s="98"/>
      <c r="J29" s="98"/>
      <c r="K29" s="98"/>
      <c r="L29" s="98"/>
      <c r="M29" s="98"/>
    </row>
    <row r="30" spans="2:13" ht="15.75" thickBot="1">
      <c r="B30" s="269" t="s">
        <v>16</v>
      </c>
      <c r="C30" s="914">
        <v>3000</v>
      </c>
      <c r="D30" s="914">
        <v>3000</v>
      </c>
      <c r="E30" s="914">
        <v>3000</v>
      </c>
      <c r="F30" s="914">
        <v>3000</v>
      </c>
    </row>
    <row r="31" spans="2:13" ht="15.75" thickBot="1">
      <c r="B31" s="269" t="s">
        <v>17</v>
      </c>
      <c r="C31" s="276">
        <v>61400</v>
      </c>
      <c r="D31" s="276">
        <v>62192</v>
      </c>
      <c r="E31" s="276">
        <v>59800</v>
      </c>
      <c r="F31" s="276">
        <f>F60</f>
        <v>60300</v>
      </c>
    </row>
    <row r="32" spans="2:13" ht="26.25" customHeight="1" thickBot="1">
      <c r="B32" s="269" t="s">
        <v>18</v>
      </c>
      <c r="C32" s="276">
        <f>C31/C30</f>
        <v>20.466666666666665</v>
      </c>
      <c r="D32" s="276">
        <f>D31/D30</f>
        <v>20.730666666666668</v>
      </c>
      <c r="E32" s="276">
        <f>E31/E30</f>
        <v>19.933333333333334</v>
      </c>
      <c r="F32" s="276">
        <f>F31/F30</f>
        <v>20.100000000000001</v>
      </c>
    </row>
    <row r="33" spans="2:6" ht="21" customHeight="1" thickBot="1">
      <c r="B33" s="269" t="s">
        <v>19</v>
      </c>
      <c r="C33" s="277" t="s">
        <v>20</v>
      </c>
      <c r="D33" s="278">
        <f>D30/C30-1</f>
        <v>0</v>
      </c>
      <c r="E33" s="278">
        <f t="shared" ref="E33:F35" si="0">E30/D30-1</f>
        <v>0</v>
      </c>
      <c r="F33" s="278">
        <f t="shared" si="0"/>
        <v>0</v>
      </c>
    </row>
    <row r="34" spans="2:6" ht="21" customHeight="1" thickBot="1">
      <c r="B34" s="269" t="s">
        <v>21</v>
      </c>
      <c r="C34" s="277" t="s">
        <v>20</v>
      </c>
      <c r="D34" s="278">
        <f>D31/C31-1</f>
        <v>1.289902280130284E-2</v>
      </c>
      <c r="E34" s="278">
        <f t="shared" si="0"/>
        <v>-3.8461538461538436E-2</v>
      </c>
      <c r="F34" s="278">
        <f t="shared" si="0"/>
        <v>8.3612040133780319E-3</v>
      </c>
    </row>
    <row r="35" spans="2:6" ht="23.25" thickBot="1">
      <c r="B35" s="269" t="s">
        <v>22</v>
      </c>
      <c r="C35" s="277" t="s">
        <v>20</v>
      </c>
      <c r="D35" s="278">
        <f>D32/C32-1</f>
        <v>1.2899022801303062E-2</v>
      </c>
      <c r="E35" s="278">
        <f t="shared" si="0"/>
        <v>-3.8461538461538547E-2</v>
      </c>
      <c r="F35" s="278">
        <f t="shared" si="0"/>
        <v>8.3612040133780319E-3</v>
      </c>
    </row>
    <row r="36" spans="2:6" ht="15.75" thickBot="1">
      <c r="B36" s="1573" t="s">
        <v>96</v>
      </c>
      <c r="C36" s="1574"/>
      <c r="D36" s="1574"/>
      <c r="E36" s="1574"/>
      <c r="F36" s="1575"/>
    </row>
    <row r="37" spans="2:6">
      <c r="B37" s="1576"/>
      <c r="C37" s="274">
        <v>2021</v>
      </c>
      <c r="D37" s="274">
        <v>2022</v>
      </c>
      <c r="E37" s="274">
        <v>2023</v>
      </c>
      <c r="F37" s="274">
        <v>2024</v>
      </c>
    </row>
    <row r="38" spans="2:6" ht="15.75" thickBot="1">
      <c r="B38" s="1577"/>
      <c r="C38" s="275" t="s">
        <v>7</v>
      </c>
      <c r="D38" s="275" t="s">
        <v>8</v>
      </c>
      <c r="E38" s="275" t="s">
        <v>8</v>
      </c>
      <c r="F38" s="275" t="s">
        <v>8</v>
      </c>
    </row>
    <row r="39" spans="2:6" ht="15.75" thickBot="1">
      <c r="B39" s="279" t="s">
        <v>23</v>
      </c>
      <c r="C39" s="280">
        <f>+C40</f>
        <v>43000</v>
      </c>
      <c r="D39" s="280">
        <f>D40</f>
        <v>44000</v>
      </c>
      <c r="E39" s="280">
        <f>E40</f>
        <v>44000</v>
      </c>
      <c r="F39" s="280">
        <f>F40</f>
        <v>44000</v>
      </c>
    </row>
    <row r="40" spans="2:6" ht="15.75" thickBot="1">
      <c r="B40" s="281" t="s">
        <v>136</v>
      </c>
      <c r="C40" s="280">
        <v>43000</v>
      </c>
      <c r="D40" s="280">
        <v>44000</v>
      </c>
      <c r="E40" s="280">
        <v>44000</v>
      </c>
      <c r="F40" s="280">
        <v>44000</v>
      </c>
    </row>
    <row r="41" spans="2:6" ht="15.75" thickBot="1">
      <c r="B41" s="281" t="s">
        <v>137</v>
      </c>
      <c r="C41" s="282"/>
      <c r="D41" s="291"/>
      <c r="E41" s="291"/>
      <c r="F41" s="291"/>
    </row>
    <row r="42" spans="2:6" ht="24.75" thickBot="1">
      <c r="B42" s="279" t="s">
        <v>24</v>
      </c>
      <c r="C42" s="280">
        <f>C43</f>
        <v>7300</v>
      </c>
      <c r="D42" s="280">
        <f>D43</f>
        <v>7300</v>
      </c>
      <c r="E42" s="280">
        <f>E43</f>
        <v>7300</v>
      </c>
      <c r="F42" s="280">
        <f>F43</f>
        <v>7300</v>
      </c>
    </row>
    <row r="43" spans="2:6" ht="15.75" thickBot="1">
      <c r="B43" s="281" t="s">
        <v>136</v>
      </c>
      <c r="C43" s="280">
        <v>7300</v>
      </c>
      <c r="D43" s="280">
        <v>7300</v>
      </c>
      <c r="E43" s="280">
        <v>7300</v>
      </c>
      <c r="F43" s="280">
        <v>7300</v>
      </c>
    </row>
    <row r="44" spans="2:6" ht="15.75" thickBot="1">
      <c r="B44" s="281" t="s">
        <v>137</v>
      </c>
      <c r="C44" s="282"/>
      <c r="D44" s="280"/>
      <c r="E44" s="280"/>
      <c r="F44" s="280"/>
    </row>
    <row r="45" spans="2:6" ht="15.75" thickBot="1">
      <c r="B45" s="279" t="s">
        <v>25</v>
      </c>
      <c r="C45" s="280">
        <f>C46</f>
        <v>11000</v>
      </c>
      <c r="D45" s="280">
        <f>D46</f>
        <v>10892</v>
      </c>
      <c r="E45" s="280">
        <f>E46</f>
        <v>8500</v>
      </c>
      <c r="F45" s="280">
        <f>F46</f>
        <v>9000</v>
      </c>
    </row>
    <row r="46" spans="2:6" ht="15.75" thickBot="1">
      <c r="B46" s="281" t="s">
        <v>136</v>
      </c>
      <c r="C46" s="915">
        <v>11000</v>
      </c>
      <c r="D46" s="280">
        <v>10892</v>
      </c>
      <c r="E46" s="280">
        <v>8500</v>
      </c>
      <c r="F46" s="280">
        <v>9000</v>
      </c>
    </row>
    <row r="47" spans="2:6" ht="15.75" thickBot="1">
      <c r="B47" s="281" t="s">
        <v>137</v>
      </c>
      <c r="C47" s="282"/>
      <c r="D47" s="280"/>
      <c r="E47" s="280"/>
      <c r="F47" s="280"/>
    </row>
    <row r="48" spans="2:6" ht="17.25" customHeight="1" thickBot="1">
      <c r="B48" s="279" t="s">
        <v>26</v>
      </c>
      <c r="C48" s="282"/>
      <c r="D48" s="280"/>
      <c r="E48" s="280"/>
      <c r="F48" s="280"/>
    </row>
    <row r="49" spans="2:13" ht="15.75" thickBot="1">
      <c r="B49" s="281" t="s">
        <v>136</v>
      </c>
      <c r="C49" s="282"/>
      <c r="D49" s="280"/>
      <c r="E49" s="280"/>
      <c r="F49" s="280"/>
    </row>
    <row r="50" spans="2:13" ht="12.75" customHeight="1" thickBot="1">
      <c r="B50" s="281" t="s">
        <v>137</v>
      </c>
      <c r="C50" s="282"/>
      <c r="D50" s="280"/>
      <c r="E50" s="280"/>
      <c r="F50" s="280"/>
    </row>
    <row r="51" spans="2:13" ht="23.25" customHeight="1" thickBot="1">
      <c r="B51" s="279" t="s">
        <v>27</v>
      </c>
      <c r="C51" s="282"/>
      <c r="D51" s="280"/>
      <c r="E51" s="280"/>
      <c r="F51" s="280"/>
    </row>
    <row r="52" spans="2:13" ht="15.75" thickBot="1">
      <c r="B52" s="281" t="s">
        <v>136</v>
      </c>
      <c r="C52" s="282"/>
      <c r="D52" s="280"/>
      <c r="E52" s="280"/>
      <c r="F52" s="280"/>
    </row>
    <row r="53" spans="2:13" ht="15.75" thickBot="1">
      <c r="B53" s="281" t="s">
        <v>137</v>
      </c>
      <c r="C53" s="282"/>
      <c r="D53" s="280"/>
      <c r="E53" s="280"/>
      <c r="F53" s="280"/>
    </row>
    <row r="54" spans="2:13" ht="15.75" thickBot="1">
      <c r="B54" s="279" t="s">
        <v>28</v>
      </c>
      <c r="C54" s="282"/>
      <c r="D54" s="280"/>
      <c r="E54" s="280"/>
      <c r="F54" s="280"/>
    </row>
    <row r="55" spans="2:13" ht="15.75" thickBot="1">
      <c r="B55" s="281" t="s">
        <v>136</v>
      </c>
      <c r="C55" s="282"/>
      <c r="D55" s="280"/>
      <c r="E55" s="280"/>
      <c r="F55" s="280"/>
      <c r="I55" s="98"/>
      <c r="J55" s="98"/>
      <c r="K55" s="98"/>
      <c r="L55" s="98"/>
      <c r="M55" s="98"/>
    </row>
    <row r="56" spans="2:13" ht="15.75" thickBot="1">
      <c r="B56" s="281" t="s">
        <v>137</v>
      </c>
      <c r="C56" s="282"/>
      <c r="D56" s="280"/>
      <c r="E56" s="280"/>
      <c r="F56" s="280"/>
    </row>
    <row r="57" spans="2:13" ht="24.75" thickBot="1">
      <c r="B57" s="279" t="s">
        <v>29</v>
      </c>
      <c r="C57" s="282">
        <f>C58</f>
        <v>100</v>
      </c>
      <c r="D57" s="280">
        <v>0</v>
      </c>
      <c r="E57" s="280">
        <f>D57*1.03*0.99</f>
        <v>0</v>
      </c>
      <c r="F57" s="280">
        <f>E57*1.03*0.99</f>
        <v>0</v>
      </c>
    </row>
    <row r="58" spans="2:13" ht="15.75" customHeight="1" thickBot="1">
      <c r="B58" s="281" t="s">
        <v>136</v>
      </c>
      <c r="C58" s="282">
        <v>100</v>
      </c>
      <c r="D58" s="285"/>
      <c r="E58" s="285"/>
      <c r="F58" s="285"/>
    </row>
    <row r="59" spans="2:13" ht="12.75" customHeight="1" thickBot="1">
      <c r="B59" s="281" t="s">
        <v>137</v>
      </c>
      <c r="C59" s="282"/>
      <c r="D59" s="286"/>
      <c r="E59" s="285"/>
      <c r="F59" s="285"/>
    </row>
    <row r="60" spans="2:13" ht="26.25" customHeight="1" thickBot="1">
      <c r="B60" s="287" t="s">
        <v>30</v>
      </c>
      <c r="C60" s="282">
        <f>C57+C54+C51+C48+C45+C42+C39</f>
        <v>61400</v>
      </c>
      <c r="D60" s="282">
        <f>D57+D54+D51+D48+D45+D42+D39</f>
        <v>62192</v>
      </c>
      <c r="E60" s="282">
        <f>E57+E54+E51+E48+E45+E42+E39</f>
        <v>59800</v>
      </c>
      <c r="F60" s="282">
        <f>F57+F54+F51+F48+F45+F42+F39</f>
        <v>60300</v>
      </c>
    </row>
    <row r="61" spans="2:13" ht="15.75" thickBot="1">
      <c r="B61" s="288" t="s">
        <v>31</v>
      </c>
      <c r="C61" s="289">
        <f>IF(C60-C31=0,0,"Error")</f>
        <v>0</v>
      </c>
      <c r="D61" s="289">
        <f>IF(D60-D31=0,0,"Error")</f>
        <v>0</v>
      </c>
      <c r="E61" s="289">
        <f>IF(E60-E31=0,0,"Error")</f>
        <v>0</v>
      </c>
      <c r="F61" s="289">
        <f>IF(F60-F31=0,0,"Error")</f>
        <v>0</v>
      </c>
    </row>
    <row r="62" spans="2:13" ht="15.75" thickBot="1">
      <c r="B62" s="1598" t="s">
        <v>38</v>
      </c>
      <c r="C62" s="1599"/>
      <c r="D62" s="1599"/>
      <c r="E62" s="1599"/>
      <c r="F62" s="1600"/>
    </row>
    <row r="63" spans="2:13" ht="15.75" thickBot="1">
      <c r="B63" s="1598" t="s">
        <v>39</v>
      </c>
      <c r="C63" s="1599"/>
      <c r="D63" s="1599"/>
      <c r="E63" s="1599"/>
      <c r="F63" s="1600"/>
    </row>
    <row r="64" spans="2:13" ht="24.75" customHeight="1" thickBot="1">
      <c r="B64" s="273" t="s">
        <v>48</v>
      </c>
      <c r="C64" s="1578" t="s">
        <v>256</v>
      </c>
      <c r="D64" s="2229"/>
      <c r="E64" s="1579"/>
      <c r="F64" s="1580"/>
    </row>
    <row r="65" spans="2:6" ht="34.5" thickBot="1">
      <c r="B65" s="273" t="s">
        <v>67</v>
      </c>
      <c r="C65" s="916" t="s">
        <v>257</v>
      </c>
      <c r="D65" s="293" t="s">
        <v>138</v>
      </c>
      <c r="E65" s="2230" t="s">
        <v>2300</v>
      </c>
      <c r="F65" s="2231"/>
    </row>
    <row r="66" spans="2:6" ht="15.75" thickBot="1">
      <c r="B66" s="294"/>
      <c r="C66" s="1578"/>
      <c r="D66" s="1596"/>
      <c r="E66" s="1579"/>
      <c r="F66" s="1580"/>
    </row>
    <row r="67" spans="2:6" ht="23.25" customHeight="1" thickBot="1">
      <c r="B67" s="269" t="s">
        <v>14</v>
      </c>
      <c r="C67" s="1581" t="s">
        <v>130</v>
      </c>
      <c r="D67" s="1582"/>
      <c r="E67" s="1582"/>
      <c r="F67" s="1583"/>
    </row>
    <row r="68" spans="2:6" ht="12.75" customHeight="1" thickBot="1">
      <c r="B68" s="269" t="s">
        <v>15</v>
      </c>
      <c r="C68" s="1584" t="s">
        <v>199</v>
      </c>
      <c r="D68" s="1585"/>
      <c r="E68" s="1585"/>
      <c r="F68" s="1586"/>
    </row>
    <row r="69" spans="2:6" ht="26.25" customHeight="1">
      <c r="B69" s="1576"/>
      <c r="C69" s="274">
        <v>2021</v>
      </c>
      <c r="D69" s="274">
        <v>2022</v>
      </c>
      <c r="E69" s="274">
        <v>2023</v>
      </c>
      <c r="F69" s="274">
        <v>2024</v>
      </c>
    </row>
    <row r="70" spans="2:6" ht="26.25" customHeight="1" thickBot="1">
      <c r="B70" s="1577"/>
      <c r="C70" s="275" t="s">
        <v>7</v>
      </c>
      <c r="D70" s="275" t="s">
        <v>8</v>
      </c>
      <c r="E70" s="275" t="s">
        <v>8</v>
      </c>
      <c r="F70" s="275" t="s">
        <v>8</v>
      </c>
    </row>
    <row r="71" spans="2:6" ht="22.5" customHeight="1" thickBot="1">
      <c r="B71" s="269" t="s">
        <v>16</v>
      </c>
      <c r="C71" s="276">
        <v>13</v>
      </c>
      <c r="D71" s="276">
        <v>13</v>
      </c>
      <c r="E71" s="276">
        <v>13</v>
      </c>
      <c r="F71" s="276">
        <v>13</v>
      </c>
    </row>
    <row r="72" spans="2:6" ht="24.75" customHeight="1" thickBot="1">
      <c r="B72" s="269" t="s">
        <v>17</v>
      </c>
      <c r="C72" s="276">
        <v>1000</v>
      </c>
      <c r="D72" s="276">
        <f>D85</f>
        <v>1000</v>
      </c>
      <c r="E72" s="276">
        <f>E85</f>
        <v>1000</v>
      </c>
      <c r="F72" s="276">
        <f>F85</f>
        <v>1000</v>
      </c>
    </row>
    <row r="73" spans="2:6" ht="15.75" thickBot="1">
      <c r="B73" s="269" t="s">
        <v>18</v>
      </c>
      <c r="C73" s="276">
        <f>C72/C71</f>
        <v>76.92307692307692</v>
      </c>
      <c r="D73" s="276">
        <f>D72/D71</f>
        <v>76.92307692307692</v>
      </c>
      <c r="E73" s="276">
        <f>E72/E71</f>
        <v>76.92307692307692</v>
      </c>
      <c r="F73" s="276">
        <f>F72/F71</f>
        <v>76.92307692307692</v>
      </c>
    </row>
    <row r="74" spans="2:6" ht="24" customHeight="1" thickBot="1">
      <c r="B74" s="269" t="s">
        <v>19</v>
      </c>
      <c r="C74" s="277" t="s">
        <v>20</v>
      </c>
      <c r="D74" s="278">
        <f>D71/C71-1</f>
        <v>0</v>
      </c>
      <c r="E74" s="278">
        <f t="shared" ref="E74:F76" si="1">E71/D71-1</f>
        <v>0</v>
      </c>
      <c r="F74" s="278">
        <f t="shared" si="1"/>
        <v>0</v>
      </c>
    </row>
    <row r="75" spans="2:6" ht="23.25" thickBot="1">
      <c r="B75" s="269" t="s">
        <v>21</v>
      </c>
      <c r="C75" s="277" t="s">
        <v>20</v>
      </c>
      <c r="D75" s="278">
        <f>D72/C72-1</f>
        <v>0</v>
      </c>
      <c r="E75" s="278">
        <f t="shared" si="1"/>
        <v>0</v>
      </c>
      <c r="F75" s="278">
        <f t="shared" si="1"/>
        <v>0</v>
      </c>
    </row>
    <row r="76" spans="2:6" ht="23.25" thickBot="1">
      <c r="B76" s="269" t="s">
        <v>22</v>
      </c>
      <c r="C76" s="277" t="s">
        <v>20</v>
      </c>
      <c r="D76" s="278">
        <f>D73/C73-1</f>
        <v>0</v>
      </c>
      <c r="E76" s="278">
        <f t="shared" si="1"/>
        <v>0</v>
      </c>
      <c r="F76" s="278">
        <f t="shared" si="1"/>
        <v>0</v>
      </c>
    </row>
    <row r="77" spans="2:6" ht="15.75" thickBot="1">
      <c r="B77" s="1573" t="s">
        <v>2301</v>
      </c>
      <c r="C77" s="1574"/>
      <c r="D77" s="1574"/>
      <c r="E77" s="1574"/>
      <c r="F77" s="1575"/>
    </row>
    <row r="78" spans="2:6">
      <c r="B78" s="1576"/>
      <c r="C78" s="274">
        <v>2021</v>
      </c>
      <c r="D78" s="274">
        <v>2022</v>
      </c>
      <c r="E78" s="274">
        <v>2023</v>
      </c>
      <c r="F78" s="274">
        <v>2024</v>
      </c>
    </row>
    <row r="79" spans="2:6" ht="15.75" thickBot="1">
      <c r="B79" s="1577"/>
      <c r="C79" s="275" t="s">
        <v>7</v>
      </c>
      <c r="D79" s="275" t="s">
        <v>8</v>
      </c>
      <c r="E79" s="275" t="s">
        <v>8</v>
      </c>
      <c r="F79" s="275" t="s">
        <v>8</v>
      </c>
    </row>
    <row r="80" spans="2:6" ht="21.75" customHeight="1" thickBot="1">
      <c r="B80" s="279" t="s">
        <v>41</v>
      </c>
      <c r="C80" s="280"/>
      <c r="D80" s="280"/>
      <c r="E80" s="280"/>
      <c r="F80" s="280"/>
    </row>
    <row r="81" spans="2:7" ht="21.75" customHeight="1" thickBot="1">
      <c r="B81" s="281" t="s">
        <v>136</v>
      </c>
      <c r="C81" s="280"/>
      <c r="D81" s="280"/>
      <c r="E81" s="280"/>
      <c r="F81" s="280"/>
    </row>
    <row r="82" spans="2:7" ht="15.75" thickBot="1">
      <c r="B82" s="281" t="s">
        <v>149</v>
      </c>
      <c r="C82" s="282"/>
      <c r="D82" s="291"/>
      <c r="E82" s="291"/>
      <c r="F82" s="291"/>
    </row>
    <row r="83" spans="2:7" ht="15.75" thickBot="1">
      <c r="B83" s="281" t="s">
        <v>142</v>
      </c>
      <c r="C83" s="280"/>
      <c r="D83" s="280"/>
      <c r="E83" s="280"/>
      <c r="F83" s="280"/>
    </row>
    <row r="84" spans="2:7" ht="15.75" customHeight="1" thickBot="1">
      <c r="B84" s="281" t="s">
        <v>143</v>
      </c>
      <c r="C84" s="282"/>
      <c r="D84" s="291"/>
      <c r="E84" s="291"/>
      <c r="F84" s="291"/>
    </row>
    <row r="85" spans="2:7" ht="15.75" thickBot="1">
      <c r="B85" s="279" t="s">
        <v>42</v>
      </c>
      <c r="C85" s="282">
        <f>C86+C87+C88+C89</f>
        <v>1000</v>
      </c>
      <c r="D85" s="282">
        <f>D86+D87+D88+D89</f>
        <v>1000</v>
      </c>
      <c r="E85" s="282">
        <f>E86+E87+E88+E89</f>
        <v>1000</v>
      </c>
      <c r="F85" s="282">
        <f>F86+F87+F88+F89</f>
        <v>1000</v>
      </c>
    </row>
    <row r="86" spans="2:7" ht="15.75" thickBot="1">
      <c r="B86" s="281" t="s">
        <v>136</v>
      </c>
      <c r="C86" s="280">
        <v>1000</v>
      </c>
      <c r="D86" s="280">
        <v>1000</v>
      </c>
      <c r="E86" s="280">
        <v>1000</v>
      </c>
      <c r="F86" s="280">
        <v>1000</v>
      </c>
    </row>
    <row r="87" spans="2:7" ht="15.75" thickBot="1">
      <c r="B87" s="281" t="s">
        <v>149</v>
      </c>
      <c r="C87" s="282"/>
      <c r="D87" s="291"/>
      <c r="E87" s="291"/>
      <c r="F87" s="291"/>
    </row>
    <row r="88" spans="2:7" ht="15.75" thickBot="1">
      <c r="B88" s="281" t="s">
        <v>142</v>
      </c>
      <c r="C88" s="280"/>
      <c r="D88" s="280"/>
      <c r="E88" s="280"/>
      <c r="F88" s="280"/>
    </row>
    <row r="89" spans="2:7" ht="15.75" thickBot="1">
      <c r="B89" s="281" t="s">
        <v>143</v>
      </c>
      <c r="C89" s="282"/>
      <c r="D89" s="291"/>
      <c r="E89" s="291"/>
      <c r="F89" s="291"/>
    </row>
    <row r="90" spans="2:7" ht="24.75" thickBot="1">
      <c r="B90" s="287" t="s">
        <v>30</v>
      </c>
      <c r="C90" s="282">
        <v>1000</v>
      </c>
      <c r="D90" s="282">
        <v>1000</v>
      </c>
      <c r="E90" s="282">
        <v>1000</v>
      </c>
      <c r="F90" s="282">
        <v>1000</v>
      </c>
    </row>
    <row r="91" spans="2:7" ht="23.25" thickBot="1">
      <c r="B91" s="298" t="s">
        <v>43</v>
      </c>
      <c r="C91" s="1578"/>
      <c r="D91" s="1579"/>
      <c r="E91" s="1579"/>
      <c r="F91" s="1580"/>
    </row>
    <row r="92" spans="2:7" ht="61.5" customHeight="1" thickBot="1">
      <c r="B92" s="268" t="s">
        <v>49</v>
      </c>
      <c r="C92" s="304">
        <f>C72+C31</f>
        <v>62400</v>
      </c>
      <c r="D92" s="304">
        <f>D72+D31</f>
        <v>63192</v>
      </c>
      <c r="E92" s="304">
        <f>E72+E31</f>
        <v>60800</v>
      </c>
      <c r="F92" s="304">
        <f>F72+F31</f>
        <v>61300</v>
      </c>
    </row>
    <row r="93" spans="2:7" ht="62.25" customHeight="1" thickBot="1">
      <c r="B93" s="268" t="s">
        <v>50</v>
      </c>
      <c r="C93" s="304">
        <f>C94+C97+C100+C103+C106+C109+C112+C115+C120</f>
        <v>62400</v>
      </c>
      <c r="D93" s="304">
        <f>D94+D97+D100+D103+D106+D109+D112+D115+D120</f>
        <v>63192</v>
      </c>
      <c r="E93" s="304">
        <f>E94+E97+E100+E103+E106+E109+E112+E115+E120</f>
        <v>60800</v>
      </c>
      <c r="F93" s="304">
        <f>F94+F97+F100+F103+F106+F109+F112+F115+F120</f>
        <v>61300</v>
      </c>
    </row>
    <row r="94" spans="2:7" ht="15.75" thickBot="1">
      <c r="B94" s="279" t="s">
        <v>23</v>
      </c>
      <c r="C94" s="306">
        <f>C95+C96</f>
        <v>43000</v>
      </c>
      <c r="D94" s="917">
        <f>D95+D96</f>
        <v>44000</v>
      </c>
      <c r="E94" s="917">
        <f>E95+E96</f>
        <v>44000</v>
      </c>
      <c r="F94" s="917">
        <f>F95+F96</f>
        <v>44000</v>
      </c>
      <c r="G94" s="98"/>
    </row>
    <row r="95" spans="2:7" ht="15.75" thickBot="1">
      <c r="B95" s="281" t="s">
        <v>136</v>
      </c>
      <c r="C95" s="282">
        <f>C40</f>
        <v>43000</v>
      </c>
      <c r="D95" s="282">
        <f>D40</f>
        <v>44000</v>
      </c>
      <c r="E95" s="282">
        <v>44000</v>
      </c>
      <c r="F95" s="282">
        <v>44000</v>
      </c>
    </row>
    <row r="96" spans="2:7" ht="24.75" customHeight="1" thickBot="1">
      <c r="B96" s="281" t="s">
        <v>148</v>
      </c>
      <c r="C96" s="282">
        <f>C41</f>
        <v>0</v>
      </c>
      <c r="D96" s="282">
        <f>D41</f>
        <v>0</v>
      </c>
      <c r="E96" s="282">
        <f>E41</f>
        <v>0</v>
      </c>
      <c r="F96" s="282">
        <f>F41</f>
        <v>0</v>
      </c>
    </row>
    <row r="97" spans="2:7" ht="15.75" customHeight="1" thickBot="1">
      <c r="B97" s="279" t="s">
        <v>24</v>
      </c>
      <c r="C97" s="306">
        <f>C98+C99</f>
        <v>7300</v>
      </c>
      <c r="D97" s="306">
        <f>D98+D99</f>
        <v>7300</v>
      </c>
      <c r="E97" s="306">
        <f>E98+E99</f>
        <v>7300</v>
      </c>
      <c r="F97" s="306">
        <f>F98+F99</f>
        <v>7300</v>
      </c>
      <c r="G97" s="98"/>
    </row>
    <row r="98" spans="2:7" ht="15.75" thickBot="1">
      <c r="B98" s="281" t="s">
        <v>136</v>
      </c>
      <c r="C98" s="280">
        <f t="shared" ref="C98:F99" si="2">C43</f>
        <v>7300</v>
      </c>
      <c r="D98" s="280">
        <f t="shared" si="2"/>
        <v>7300</v>
      </c>
      <c r="E98" s="280">
        <v>7300</v>
      </c>
      <c r="F98" s="280">
        <v>7300</v>
      </c>
    </row>
    <row r="99" spans="2:7" ht="15.75" thickBot="1">
      <c r="B99" s="281" t="s">
        <v>148</v>
      </c>
      <c r="C99" s="282">
        <f t="shared" si="2"/>
        <v>0</v>
      </c>
      <c r="D99" s="282">
        <f t="shared" si="2"/>
        <v>0</v>
      </c>
      <c r="E99" s="282">
        <f t="shared" si="2"/>
        <v>0</v>
      </c>
      <c r="F99" s="282">
        <f t="shared" si="2"/>
        <v>0</v>
      </c>
    </row>
    <row r="100" spans="2:7" ht="15.75" thickBot="1">
      <c r="B100" s="279" t="s">
        <v>25</v>
      </c>
      <c r="C100" s="306">
        <f>C101+C102</f>
        <v>11000</v>
      </c>
      <c r="D100" s="306">
        <f>D101+D102</f>
        <v>10892</v>
      </c>
      <c r="E100" s="306">
        <f>E101+E102</f>
        <v>8500</v>
      </c>
      <c r="F100" s="306">
        <f>F101+F102</f>
        <v>9000</v>
      </c>
    </row>
    <row r="101" spans="2:7" ht="15.75" thickBot="1">
      <c r="B101" s="281" t="s">
        <v>136</v>
      </c>
      <c r="C101" s="282">
        <f t="shared" ref="C101:E102" si="3">C46</f>
        <v>11000</v>
      </c>
      <c r="D101" s="282">
        <f t="shared" si="3"/>
        <v>10892</v>
      </c>
      <c r="E101" s="282">
        <v>8500</v>
      </c>
      <c r="F101" s="282">
        <v>9000</v>
      </c>
    </row>
    <row r="102" spans="2:7" ht="15.75" thickBot="1">
      <c r="B102" s="281" t="s">
        <v>148</v>
      </c>
      <c r="C102" s="282">
        <f t="shared" si="3"/>
        <v>0</v>
      </c>
      <c r="D102" s="282">
        <f t="shared" si="3"/>
        <v>0</v>
      </c>
      <c r="E102" s="282">
        <f t="shared" si="3"/>
        <v>0</v>
      </c>
      <c r="F102" s="282">
        <f>F47</f>
        <v>0</v>
      </c>
    </row>
    <row r="103" spans="2:7" ht="15.75" thickBot="1">
      <c r="B103" s="279" t="s">
        <v>26</v>
      </c>
      <c r="C103" s="306">
        <f>C104+C105</f>
        <v>0</v>
      </c>
      <c r="D103" s="306">
        <f>D104+D105</f>
        <v>0</v>
      </c>
      <c r="E103" s="306">
        <f>E104+E105</f>
        <v>0</v>
      </c>
      <c r="F103" s="306">
        <f>F104+F105</f>
        <v>0</v>
      </c>
    </row>
    <row r="104" spans="2:7" ht="15.75" thickBot="1">
      <c r="B104" s="281" t="s">
        <v>136</v>
      </c>
      <c r="C104" s="280">
        <f t="shared" ref="C104:F105" si="4">C49</f>
        <v>0</v>
      </c>
      <c r="D104" s="280">
        <f t="shared" si="4"/>
        <v>0</v>
      </c>
      <c r="E104" s="280">
        <f t="shared" si="4"/>
        <v>0</v>
      </c>
      <c r="F104" s="280">
        <f t="shared" si="4"/>
        <v>0</v>
      </c>
    </row>
    <row r="105" spans="2:7" ht="15.75" customHeight="1" thickBot="1">
      <c r="B105" s="281" t="s">
        <v>148</v>
      </c>
      <c r="C105" s="280">
        <f t="shared" si="4"/>
        <v>0</v>
      </c>
      <c r="D105" s="280">
        <f t="shared" si="4"/>
        <v>0</v>
      </c>
      <c r="E105" s="280">
        <f t="shared" si="4"/>
        <v>0</v>
      </c>
      <c r="F105" s="280">
        <f t="shared" si="4"/>
        <v>0</v>
      </c>
    </row>
    <row r="106" spans="2:7" ht="24.75" thickBot="1">
      <c r="B106" s="279" t="s">
        <v>27</v>
      </c>
      <c r="C106" s="306">
        <f>C107+C108</f>
        <v>0</v>
      </c>
      <c r="D106" s="306">
        <f>D107+D108</f>
        <v>0</v>
      </c>
      <c r="E106" s="306">
        <f>E107+E108</f>
        <v>0</v>
      </c>
      <c r="F106" s="306">
        <f>F107+F108</f>
        <v>0</v>
      </c>
    </row>
    <row r="107" spans="2:7" ht="15.75" thickBot="1">
      <c r="B107" s="281" t="s">
        <v>136</v>
      </c>
      <c r="C107" s="280">
        <f>C52</f>
        <v>0</v>
      </c>
      <c r="D107" s="280">
        <f>D52</f>
        <v>0</v>
      </c>
      <c r="E107" s="280">
        <f>E52</f>
        <v>0</v>
      </c>
      <c r="F107" s="280">
        <f>F52</f>
        <v>0</v>
      </c>
    </row>
    <row r="108" spans="2:7" ht="15.75" thickBot="1">
      <c r="B108" s="281" t="s">
        <v>148</v>
      </c>
      <c r="C108" s="280">
        <f t="shared" ref="C108:F114" si="5">C53</f>
        <v>0</v>
      </c>
      <c r="D108" s="280">
        <f t="shared" si="5"/>
        <v>0</v>
      </c>
      <c r="E108" s="280">
        <f t="shared" si="5"/>
        <v>0</v>
      </c>
      <c r="F108" s="280">
        <f t="shared" si="5"/>
        <v>0</v>
      </c>
    </row>
    <row r="109" spans="2:7" ht="15.75" thickBot="1">
      <c r="B109" s="279" t="s">
        <v>28</v>
      </c>
      <c r="C109" s="280">
        <f t="shared" si="5"/>
        <v>0</v>
      </c>
      <c r="D109" s="280">
        <f t="shared" si="5"/>
        <v>0</v>
      </c>
      <c r="E109" s="280">
        <f t="shared" si="5"/>
        <v>0</v>
      </c>
      <c r="F109" s="280">
        <f t="shared" si="5"/>
        <v>0</v>
      </c>
    </row>
    <row r="110" spans="2:7" ht="15.75" thickBot="1">
      <c r="B110" s="281" t="s">
        <v>136</v>
      </c>
      <c r="C110" s="280">
        <f t="shared" si="5"/>
        <v>0</v>
      </c>
      <c r="D110" s="280">
        <f t="shared" si="5"/>
        <v>0</v>
      </c>
      <c r="E110" s="280">
        <f t="shared" si="5"/>
        <v>0</v>
      </c>
      <c r="F110" s="280">
        <f t="shared" si="5"/>
        <v>0</v>
      </c>
    </row>
    <row r="111" spans="2:7" ht="15.75" thickBot="1">
      <c r="B111" s="281" t="s">
        <v>148</v>
      </c>
      <c r="C111" s="280">
        <f t="shared" si="5"/>
        <v>0</v>
      </c>
      <c r="D111" s="280">
        <f t="shared" si="5"/>
        <v>0</v>
      </c>
      <c r="E111" s="280">
        <f t="shared" si="5"/>
        <v>0</v>
      </c>
      <c r="F111" s="280">
        <f t="shared" si="5"/>
        <v>0</v>
      </c>
    </row>
    <row r="112" spans="2:7" ht="32.25" customHeight="1" thickBot="1">
      <c r="B112" s="279" t="s">
        <v>29</v>
      </c>
      <c r="C112" s="280">
        <f t="shared" si="5"/>
        <v>100</v>
      </c>
      <c r="D112" s="280">
        <f t="shared" si="5"/>
        <v>0</v>
      </c>
      <c r="E112" s="280">
        <f t="shared" si="5"/>
        <v>0</v>
      </c>
      <c r="F112" s="280">
        <f t="shared" si="5"/>
        <v>0</v>
      </c>
    </row>
    <row r="113" spans="1:8" ht="15.75" thickBot="1">
      <c r="B113" s="281" t="s">
        <v>136</v>
      </c>
      <c r="C113" s="280">
        <v>100</v>
      </c>
      <c r="D113" s="280">
        <f t="shared" si="5"/>
        <v>0</v>
      </c>
      <c r="E113" s="280">
        <f t="shared" si="5"/>
        <v>0</v>
      </c>
      <c r="F113" s="280">
        <f t="shared" si="5"/>
        <v>0</v>
      </c>
    </row>
    <row r="114" spans="1:8" ht="15.75" thickBot="1">
      <c r="B114" s="281" t="s">
        <v>148</v>
      </c>
      <c r="C114" s="280">
        <f t="shared" si="5"/>
        <v>0</v>
      </c>
      <c r="D114" s="280">
        <f t="shared" si="5"/>
        <v>0</v>
      </c>
      <c r="E114" s="280">
        <f t="shared" si="5"/>
        <v>0</v>
      </c>
      <c r="F114" s="280">
        <f t="shared" si="5"/>
        <v>0</v>
      </c>
    </row>
    <row r="115" spans="1:8" ht="24.75" thickBot="1">
      <c r="B115" s="279" t="s">
        <v>51</v>
      </c>
      <c r="C115" s="280">
        <f>C80</f>
        <v>0</v>
      </c>
      <c r="D115" s="280">
        <f>D80</f>
        <v>0</v>
      </c>
      <c r="E115" s="280">
        <f>E80</f>
        <v>0</v>
      </c>
      <c r="F115" s="280">
        <f>F80</f>
        <v>0</v>
      </c>
    </row>
    <row r="116" spans="1:8" ht="15" customHeight="1" thickBot="1">
      <c r="B116" s="281" t="s">
        <v>136</v>
      </c>
      <c r="C116" s="280">
        <v>0</v>
      </c>
      <c r="D116" s="280">
        <v>0</v>
      </c>
      <c r="E116" s="280">
        <v>0</v>
      </c>
      <c r="F116" s="280">
        <v>0</v>
      </c>
    </row>
    <row r="117" spans="1:8" ht="15.75" customHeight="1" thickBot="1">
      <c r="B117" s="281" t="s">
        <v>149</v>
      </c>
      <c r="C117" s="282"/>
      <c r="D117" s="291"/>
      <c r="E117" s="291"/>
      <c r="F117" s="291"/>
    </row>
    <row r="118" spans="1:8" ht="19.5" customHeight="1" thickBot="1">
      <c r="B118" s="281" t="s">
        <v>142</v>
      </c>
      <c r="C118" s="280"/>
      <c r="D118" s="280"/>
      <c r="E118" s="280"/>
      <c r="F118" s="280"/>
    </row>
    <row r="119" spans="1:8" ht="15.75" thickBot="1">
      <c r="B119" s="281" t="s">
        <v>143</v>
      </c>
      <c r="C119" s="282"/>
      <c r="D119" s="291"/>
      <c r="E119" s="291"/>
      <c r="F119" s="291"/>
      <c r="H119" s="918"/>
    </row>
    <row r="120" spans="1:8" ht="15.75" thickBot="1">
      <c r="B120" s="279" t="s">
        <v>52</v>
      </c>
      <c r="C120" s="280">
        <f>C121</f>
        <v>1000</v>
      </c>
      <c r="D120" s="280">
        <f>D121</f>
        <v>1000</v>
      </c>
      <c r="E120" s="280">
        <f>E121</f>
        <v>1000</v>
      </c>
      <c r="F120" s="280">
        <f>F121</f>
        <v>1000</v>
      </c>
      <c r="H120" s="918"/>
    </row>
    <row r="121" spans="1:8" ht="39.75" customHeight="1" thickBot="1">
      <c r="B121" s="281" t="s">
        <v>136</v>
      </c>
      <c r="C121" s="280">
        <v>1000</v>
      </c>
      <c r="D121" s="280">
        <v>1000</v>
      </c>
      <c r="E121" s="280">
        <v>1000</v>
      </c>
      <c r="F121" s="280">
        <v>1000</v>
      </c>
      <c r="H121" s="919"/>
    </row>
    <row r="122" spans="1:8" ht="40.5" customHeight="1" thickBot="1">
      <c r="B122" s="281" t="s">
        <v>149</v>
      </c>
      <c r="C122" s="282"/>
      <c r="D122" s="291"/>
      <c r="E122" s="291"/>
      <c r="F122" s="291"/>
    </row>
    <row r="123" spans="1:8" ht="28.5" customHeight="1" thickBot="1">
      <c r="B123" s="281" t="s">
        <v>142</v>
      </c>
      <c r="C123" s="280"/>
      <c r="D123" s="280"/>
      <c r="E123" s="280"/>
      <c r="F123" s="280"/>
    </row>
    <row r="124" spans="1:8" ht="15.75" thickBot="1">
      <c r="B124" s="281" t="s">
        <v>143</v>
      </c>
      <c r="C124" s="282"/>
      <c r="D124" s="291"/>
      <c r="E124" s="291"/>
      <c r="F124" s="291"/>
    </row>
    <row r="125" spans="1:8" ht="15.75" thickBot="1">
      <c r="B125" s="288" t="s">
        <v>31</v>
      </c>
      <c r="C125" s="289">
        <f>IF(C93-C92=0,0,"Error")</f>
        <v>0</v>
      </c>
      <c r="D125" s="289">
        <f>IF(D93-D92=0,0,"Error")</f>
        <v>0</v>
      </c>
      <c r="E125" s="289">
        <f>IF(E93-E92=0,0,"Error")</f>
        <v>0</v>
      </c>
      <c r="F125" s="289">
        <f>IF(F93-F92=0,0,"Error")</f>
        <v>0</v>
      </c>
    </row>
    <row r="126" spans="1:8" ht="15.75" thickBot="1">
      <c r="B126" s="127"/>
      <c r="C126" s="128"/>
      <c r="D126" s="128"/>
      <c r="E126" s="128"/>
      <c r="F126" s="128"/>
    </row>
    <row r="127" spans="1:8">
      <c r="A127" s="2223" t="s">
        <v>2302</v>
      </c>
      <c r="B127" s="129" t="s">
        <v>269</v>
      </c>
      <c r="C127" s="130"/>
      <c r="D127" s="2223" t="s">
        <v>2293</v>
      </c>
      <c r="E127" s="129" t="s">
        <v>269</v>
      </c>
      <c r="F127" s="130"/>
    </row>
    <row r="128" spans="1:8">
      <c r="A128" s="2224"/>
      <c r="B128" s="131" t="s">
        <v>268</v>
      </c>
      <c r="C128" s="132"/>
      <c r="D128" s="2224"/>
      <c r="E128" s="131" t="s">
        <v>268</v>
      </c>
      <c r="F128" s="132"/>
    </row>
    <row r="129" spans="1:6" ht="15.75" thickBot="1">
      <c r="A129" s="2225"/>
      <c r="B129" s="133" t="s">
        <v>267</v>
      </c>
      <c r="C129" s="134"/>
      <c r="D129" s="2225"/>
      <c r="E129" s="133" t="s">
        <v>267</v>
      </c>
      <c r="F129" s="134"/>
    </row>
    <row r="130" spans="1:6" ht="15.75" thickBot="1">
      <c r="A130" s="135"/>
      <c r="B130" s="135"/>
      <c r="C130" s="136"/>
      <c r="D130" s="137"/>
      <c r="E130" s="135"/>
      <c r="F130" s="135"/>
    </row>
    <row r="131" spans="1:6" ht="36.75" customHeight="1" thickBot="1">
      <c r="B131" s="2226" t="s">
        <v>2294</v>
      </c>
      <c r="C131" s="2227"/>
      <c r="D131" s="2227"/>
      <c r="E131" s="2227"/>
      <c r="F131" s="2228"/>
    </row>
    <row r="150" spans="1:6">
      <c r="A150" s="1866"/>
      <c r="B150" s="135"/>
    </row>
    <row r="151" spans="1:6">
      <c r="A151" s="1866"/>
      <c r="B151" s="135"/>
    </row>
    <row r="152" spans="1:6">
      <c r="A152" s="1866"/>
      <c r="B152" s="135"/>
    </row>
    <row r="154" spans="1:6" ht="15.75" thickBot="1"/>
    <row r="155" spans="1:6">
      <c r="B155" s="2223"/>
    </row>
    <row r="156" spans="1:6">
      <c r="B156" s="2224"/>
    </row>
    <row r="157" spans="1:6" ht="15.75" thickBot="1">
      <c r="B157" s="2225"/>
    </row>
    <row r="158" spans="1:6">
      <c r="C158" s="135"/>
      <c r="D158" s="136"/>
      <c r="E158" s="137"/>
      <c r="F158" s="135"/>
    </row>
  </sheetData>
  <mergeCells count="35">
    <mergeCell ref="B8:F8"/>
    <mergeCell ref="A2:G2"/>
    <mergeCell ref="B3:F3"/>
    <mergeCell ref="C5:F5"/>
    <mergeCell ref="C6:F6"/>
    <mergeCell ref="C7:F7"/>
    <mergeCell ref="B36:F36"/>
    <mergeCell ref="B9:F11"/>
    <mergeCell ref="C12:F12"/>
    <mergeCell ref="B13:B14"/>
    <mergeCell ref="C18:F18"/>
    <mergeCell ref="B19:F19"/>
    <mergeCell ref="B23:F23"/>
    <mergeCell ref="B24:F24"/>
    <mergeCell ref="C25:F25"/>
    <mergeCell ref="C26:F26"/>
    <mergeCell ref="C27:F27"/>
    <mergeCell ref="B28:B29"/>
    <mergeCell ref="C91:F91"/>
    <mergeCell ref="B37:B38"/>
    <mergeCell ref="B62:F62"/>
    <mergeCell ref="B63:F63"/>
    <mergeCell ref="C64:F64"/>
    <mergeCell ref="E65:F65"/>
    <mergeCell ref="C66:F66"/>
    <mergeCell ref="C67:F67"/>
    <mergeCell ref="C68:F68"/>
    <mergeCell ref="B69:B70"/>
    <mergeCell ref="B77:F77"/>
    <mergeCell ref="B78:B79"/>
    <mergeCell ref="A127:A129"/>
    <mergeCell ref="D127:D129"/>
    <mergeCell ref="B131:F131"/>
    <mergeCell ref="A150:A152"/>
    <mergeCell ref="B155:B157"/>
  </mergeCells>
  <printOptions horizontalCentered="1" verticalCentered="1"/>
  <pageMargins left="0.25" right="0.25" top="0.75" bottom="0.75" header="0.3" footer="0.3"/>
  <pageSetup scale="85" orientation="landscape" r:id="rId1"/>
  <rowBreaks count="2" manualBreakCount="2">
    <brk id="43" max="16383" man="1"/>
    <brk id="7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38"/>
  <sheetViews>
    <sheetView topLeftCell="A193" zoomScale="118" zoomScaleNormal="118" workbookViewId="0">
      <selection activeCell="H336" sqref="H336"/>
    </sheetView>
  </sheetViews>
  <sheetFormatPr defaultColWidth="9.140625" defaultRowHeight="12"/>
  <cols>
    <col min="1" max="1" width="9.140625" style="922"/>
    <col min="2" max="2" width="21.85546875" style="922" customWidth="1"/>
    <col min="3" max="3" width="13.7109375" style="922" customWidth="1"/>
    <col min="4" max="4" width="10.85546875" style="922" customWidth="1"/>
    <col min="5" max="5" width="11.7109375" style="922" customWidth="1"/>
    <col min="6" max="6" width="16.5703125" style="922" customWidth="1"/>
    <col min="7" max="7" width="13.85546875" style="922" customWidth="1"/>
    <col min="8" max="16384" width="9.140625" style="922"/>
  </cols>
  <sheetData>
    <row r="2" spans="2:7" ht="18" customHeight="1">
      <c r="B2" s="920" t="s">
        <v>2303</v>
      </c>
      <c r="C2" s="921"/>
      <c r="D2" s="921"/>
      <c r="E2" s="921"/>
      <c r="F2" s="921"/>
      <c r="G2" s="921"/>
    </row>
    <row r="3" spans="2:7" ht="18" customHeight="1">
      <c r="B3" s="2293" t="s">
        <v>545</v>
      </c>
      <c r="C3" s="2293"/>
      <c r="D3" s="2293"/>
      <c r="E3" s="2293"/>
      <c r="F3" s="2293"/>
      <c r="G3" s="923"/>
    </row>
    <row r="4" spans="2:7" ht="12.75" thickBot="1">
      <c r="G4" s="923"/>
    </row>
    <row r="5" spans="2:7" ht="24.75" thickBot="1">
      <c r="B5" s="924" t="s">
        <v>0</v>
      </c>
      <c r="C5" s="2294" t="s">
        <v>304</v>
      </c>
      <c r="D5" s="2294"/>
      <c r="E5" s="2294"/>
      <c r="F5" s="2294"/>
    </row>
    <row r="6" spans="2:7" ht="12.75" thickBot="1">
      <c r="B6" s="924" t="s">
        <v>1</v>
      </c>
      <c r="C6" s="2295" t="s">
        <v>259</v>
      </c>
      <c r="D6" s="2296"/>
      <c r="E6" s="2296"/>
      <c r="F6" s="2297"/>
    </row>
    <row r="7" spans="2:7" ht="24.75" thickBot="1">
      <c r="B7" s="924" t="s">
        <v>3</v>
      </c>
      <c r="C7" s="2254" t="s">
        <v>544</v>
      </c>
      <c r="D7" s="2255"/>
      <c r="E7" s="2255"/>
      <c r="F7" s="2256"/>
    </row>
    <row r="8" spans="2:7" ht="12.75" thickBot="1">
      <c r="B8" s="2298" t="s">
        <v>4</v>
      </c>
      <c r="C8" s="2299"/>
      <c r="D8" s="2299"/>
      <c r="E8" s="2299"/>
      <c r="F8" s="2300"/>
    </row>
    <row r="9" spans="2:7" ht="20.25" customHeight="1" thickBot="1">
      <c r="B9" s="1632" t="s">
        <v>305</v>
      </c>
      <c r="C9" s="1633"/>
      <c r="D9" s="1633"/>
      <c r="E9" s="1633"/>
      <c r="F9" s="1634"/>
    </row>
    <row r="10" spans="2:7" ht="28.5" customHeight="1" thickBot="1">
      <c r="B10" s="1632"/>
      <c r="C10" s="1633"/>
      <c r="D10" s="1633"/>
      <c r="E10" s="1633"/>
      <c r="F10" s="1634"/>
    </row>
    <row r="11" spans="2:7" ht="30.75" customHeight="1" thickBot="1">
      <c r="B11" s="1632"/>
      <c r="C11" s="1633"/>
      <c r="D11" s="1633"/>
      <c r="E11" s="1633"/>
      <c r="F11" s="1634"/>
    </row>
    <row r="12" spans="2:7" ht="38.25" customHeight="1" thickBot="1">
      <c r="B12" s="925" t="s">
        <v>5</v>
      </c>
      <c r="C12" s="1638" t="s">
        <v>260</v>
      </c>
      <c r="D12" s="1639"/>
      <c r="E12" s="1639"/>
      <c r="F12" s="1640"/>
    </row>
    <row r="13" spans="2:7" ht="23.25" customHeight="1">
      <c r="B13" s="2241" t="s">
        <v>6</v>
      </c>
      <c r="C13" s="926">
        <v>2021</v>
      </c>
      <c r="D13" s="926">
        <v>2022</v>
      </c>
      <c r="E13" s="926">
        <v>2023</v>
      </c>
      <c r="F13" s="926">
        <v>2024</v>
      </c>
    </row>
    <row r="14" spans="2:7" ht="12.75" thickBot="1">
      <c r="B14" s="2242"/>
      <c r="C14" s="927" t="s">
        <v>7</v>
      </c>
      <c r="D14" s="927" t="s">
        <v>8</v>
      </c>
      <c r="E14" s="927" t="s">
        <v>8</v>
      </c>
      <c r="F14" s="927" t="s">
        <v>8</v>
      </c>
    </row>
    <row r="15" spans="2:7" ht="48.75" thickBot="1">
      <c r="B15" s="928" t="s">
        <v>261</v>
      </c>
      <c r="C15" s="929">
        <v>0.35</v>
      </c>
      <c r="D15" s="929">
        <v>0.4</v>
      </c>
      <c r="E15" s="929">
        <v>0.45</v>
      </c>
      <c r="F15" s="929">
        <v>0.45</v>
      </c>
    </row>
    <row r="16" spans="2:7" ht="48.75" thickBot="1">
      <c r="B16" s="930" t="s">
        <v>262</v>
      </c>
      <c r="C16" s="929">
        <v>0.2</v>
      </c>
      <c r="D16" s="929">
        <v>0.25</v>
      </c>
      <c r="E16" s="929">
        <v>0.3</v>
      </c>
      <c r="F16" s="929">
        <v>0.35</v>
      </c>
      <c r="G16" s="931"/>
    </row>
    <row r="17" spans="2:7" ht="24.75" customHeight="1" thickBot="1">
      <c r="B17" s="268" t="s">
        <v>9</v>
      </c>
      <c r="C17" s="2284" t="s">
        <v>263</v>
      </c>
      <c r="D17" s="2285"/>
      <c r="E17" s="2285"/>
      <c r="F17" s="2286"/>
    </row>
    <row r="18" spans="2:7" ht="23.25" customHeight="1" thickBot="1">
      <c r="B18" s="2254" t="s">
        <v>10</v>
      </c>
      <c r="C18" s="2255"/>
      <c r="D18" s="2255"/>
      <c r="E18" s="2255"/>
      <c r="F18" s="2256"/>
    </row>
    <row r="19" spans="2:7" ht="12.75" thickBot="1">
      <c r="B19" s="932"/>
      <c r="C19" s="933" t="s">
        <v>86</v>
      </c>
      <c r="D19" s="934" t="s">
        <v>86</v>
      </c>
      <c r="E19" s="934" t="s">
        <v>86</v>
      </c>
      <c r="F19" s="934" t="s">
        <v>86</v>
      </c>
    </row>
    <row r="20" spans="2:7" ht="60">
      <c r="B20" s="935" t="s">
        <v>264</v>
      </c>
      <c r="C20" s="936">
        <v>0.4</v>
      </c>
      <c r="D20" s="937">
        <v>0.4</v>
      </c>
      <c r="E20" s="937">
        <v>0.5</v>
      </c>
      <c r="F20" s="938">
        <v>0.5</v>
      </c>
    </row>
    <row r="21" spans="2:7" ht="84">
      <c r="B21" s="939" t="s">
        <v>307</v>
      </c>
      <c r="C21" s="940">
        <v>0.35</v>
      </c>
      <c r="D21" s="937">
        <v>0.4</v>
      </c>
      <c r="E21" s="937">
        <v>0.4</v>
      </c>
      <c r="F21" s="938">
        <v>0.4</v>
      </c>
    </row>
    <row r="22" spans="2:7" ht="12.75" thickBot="1">
      <c r="B22" s="941"/>
      <c r="C22" s="942"/>
      <c r="D22" s="943"/>
      <c r="E22" s="943"/>
      <c r="F22" s="944"/>
    </row>
    <row r="23" spans="2:7" ht="12.75" thickBot="1">
      <c r="B23" s="2245" t="s">
        <v>11</v>
      </c>
      <c r="C23" s="2246"/>
      <c r="D23" s="2246"/>
      <c r="E23" s="2246"/>
      <c r="F23" s="2247"/>
    </row>
    <row r="24" spans="2:7" ht="12.75" thickBot="1">
      <c r="B24" s="2245" t="s">
        <v>12</v>
      </c>
      <c r="C24" s="2246"/>
      <c r="D24" s="2246"/>
      <c r="E24" s="2246"/>
      <c r="F24" s="2247"/>
    </row>
    <row r="25" spans="2:7" ht="12.75" thickBot="1">
      <c r="B25" s="288" t="s">
        <v>309</v>
      </c>
      <c r="C25" s="2269" t="s">
        <v>310</v>
      </c>
      <c r="D25" s="2270"/>
      <c r="E25" s="2270"/>
      <c r="F25" s="2271"/>
    </row>
    <row r="26" spans="2:7" ht="33.75" customHeight="1" thickBot="1">
      <c r="B26" s="945" t="s">
        <v>13</v>
      </c>
      <c r="C26" s="2281" t="s">
        <v>311</v>
      </c>
      <c r="D26" s="2282"/>
      <c r="E26" s="2282"/>
      <c r="F26" s="2283"/>
      <c r="G26" s="946"/>
    </row>
    <row r="27" spans="2:7" ht="58.9" customHeight="1" thickBot="1">
      <c r="B27" s="930" t="s">
        <v>14</v>
      </c>
      <c r="C27" s="2287" t="s">
        <v>312</v>
      </c>
      <c r="D27" s="2288"/>
      <c r="E27" s="2288"/>
      <c r="F27" s="2289"/>
    </row>
    <row r="28" spans="2:7" ht="12.75" thickBot="1">
      <c r="B28" s="930" t="s">
        <v>15</v>
      </c>
      <c r="C28" s="2290" t="s">
        <v>313</v>
      </c>
      <c r="D28" s="2291"/>
      <c r="E28" s="2291"/>
      <c r="F28" s="2292"/>
    </row>
    <row r="29" spans="2:7" ht="12.75" customHeight="1">
      <c r="B29" s="2241"/>
      <c r="C29" s="947">
        <v>2021</v>
      </c>
      <c r="D29" s="947">
        <v>2022</v>
      </c>
      <c r="E29" s="947">
        <v>2023</v>
      </c>
      <c r="F29" s="947">
        <v>2024</v>
      </c>
    </row>
    <row r="30" spans="2:7" ht="12" customHeight="1" thickBot="1">
      <c r="B30" s="2242"/>
      <c r="C30" s="947" t="s">
        <v>7</v>
      </c>
      <c r="D30" s="947" t="s">
        <v>8</v>
      </c>
      <c r="E30" s="947" t="s">
        <v>8</v>
      </c>
      <c r="F30" s="947" t="s">
        <v>8</v>
      </c>
      <c r="G30" s="948"/>
    </row>
    <row r="31" spans="2:7" ht="12.75" thickBot="1">
      <c r="B31" s="949" t="s">
        <v>16</v>
      </c>
      <c r="C31" s="950">
        <v>8</v>
      </c>
      <c r="D31" s="950">
        <v>3</v>
      </c>
      <c r="E31" s="950">
        <v>10</v>
      </c>
      <c r="F31" s="950">
        <v>5</v>
      </c>
    </row>
    <row r="32" spans="2:7" ht="12.75" thickBot="1">
      <c r="B32" s="930" t="s">
        <v>17</v>
      </c>
      <c r="C32" s="951">
        <f>C40+C43+C46</f>
        <v>86400</v>
      </c>
      <c r="D32" s="951">
        <f>D40+D43+D46</f>
        <v>85800</v>
      </c>
      <c r="E32" s="951">
        <f>E40+E43+E46</f>
        <v>89500</v>
      </c>
      <c r="F32" s="951">
        <f>F40+F43+F46</f>
        <v>89500</v>
      </c>
    </row>
    <row r="33" spans="2:7" ht="12.75" thickBot="1">
      <c r="B33" s="930" t="s">
        <v>18</v>
      </c>
      <c r="C33" s="951">
        <f>C32/D31</f>
        <v>28800</v>
      </c>
      <c r="D33" s="951">
        <f>D32/E31</f>
        <v>8580</v>
      </c>
      <c r="E33" s="952">
        <f>E32/F31</f>
        <v>17900</v>
      </c>
      <c r="F33" s="952">
        <f>F32/F31</f>
        <v>17900</v>
      </c>
    </row>
    <row r="34" spans="2:7" ht="12.75" thickBot="1">
      <c r="B34" s="930" t="s">
        <v>19</v>
      </c>
      <c r="C34" s="953" t="s">
        <v>20</v>
      </c>
      <c r="D34" s="954"/>
      <c r="E34" s="954"/>
      <c r="F34" s="954"/>
    </row>
    <row r="35" spans="2:7" ht="24.75" thickBot="1">
      <c r="B35" s="930" t="s">
        <v>21</v>
      </c>
      <c r="C35" s="953" t="s">
        <v>20</v>
      </c>
      <c r="D35" s="954"/>
      <c r="E35" s="954"/>
      <c r="F35" s="954"/>
    </row>
    <row r="36" spans="2:7" ht="24.75" thickBot="1">
      <c r="B36" s="930" t="s">
        <v>22</v>
      </c>
      <c r="C36" s="953" t="s">
        <v>20</v>
      </c>
      <c r="D36" s="954"/>
      <c r="E36" s="954"/>
      <c r="F36" s="954"/>
    </row>
    <row r="37" spans="2:7" ht="12.6" customHeight="1" thickBot="1">
      <c r="B37" s="1871" t="s">
        <v>314</v>
      </c>
      <c r="C37" s="1872"/>
      <c r="D37" s="1872"/>
      <c r="E37" s="1872"/>
      <c r="F37" s="1873"/>
    </row>
    <row r="38" spans="2:7" ht="12.75" customHeight="1">
      <c r="B38" s="2241"/>
      <c r="C38" s="947">
        <v>2021</v>
      </c>
      <c r="D38" s="947">
        <v>2022</v>
      </c>
      <c r="E38" s="947">
        <v>2023</v>
      </c>
      <c r="F38" s="947">
        <v>2024</v>
      </c>
    </row>
    <row r="39" spans="2:7" ht="14.25" customHeight="1" thickBot="1">
      <c r="B39" s="2242"/>
      <c r="C39" s="955" t="s">
        <v>7</v>
      </c>
      <c r="D39" s="955" t="s">
        <v>8</v>
      </c>
      <c r="E39" s="955" t="s">
        <v>8</v>
      </c>
      <c r="F39" s="955" t="s">
        <v>8</v>
      </c>
    </row>
    <row r="40" spans="2:7" ht="12.75" thickBot="1">
      <c r="B40" s="279" t="s">
        <v>23</v>
      </c>
      <c r="C40" s="956">
        <f>C41</f>
        <v>66760</v>
      </c>
      <c r="D40" s="957">
        <f>D41</f>
        <v>66760</v>
      </c>
      <c r="E40" s="957">
        <f>E41</f>
        <v>66760</v>
      </c>
      <c r="F40" s="957">
        <f>F41</f>
        <v>66760</v>
      </c>
      <c r="G40" s="948"/>
    </row>
    <row r="41" spans="2:7" ht="12.75" thickBot="1">
      <c r="B41" s="281" t="s">
        <v>136</v>
      </c>
      <c r="C41" s="958">
        <v>66760</v>
      </c>
      <c r="D41" s="959">
        <v>66760</v>
      </c>
      <c r="E41" s="959">
        <v>66760</v>
      </c>
      <c r="F41" s="959">
        <v>66760</v>
      </c>
      <c r="G41" s="948"/>
    </row>
    <row r="42" spans="2:7" ht="12.75" thickBot="1">
      <c r="B42" s="281" t="s">
        <v>137</v>
      </c>
      <c r="C42" s="958"/>
      <c r="D42" s="960"/>
      <c r="E42" s="960"/>
      <c r="F42" s="961"/>
    </row>
    <row r="43" spans="2:7" ht="24.75" thickBot="1">
      <c r="B43" s="279" t="s">
        <v>24</v>
      </c>
      <c r="C43" s="956">
        <f>C44+C45</f>
        <v>11720</v>
      </c>
      <c r="D43" s="957">
        <f>D44+D45</f>
        <v>11820</v>
      </c>
      <c r="E43" s="957">
        <f>E44+E45</f>
        <v>11820</v>
      </c>
      <c r="F43" s="957">
        <f>F44+F45</f>
        <v>11820</v>
      </c>
      <c r="G43" s="948"/>
    </row>
    <row r="44" spans="2:7" ht="12.75" thickBot="1">
      <c r="B44" s="281" t="s">
        <v>136</v>
      </c>
      <c r="C44" s="962">
        <v>11720</v>
      </c>
      <c r="D44" s="963">
        <v>11820</v>
      </c>
      <c r="E44" s="963">
        <v>11820</v>
      </c>
      <c r="F44" s="963">
        <v>11820</v>
      </c>
      <c r="G44" s="948"/>
    </row>
    <row r="45" spans="2:7" ht="12.75" thickBot="1">
      <c r="B45" s="281" t="s">
        <v>137</v>
      </c>
      <c r="C45" s="958"/>
      <c r="D45" s="964"/>
      <c r="E45" s="964"/>
      <c r="F45" s="964"/>
      <c r="G45" s="18"/>
    </row>
    <row r="46" spans="2:7" ht="12.75" thickBot="1">
      <c r="B46" s="279" t="s">
        <v>25</v>
      </c>
      <c r="C46" s="956">
        <f>C47+C48</f>
        <v>7920</v>
      </c>
      <c r="D46" s="957">
        <f>D47+D48</f>
        <v>7220</v>
      </c>
      <c r="E46" s="957">
        <f>E47+E48</f>
        <v>10920</v>
      </c>
      <c r="F46" s="957">
        <f>F47+F48</f>
        <v>10920</v>
      </c>
      <c r="G46" s="948"/>
    </row>
    <row r="47" spans="2:7" ht="12.75" thickBot="1">
      <c r="B47" s="281" t="s">
        <v>136</v>
      </c>
      <c r="C47" s="963">
        <v>7920</v>
      </c>
      <c r="D47" s="963">
        <v>7220</v>
      </c>
      <c r="E47" s="963">
        <v>10920</v>
      </c>
      <c r="F47" s="963">
        <v>10920</v>
      </c>
      <c r="G47" s="948"/>
    </row>
    <row r="48" spans="2:7" ht="15.75" customHeight="1" thickBot="1">
      <c r="B48" s="281" t="s">
        <v>137</v>
      </c>
      <c r="C48" s="958"/>
      <c r="D48" s="962"/>
      <c r="E48" s="962"/>
      <c r="F48" s="962"/>
    </row>
    <row r="49" spans="2:7" ht="12.75" thickBot="1">
      <c r="B49" s="279" t="s">
        <v>26</v>
      </c>
      <c r="C49" s="965">
        <f>C50+C51</f>
        <v>0</v>
      </c>
      <c r="D49" s="965">
        <f>D50+D51</f>
        <v>0</v>
      </c>
      <c r="E49" s="965">
        <f>E50+E51</f>
        <v>0</v>
      </c>
      <c r="F49" s="965">
        <f>F50+F51</f>
        <v>0</v>
      </c>
    </row>
    <row r="50" spans="2:7" ht="12.75" thickBot="1">
      <c r="B50" s="281" t="s">
        <v>136</v>
      </c>
      <c r="C50" s="958"/>
      <c r="D50" s="962"/>
      <c r="E50" s="962"/>
      <c r="F50" s="962"/>
    </row>
    <row r="51" spans="2:7" ht="12.75" thickBot="1">
      <c r="B51" s="281" t="s">
        <v>137</v>
      </c>
      <c r="C51" s="958"/>
      <c r="D51" s="962"/>
      <c r="E51" s="962"/>
      <c r="F51" s="962"/>
      <c r="G51" s="18"/>
    </row>
    <row r="52" spans="2:7" ht="24.75" thickBot="1">
      <c r="B52" s="279" t="s">
        <v>27</v>
      </c>
      <c r="C52" s="966">
        <f>C53+C54</f>
        <v>0</v>
      </c>
      <c r="D52" s="966">
        <f>D53+D54</f>
        <v>0</v>
      </c>
      <c r="E52" s="966">
        <f>E53+E54</f>
        <v>0</v>
      </c>
      <c r="F52" s="966">
        <f>F53+F54</f>
        <v>0</v>
      </c>
      <c r="G52" s="967"/>
    </row>
    <row r="53" spans="2:7" ht="12.75" thickBot="1">
      <c r="B53" s="281" t="s">
        <v>136</v>
      </c>
      <c r="C53" s="968"/>
      <c r="D53" s="969"/>
      <c r="E53" s="969"/>
      <c r="F53" s="969"/>
      <c r="G53" s="18"/>
    </row>
    <row r="54" spans="2:7" ht="12.75" thickBot="1">
      <c r="B54" s="281" t="s">
        <v>137</v>
      </c>
      <c r="C54" s="968"/>
      <c r="D54" s="969"/>
      <c r="E54" s="969"/>
      <c r="F54" s="969"/>
    </row>
    <row r="55" spans="2:7" ht="12.75" thickBot="1">
      <c r="B55" s="279" t="s">
        <v>28</v>
      </c>
      <c r="C55" s="966">
        <f>C56+C57</f>
        <v>0</v>
      </c>
      <c r="D55" s="966">
        <f>D56+D57</f>
        <v>0</v>
      </c>
      <c r="E55" s="966">
        <f>E56+E57</f>
        <v>0</v>
      </c>
      <c r="F55" s="966">
        <f>F56+F57</f>
        <v>0</v>
      </c>
    </row>
    <row r="56" spans="2:7" ht="12.75" thickBot="1">
      <c r="B56" s="281" t="s">
        <v>136</v>
      </c>
      <c r="C56" s="968"/>
      <c r="D56" s="969"/>
      <c r="E56" s="969"/>
      <c r="F56" s="969"/>
    </row>
    <row r="57" spans="2:7" ht="12.75" thickBot="1">
      <c r="B57" s="281" t="s">
        <v>137</v>
      </c>
      <c r="C57" s="968"/>
      <c r="D57" s="969"/>
      <c r="E57" s="969"/>
      <c r="F57" s="969"/>
    </row>
    <row r="58" spans="2:7" ht="24.75" thickBot="1">
      <c r="B58" s="279" t="s">
        <v>29</v>
      </c>
      <c r="C58" s="966">
        <f>C59+C60</f>
        <v>0</v>
      </c>
      <c r="D58" s="966">
        <f>D59+D60</f>
        <v>0</v>
      </c>
      <c r="E58" s="966">
        <f>E59+E60</f>
        <v>0</v>
      </c>
      <c r="F58" s="966">
        <f>F59+F60</f>
        <v>0</v>
      </c>
    </row>
    <row r="59" spans="2:7" ht="12.75" thickBot="1">
      <c r="B59" s="281" t="s">
        <v>136</v>
      </c>
      <c r="C59" s="968"/>
      <c r="D59" s="970">
        <v>0</v>
      </c>
      <c r="E59" s="970"/>
      <c r="F59" s="970"/>
    </row>
    <row r="60" spans="2:7" ht="12.75" thickBot="1">
      <c r="B60" s="281" t="s">
        <v>137</v>
      </c>
      <c r="C60" s="968"/>
      <c r="D60" s="971"/>
      <c r="E60" s="972"/>
      <c r="F60" s="972"/>
    </row>
    <row r="61" spans="2:7" ht="12.75" thickBot="1">
      <c r="B61" s="287" t="s">
        <v>30</v>
      </c>
      <c r="C61" s="973">
        <f>C58+C55+C52+C49+C46+C43+C40</f>
        <v>86400</v>
      </c>
      <c r="D61" s="973">
        <f>D58+D55+D52+D49+D46+D43+D40</f>
        <v>85800</v>
      </c>
      <c r="E61" s="973">
        <f>E58+E55+E52+E49+E46+E43+E40</f>
        <v>89500</v>
      </c>
      <c r="F61" s="973">
        <f>F58+F55+F52+F49+F46+F43+F40</f>
        <v>89500</v>
      </c>
      <c r="G61" s="948"/>
    </row>
    <row r="62" spans="2:7" ht="22.5" customHeight="1" thickBot="1">
      <c r="B62" s="974" t="s">
        <v>31</v>
      </c>
      <c r="C62" s="975">
        <f>C40+C43+C46+C49+C52+C58</f>
        <v>86400</v>
      </c>
      <c r="D62" s="975">
        <f>D40+D43+D46+D49+D52+D58</f>
        <v>85800</v>
      </c>
      <c r="E62" s="975">
        <f>E40+E43+E46+E49+E52+E58</f>
        <v>89500</v>
      </c>
      <c r="F62" s="975">
        <f>F40+F43+F46+F49+F52+F58</f>
        <v>89500</v>
      </c>
    </row>
    <row r="63" spans="2:7" ht="22.5" customHeight="1" thickBot="1">
      <c r="B63" s="288" t="s">
        <v>309</v>
      </c>
      <c r="C63" s="2269" t="s">
        <v>315</v>
      </c>
      <c r="D63" s="2270"/>
      <c r="E63" s="2270"/>
      <c r="F63" s="2271"/>
    </row>
    <row r="64" spans="2:7" ht="30.75" customHeight="1" thickBot="1">
      <c r="B64" s="976" t="s">
        <v>32</v>
      </c>
      <c r="C64" s="2272" t="s">
        <v>316</v>
      </c>
      <c r="D64" s="2273"/>
      <c r="E64" s="2273"/>
      <c r="F64" s="2274"/>
    </row>
    <row r="65" spans="2:7" ht="60" customHeight="1" thickBot="1">
      <c r="B65" s="930" t="s">
        <v>14</v>
      </c>
      <c r="C65" s="2275" t="s">
        <v>639</v>
      </c>
      <c r="D65" s="2276"/>
      <c r="E65" s="2276"/>
      <c r="F65" s="2277"/>
    </row>
    <row r="66" spans="2:7" ht="25.5" customHeight="1" thickBot="1">
      <c r="B66" s="930" t="s">
        <v>15</v>
      </c>
      <c r="C66" s="2266" t="s">
        <v>265</v>
      </c>
      <c r="D66" s="2267"/>
      <c r="E66" s="2267"/>
      <c r="F66" s="2268"/>
    </row>
    <row r="67" spans="2:7" ht="12.75" customHeight="1">
      <c r="B67" s="2241"/>
      <c r="C67" s="947">
        <v>2021</v>
      </c>
      <c r="D67" s="947">
        <v>2022</v>
      </c>
      <c r="E67" s="947">
        <v>2023</v>
      </c>
      <c r="F67" s="947">
        <v>2024</v>
      </c>
    </row>
    <row r="68" spans="2:7" ht="18" customHeight="1" thickBot="1">
      <c r="B68" s="2242"/>
      <c r="C68" s="955" t="s">
        <v>7</v>
      </c>
      <c r="D68" s="955" t="s">
        <v>8</v>
      </c>
      <c r="E68" s="955" t="s">
        <v>8</v>
      </c>
      <c r="F68" s="955" t="s">
        <v>8</v>
      </c>
    </row>
    <row r="69" spans="2:7" ht="12.75" thickBot="1">
      <c r="B69" s="930" t="s">
        <v>16</v>
      </c>
      <c r="C69" s="977">
        <v>0.25</v>
      </c>
      <c r="D69" s="977">
        <v>0.25</v>
      </c>
      <c r="E69" s="977">
        <v>0.25</v>
      </c>
      <c r="F69" s="977">
        <v>0.25</v>
      </c>
      <c r="G69" s="946"/>
    </row>
    <row r="70" spans="2:7" ht="12.75" thickBot="1">
      <c r="B70" s="930" t="s">
        <v>17</v>
      </c>
      <c r="C70" s="978">
        <f>C99</f>
        <v>5000</v>
      </c>
      <c r="D70" s="979">
        <f>D84</f>
        <v>5500</v>
      </c>
      <c r="E70" s="979">
        <f>E84</f>
        <v>9000</v>
      </c>
      <c r="F70" s="979">
        <f>F84</f>
        <v>9000</v>
      </c>
    </row>
    <row r="71" spans="2:7" ht="12.75" thickBot="1">
      <c r="B71" s="930" t="s">
        <v>18</v>
      </c>
      <c r="C71" s="978"/>
      <c r="D71" s="978"/>
      <c r="E71" s="978"/>
      <c r="F71" s="978"/>
    </row>
    <row r="72" spans="2:7" ht="12.75" thickBot="1">
      <c r="B72" s="930" t="s">
        <v>19</v>
      </c>
      <c r="C72" s="980" t="s">
        <v>20</v>
      </c>
      <c r="D72" s="981"/>
      <c r="E72" s="981"/>
      <c r="F72" s="981"/>
    </row>
    <row r="73" spans="2:7" ht="24.75" thickBot="1">
      <c r="B73" s="930" t="s">
        <v>21</v>
      </c>
      <c r="C73" s="980" t="s">
        <v>20</v>
      </c>
      <c r="D73" s="981"/>
      <c r="E73" s="981"/>
      <c r="F73" s="981"/>
    </row>
    <row r="74" spans="2:7" ht="24.75" thickBot="1">
      <c r="B74" s="930" t="s">
        <v>22</v>
      </c>
      <c r="C74" s="980" t="s">
        <v>20</v>
      </c>
      <c r="D74" s="981"/>
      <c r="E74" s="981"/>
      <c r="F74" s="981"/>
    </row>
    <row r="75" spans="2:7" ht="24.75" customHeight="1" thickBot="1">
      <c r="B75" s="1871" t="s">
        <v>317</v>
      </c>
      <c r="C75" s="1872"/>
      <c r="D75" s="1872"/>
      <c r="E75" s="1872"/>
      <c r="F75" s="1873"/>
    </row>
    <row r="76" spans="2:7" ht="12.75" customHeight="1">
      <c r="B76" s="2241"/>
      <c r="C76" s="947">
        <v>2021</v>
      </c>
      <c r="D76" s="947">
        <v>2022</v>
      </c>
      <c r="E76" s="947">
        <v>2023</v>
      </c>
      <c r="F76" s="947">
        <v>2024</v>
      </c>
    </row>
    <row r="77" spans="2:7" ht="12.6" customHeight="1" thickBot="1">
      <c r="B77" s="2242"/>
      <c r="C77" s="955" t="s">
        <v>7</v>
      </c>
      <c r="D77" s="955" t="s">
        <v>8</v>
      </c>
      <c r="E77" s="955" t="s">
        <v>8</v>
      </c>
      <c r="F77" s="955" t="s">
        <v>8</v>
      </c>
      <c r="G77" s="18"/>
    </row>
    <row r="78" spans="2:7" ht="17.25" customHeight="1" thickBot="1">
      <c r="B78" s="279" t="s">
        <v>23</v>
      </c>
      <c r="C78" s="956">
        <f>C79+C80</f>
        <v>0</v>
      </c>
      <c r="D78" s="956">
        <f>D79+D80</f>
        <v>0</v>
      </c>
      <c r="E78" s="956">
        <f>E79+E80</f>
        <v>0</v>
      </c>
      <c r="F78" s="956">
        <f>F79+F80</f>
        <v>0</v>
      </c>
      <c r="G78" s="948"/>
    </row>
    <row r="79" spans="2:7" ht="22.5" customHeight="1" thickBot="1">
      <c r="B79" s="281" t="s">
        <v>136</v>
      </c>
      <c r="C79" s="962">
        <v>0</v>
      </c>
      <c r="D79" s="962">
        <v>0</v>
      </c>
      <c r="E79" s="962">
        <v>0</v>
      </c>
      <c r="F79" s="962">
        <v>0</v>
      </c>
      <c r="G79" s="967"/>
    </row>
    <row r="80" spans="2:7" ht="15" customHeight="1" thickBot="1">
      <c r="B80" s="281" t="s">
        <v>137</v>
      </c>
      <c r="C80" s="958"/>
      <c r="D80" s="960"/>
      <c r="E80" s="960"/>
      <c r="F80" s="960"/>
    </row>
    <row r="81" spans="2:6" ht="24.75" customHeight="1" thickBot="1">
      <c r="B81" s="279" t="s">
        <v>24</v>
      </c>
      <c r="C81" s="956">
        <f>C82+C83</f>
        <v>0</v>
      </c>
      <c r="D81" s="956">
        <f>D82+D83</f>
        <v>0</v>
      </c>
      <c r="E81" s="956">
        <f>E82+E83</f>
        <v>0</v>
      </c>
      <c r="F81" s="956">
        <f>F82+F83</f>
        <v>0</v>
      </c>
    </row>
    <row r="82" spans="2:6" ht="12.75" thickBot="1">
      <c r="B82" s="281" t="s">
        <v>136</v>
      </c>
      <c r="C82" s="962"/>
      <c r="D82" s="962"/>
      <c r="E82" s="962"/>
      <c r="F82" s="962"/>
    </row>
    <row r="83" spans="2:6" ht="12.75" thickBot="1">
      <c r="B83" s="281" t="s">
        <v>137</v>
      </c>
      <c r="C83" s="958"/>
      <c r="D83" s="962"/>
      <c r="E83" s="962"/>
      <c r="F83" s="962"/>
    </row>
    <row r="84" spans="2:6" ht="24.75" customHeight="1" thickBot="1">
      <c r="B84" s="279" t="s">
        <v>25</v>
      </c>
      <c r="C84" s="956">
        <f>C85+C86</f>
        <v>5000</v>
      </c>
      <c r="D84" s="957">
        <f>D85+D86</f>
        <v>5500</v>
      </c>
      <c r="E84" s="957">
        <f>E85+E86</f>
        <v>9000</v>
      </c>
      <c r="F84" s="957">
        <f>F85+F86</f>
        <v>9000</v>
      </c>
    </row>
    <row r="85" spans="2:6" ht="12.75" thickBot="1">
      <c r="B85" s="281" t="s">
        <v>136</v>
      </c>
      <c r="C85" s="982">
        <v>5000</v>
      </c>
      <c r="D85" s="963">
        <v>5500</v>
      </c>
      <c r="E85" s="963">
        <v>9000</v>
      </c>
      <c r="F85" s="963">
        <v>9000</v>
      </c>
    </row>
    <row r="86" spans="2:6" ht="12.75" thickBot="1">
      <c r="B86" s="281" t="s">
        <v>137</v>
      </c>
      <c r="C86" s="968"/>
      <c r="D86" s="969"/>
      <c r="E86" s="969"/>
      <c r="F86" s="969"/>
    </row>
    <row r="87" spans="2:6" ht="12.75" thickBot="1">
      <c r="B87" s="279" t="s">
        <v>26</v>
      </c>
      <c r="C87" s="966">
        <f>C88+C89</f>
        <v>0</v>
      </c>
      <c r="D87" s="966">
        <f>D88+D89</f>
        <v>0</v>
      </c>
      <c r="E87" s="966">
        <f>E88+E89</f>
        <v>0</v>
      </c>
      <c r="F87" s="966">
        <f>F88+F89</f>
        <v>0</v>
      </c>
    </row>
    <row r="88" spans="2:6" ht="12.75" thickBot="1">
      <c r="B88" s="281" t="s">
        <v>136</v>
      </c>
      <c r="C88" s="968"/>
      <c r="D88" s="969"/>
      <c r="E88" s="969"/>
      <c r="F88" s="969"/>
    </row>
    <row r="89" spans="2:6" ht="12.75" thickBot="1">
      <c r="B89" s="281" t="s">
        <v>137</v>
      </c>
      <c r="C89" s="968"/>
      <c r="D89" s="969"/>
      <c r="E89" s="969"/>
      <c r="F89" s="969"/>
    </row>
    <row r="90" spans="2:6" ht="24.75" thickBot="1">
      <c r="B90" s="279" t="s">
        <v>27</v>
      </c>
      <c r="C90" s="966">
        <f>C91+C92</f>
        <v>0</v>
      </c>
      <c r="D90" s="966">
        <f>D91+D92</f>
        <v>0</v>
      </c>
      <c r="E90" s="966">
        <f>E91+E92</f>
        <v>0</v>
      </c>
      <c r="F90" s="966">
        <f>F91+F92</f>
        <v>0</v>
      </c>
    </row>
    <row r="91" spans="2:6" ht="12.75" thickBot="1">
      <c r="B91" s="281" t="s">
        <v>136</v>
      </c>
      <c r="C91" s="968"/>
      <c r="D91" s="969"/>
      <c r="E91" s="969"/>
      <c r="F91" s="969"/>
    </row>
    <row r="92" spans="2:6" ht="12.75" thickBot="1">
      <c r="B92" s="281" t="s">
        <v>137</v>
      </c>
      <c r="C92" s="968"/>
      <c r="D92" s="969"/>
      <c r="E92" s="969"/>
      <c r="F92" s="969"/>
    </row>
    <row r="93" spans="2:6" ht="12.75" thickBot="1">
      <c r="B93" s="279" t="s">
        <v>28</v>
      </c>
      <c r="C93" s="966">
        <f>C94+C95</f>
        <v>0</v>
      </c>
      <c r="D93" s="966">
        <f>D94+D95</f>
        <v>0</v>
      </c>
      <c r="E93" s="966">
        <f>E94+E95</f>
        <v>0</v>
      </c>
      <c r="F93" s="966">
        <f>F94+F95</f>
        <v>0</v>
      </c>
    </row>
    <row r="94" spans="2:6" ht="12.75" thickBot="1">
      <c r="B94" s="281" t="s">
        <v>136</v>
      </c>
      <c r="C94" s="968"/>
      <c r="D94" s="969"/>
      <c r="E94" s="969"/>
      <c r="F94" s="969"/>
    </row>
    <row r="95" spans="2:6" ht="12.75" thickBot="1">
      <c r="B95" s="281" t="s">
        <v>137</v>
      </c>
      <c r="C95" s="968"/>
      <c r="D95" s="969"/>
      <c r="E95" s="969"/>
      <c r="F95" s="969"/>
    </row>
    <row r="96" spans="2:6" ht="24.75" thickBot="1">
      <c r="B96" s="279" t="s">
        <v>29</v>
      </c>
      <c r="C96" s="966">
        <f>C97+C98</f>
        <v>0</v>
      </c>
      <c r="D96" s="966">
        <f>D97+D98</f>
        <v>0</v>
      </c>
      <c r="E96" s="966">
        <f>E97+E98</f>
        <v>0</v>
      </c>
      <c r="F96" s="966">
        <f>F97+F98</f>
        <v>0</v>
      </c>
    </row>
    <row r="97" spans="2:6" ht="12.75" thickBot="1">
      <c r="B97" s="281" t="s">
        <v>136</v>
      </c>
      <c r="C97" s="968"/>
      <c r="D97" s="969"/>
      <c r="E97" s="969"/>
      <c r="F97" s="969"/>
    </row>
    <row r="98" spans="2:6" ht="12.75" thickBot="1">
      <c r="B98" s="983" t="s">
        <v>137</v>
      </c>
      <c r="C98" s="968"/>
      <c r="D98" s="969"/>
      <c r="E98" s="969"/>
      <c r="F98" s="969"/>
    </row>
    <row r="99" spans="2:6" ht="12.75" thickBot="1">
      <c r="B99" s="984" t="s">
        <v>33</v>
      </c>
      <c r="C99" s="973">
        <f>C96+C93+C90+C87+C84+C81+C78</f>
        <v>5000</v>
      </c>
      <c r="D99" s="973">
        <f>D96+D93+D90+D87+D84+D81+D78</f>
        <v>5500</v>
      </c>
      <c r="E99" s="973">
        <f>E96+E93+E90+E87+E84+E81+E78</f>
        <v>9000</v>
      </c>
      <c r="F99" s="973">
        <f>F96+F93+F90+F87+F84+F81+F78</f>
        <v>9000</v>
      </c>
    </row>
    <row r="100" spans="2:6" ht="17.25" customHeight="1" thickBot="1">
      <c r="B100" s="288" t="s">
        <v>31</v>
      </c>
      <c r="C100" s="975">
        <f>IF(C99-C70=0,0,)</f>
        <v>0</v>
      </c>
      <c r="D100" s="975">
        <f>IF(D99-D70=0,0,"Error")</f>
        <v>0</v>
      </c>
      <c r="E100" s="975">
        <f>IF(E99-E70=0,0,)</f>
        <v>0</v>
      </c>
      <c r="F100" s="975">
        <f>IF(F99-F70=0,0,)</f>
        <v>0</v>
      </c>
    </row>
    <row r="101" spans="2:6" ht="25.5" customHeight="1" thickBot="1">
      <c r="B101" s="288" t="s">
        <v>318</v>
      </c>
      <c r="C101" s="2278" t="s">
        <v>319</v>
      </c>
      <c r="D101" s="2279"/>
      <c r="E101" s="2279"/>
      <c r="F101" s="2280"/>
    </row>
    <row r="102" spans="2:6" ht="43.5" customHeight="1" thickBot="1">
      <c r="B102" s="976" t="s">
        <v>34</v>
      </c>
      <c r="C102" s="2281" t="s">
        <v>320</v>
      </c>
      <c r="D102" s="2282"/>
      <c r="E102" s="2282"/>
      <c r="F102" s="2283"/>
    </row>
    <row r="103" spans="2:6" ht="49.5" customHeight="1" thickBot="1">
      <c r="B103" s="930" t="s">
        <v>14</v>
      </c>
      <c r="C103" s="2254" t="s">
        <v>638</v>
      </c>
      <c r="D103" s="2255"/>
      <c r="E103" s="2255"/>
      <c r="F103" s="2256"/>
    </row>
    <row r="104" spans="2:6" ht="12.75" thickBot="1">
      <c r="B104" s="930" t="s">
        <v>15</v>
      </c>
      <c r="C104" s="2266" t="s">
        <v>70</v>
      </c>
      <c r="D104" s="2267"/>
      <c r="E104" s="2267"/>
      <c r="F104" s="2268"/>
    </row>
    <row r="105" spans="2:6" ht="12.75" customHeight="1">
      <c r="B105" s="2241"/>
      <c r="C105" s="947">
        <v>2021</v>
      </c>
      <c r="D105" s="947">
        <v>2022</v>
      </c>
      <c r="E105" s="947">
        <v>2023</v>
      </c>
      <c r="F105" s="947">
        <v>2024</v>
      </c>
    </row>
    <row r="106" spans="2:6" ht="12.75" thickBot="1">
      <c r="B106" s="2242"/>
      <c r="C106" s="955" t="s">
        <v>7</v>
      </c>
      <c r="D106" s="955" t="s">
        <v>8</v>
      </c>
      <c r="E106" s="955" t="s">
        <v>8</v>
      </c>
      <c r="F106" s="955" t="s">
        <v>8</v>
      </c>
    </row>
    <row r="107" spans="2:6" ht="12.75" thickBot="1">
      <c r="B107" s="930" t="s">
        <v>16</v>
      </c>
      <c r="C107" s="978">
        <v>360</v>
      </c>
      <c r="D107" s="978">
        <v>365</v>
      </c>
      <c r="E107" s="978">
        <v>377</v>
      </c>
      <c r="F107" s="978">
        <v>377</v>
      </c>
    </row>
    <row r="108" spans="2:6" ht="12.75" thickBot="1">
      <c r="B108" s="930" t="s">
        <v>17</v>
      </c>
      <c r="C108" s="979">
        <f>C122</f>
        <v>6000</v>
      </c>
      <c r="D108" s="979">
        <f>D122</f>
        <v>5500</v>
      </c>
      <c r="E108" s="979">
        <f>E122</f>
        <v>9000</v>
      </c>
      <c r="F108" s="979">
        <f>F122</f>
        <v>9000</v>
      </c>
    </row>
    <row r="109" spans="2:6" ht="12.75" thickBot="1">
      <c r="B109" s="930" t="s">
        <v>18</v>
      </c>
      <c r="C109" s="978"/>
      <c r="D109" s="978"/>
      <c r="E109" s="978"/>
      <c r="F109" s="978"/>
    </row>
    <row r="110" spans="2:6" ht="12.75" thickBot="1">
      <c r="B110" s="930" t="s">
        <v>19</v>
      </c>
      <c r="C110" s="980"/>
      <c r="D110" s="981"/>
      <c r="E110" s="981"/>
      <c r="F110" s="981"/>
    </row>
    <row r="111" spans="2:6" ht="24.75" thickBot="1">
      <c r="B111" s="930" t="s">
        <v>21</v>
      </c>
      <c r="C111" s="980"/>
      <c r="D111" s="981"/>
      <c r="E111" s="981"/>
      <c r="F111" s="981"/>
    </row>
    <row r="112" spans="2:6" ht="24.75" thickBot="1">
      <c r="B112" s="930" t="s">
        <v>22</v>
      </c>
      <c r="C112" s="980"/>
      <c r="D112" s="981"/>
      <c r="E112" s="981"/>
      <c r="F112" s="981"/>
    </row>
    <row r="113" spans="2:6" ht="24.75" customHeight="1" thickBot="1">
      <c r="B113" s="1871" t="s">
        <v>321</v>
      </c>
      <c r="C113" s="1872"/>
      <c r="D113" s="1872"/>
      <c r="E113" s="1872"/>
      <c r="F113" s="1873"/>
    </row>
    <row r="114" spans="2:6" ht="23.25" customHeight="1">
      <c r="B114" s="2241"/>
      <c r="C114" s="947">
        <v>2021</v>
      </c>
      <c r="D114" s="947">
        <v>2022</v>
      </c>
      <c r="E114" s="947">
        <v>2023</v>
      </c>
      <c r="F114" s="947">
        <v>2024</v>
      </c>
    </row>
    <row r="115" spans="2:6" ht="22.5" customHeight="1" thickBot="1">
      <c r="B115" s="2242"/>
      <c r="C115" s="955" t="s">
        <v>7</v>
      </c>
      <c r="D115" s="955" t="s">
        <v>8</v>
      </c>
      <c r="E115" s="955" t="s">
        <v>8</v>
      </c>
      <c r="F115" s="955" t="s">
        <v>8</v>
      </c>
    </row>
    <row r="116" spans="2:6" ht="24.75" customHeight="1" thickBot="1">
      <c r="B116" s="279" t="s">
        <v>23</v>
      </c>
      <c r="C116" s="956">
        <f>C117+C118</f>
        <v>0</v>
      </c>
      <c r="D116" s="956">
        <f>D117+D118</f>
        <v>0</v>
      </c>
      <c r="E116" s="956">
        <f>E117+E118</f>
        <v>0</v>
      </c>
      <c r="F116" s="956">
        <f>F117+F118</f>
        <v>0</v>
      </c>
    </row>
    <row r="117" spans="2:6" ht="12.75" thickBot="1">
      <c r="B117" s="281" t="s">
        <v>136</v>
      </c>
      <c r="C117" s="962"/>
      <c r="D117" s="962"/>
      <c r="E117" s="962"/>
      <c r="F117" s="962">
        <v>0</v>
      </c>
    </row>
    <row r="118" spans="2:6" ht="12.75" thickBot="1">
      <c r="B118" s="281" t="s">
        <v>137</v>
      </c>
      <c r="C118" s="958"/>
      <c r="D118" s="960"/>
      <c r="E118" s="960"/>
      <c r="F118" s="960"/>
    </row>
    <row r="119" spans="2:6" ht="24.75" customHeight="1" thickBot="1">
      <c r="B119" s="279" t="s">
        <v>24</v>
      </c>
      <c r="C119" s="956">
        <f>C120+C121</f>
        <v>0</v>
      </c>
      <c r="D119" s="956">
        <f>D120+D121</f>
        <v>0</v>
      </c>
      <c r="E119" s="956">
        <f>E120+E121</f>
        <v>0</v>
      </c>
      <c r="F119" s="956">
        <f>F120+F121</f>
        <v>0</v>
      </c>
    </row>
    <row r="120" spans="2:6" ht="12.75" thickBot="1">
      <c r="B120" s="281" t="s">
        <v>136</v>
      </c>
      <c r="C120" s="962"/>
      <c r="D120" s="962"/>
      <c r="E120" s="962"/>
      <c r="F120" s="962">
        <v>0</v>
      </c>
    </row>
    <row r="121" spans="2:6" ht="12.75" thickBot="1">
      <c r="B121" s="281" t="s">
        <v>137</v>
      </c>
      <c r="C121" s="958"/>
      <c r="D121" s="962"/>
      <c r="E121" s="962"/>
      <c r="F121" s="962"/>
    </row>
    <row r="122" spans="2:6" ht="24.75" customHeight="1" thickBot="1">
      <c r="B122" s="279" t="s">
        <v>25</v>
      </c>
      <c r="C122" s="956">
        <f>C123+C124</f>
        <v>6000</v>
      </c>
      <c r="D122" s="956">
        <f>D123+D124</f>
        <v>5500</v>
      </c>
      <c r="E122" s="956">
        <f>E123+E124</f>
        <v>9000</v>
      </c>
      <c r="F122" s="956">
        <f>F123+F124</f>
        <v>9000</v>
      </c>
    </row>
    <row r="123" spans="2:6" ht="12.75" thickBot="1">
      <c r="B123" s="281" t="s">
        <v>136</v>
      </c>
      <c r="C123" s="982">
        <v>6000</v>
      </c>
      <c r="D123" s="985">
        <v>5500</v>
      </c>
      <c r="E123" s="985">
        <v>9000</v>
      </c>
      <c r="F123" s="985">
        <v>9000</v>
      </c>
    </row>
    <row r="124" spans="2:6" ht="12.75" thickBot="1">
      <c r="B124" s="281" t="s">
        <v>137</v>
      </c>
      <c r="C124" s="968"/>
      <c r="D124" s="969"/>
      <c r="E124" s="969"/>
      <c r="F124" s="969"/>
    </row>
    <row r="125" spans="2:6" ht="12.75" thickBot="1">
      <c r="B125" s="279" t="s">
        <v>26</v>
      </c>
      <c r="C125" s="966">
        <f>C126+C127</f>
        <v>0</v>
      </c>
      <c r="D125" s="966">
        <f>D126+D127</f>
        <v>0</v>
      </c>
      <c r="E125" s="966">
        <f>E126+E127</f>
        <v>0</v>
      </c>
      <c r="F125" s="966">
        <f>F126+F127</f>
        <v>0</v>
      </c>
    </row>
    <row r="126" spans="2:6" ht="12.75" thickBot="1">
      <c r="B126" s="281" t="s">
        <v>136</v>
      </c>
      <c r="C126" s="968"/>
      <c r="D126" s="969"/>
      <c r="E126" s="969"/>
      <c r="F126" s="969"/>
    </row>
    <row r="127" spans="2:6" ht="12.75" thickBot="1">
      <c r="B127" s="281" t="s">
        <v>137</v>
      </c>
      <c r="C127" s="968"/>
      <c r="D127" s="969"/>
      <c r="E127" s="969"/>
      <c r="F127" s="969"/>
    </row>
    <row r="128" spans="2:6" ht="24.75" thickBot="1">
      <c r="B128" s="279" t="s">
        <v>27</v>
      </c>
      <c r="C128" s="966">
        <f>C129+C130</f>
        <v>0</v>
      </c>
      <c r="D128" s="966">
        <f>D129+D130</f>
        <v>0</v>
      </c>
      <c r="E128" s="966">
        <f>E129+E130</f>
        <v>0</v>
      </c>
      <c r="F128" s="966">
        <f>F129+F130</f>
        <v>0</v>
      </c>
    </row>
    <row r="129" spans="2:6" ht="12.75" thickBot="1">
      <c r="B129" s="281" t="s">
        <v>136</v>
      </c>
      <c r="C129" s="968"/>
      <c r="D129" s="969"/>
      <c r="E129" s="969"/>
      <c r="F129" s="969"/>
    </row>
    <row r="130" spans="2:6" ht="15" customHeight="1" thickBot="1">
      <c r="B130" s="281" t="s">
        <v>137</v>
      </c>
      <c r="C130" s="968"/>
      <c r="D130" s="969"/>
      <c r="E130" s="969"/>
      <c r="F130" s="969"/>
    </row>
    <row r="131" spans="2:6" ht="12.75" thickBot="1">
      <c r="B131" s="279" t="s">
        <v>28</v>
      </c>
      <c r="C131" s="966">
        <f>C132+C133</f>
        <v>0</v>
      </c>
      <c r="D131" s="966">
        <f>D132+D133</f>
        <v>0</v>
      </c>
      <c r="E131" s="966">
        <f>E132+E133</f>
        <v>0</v>
      </c>
      <c r="F131" s="966">
        <f>F132+F133</f>
        <v>0</v>
      </c>
    </row>
    <row r="132" spans="2:6" ht="12.75" thickBot="1">
      <c r="B132" s="281" t="s">
        <v>136</v>
      </c>
      <c r="C132" s="968"/>
      <c r="D132" s="969"/>
      <c r="E132" s="969"/>
      <c r="F132" s="969"/>
    </row>
    <row r="133" spans="2:6" ht="12.75" thickBot="1">
      <c r="B133" s="281" t="s">
        <v>137</v>
      </c>
      <c r="C133" s="968"/>
      <c r="D133" s="969"/>
      <c r="E133" s="969"/>
      <c r="F133" s="969"/>
    </row>
    <row r="134" spans="2:6" ht="24.75" thickBot="1">
      <c r="B134" s="279" t="s">
        <v>29</v>
      </c>
      <c r="C134" s="966">
        <f>C135+C136</f>
        <v>0</v>
      </c>
      <c r="D134" s="966">
        <f>D135+D136</f>
        <v>0</v>
      </c>
      <c r="E134" s="966">
        <f>E135+E136</f>
        <v>0</v>
      </c>
      <c r="F134" s="966">
        <f>F135+F136</f>
        <v>0</v>
      </c>
    </row>
    <row r="135" spans="2:6" ht="12.75" thickBot="1">
      <c r="B135" s="281" t="s">
        <v>136</v>
      </c>
      <c r="C135" s="968"/>
      <c r="D135" s="969"/>
      <c r="E135" s="969"/>
      <c r="F135" s="969"/>
    </row>
    <row r="136" spans="2:6" ht="12.75" thickBot="1">
      <c r="B136" s="281" t="s">
        <v>137</v>
      </c>
      <c r="C136" s="968"/>
      <c r="D136" s="969"/>
      <c r="E136" s="969"/>
      <c r="F136" s="969"/>
    </row>
    <row r="137" spans="2:6" ht="12.75" thickBot="1">
      <c r="B137" s="292" t="s">
        <v>35</v>
      </c>
      <c r="C137" s="973">
        <f>C134+C131+C128+C125+C122+C119+C116</f>
        <v>6000</v>
      </c>
      <c r="D137" s="973">
        <f>D134+D131+D128+D125+D122+D119+D116</f>
        <v>5500</v>
      </c>
      <c r="E137" s="973">
        <f>E134+E131+E128+E125+E122+E119+E116</f>
        <v>9000</v>
      </c>
      <c r="F137" s="973">
        <f>F134+F131+F128+F125+F122+F119+F116</f>
        <v>9000</v>
      </c>
    </row>
    <row r="138" spans="2:6" ht="17.25" customHeight="1" thickBot="1">
      <c r="B138" s="288" t="s">
        <v>31</v>
      </c>
      <c r="C138" s="975">
        <f>IF(C137-C108=0,0,"Error")</f>
        <v>0</v>
      </c>
      <c r="D138" s="975">
        <f>IF(D137-D108=0,0,"Error")</f>
        <v>0</v>
      </c>
      <c r="E138" s="975">
        <f>IF(E137-E108=0,0,"Error")</f>
        <v>0</v>
      </c>
      <c r="F138" s="975">
        <f>F137-F122</f>
        <v>0</v>
      </c>
    </row>
    <row r="139" spans="2:6" ht="12.75" thickBot="1">
      <c r="B139" s="2245" t="s">
        <v>38</v>
      </c>
      <c r="C139" s="2246"/>
      <c r="D139" s="2246"/>
      <c r="E139" s="2246"/>
      <c r="F139" s="2247"/>
    </row>
    <row r="140" spans="2:6" ht="12.75" thickBot="1">
      <c r="B140" s="2245" t="s">
        <v>39</v>
      </c>
      <c r="C140" s="2246"/>
      <c r="D140" s="2246"/>
      <c r="E140" s="2246"/>
      <c r="F140" s="2247"/>
    </row>
    <row r="141" spans="2:6" ht="24.75" thickBot="1">
      <c r="B141" s="945" t="s">
        <v>48</v>
      </c>
      <c r="C141" s="2248" t="s">
        <v>266</v>
      </c>
      <c r="D141" s="2249"/>
      <c r="E141" s="2250"/>
      <c r="F141" s="2251"/>
    </row>
    <row r="142" spans="2:6" ht="51" customHeight="1" thickBot="1">
      <c r="B142" s="945" t="s">
        <v>67</v>
      </c>
      <c r="C142" s="986" t="s">
        <v>322</v>
      </c>
      <c r="D142" s="987" t="s">
        <v>138</v>
      </c>
      <c r="E142" s="2260" t="s">
        <v>323</v>
      </c>
      <c r="F142" s="2261"/>
    </row>
    <row r="143" spans="2:6" ht="12.75" thickBot="1">
      <c r="B143" s="988"/>
      <c r="C143" s="2262"/>
      <c r="D143" s="2263"/>
      <c r="E143" s="2264"/>
      <c r="F143" s="2265"/>
    </row>
    <row r="144" spans="2:6" ht="46.5" customHeight="1" thickBot="1">
      <c r="B144" s="930" t="s">
        <v>14</v>
      </c>
      <c r="C144" s="2254" t="s">
        <v>324</v>
      </c>
      <c r="D144" s="2255"/>
      <c r="E144" s="2255"/>
      <c r="F144" s="2256"/>
    </row>
    <row r="145" spans="2:6" ht="12.75" thickBot="1">
      <c r="B145" s="930" t="s">
        <v>15</v>
      </c>
      <c r="C145" s="2257" t="s">
        <v>325</v>
      </c>
      <c r="D145" s="2258"/>
      <c r="E145" s="2258"/>
      <c r="F145" s="2259"/>
    </row>
    <row r="146" spans="2:6" ht="12.75" customHeight="1">
      <c r="B146" s="2241"/>
      <c r="C146" s="947">
        <v>2021</v>
      </c>
      <c r="D146" s="947">
        <v>2022</v>
      </c>
      <c r="E146" s="947">
        <v>2023</v>
      </c>
      <c r="F146" s="947">
        <v>2024</v>
      </c>
    </row>
    <row r="147" spans="2:6" ht="12.75" thickBot="1">
      <c r="B147" s="2242"/>
      <c r="C147" s="955" t="s">
        <v>7</v>
      </c>
      <c r="D147" s="955" t="s">
        <v>8</v>
      </c>
      <c r="E147" s="955" t="s">
        <v>8</v>
      </c>
      <c r="F147" s="955" t="s">
        <v>8</v>
      </c>
    </row>
    <row r="148" spans="2:6" ht="12.75" thickBot="1">
      <c r="B148" s="930" t="s">
        <v>16</v>
      </c>
      <c r="C148" s="978">
        <v>1</v>
      </c>
      <c r="D148" s="978">
        <v>1</v>
      </c>
      <c r="E148" s="978">
        <v>1</v>
      </c>
      <c r="F148" s="978">
        <v>1</v>
      </c>
    </row>
    <row r="149" spans="2:6" ht="12.75" thickBot="1">
      <c r="B149" s="930" t="s">
        <v>17</v>
      </c>
      <c r="C149" s="978">
        <f>C167</f>
        <v>105000</v>
      </c>
      <c r="D149" s="978">
        <f>D167</f>
        <v>71000</v>
      </c>
      <c r="E149" s="978">
        <f>E167</f>
        <v>44000</v>
      </c>
      <c r="F149" s="978">
        <f>F167</f>
        <v>0</v>
      </c>
    </row>
    <row r="150" spans="2:6" ht="12.75" thickBot="1">
      <c r="B150" s="930" t="s">
        <v>18</v>
      </c>
      <c r="C150" s="978">
        <f>C149/C148</f>
        <v>105000</v>
      </c>
      <c r="D150" s="978">
        <f>D149/D148</f>
        <v>71000</v>
      </c>
      <c r="E150" s="978">
        <f>E149/E148</f>
        <v>44000</v>
      </c>
      <c r="F150" s="978">
        <f>F149/F148</f>
        <v>0</v>
      </c>
    </row>
    <row r="151" spans="2:6" ht="12.75" thickBot="1">
      <c r="B151" s="930" t="s">
        <v>19</v>
      </c>
      <c r="C151" s="980" t="s">
        <v>20</v>
      </c>
      <c r="D151" s="981"/>
      <c r="E151" s="981"/>
      <c r="F151" s="981"/>
    </row>
    <row r="152" spans="2:6" ht="24.75" thickBot="1">
      <c r="B152" s="930" t="s">
        <v>21</v>
      </c>
      <c r="C152" s="980" t="s">
        <v>20</v>
      </c>
      <c r="D152" s="981"/>
      <c r="E152" s="981"/>
      <c r="F152" s="981"/>
    </row>
    <row r="153" spans="2:6" ht="24.75" thickBot="1">
      <c r="B153" s="930" t="s">
        <v>22</v>
      </c>
      <c r="C153" s="980" t="s">
        <v>20</v>
      </c>
      <c r="D153" s="981"/>
      <c r="E153" s="981"/>
      <c r="F153" s="981"/>
    </row>
    <row r="154" spans="2:6" ht="12.6" customHeight="1" thickBot="1">
      <c r="B154" s="1871" t="s">
        <v>326</v>
      </c>
      <c r="C154" s="1872"/>
      <c r="D154" s="1872"/>
      <c r="E154" s="1872"/>
      <c r="F154" s="1873"/>
    </row>
    <row r="155" spans="2:6" ht="12.75" customHeight="1">
      <c r="B155" s="2241"/>
      <c r="C155" s="947">
        <v>2021</v>
      </c>
      <c r="D155" s="947">
        <v>2022</v>
      </c>
      <c r="E155" s="947">
        <v>2023</v>
      </c>
      <c r="F155" s="947">
        <v>2024</v>
      </c>
    </row>
    <row r="156" spans="2:6" ht="11.45" customHeight="1" thickBot="1">
      <c r="B156" s="2242"/>
      <c r="C156" s="955" t="s">
        <v>7</v>
      </c>
      <c r="D156" s="955" t="s">
        <v>8</v>
      </c>
      <c r="E156" s="955" t="s">
        <v>8</v>
      </c>
      <c r="F156" s="955" t="s">
        <v>8</v>
      </c>
    </row>
    <row r="157" spans="2:6" ht="12.75" thickBot="1">
      <c r="B157" s="279" t="s">
        <v>41</v>
      </c>
      <c r="C157" s="966">
        <f>C158+C159+C160+C161</f>
        <v>105000</v>
      </c>
      <c r="D157" s="966">
        <f>D158+D159+D160+D161</f>
        <v>71000</v>
      </c>
      <c r="E157" s="966">
        <f>E158+E159+E160+E161</f>
        <v>44000</v>
      </c>
      <c r="F157" s="966">
        <f>F158+F159+F160+F161</f>
        <v>0</v>
      </c>
    </row>
    <row r="158" spans="2:6" ht="12.75" thickBot="1">
      <c r="B158" s="281" t="s">
        <v>136</v>
      </c>
      <c r="C158" s="969"/>
      <c r="D158" s="969"/>
      <c r="E158" s="969"/>
      <c r="F158" s="969"/>
    </row>
    <row r="159" spans="2:6" ht="12.75" thickBot="1">
      <c r="B159" s="281" t="s">
        <v>141</v>
      </c>
      <c r="C159" s="956">
        <v>93000</v>
      </c>
      <c r="D159" s="957">
        <v>63000</v>
      </c>
      <c r="E159" s="957">
        <v>42000</v>
      </c>
      <c r="F159" s="957">
        <v>0</v>
      </c>
    </row>
    <row r="160" spans="2:6" ht="12.75" thickBot="1">
      <c r="B160" s="281" t="s">
        <v>142</v>
      </c>
      <c r="C160" s="969"/>
      <c r="D160" s="985"/>
      <c r="E160" s="985"/>
      <c r="F160" s="989"/>
    </row>
    <row r="161" spans="2:7" ht="12.75" thickBot="1">
      <c r="B161" s="281" t="s">
        <v>143</v>
      </c>
      <c r="C161" s="956">
        <v>12000</v>
      </c>
      <c r="D161" s="957">
        <v>8000</v>
      </c>
      <c r="E161" s="957">
        <v>2000</v>
      </c>
      <c r="F161" s="957"/>
    </row>
    <row r="162" spans="2:7" ht="12.75" thickBot="1">
      <c r="B162" s="279" t="s">
        <v>42</v>
      </c>
      <c r="C162" s="965">
        <f>C163+C164+C165+C166</f>
        <v>0</v>
      </c>
      <c r="D162" s="965">
        <f>D163+D164+D165+D166</f>
        <v>0</v>
      </c>
      <c r="E162" s="965">
        <f>E163+E164+E165+E166</f>
        <v>0</v>
      </c>
      <c r="F162" s="965">
        <f>F163+F164+F165+F166</f>
        <v>0</v>
      </c>
    </row>
    <row r="163" spans="2:7" ht="12.75" thickBot="1">
      <c r="B163" s="281" t="s">
        <v>136</v>
      </c>
      <c r="C163" s="958"/>
      <c r="D163" s="962"/>
      <c r="E163" s="962"/>
      <c r="F163" s="962"/>
    </row>
    <row r="164" spans="2:7" ht="12.75" thickBot="1">
      <c r="B164" s="281" t="s">
        <v>141</v>
      </c>
      <c r="C164" s="958"/>
      <c r="D164" s="962"/>
      <c r="E164" s="962"/>
      <c r="F164" s="962"/>
    </row>
    <row r="165" spans="2:7" ht="12.75" thickBot="1">
      <c r="B165" s="281" t="s">
        <v>142</v>
      </c>
      <c r="C165" s="958"/>
      <c r="D165" s="962"/>
      <c r="E165" s="962"/>
      <c r="F165" s="962"/>
    </row>
    <row r="166" spans="2:7" ht="12.75" thickBot="1">
      <c r="B166" s="281" t="s">
        <v>143</v>
      </c>
      <c r="C166" s="958"/>
      <c r="D166" s="962"/>
      <c r="E166" s="962"/>
      <c r="F166" s="962"/>
    </row>
    <row r="167" spans="2:7" ht="12.75" thickBot="1">
      <c r="B167" s="295" t="s">
        <v>30</v>
      </c>
      <c r="C167" s="965">
        <f>C157+C162</f>
        <v>105000</v>
      </c>
      <c r="D167" s="965">
        <f>D157+D162</f>
        <v>71000</v>
      </c>
      <c r="E167" s="965">
        <f>E157+E162</f>
        <v>44000</v>
      </c>
      <c r="F167" s="965">
        <f>F157+F162</f>
        <v>0</v>
      </c>
    </row>
    <row r="168" spans="2:7" ht="12.75" thickBot="1">
      <c r="B168" s="288" t="s">
        <v>31</v>
      </c>
      <c r="C168" s="975">
        <f>C167-C149</f>
        <v>0</v>
      </c>
      <c r="D168" s="975">
        <f>D167-D149</f>
        <v>0</v>
      </c>
      <c r="E168" s="975">
        <f>E167-E149</f>
        <v>0</v>
      </c>
      <c r="F168" s="975">
        <f>F167-F149</f>
        <v>0</v>
      </c>
    </row>
    <row r="169" spans="2:7" ht="12.75" thickBot="1">
      <c r="B169" s="2245" t="s">
        <v>39</v>
      </c>
      <c r="C169" s="2246"/>
      <c r="D169" s="2246"/>
      <c r="E169" s="2246"/>
      <c r="F169" s="2247"/>
    </row>
    <row r="170" spans="2:7" ht="24.75" thickBot="1">
      <c r="B170" s="945" t="s">
        <v>48</v>
      </c>
      <c r="C170" s="2248" t="s">
        <v>266</v>
      </c>
      <c r="D170" s="2249"/>
      <c r="E170" s="2250"/>
      <c r="F170" s="2251"/>
    </row>
    <row r="171" spans="2:7" ht="60.75" thickBot="1">
      <c r="B171" s="945" t="s">
        <v>32</v>
      </c>
      <c r="C171" s="990" t="s">
        <v>2304</v>
      </c>
      <c r="D171" s="987" t="s">
        <v>138</v>
      </c>
      <c r="E171" s="2252"/>
      <c r="F171" s="2253"/>
    </row>
    <row r="172" spans="2:7" ht="56.25" customHeight="1" thickBot="1">
      <c r="B172" s="930" t="s">
        <v>14</v>
      </c>
      <c r="C172" s="2254" t="s">
        <v>2305</v>
      </c>
      <c r="D172" s="2255"/>
      <c r="E172" s="2255"/>
      <c r="F172" s="2256"/>
      <c r="G172" s="20"/>
    </row>
    <row r="173" spans="2:7" ht="12.75" thickBot="1">
      <c r="B173" s="930" t="s">
        <v>15</v>
      </c>
      <c r="C173" s="2257" t="s">
        <v>325</v>
      </c>
      <c r="D173" s="2258"/>
      <c r="E173" s="2258"/>
      <c r="F173" s="2259"/>
      <c r="G173" s="18"/>
    </row>
    <row r="174" spans="2:7">
      <c r="B174" s="2241"/>
      <c r="C174" s="947">
        <v>2021</v>
      </c>
      <c r="D174" s="947">
        <v>2022</v>
      </c>
      <c r="E174" s="947">
        <v>2023</v>
      </c>
      <c r="F174" s="947">
        <v>2024</v>
      </c>
    </row>
    <row r="175" spans="2:7" ht="12.75" thickBot="1">
      <c r="B175" s="2242"/>
      <c r="C175" s="955" t="s">
        <v>7</v>
      </c>
      <c r="D175" s="955" t="s">
        <v>8</v>
      </c>
      <c r="E175" s="955" t="s">
        <v>8</v>
      </c>
      <c r="F175" s="955" t="s">
        <v>8</v>
      </c>
    </row>
    <row r="176" spans="2:7" ht="12.75" thickBot="1">
      <c r="B176" s="930" t="s">
        <v>16</v>
      </c>
      <c r="C176" s="978">
        <v>1</v>
      </c>
      <c r="D176" s="978">
        <v>1</v>
      </c>
      <c r="E176" s="978">
        <v>1</v>
      </c>
      <c r="F176" s="978">
        <v>1</v>
      </c>
      <c r="G176" s="19"/>
    </row>
    <row r="177" spans="2:8" ht="12.75" thickBot="1">
      <c r="B177" s="930" t="s">
        <v>17</v>
      </c>
      <c r="C177" s="978">
        <f>C195</f>
        <v>0</v>
      </c>
      <c r="D177" s="978">
        <f>D195</f>
        <v>32000</v>
      </c>
      <c r="E177" s="978">
        <f>E195</f>
        <v>59000</v>
      </c>
      <c r="F177" s="978">
        <f>F195</f>
        <v>103000</v>
      </c>
      <c r="G177" s="18"/>
    </row>
    <row r="178" spans="2:8" ht="12.75" thickBot="1">
      <c r="B178" s="930" t="s">
        <v>18</v>
      </c>
      <c r="C178" s="978">
        <f>C177/C176</f>
        <v>0</v>
      </c>
      <c r="D178" s="978">
        <f>D177/D176</f>
        <v>32000</v>
      </c>
      <c r="E178" s="978">
        <f>E177/E176</f>
        <v>59000</v>
      </c>
      <c r="F178" s="978">
        <f>F177/F176</f>
        <v>103000</v>
      </c>
      <c r="G178" s="967"/>
    </row>
    <row r="179" spans="2:8" ht="15" customHeight="1" thickBot="1">
      <c r="B179" s="930" t="s">
        <v>19</v>
      </c>
      <c r="C179" s="980" t="s">
        <v>20</v>
      </c>
      <c r="D179" s="981"/>
      <c r="E179" s="981"/>
      <c r="F179" s="981"/>
    </row>
    <row r="180" spans="2:8" ht="24.75" thickBot="1">
      <c r="B180" s="930" t="s">
        <v>21</v>
      </c>
      <c r="C180" s="980" t="s">
        <v>20</v>
      </c>
      <c r="D180" s="981"/>
      <c r="E180" s="981"/>
      <c r="F180" s="981"/>
      <c r="G180" s="967"/>
    </row>
    <row r="181" spans="2:8" ht="19.5" customHeight="1" thickBot="1">
      <c r="B181" s="930" t="s">
        <v>22</v>
      </c>
      <c r="C181" s="980" t="s">
        <v>20</v>
      </c>
      <c r="D181" s="981"/>
      <c r="E181" s="981"/>
      <c r="F181" s="981"/>
    </row>
    <row r="182" spans="2:8" ht="12.75" thickBot="1">
      <c r="B182" s="1871" t="s">
        <v>2306</v>
      </c>
      <c r="C182" s="1872"/>
      <c r="D182" s="1872"/>
      <c r="E182" s="1872"/>
      <c r="F182" s="1873"/>
    </row>
    <row r="183" spans="2:8" ht="47.25" customHeight="1">
      <c r="B183" s="2241"/>
      <c r="C183" s="947">
        <v>2021</v>
      </c>
      <c r="D183" s="947">
        <v>2022</v>
      </c>
      <c r="E183" s="947">
        <v>2023</v>
      </c>
      <c r="F183" s="947">
        <v>2024</v>
      </c>
    </row>
    <row r="184" spans="2:8" ht="12.75" thickBot="1">
      <c r="B184" s="2242"/>
      <c r="C184" s="955" t="s">
        <v>7</v>
      </c>
      <c r="D184" s="955" t="s">
        <v>8</v>
      </c>
      <c r="E184" s="955" t="s">
        <v>8</v>
      </c>
      <c r="F184" s="955" t="s">
        <v>8</v>
      </c>
    </row>
    <row r="185" spans="2:8" ht="12.75" thickBot="1">
      <c r="B185" s="279" t="s">
        <v>41</v>
      </c>
      <c r="C185" s="966"/>
      <c r="D185" s="966">
        <f>D186+D187+D188+D189</f>
        <v>32000</v>
      </c>
      <c r="E185" s="966">
        <f>E186+E187+E188+E189</f>
        <v>59000</v>
      </c>
      <c r="F185" s="966">
        <f>F186+F187+F188+F189</f>
        <v>103000</v>
      </c>
    </row>
    <row r="186" spans="2:8" ht="12.75" thickBot="1">
      <c r="B186" s="281" t="s">
        <v>136</v>
      </c>
      <c r="C186" s="969"/>
      <c r="D186" s="969"/>
      <c r="E186" s="969"/>
      <c r="F186" s="969"/>
    </row>
    <row r="187" spans="2:8" ht="12.75" thickBot="1">
      <c r="B187" s="281" t="s">
        <v>141</v>
      </c>
      <c r="C187" s="956"/>
      <c r="D187" s="957">
        <v>30000</v>
      </c>
      <c r="E187" s="957">
        <v>51000</v>
      </c>
      <c r="F187" s="957">
        <v>93000</v>
      </c>
      <c r="H187" s="991"/>
    </row>
    <row r="188" spans="2:8" ht="12.75" thickBot="1">
      <c r="B188" s="281" t="s">
        <v>142</v>
      </c>
      <c r="C188" s="969"/>
      <c r="D188" s="985"/>
      <c r="E188" s="985"/>
      <c r="F188" s="989"/>
      <c r="H188" s="992"/>
    </row>
    <row r="189" spans="2:8" ht="12.75" thickBot="1">
      <c r="B189" s="281" t="s">
        <v>143</v>
      </c>
      <c r="C189" s="956"/>
      <c r="D189" s="957">
        <v>2000</v>
      </c>
      <c r="E189" s="957">
        <v>8000</v>
      </c>
      <c r="F189" s="957">
        <v>10000</v>
      </c>
    </row>
    <row r="190" spans="2:8" ht="12.75" thickBot="1">
      <c r="B190" s="279" t="s">
        <v>42</v>
      </c>
      <c r="C190" s="965"/>
      <c r="D190" s="965">
        <f>D191+D192+D193+D194</f>
        <v>0</v>
      </c>
      <c r="E190" s="965">
        <f>E191+E192+E193+E194</f>
        <v>0</v>
      </c>
      <c r="F190" s="965">
        <f>F191+F192+F193+F194</f>
        <v>0</v>
      </c>
    </row>
    <row r="191" spans="2:8" ht="12.75" thickBot="1">
      <c r="B191" s="281" t="s">
        <v>136</v>
      </c>
      <c r="C191" s="958"/>
      <c r="D191" s="962"/>
      <c r="E191" s="962"/>
      <c r="F191" s="962"/>
    </row>
    <row r="192" spans="2:8" ht="12.75" thickBot="1">
      <c r="B192" s="281" t="s">
        <v>141</v>
      </c>
      <c r="C192" s="958"/>
      <c r="D192" s="962"/>
      <c r="E192" s="962"/>
      <c r="F192" s="962"/>
    </row>
    <row r="193" spans="2:7" ht="12.75" thickBot="1">
      <c r="B193" s="281" t="s">
        <v>142</v>
      </c>
      <c r="C193" s="958"/>
      <c r="D193" s="962"/>
      <c r="E193" s="962"/>
      <c r="F193" s="962"/>
      <c r="G193" s="948"/>
    </row>
    <row r="194" spans="2:7" ht="12.75" thickBot="1">
      <c r="B194" s="281" t="s">
        <v>143</v>
      </c>
      <c r="C194" s="958"/>
      <c r="D194" s="962"/>
      <c r="E194" s="962"/>
      <c r="F194" s="962"/>
    </row>
    <row r="195" spans="2:7" ht="12.75" thickBot="1">
      <c r="B195" s="295" t="s">
        <v>33</v>
      </c>
      <c r="C195" s="965">
        <f>C185+C190</f>
        <v>0</v>
      </c>
      <c r="D195" s="965">
        <f>D185+D190</f>
        <v>32000</v>
      </c>
      <c r="E195" s="965">
        <f>E185+E190</f>
        <v>59000</v>
      </c>
      <c r="F195" s="965">
        <f>F185+F190</f>
        <v>103000</v>
      </c>
    </row>
    <row r="196" spans="2:7" ht="12.75" thickBot="1">
      <c r="B196" s="288" t="s">
        <v>31</v>
      </c>
      <c r="C196" s="975">
        <f>C195-C177</f>
        <v>0</v>
      </c>
      <c r="D196" s="975">
        <f>D195-D177</f>
        <v>0</v>
      </c>
      <c r="E196" s="975">
        <f>E195-E177</f>
        <v>0</v>
      </c>
      <c r="F196" s="975">
        <f>F195-F177</f>
        <v>0</v>
      </c>
    </row>
    <row r="197" spans="2:7" ht="12.75" thickBot="1">
      <c r="B197" s="288"/>
      <c r="C197" s="975"/>
      <c r="D197" s="975"/>
      <c r="E197" s="975"/>
      <c r="F197" s="975"/>
    </row>
    <row r="198" spans="2:7" ht="12.75" thickBot="1">
      <c r="B198" s="302"/>
      <c r="C198" s="993"/>
      <c r="D198" s="993"/>
      <c r="E198" s="993"/>
      <c r="F198" s="993"/>
    </row>
    <row r="199" spans="2:7" ht="36.75" thickBot="1">
      <c r="B199" s="268" t="s">
        <v>49</v>
      </c>
      <c r="C199" s="994">
        <f>C61+C99+C137+C167+C195</f>
        <v>202400</v>
      </c>
      <c r="D199" s="994">
        <f>D61+D99+D137+D167+D195</f>
        <v>199800</v>
      </c>
      <c r="E199" s="994">
        <f>E61+E99+E137+E167+E195</f>
        <v>210500</v>
      </c>
      <c r="F199" s="994">
        <f>F61+F99+F137+F167+F195</f>
        <v>210500</v>
      </c>
    </row>
    <row r="200" spans="2:7" ht="36.75" thickBot="1">
      <c r="B200" s="268" t="s">
        <v>50</v>
      </c>
      <c r="C200" s="995">
        <f>C201+C204+C207+C222+C227</f>
        <v>202400</v>
      </c>
      <c r="D200" s="995">
        <f>D201+D204+D207+D222+D227</f>
        <v>199800</v>
      </c>
      <c r="E200" s="995">
        <f>E201+E204+E207+E222+E227</f>
        <v>210500</v>
      </c>
      <c r="F200" s="995">
        <f>F201+F204+F207+F222+F227</f>
        <v>210500</v>
      </c>
    </row>
    <row r="201" spans="2:7" ht="12.75" thickBot="1">
      <c r="B201" s="279" t="s">
        <v>23</v>
      </c>
      <c r="C201" s="994">
        <f>C202+C203</f>
        <v>66760</v>
      </c>
      <c r="D201" s="994">
        <f>D202+D203</f>
        <v>66760</v>
      </c>
      <c r="E201" s="994">
        <f>E202+E203</f>
        <v>66760</v>
      </c>
      <c r="F201" s="994">
        <f>F202+F203</f>
        <v>66760</v>
      </c>
    </row>
    <row r="202" spans="2:7" ht="12.75" thickBot="1">
      <c r="B202" s="281" t="s">
        <v>136</v>
      </c>
      <c r="C202" s="958">
        <f t="shared" ref="C202:F205" si="0">C41+C79+C117</f>
        <v>66760</v>
      </c>
      <c r="D202" s="958">
        <f t="shared" si="0"/>
        <v>66760</v>
      </c>
      <c r="E202" s="958">
        <f t="shared" si="0"/>
        <v>66760</v>
      </c>
      <c r="F202" s="958">
        <f t="shared" si="0"/>
        <v>66760</v>
      </c>
    </row>
    <row r="203" spans="2:7" ht="12.75" thickBot="1">
      <c r="B203" s="281" t="s">
        <v>148</v>
      </c>
      <c r="C203" s="958">
        <f t="shared" si="0"/>
        <v>0</v>
      </c>
      <c r="D203" s="958">
        <f t="shared" si="0"/>
        <v>0</v>
      </c>
      <c r="E203" s="958">
        <f t="shared" si="0"/>
        <v>0</v>
      </c>
      <c r="F203" s="958">
        <f t="shared" si="0"/>
        <v>0</v>
      </c>
    </row>
    <row r="204" spans="2:7" ht="24.75" thickBot="1">
      <c r="B204" s="279" t="s">
        <v>24</v>
      </c>
      <c r="C204" s="994">
        <f t="shared" si="0"/>
        <v>11720</v>
      </c>
      <c r="D204" s="994">
        <f t="shared" si="0"/>
        <v>11820</v>
      </c>
      <c r="E204" s="994">
        <f t="shared" si="0"/>
        <v>11820</v>
      </c>
      <c r="F204" s="994">
        <f t="shared" si="0"/>
        <v>11820</v>
      </c>
    </row>
    <row r="205" spans="2:7" ht="12.75" thickBot="1">
      <c r="B205" s="281" t="s">
        <v>136</v>
      </c>
      <c r="C205" s="962">
        <f t="shared" si="0"/>
        <v>11720</v>
      </c>
      <c r="D205" s="962">
        <f t="shared" si="0"/>
        <v>11820</v>
      </c>
      <c r="E205" s="962">
        <f t="shared" si="0"/>
        <v>11820</v>
      </c>
      <c r="F205" s="962">
        <f t="shared" si="0"/>
        <v>11820</v>
      </c>
    </row>
    <row r="206" spans="2:7" ht="12.75" thickBot="1">
      <c r="B206" s="281" t="s">
        <v>148</v>
      </c>
      <c r="C206" s="958">
        <f>C45+C83+C118</f>
        <v>0</v>
      </c>
      <c r="D206" s="958">
        <f>D45+D83+D118</f>
        <v>0</v>
      </c>
      <c r="E206" s="958">
        <f>E45+E83+E118</f>
        <v>0</v>
      </c>
      <c r="F206" s="958">
        <f>F45+F83+F118</f>
        <v>0</v>
      </c>
    </row>
    <row r="207" spans="2:7" ht="12.75" thickBot="1">
      <c r="B207" s="279" t="s">
        <v>25</v>
      </c>
      <c r="C207" s="994">
        <f t="shared" ref="C207:F218" si="1">C46+C84+C122</f>
        <v>18920</v>
      </c>
      <c r="D207" s="994">
        <f t="shared" si="1"/>
        <v>18220</v>
      </c>
      <c r="E207" s="994">
        <f t="shared" si="1"/>
        <v>28920</v>
      </c>
      <c r="F207" s="994">
        <f t="shared" si="1"/>
        <v>28920</v>
      </c>
    </row>
    <row r="208" spans="2:7" ht="12.75" thickBot="1">
      <c r="B208" s="281" t="s">
        <v>136</v>
      </c>
      <c r="C208" s="958">
        <f t="shared" si="1"/>
        <v>18920</v>
      </c>
      <c r="D208" s="958">
        <f t="shared" si="1"/>
        <v>18220</v>
      </c>
      <c r="E208" s="958">
        <f t="shared" si="1"/>
        <v>28920</v>
      </c>
      <c r="F208" s="958">
        <f t="shared" si="1"/>
        <v>28920</v>
      </c>
    </row>
    <row r="209" spans="2:6" ht="12.75" thickBot="1">
      <c r="B209" s="281" t="s">
        <v>148</v>
      </c>
      <c r="C209" s="958">
        <f t="shared" si="1"/>
        <v>0</v>
      </c>
      <c r="D209" s="958">
        <f t="shared" si="1"/>
        <v>0</v>
      </c>
      <c r="E209" s="958">
        <f t="shared" si="1"/>
        <v>0</v>
      </c>
      <c r="F209" s="958">
        <f t="shared" si="1"/>
        <v>0</v>
      </c>
    </row>
    <row r="210" spans="2:6" ht="12.75" thickBot="1">
      <c r="B210" s="279" t="s">
        <v>26</v>
      </c>
      <c r="C210" s="994">
        <f t="shared" si="1"/>
        <v>0</v>
      </c>
      <c r="D210" s="994">
        <f t="shared" si="1"/>
        <v>0</v>
      </c>
      <c r="E210" s="994">
        <f t="shared" si="1"/>
        <v>0</v>
      </c>
      <c r="F210" s="994">
        <f t="shared" si="1"/>
        <v>0</v>
      </c>
    </row>
    <row r="211" spans="2:6" ht="12.75" thickBot="1">
      <c r="B211" s="281" t="s">
        <v>136</v>
      </c>
      <c r="C211" s="962">
        <f t="shared" si="1"/>
        <v>0</v>
      </c>
      <c r="D211" s="962">
        <f t="shared" si="1"/>
        <v>0</v>
      </c>
      <c r="E211" s="962">
        <f t="shared" si="1"/>
        <v>0</v>
      </c>
      <c r="F211" s="962">
        <f t="shared" si="1"/>
        <v>0</v>
      </c>
    </row>
    <row r="212" spans="2:6" ht="12.75" thickBot="1">
      <c r="B212" s="281" t="s">
        <v>148</v>
      </c>
      <c r="C212" s="958">
        <f t="shared" si="1"/>
        <v>0</v>
      </c>
      <c r="D212" s="958">
        <f t="shared" si="1"/>
        <v>0</v>
      </c>
      <c r="E212" s="958">
        <f t="shared" si="1"/>
        <v>0</v>
      </c>
      <c r="F212" s="958">
        <f t="shared" si="1"/>
        <v>0</v>
      </c>
    </row>
    <row r="213" spans="2:6" ht="24.75" thickBot="1">
      <c r="B213" s="279" t="s">
        <v>27</v>
      </c>
      <c r="C213" s="994">
        <f t="shared" si="1"/>
        <v>0</v>
      </c>
      <c r="D213" s="994">
        <f t="shared" si="1"/>
        <v>0</v>
      </c>
      <c r="E213" s="994">
        <f t="shared" si="1"/>
        <v>0</v>
      </c>
      <c r="F213" s="994">
        <f t="shared" si="1"/>
        <v>0</v>
      </c>
    </row>
    <row r="214" spans="2:6" ht="12.75" thickBot="1">
      <c r="B214" s="281" t="s">
        <v>136</v>
      </c>
      <c r="C214" s="962">
        <f t="shared" si="1"/>
        <v>0</v>
      </c>
      <c r="D214" s="962">
        <f t="shared" si="1"/>
        <v>0</v>
      </c>
      <c r="E214" s="962">
        <f t="shared" si="1"/>
        <v>0</v>
      </c>
      <c r="F214" s="962">
        <f t="shared" si="1"/>
        <v>0</v>
      </c>
    </row>
    <row r="215" spans="2:6" ht="12.75" thickBot="1">
      <c r="B215" s="281" t="s">
        <v>148</v>
      </c>
      <c r="C215" s="958">
        <f t="shared" si="1"/>
        <v>0</v>
      </c>
      <c r="D215" s="958">
        <f t="shared" si="1"/>
        <v>0</v>
      </c>
      <c r="E215" s="958">
        <f t="shared" si="1"/>
        <v>0</v>
      </c>
      <c r="F215" s="958">
        <f t="shared" si="1"/>
        <v>0</v>
      </c>
    </row>
    <row r="216" spans="2:6" ht="12.75" thickBot="1">
      <c r="B216" s="279" t="s">
        <v>28</v>
      </c>
      <c r="C216" s="994">
        <f t="shared" si="1"/>
        <v>0</v>
      </c>
      <c r="D216" s="994">
        <f t="shared" si="1"/>
        <v>0</v>
      </c>
      <c r="E216" s="994">
        <f t="shared" si="1"/>
        <v>0</v>
      </c>
      <c r="F216" s="994">
        <f t="shared" si="1"/>
        <v>0</v>
      </c>
    </row>
    <row r="217" spans="2:6" ht="12.75" thickBot="1">
      <c r="B217" s="281" t="s">
        <v>136</v>
      </c>
      <c r="C217" s="962">
        <f t="shared" si="1"/>
        <v>0</v>
      </c>
      <c r="D217" s="962">
        <f t="shared" si="1"/>
        <v>0</v>
      </c>
      <c r="E217" s="962">
        <f t="shared" si="1"/>
        <v>0</v>
      </c>
      <c r="F217" s="962">
        <f t="shared" si="1"/>
        <v>0</v>
      </c>
    </row>
    <row r="218" spans="2:6" ht="12.75" thickBot="1">
      <c r="B218" s="281" t="s">
        <v>148</v>
      </c>
      <c r="C218" s="958">
        <f t="shared" si="1"/>
        <v>0</v>
      </c>
      <c r="D218" s="958">
        <f t="shared" si="1"/>
        <v>0</v>
      </c>
      <c r="E218" s="958">
        <f t="shared" si="1"/>
        <v>0</v>
      </c>
      <c r="F218" s="958">
        <f t="shared" si="1"/>
        <v>0</v>
      </c>
    </row>
    <row r="219" spans="2:6" ht="24.75" thickBot="1">
      <c r="B219" s="279" t="s">
        <v>29</v>
      </c>
      <c r="C219" s="994">
        <f>C220+C221</f>
        <v>0</v>
      </c>
      <c r="D219" s="994">
        <f>D220+D221</f>
        <v>0</v>
      </c>
      <c r="E219" s="994">
        <f>E220+E221</f>
        <v>0</v>
      </c>
      <c r="F219" s="994">
        <f>F220+F221</f>
        <v>0</v>
      </c>
    </row>
    <row r="220" spans="2:6" ht="12.75" thickBot="1">
      <c r="B220" s="281" t="s">
        <v>136</v>
      </c>
      <c r="C220" s="962"/>
      <c r="D220" s="962">
        <v>0</v>
      </c>
      <c r="E220" s="962">
        <f>E59+E97+E135</f>
        <v>0</v>
      </c>
      <c r="F220" s="962">
        <f>F59+F97+F135</f>
        <v>0</v>
      </c>
    </row>
    <row r="221" spans="2:6" ht="12.75" thickBot="1">
      <c r="B221" s="281" t="s">
        <v>148</v>
      </c>
      <c r="C221" s="958">
        <f>C60+C98+C136</f>
        <v>0</v>
      </c>
      <c r="D221" s="958">
        <f>D60+D98+D136</f>
        <v>0</v>
      </c>
      <c r="E221" s="958">
        <f>E60+E98+E136</f>
        <v>0</v>
      </c>
      <c r="F221" s="958">
        <f>F60+F98+F136</f>
        <v>0</v>
      </c>
    </row>
    <row r="222" spans="2:6" ht="12.75" thickBot="1">
      <c r="B222" s="279" t="s">
        <v>51</v>
      </c>
      <c r="C222" s="994">
        <f>C224+C226</f>
        <v>105000</v>
      </c>
      <c r="D222" s="994">
        <f>D185+D157</f>
        <v>103000</v>
      </c>
      <c r="E222" s="994">
        <f>E185+E157</f>
        <v>103000</v>
      </c>
      <c r="F222" s="994">
        <f>F185+F157</f>
        <v>103000</v>
      </c>
    </row>
    <row r="223" spans="2:6" ht="12.75" thickBot="1">
      <c r="B223" s="281" t="s">
        <v>136</v>
      </c>
      <c r="C223" s="994"/>
      <c r="D223" s="994"/>
      <c r="E223" s="994"/>
      <c r="F223" s="994"/>
    </row>
    <row r="224" spans="2:6" ht="12.75" thickBot="1">
      <c r="B224" s="281" t="s">
        <v>149</v>
      </c>
      <c r="C224" s="994">
        <f>C159</f>
        <v>93000</v>
      </c>
      <c r="D224" s="994">
        <f>D187+D159</f>
        <v>93000</v>
      </c>
      <c r="E224" s="994">
        <f>E187+E159</f>
        <v>93000</v>
      </c>
      <c r="F224" s="994">
        <f>F187+F159</f>
        <v>93000</v>
      </c>
    </row>
    <row r="225" spans="2:6" ht="12.75" thickBot="1">
      <c r="B225" s="281" t="s">
        <v>142</v>
      </c>
      <c r="C225" s="994"/>
      <c r="D225" s="994"/>
      <c r="E225" s="994"/>
      <c r="F225" s="994"/>
    </row>
    <row r="226" spans="2:6" ht="12.75" thickBot="1">
      <c r="B226" s="281" t="s">
        <v>143</v>
      </c>
      <c r="C226" s="994">
        <f>C161</f>
        <v>12000</v>
      </c>
      <c r="D226" s="994">
        <f>D189+D161</f>
        <v>10000</v>
      </c>
      <c r="E226" s="994">
        <f>E189+E161</f>
        <v>10000</v>
      </c>
      <c r="F226" s="994">
        <f>F189+F161</f>
        <v>10000</v>
      </c>
    </row>
    <row r="227" spans="2:6" ht="12.75" thickBot="1">
      <c r="B227" s="279" t="s">
        <v>52</v>
      </c>
      <c r="C227" s="956">
        <f>C229+C231</f>
        <v>0</v>
      </c>
      <c r="D227" s="956">
        <f>D229+D231</f>
        <v>0</v>
      </c>
      <c r="E227" s="956">
        <f>E229+E231</f>
        <v>0</v>
      </c>
      <c r="F227" s="956">
        <f>F229+F231</f>
        <v>0</v>
      </c>
    </row>
    <row r="228" spans="2:6" ht="12.75" thickBot="1">
      <c r="B228" s="281" t="s">
        <v>136</v>
      </c>
      <c r="C228" s="956"/>
      <c r="D228" s="956"/>
      <c r="E228" s="956"/>
      <c r="F228" s="956"/>
    </row>
    <row r="229" spans="2:6" ht="12.75" thickBot="1">
      <c r="B229" s="281" t="s">
        <v>149</v>
      </c>
      <c r="C229" s="956">
        <v>0</v>
      </c>
      <c r="D229" s="956"/>
      <c r="E229" s="956"/>
      <c r="F229" s="956"/>
    </row>
    <row r="230" spans="2:6" ht="12.75" thickBot="1">
      <c r="B230" s="281" t="s">
        <v>142</v>
      </c>
      <c r="C230" s="956"/>
      <c r="D230" s="956"/>
      <c r="E230" s="956"/>
      <c r="F230" s="956"/>
    </row>
    <row r="231" spans="2:6" ht="12.75" thickBot="1">
      <c r="B231" s="281" t="s">
        <v>143</v>
      </c>
      <c r="C231" s="956">
        <v>0</v>
      </c>
      <c r="D231" s="956"/>
      <c r="E231" s="956"/>
      <c r="F231" s="956"/>
    </row>
    <row r="232" spans="2:6" ht="12.75" thickBot="1">
      <c r="B232" s="288" t="s">
        <v>31</v>
      </c>
      <c r="C232" s="975">
        <f>C227+C222+C219+C216+C213+C210+C207+C204+C201</f>
        <v>202400</v>
      </c>
      <c r="D232" s="975">
        <f>D227+D222+D219+D216+D213+D210+D207+D204+D201</f>
        <v>199800</v>
      </c>
      <c r="E232" s="975">
        <f>E227+E222+E219+E216+E213+E210+E207+E204+E201</f>
        <v>210500</v>
      </c>
      <c r="F232" s="975">
        <f>F227+F222+F219+F216+F213+F210+F207+F204+F201</f>
        <v>210500</v>
      </c>
    </row>
    <row r="233" spans="2:6" ht="12.75" thickBot="1">
      <c r="B233" s="127"/>
      <c r="C233" s="996"/>
      <c r="D233" s="996"/>
      <c r="E233" s="996"/>
      <c r="F233" s="996"/>
    </row>
    <row r="234" spans="2:6">
      <c r="B234" s="129" t="s">
        <v>269</v>
      </c>
      <c r="C234" s="130"/>
      <c r="D234" s="2223" t="s">
        <v>270</v>
      </c>
      <c r="E234" s="129" t="s">
        <v>269</v>
      </c>
      <c r="F234" s="130" t="s">
        <v>2307</v>
      </c>
    </row>
    <row r="235" spans="2:6">
      <c r="B235" s="131" t="s">
        <v>268</v>
      </c>
      <c r="C235" s="132"/>
      <c r="D235" s="2224"/>
      <c r="E235" s="131" t="s">
        <v>268</v>
      </c>
      <c r="F235" s="132"/>
    </row>
    <row r="236" spans="2:6" ht="12.75" thickBot="1">
      <c r="B236" s="133" t="s">
        <v>267</v>
      </c>
      <c r="C236" s="134"/>
      <c r="D236" s="2225"/>
      <c r="E236" s="133" t="s">
        <v>267</v>
      </c>
      <c r="F236" s="134"/>
    </row>
    <row r="237" spans="2:6" ht="12.75" thickBot="1">
      <c r="B237" s="135"/>
      <c r="C237" s="136"/>
      <c r="D237" s="137"/>
      <c r="E237" s="135"/>
      <c r="F237" s="135"/>
    </row>
    <row r="238" spans="2:6" ht="12.75" thickBot="1">
      <c r="B238" s="2226" t="s">
        <v>2294</v>
      </c>
      <c r="C238" s="2243"/>
      <c r="D238" s="2243"/>
      <c r="E238" s="2243"/>
      <c r="F238" s="2244"/>
    </row>
  </sheetData>
  <mergeCells count="53">
    <mergeCell ref="B9:F11"/>
    <mergeCell ref="B3:F3"/>
    <mergeCell ref="C5:F5"/>
    <mergeCell ref="C6:F6"/>
    <mergeCell ref="C7:F7"/>
    <mergeCell ref="B8:F8"/>
    <mergeCell ref="B37:F37"/>
    <mergeCell ref="C12:F12"/>
    <mergeCell ref="B13:B14"/>
    <mergeCell ref="C17:F17"/>
    <mergeCell ref="B18:F18"/>
    <mergeCell ref="B23:F23"/>
    <mergeCell ref="B24:F24"/>
    <mergeCell ref="C25:F25"/>
    <mergeCell ref="C26:F26"/>
    <mergeCell ref="C27:F27"/>
    <mergeCell ref="C28:F28"/>
    <mergeCell ref="B29:B30"/>
    <mergeCell ref="C104:F104"/>
    <mergeCell ref="B38:B39"/>
    <mergeCell ref="C63:F63"/>
    <mergeCell ref="C64:F64"/>
    <mergeCell ref="C65:F65"/>
    <mergeCell ref="C66:F66"/>
    <mergeCell ref="B67:B68"/>
    <mergeCell ref="B75:F75"/>
    <mergeCell ref="B76:B77"/>
    <mergeCell ref="C101:F101"/>
    <mergeCell ref="C102:F102"/>
    <mergeCell ref="C103:F103"/>
    <mergeCell ref="B146:B147"/>
    <mergeCell ref="B154:F154"/>
    <mergeCell ref="B105:B106"/>
    <mergeCell ref="B113:F113"/>
    <mergeCell ref="B114:B115"/>
    <mergeCell ref="B139:F139"/>
    <mergeCell ref="B140:F140"/>
    <mergeCell ref="C141:F141"/>
    <mergeCell ref="C173:F173"/>
    <mergeCell ref="E142:F142"/>
    <mergeCell ref="C143:F143"/>
    <mergeCell ref="C144:F144"/>
    <mergeCell ref="C145:F145"/>
    <mergeCell ref="B155:B156"/>
    <mergeCell ref="B169:F169"/>
    <mergeCell ref="C170:F170"/>
    <mergeCell ref="E171:F171"/>
    <mergeCell ref="C172:F172"/>
    <mergeCell ref="B174:B175"/>
    <mergeCell ref="B182:F182"/>
    <mergeCell ref="B183:B184"/>
    <mergeCell ref="D234:D236"/>
    <mergeCell ref="B238:F238"/>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39"/>
  <sheetViews>
    <sheetView topLeftCell="D1" workbookViewId="0">
      <selection activeCell="M27" sqref="M27"/>
    </sheetView>
  </sheetViews>
  <sheetFormatPr defaultRowHeight="15"/>
  <cols>
    <col min="1" max="1" width="13.28515625" style="50" customWidth="1"/>
    <col min="2" max="2" width="9.7109375" style="50" customWidth="1"/>
    <col min="3" max="3" width="28.28515625" style="50" customWidth="1"/>
    <col min="4" max="6" width="15.85546875" style="50" customWidth="1"/>
    <col min="7" max="7" width="16.140625" style="50" customWidth="1"/>
    <col min="8" max="8" width="6.7109375" style="50" customWidth="1"/>
    <col min="9" max="9" width="18.28515625" style="50" customWidth="1"/>
    <col min="10" max="10" width="10.7109375" style="50" customWidth="1"/>
    <col min="11" max="11" width="17.42578125" style="50" customWidth="1"/>
    <col min="12" max="16384" width="9.140625" style="50"/>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1157</v>
      </c>
      <c r="E3" s="1253"/>
      <c r="F3" s="1253"/>
      <c r="G3" s="1253"/>
      <c r="H3" s="49"/>
      <c r="I3" s="49"/>
      <c r="J3" s="49"/>
      <c r="K3" s="49"/>
    </row>
    <row r="4" spans="1:11" ht="14.1" customHeight="1">
      <c r="A4" s="49"/>
      <c r="B4" s="49"/>
      <c r="C4" s="51" t="s">
        <v>424</v>
      </c>
      <c r="D4" s="1252" t="s">
        <v>1002</v>
      </c>
      <c r="E4" s="1253"/>
      <c r="F4" s="1253"/>
      <c r="G4" s="1253"/>
      <c r="H4" s="49"/>
      <c r="I4" s="49"/>
      <c r="J4" s="49"/>
      <c r="K4" s="49"/>
    </row>
    <row r="5" spans="1:11" ht="14.1" customHeight="1">
      <c r="A5" s="49"/>
      <c r="B5" s="49"/>
      <c r="C5" s="51" t="s">
        <v>0</v>
      </c>
      <c r="D5" s="1252" t="s">
        <v>65</v>
      </c>
      <c r="E5" s="1253"/>
      <c r="F5" s="1253"/>
      <c r="G5" s="1253"/>
      <c r="H5" s="49"/>
      <c r="I5" s="49"/>
      <c r="J5" s="49"/>
      <c r="K5" s="49"/>
    </row>
    <row r="6" spans="1:11" ht="14.1" customHeight="1">
      <c r="A6" s="49"/>
      <c r="B6" s="49"/>
      <c r="C6" s="51" t="s">
        <v>1</v>
      </c>
      <c r="D6" s="1252" t="s">
        <v>2</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41.1" customHeight="1">
      <c r="A9" s="49"/>
      <c r="B9" s="49"/>
      <c r="C9" s="1242" t="s">
        <v>1156</v>
      </c>
      <c r="D9" s="1243"/>
      <c r="E9" s="1243"/>
      <c r="F9" s="1243"/>
      <c r="G9" s="1243"/>
      <c r="H9" s="49"/>
      <c r="I9" s="49"/>
      <c r="J9" s="49"/>
      <c r="K9" s="49"/>
    </row>
    <row r="10" spans="1:11" ht="33.75" customHeight="1">
      <c r="A10" s="49"/>
      <c r="B10" s="49"/>
      <c r="C10" s="52" t="s">
        <v>5</v>
      </c>
      <c r="D10" s="1244" t="s">
        <v>1155</v>
      </c>
      <c r="E10" s="1245"/>
      <c r="F10" s="1245"/>
      <c r="G10" s="1245"/>
      <c r="H10" s="49"/>
      <c r="I10" s="49"/>
      <c r="J10" s="49"/>
      <c r="K10" s="49"/>
    </row>
    <row r="11" spans="1:11" ht="22.5">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41.1" customHeight="1">
      <c r="A13" s="49"/>
      <c r="B13" s="49"/>
      <c r="C13" s="53" t="s">
        <v>1154</v>
      </c>
      <c r="D13" s="57" t="s">
        <v>361</v>
      </c>
      <c r="E13" s="57" t="s">
        <v>402</v>
      </c>
      <c r="F13" s="57" t="s">
        <v>904</v>
      </c>
      <c r="G13" s="57" t="s">
        <v>419</v>
      </c>
      <c r="H13" s="49"/>
      <c r="I13" s="49"/>
      <c r="J13" s="49"/>
      <c r="K13" s="49"/>
    </row>
    <row r="14" spans="1:11" ht="51.95" customHeight="1">
      <c r="A14" s="49"/>
      <c r="B14" s="49"/>
      <c r="C14" s="53" t="s">
        <v>1153</v>
      </c>
      <c r="D14" s="57" t="s">
        <v>361</v>
      </c>
      <c r="E14" s="57" t="s">
        <v>402</v>
      </c>
      <c r="F14" s="57" t="s">
        <v>904</v>
      </c>
      <c r="G14" s="57" t="s">
        <v>419</v>
      </c>
      <c r="H14" s="49"/>
      <c r="I14" s="49"/>
      <c r="J14" s="49"/>
      <c r="K14" s="49"/>
    </row>
    <row r="15" spans="1:11" ht="28.5" customHeight="1">
      <c r="A15" s="49"/>
      <c r="B15" s="49"/>
      <c r="C15" s="52" t="s">
        <v>235</v>
      </c>
      <c r="D15" s="1244" t="s">
        <v>1152</v>
      </c>
      <c r="E15" s="1245"/>
      <c r="F15" s="1245"/>
      <c r="G15" s="1245"/>
      <c r="H15" s="49"/>
      <c r="I15" s="49"/>
      <c r="J15" s="49"/>
      <c r="K15" s="49"/>
    </row>
    <row r="16" spans="1:11">
      <c r="A16" s="49"/>
      <c r="B16" s="49"/>
      <c r="C16" s="53" t="s">
        <v>405</v>
      </c>
      <c r="D16" s="54">
        <v>2021</v>
      </c>
      <c r="E16" s="54">
        <v>2022</v>
      </c>
      <c r="F16" s="54">
        <v>2023</v>
      </c>
      <c r="G16" s="54">
        <v>2024</v>
      </c>
      <c r="H16" s="49"/>
      <c r="I16" s="49"/>
      <c r="J16" s="49"/>
      <c r="K16" s="49"/>
    </row>
    <row r="17" spans="1:11" ht="14.1" customHeight="1">
      <c r="A17" s="49"/>
      <c r="B17" s="49"/>
      <c r="C17" s="55"/>
      <c r="D17" s="56" t="s">
        <v>7</v>
      </c>
      <c r="E17" s="56" t="s">
        <v>8</v>
      </c>
      <c r="F17" s="56" t="s">
        <v>8</v>
      </c>
      <c r="G17" s="56" t="s">
        <v>8</v>
      </c>
      <c r="H17" s="49"/>
      <c r="I17" s="49"/>
      <c r="J17" s="49"/>
      <c r="K17" s="49"/>
    </row>
    <row r="18" spans="1:11" ht="14.1" customHeight="1">
      <c r="A18" s="49"/>
      <c r="B18" s="49"/>
      <c r="C18" s="53" t="s">
        <v>1151</v>
      </c>
      <c r="D18" s="57" t="s">
        <v>361</v>
      </c>
      <c r="E18" s="57" t="s">
        <v>402</v>
      </c>
      <c r="F18" s="57" t="s">
        <v>904</v>
      </c>
      <c r="G18" s="57" t="s">
        <v>419</v>
      </c>
      <c r="H18" s="49"/>
      <c r="I18" s="49"/>
      <c r="J18" s="49"/>
      <c r="K18" s="49"/>
    </row>
    <row r="19" spans="1:11" ht="20.100000000000001" customHeight="1">
      <c r="A19" s="49"/>
      <c r="B19" s="49"/>
      <c r="C19" s="53" t="s">
        <v>1150</v>
      </c>
      <c r="D19" s="57" t="s">
        <v>361</v>
      </c>
      <c r="E19" s="57" t="s">
        <v>346</v>
      </c>
      <c r="F19" s="57" t="s">
        <v>407</v>
      </c>
      <c r="G19" s="57" t="s">
        <v>404</v>
      </c>
      <c r="H19" s="49"/>
      <c r="I19" s="49"/>
      <c r="J19" s="49"/>
      <c r="K19" s="49"/>
    </row>
    <row r="20" spans="1:11" ht="20.100000000000001" customHeight="1">
      <c r="A20" s="49"/>
      <c r="B20" s="49"/>
      <c r="C20" s="53" t="s">
        <v>1149</v>
      </c>
      <c r="D20" s="57" t="s">
        <v>361</v>
      </c>
      <c r="E20" s="57" t="s">
        <v>419</v>
      </c>
      <c r="F20" s="57" t="s">
        <v>410</v>
      </c>
      <c r="G20" s="57" t="s">
        <v>408</v>
      </c>
      <c r="H20" s="49"/>
      <c r="I20" s="49"/>
      <c r="J20" s="49"/>
      <c r="K20" s="49"/>
    </row>
    <row r="21" spans="1:11" ht="14.1" customHeight="1">
      <c r="A21" s="49"/>
      <c r="B21" s="49"/>
      <c r="C21" s="1246" t="s">
        <v>273</v>
      </c>
      <c r="D21" s="1247"/>
      <c r="E21" s="1247"/>
      <c r="F21" s="1247"/>
      <c r="G21" s="1247"/>
      <c r="H21" s="49"/>
      <c r="I21" s="49"/>
      <c r="J21" s="49"/>
      <c r="K21" s="49"/>
    </row>
    <row r="22" spans="1:11" ht="14.1" customHeight="1">
      <c r="A22" s="49"/>
      <c r="B22" s="49"/>
      <c r="C22" s="58" t="s">
        <v>1148</v>
      </c>
      <c r="D22" s="1246" t="s">
        <v>1147</v>
      </c>
      <c r="E22" s="1247"/>
      <c r="F22" s="1247"/>
      <c r="G22" s="1247"/>
      <c r="H22" s="49"/>
      <c r="I22" s="49"/>
      <c r="J22" s="49"/>
      <c r="K22" s="49"/>
    </row>
    <row r="23" spans="1:11">
      <c r="A23" s="49"/>
      <c r="B23" s="49"/>
      <c r="C23" s="59" t="s">
        <v>393</v>
      </c>
      <c r="D23" s="1258" t="s">
        <v>1146</v>
      </c>
      <c r="E23" s="1259"/>
      <c r="F23" s="1259"/>
      <c r="G23" s="1259"/>
      <c r="H23" s="49"/>
      <c r="I23" s="49"/>
      <c r="J23" s="49"/>
      <c r="K23" s="49"/>
    </row>
    <row r="24" spans="1:11" ht="54.95" customHeight="1">
      <c r="A24" s="49"/>
      <c r="B24" s="49"/>
      <c r="C24" s="60" t="s">
        <v>392</v>
      </c>
      <c r="D24" s="1254" t="s">
        <v>1145</v>
      </c>
      <c r="E24" s="1255"/>
      <c r="F24" s="1255"/>
      <c r="G24" s="1255"/>
      <c r="H24" s="49"/>
      <c r="I24" s="49"/>
      <c r="J24" s="49"/>
      <c r="K24" s="49"/>
    </row>
    <row r="25" spans="1:11">
      <c r="A25" s="49"/>
      <c r="B25" s="49"/>
      <c r="C25" s="60" t="s">
        <v>15</v>
      </c>
      <c r="D25" s="1254" t="s">
        <v>1144</v>
      </c>
      <c r="E25" s="1255"/>
      <c r="F25" s="1255"/>
      <c r="G25" s="1255"/>
      <c r="H25" s="49"/>
      <c r="I25" s="49"/>
      <c r="J25" s="49"/>
      <c r="K25" s="49"/>
    </row>
    <row r="26" spans="1:11" ht="15" customHeight="1">
      <c r="A26" s="49"/>
      <c r="B26" s="49"/>
      <c r="C26" s="61"/>
      <c r="D26" s="62">
        <v>2021</v>
      </c>
      <c r="E26" s="62">
        <v>2022</v>
      </c>
      <c r="F26" s="62">
        <v>2023</v>
      </c>
      <c r="G26" s="62">
        <v>2024</v>
      </c>
      <c r="H26" s="49"/>
      <c r="I26" s="49"/>
      <c r="J26" s="49"/>
      <c r="K26" s="49"/>
    </row>
    <row r="27" spans="1:11" ht="15" customHeight="1">
      <c r="A27" s="49"/>
      <c r="B27" s="49"/>
      <c r="C27" s="63"/>
      <c r="D27" s="64" t="s">
        <v>7</v>
      </c>
      <c r="E27" s="64" t="s">
        <v>8</v>
      </c>
      <c r="F27" s="64" t="s">
        <v>8</v>
      </c>
      <c r="G27" s="64" t="s">
        <v>8</v>
      </c>
      <c r="H27" s="49"/>
      <c r="I27" s="49"/>
      <c r="J27" s="49"/>
      <c r="K27" s="49"/>
    </row>
    <row r="28" spans="1:11" ht="14.1" customHeight="1">
      <c r="A28" s="49"/>
      <c r="B28" s="49"/>
      <c r="C28" s="53" t="s">
        <v>16</v>
      </c>
      <c r="D28" s="57" t="s">
        <v>419</v>
      </c>
      <c r="E28" s="57" t="s">
        <v>410</v>
      </c>
      <c r="F28" s="57" t="s">
        <v>408</v>
      </c>
      <c r="G28" s="57" t="s">
        <v>408</v>
      </c>
      <c r="H28" s="49"/>
      <c r="I28" s="49"/>
      <c r="J28" s="49"/>
      <c r="K28" s="49"/>
    </row>
    <row r="29" spans="1:11" ht="14.1" customHeight="1">
      <c r="A29" s="49"/>
      <c r="B29" s="49"/>
      <c r="C29" s="53" t="s">
        <v>506</v>
      </c>
      <c r="D29" s="57" t="s">
        <v>1726</v>
      </c>
      <c r="E29" s="57" t="s">
        <v>1727</v>
      </c>
      <c r="F29" s="57" t="s">
        <v>1728</v>
      </c>
      <c r="G29" s="57" t="s">
        <v>1729</v>
      </c>
      <c r="H29" s="49"/>
      <c r="I29" s="49"/>
      <c r="J29" s="49"/>
      <c r="K29" s="49"/>
    </row>
    <row r="30" spans="1:11" ht="14.1" customHeight="1">
      <c r="A30" s="49"/>
      <c r="B30" s="49"/>
      <c r="C30" s="53" t="s">
        <v>504</v>
      </c>
      <c r="D30" s="57" t="s">
        <v>1730</v>
      </c>
      <c r="E30" s="57" t="s">
        <v>1731</v>
      </c>
      <c r="F30" s="57" t="s">
        <v>1732</v>
      </c>
      <c r="G30" s="57" t="s">
        <v>1733</v>
      </c>
      <c r="H30" s="49"/>
      <c r="I30" s="49"/>
      <c r="J30" s="49"/>
      <c r="K30" s="49"/>
    </row>
    <row r="31" spans="1:11" ht="14.1" customHeight="1">
      <c r="A31" s="49"/>
      <c r="B31" s="49"/>
      <c r="C31" s="53" t="s">
        <v>388</v>
      </c>
      <c r="D31" s="57" t="s">
        <v>361</v>
      </c>
      <c r="E31" s="57" t="s">
        <v>1143</v>
      </c>
      <c r="F31" s="57" t="s">
        <v>1005</v>
      </c>
      <c r="G31" s="57" t="s">
        <v>385</v>
      </c>
      <c r="H31" s="49"/>
      <c r="I31" s="49"/>
      <c r="J31" s="49"/>
      <c r="K31" s="49"/>
    </row>
    <row r="32" spans="1:11" ht="14.1" customHeight="1">
      <c r="A32" s="49"/>
      <c r="B32" s="49"/>
      <c r="C32" s="53" t="s">
        <v>387</v>
      </c>
      <c r="D32" s="57" t="s">
        <v>361</v>
      </c>
      <c r="E32" s="57" t="s">
        <v>1734</v>
      </c>
      <c r="F32" s="57" t="s">
        <v>1735</v>
      </c>
      <c r="G32" s="57" t="s">
        <v>1736</v>
      </c>
      <c r="H32" s="49"/>
      <c r="I32" s="49"/>
      <c r="J32" s="49"/>
      <c r="K32" s="49"/>
    </row>
    <row r="33" spans="1:11" ht="14.1" customHeight="1">
      <c r="A33" s="49"/>
      <c r="B33" s="49"/>
      <c r="C33" s="53" t="s">
        <v>22</v>
      </c>
      <c r="D33" s="57" t="s">
        <v>361</v>
      </c>
      <c r="E33" s="57" t="s">
        <v>1737</v>
      </c>
      <c r="F33" s="57" t="s">
        <v>1738</v>
      </c>
      <c r="G33" s="57" t="s">
        <v>1736</v>
      </c>
      <c r="H33" s="49"/>
      <c r="I33" s="49"/>
      <c r="J33" s="49"/>
      <c r="K33" s="49"/>
    </row>
    <row r="34" spans="1:11" ht="14.1" customHeight="1">
      <c r="A34" s="49"/>
      <c r="B34" s="49"/>
      <c r="C34" s="1256" t="s">
        <v>384</v>
      </c>
      <c r="D34" s="1257"/>
      <c r="E34" s="1257"/>
      <c r="F34" s="1257"/>
      <c r="G34" s="1257"/>
      <c r="H34" s="49"/>
      <c r="I34" s="49"/>
      <c r="J34" s="49"/>
      <c r="K34" s="49"/>
    </row>
    <row r="35" spans="1:11" ht="14.1" customHeight="1">
      <c r="A35" s="49"/>
      <c r="B35" s="49"/>
      <c r="C35" s="61"/>
      <c r="D35" s="62">
        <v>2021</v>
      </c>
      <c r="E35" s="62">
        <v>2022</v>
      </c>
      <c r="F35" s="62">
        <v>2023</v>
      </c>
      <c r="G35" s="62">
        <v>2024</v>
      </c>
      <c r="H35" s="49"/>
      <c r="I35" s="49"/>
      <c r="J35" s="49"/>
      <c r="K35" s="49"/>
    </row>
    <row r="36" spans="1:11" ht="14.1" customHeight="1">
      <c r="A36" s="49"/>
      <c r="B36" s="49"/>
      <c r="C36" s="63"/>
      <c r="D36" s="64" t="s">
        <v>7</v>
      </c>
      <c r="E36" s="64" t="s">
        <v>8</v>
      </c>
      <c r="F36" s="64" t="s">
        <v>8</v>
      </c>
      <c r="G36" s="64" t="s">
        <v>8</v>
      </c>
      <c r="H36" s="49"/>
      <c r="I36" s="49"/>
      <c r="J36" s="49"/>
      <c r="K36" s="49"/>
    </row>
    <row r="37" spans="1:11" ht="14.1" customHeight="1">
      <c r="A37" s="49"/>
      <c r="B37" s="49"/>
      <c r="C37" s="65" t="s">
        <v>381</v>
      </c>
      <c r="D37" s="66">
        <v>14550000</v>
      </c>
      <c r="E37" s="66">
        <v>14700000</v>
      </c>
      <c r="F37" s="66">
        <v>14700000</v>
      </c>
      <c r="G37" s="66">
        <v>14900000</v>
      </c>
      <c r="H37" s="49"/>
      <c r="I37" s="49"/>
      <c r="J37" s="49"/>
      <c r="K37" s="49"/>
    </row>
    <row r="38" spans="1:11" ht="14.1" customHeight="1">
      <c r="A38" s="49"/>
      <c r="B38" s="49"/>
      <c r="C38" s="65" t="s">
        <v>370</v>
      </c>
      <c r="D38" s="66">
        <v>14550000</v>
      </c>
      <c r="E38" s="66">
        <v>14700000</v>
      </c>
      <c r="F38" s="66">
        <v>14700000</v>
      </c>
      <c r="G38" s="66">
        <v>14900000</v>
      </c>
      <c r="H38" s="49"/>
      <c r="I38" s="49"/>
      <c r="J38" s="49"/>
      <c r="K38" s="49"/>
    </row>
    <row r="39" spans="1:11" ht="14.1" customHeight="1">
      <c r="A39" s="49"/>
      <c r="B39" s="49"/>
      <c r="C39" s="65" t="s">
        <v>374</v>
      </c>
      <c r="D39" s="66">
        <v>0</v>
      </c>
      <c r="E39" s="66">
        <v>0</v>
      </c>
      <c r="F39" s="66">
        <v>0</v>
      </c>
      <c r="G39" s="66">
        <v>0</v>
      </c>
      <c r="H39" s="49"/>
      <c r="I39" s="49"/>
      <c r="J39" s="49"/>
      <c r="K39" s="49"/>
    </row>
    <row r="40" spans="1:11" ht="14.1" customHeight="1">
      <c r="A40" s="49"/>
      <c r="B40" s="49"/>
      <c r="C40" s="65" t="s">
        <v>380</v>
      </c>
      <c r="D40" s="66">
        <v>2400000</v>
      </c>
      <c r="E40" s="66">
        <v>2600000</v>
      </c>
      <c r="F40" s="66">
        <v>2600000</v>
      </c>
      <c r="G40" s="66">
        <v>2600000</v>
      </c>
      <c r="H40" s="49"/>
      <c r="I40" s="49"/>
      <c r="J40" s="49"/>
      <c r="K40" s="49"/>
    </row>
    <row r="41" spans="1:11" ht="14.1" customHeight="1">
      <c r="A41" s="49"/>
      <c r="B41" s="49"/>
      <c r="C41" s="65" t="s">
        <v>370</v>
      </c>
      <c r="D41" s="66">
        <v>2400000</v>
      </c>
      <c r="E41" s="66">
        <v>2600000</v>
      </c>
      <c r="F41" s="66">
        <v>2600000</v>
      </c>
      <c r="G41" s="66">
        <v>2600000</v>
      </c>
      <c r="H41" s="49"/>
      <c r="I41" s="49"/>
      <c r="J41" s="49"/>
      <c r="K41" s="49"/>
    </row>
    <row r="42" spans="1:11" ht="14.1" customHeight="1">
      <c r="A42" s="49"/>
      <c r="B42" s="49"/>
      <c r="C42" s="65" t="s">
        <v>374</v>
      </c>
      <c r="D42" s="66">
        <v>0</v>
      </c>
      <c r="E42" s="66">
        <v>0</v>
      </c>
      <c r="F42" s="66">
        <v>0</v>
      </c>
      <c r="G42" s="66">
        <v>0</v>
      </c>
      <c r="H42" s="49"/>
      <c r="I42" s="49"/>
      <c r="J42" s="49"/>
      <c r="K42" s="49"/>
    </row>
    <row r="43" spans="1:11" ht="14.1" customHeight="1">
      <c r="A43" s="49"/>
      <c r="B43" s="49"/>
      <c r="C43" s="65" t="s">
        <v>379</v>
      </c>
      <c r="D43" s="66">
        <v>2500000</v>
      </c>
      <c r="E43" s="66">
        <v>2981000</v>
      </c>
      <c r="F43" s="66">
        <v>2200000</v>
      </c>
      <c r="G43" s="66">
        <v>2500000</v>
      </c>
      <c r="H43" s="49"/>
      <c r="I43" s="49"/>
      <c r="J43" s="49"/>
      <c r="K43" s="49"/>
    </row>
    <row r="44" spans="1:11" ht="14.1" customHeight="1">
      <c r="A44" s="49"/>
      <c r="B44" s="49"/>
      <c r="C44" s="65" t="s">
        <v>370</v>
      </c>
      <c r="D44" s="66">
        <v>2500000</v>
      </c>
      <c r="E44" s="66">
        <v>2981000</v>
      </c>
      <c r="F44" s="66">
        <v>2200000</v>
      </c>
      <c r="G44" s="66">
        <v>2500000</v>
      </c>
      <c r="H44" s="49"/>
      <c r="I44" s="49"/>
      <c r="J44" s="49"/>
      <c r="K44" s="49"/>
    </row>
    <row r="45" spans="1:11" ht="14.1" customHeight="1">
      <c r="A45" s="49"/>
      <c r="B45" s="49"/>
      <c r="C45" s="65" t="s">
        <v>374</v>
      </c>
      <c r="D45" s="66">
        <v>0</v>
      </c>
      <c r="E45" s="66">
        <v>0</v>
      </c>
      <c r="F45" s="66">
        <v>0</v>
      </c>
      <c r="G45" s="66">
        <v>0</v>
      </c>
      <c r="H45" s="49"/>
      <c r="I45" s="49"/>
      <c r="J45" s="49"/>
      <c r="K45" s="49"/>
    </row>
    <row r="46" spans="1:11" ht="14.1" customHeight="1">
      <c r="A46" s="49"/>
      <c r="B46" s="49"/>
      <c r="C46" s="65" t="s">
        <v>378</v>
      </c>
      <c r="D46" s="66">
        <v>0</v>
      </c>
      <c r="E46" s="66">
        <v>0</v>
      </c>
      <c r="F46" s="66">
        <v>0</v>
      </c>
      <c r="G46" s="66">
        <v>0</v>
      </c>
      <c r="H46" s="49"/>
      <c r="I46" s="49"/>
      <c r="J46" s="49"/>
      <c r="K46" s="49"/>
    </row>
    <row r="47" spans="1:11" ht="14.1" customHeight="1">
      <c r="A47" s="49"/>
      <c r="B47" s="49"/>
      <c r="C47" s="65" t="s">
        <v>370</v>
      </c>
      <c r="D47" s="66">
        <v>0</v>
      </c>
      <c r="E47" s="66">
        <v>0</v>
      </c>
      <c r="F47" s="66">
        <v>0</v>
      </c>
      <c r="G47" s="66">
        <v>0</v>
      </c>
      <c r="H47" s="49"/>
      <c r="I47" s="49"/>
      <c r="J47" s="49"/>
      <c r="K47" s="49"/>
    </row>
    <row r="48" spans="1:11" ht="14.1" customHeight="1">
      <c r="A48" s="49"/>
      <c r="B48" s="49"/>
      <c r="C48" s="65" t="s">
        <v>374</v>
      </c>
      <c r="D48" s="66">
        <v>0</v>
      </c>
      <c r="E48" s="66">
        <v>0</v>
      </c>
      <c r="F48" s="66">
        <v>0</v>
      </c>
      <c r="G48" s="66">
        <v>0</v>
      </c>
      <c r="H48" s="49"/>
      <c r="I48" s="49"/>
      <c r="J48" s="49"/>
      <c r="K48" s="49"/>
    </row>
    <row r="49" spans="1:11" ht="14.1" customHeight="1">
      <c r="A49" s="49"/>
      <c r="B49" s="49"/>
      <c r="C49" s="65" t="s">
        <v>383</v>
      </c>
      <c r="D49" s="66">
        <v>91000000</v>
      </c>
      <c r="E49" s="66">
        <v>100000000</v>
      </c>
      <c r="F49" s="66">
        <v>100000000</v>
      </c>
      <c r="G49" s="66">
        <v>102000000</v>
      </c>
      <c r="H49" s="49"/>
      <c r="I49" s="49"/>
      <c r="J49" s="49"/>
      <c r="K49" s="49"/>
    </row>
    <row r="50" spans="1:11" ht="14.1" customHeight="1">
      <c r="A50" s="49"/>
      <c r="B50" s="49"/>
      <c r="C50" s="65" t="s">
        <v>370</v>
      </c>
      <c r="D50" s="66">
        <v>91000000</v>
      </c>
      <c r="E50" s="66">
        <v>100000000</v>
      </c>
      <c r="F50" s="66">
        <v>100000000</v>
      </c>
      <c r="G50" s="66">
        <v>102000000</v>
      </c>
      <c r="H50" s="49"/>
      <c r="I50" s="49"/>
      <c r="J50" s="49"/>
      <c r="K50" s="49"/>
    </row>
    <row r="51" spans="1:11" ht="14.1" customHeight="1">
      <c r="A51" s="49"/>
      <c r="B51" s="49"/>
      <c r="C51" s="65" t="s">
        <v>374</v>
      </c>
      <c r="D51" s="66">
        <v>0</v>
      </c>
      <c r="E51" s="66">
        <v>0</v>
      </c>
      <c r="F51" s="66">
        <v>0</v>
      </c>
      <c r="G51" s="66">
        <v>0</v>
      </c>
      <c r="H51" s="49"/>
      <c r="I51" s="49"/>
      <c r="J51" s="49"/>
      <c r="K51" s="49"/>
    </row>
    <row r="52" spans="1:11" ht="14.1" customHeight="1">
      <c r="A52" s="49"/>
      <c r="B52" s="49"/>
      <c r="C52" s="65" t="s">
        <v>376</v>
      </c>
      <c r="D52" s="66">
        <v>0</v>
      </c>
      <c r="E52" s="66">
        <v>0</v>
      </c>
      <c r="F52" s="66">
        <v>0</v>
      </c>
      <c r="G52" s="66">
        <v>0</v>
      </c>
      <c r="H52" s="49"/>
      <c r="I52" s="49"/>
      <c r="J52" s="49"/>
      <c r="K52" s="49"/>
    </row>
    <row r="53" spans="1:11" ht="14.1" customHeight="1">
      <c r="A53" s="49"/>
      <c r="B53" s="49"/>
      <c r="C53" s="65" t="s">
        <v>370</v>
      </c>
      <c r="D53" s="66">
        <v>0</v>
      </c>
      <c r="E53" s="66">
        <v>0</v>
      </c>
      <c r="F53" s="66">
        <v>0</v>
      </c>
      <c r="G53" s="66">
        <v>0</v>
      </c>
      <c r="H53" s="49"/>
      <c r="I53" s="49"/>
      <c r="J53" s="49"/>
      <c r="K53" s="49"/>
    </row>
    <row r="54" spans="1:11" ht="14.1" customHeight="1">
      <c r="A54" s="49"/>
      <c r="B54" s="49"/>
      <c r="C54" s="65" t="s">
        <v>374</v>
      </c>
      <c r="D54" s="66">
        <v>0</v>
      </c>
      <c r="E54" s="66">
        <v>0</v>
      </c>
      <c r="F54" s="66">
        <v>0</v>
      </c>
      <c r="G54" s="66">
        <v>0</v>
      </c>
      <c r="H54" s="49"/>
      <c r="I54" s="49"/>
      <c r="J54" s="49"/>
      <c r="K54" s="49"/>
    </row>
    <row r="55" spans="1:11" ht="14.1" customHeight="1">
      <c r="A55" s="49"/>
      <c r="B55" s="49"/>
      <c r="C55" s="65" t="s">
        <v>375</v>
      </c>
      <c r="D55" s="66">
        <v>150000</v>
      </c>
      <c r="E55" s="66">
        <v>0</v>
      </c>
      <c r="F55" s="66">
        <v>0</v>
      </c>
      <c r="G55" s="66">
        <v>0</v>
      </c>
      <c r="H55" s="49"/>
      <c r="I55" s="49"/>
      <c r="J55" s="49"/>
      <c r="K55" s="49"/>
    </row>
    <row r="56" spans="1:11" ht="14.1" customHeight="1">
      <c r="A56" s="49"/>
      <c r="B56" s="49"/>
      <c r="C56" s="65" t="s">
        <v>370</v>
      </c>
      <c r="D56" s="66">
        <v>150000</v>
      </c>
      <c r="E56" s="66">
        <v>0</v>
      </c>
      <c r="F56" s="66">
        <v>0</v>
      </c>
      <c r="G56" s="66">
        <v>0</v>
      </c>
      <c r="H56" s="49"/>
      <c r="I56" s="49"/>
      <c r="J56" s="49"/>
      <c r="K56" s="49"/>
    </row>
    <row r="57" spans="1:11" ht="14.1" customHeight="1">
      <c r="A57" s="49"/>
      <c r="B57" s="49"/>
      <c r="C57" s="65" t="s">
        <v>374</v>
      </c>
      <c r="D57" s="66">
        <v>0</v>
      </c>
      <c r="E57" s="66">
        <v>0</v>
      </c>
      <c r="F57" s="66">
        <v>0</v>
      </c>
      <c r="G57" s="66">
        <v>0</v>
      </c>
      <c r="H57" s="49"/>
      <c r="I57" s="49"/>
      <c r="J57" s="49"/>
      <c r="K57" s="49"/>
    </row>
    <row r="58" spans="1:11" ht="14.1" customHeight="1">
      <c r="A58" s="49"/>
      <c r="B58" s="49"/>
      <c r="C58" s="65" t="s">
        <v>373</v>
      </c>
      <c r="D58" s="66">
        <v>0</v>
      </c>
      <c r="E58" s="66">
        <v>0</v>
      </c>
      <c r="F58" s="66">
        <v>0</v>
      </c>
      <c r="G58" s="66">
        <v>0</v>
      </c>
      <c r="H58" s="49"/>
      <c r="I58" s="49"/>
      <c r="J58" s="49"/>
      <c r="K58" s="49"/>
    </row>
    <row r="59" spans="1:11" ht="14.1" customHeight="1">
      <c r="A59" s="49"/>
      <c r="B59" s="49"/>
      <c r="C59" s="65" t="s">
        <v>370</v>
      </c>
      <c r="D59" s="66">
        <v>0</v>
      </c>
      <c r="E59" s="66">
        <v>0</v>
      </c>
      <c r="F59" s="66">
        <v>0</v>
      </c>
      <c r="G59" s="66">
        <v>0</v>
      </c>
      <c r="H59" s="49"/>
      <c r="I59" s="49"/>
      <c r="J59" s="49"/>
      <c r="K59" s="49"/>
    </row>
    <row r="60" spans="1:11" ht="14.1" customHeight="1">
      <c r="A60" s="49"/>
      <c r="B60" s="49"/>
      <c r="C60" s="65" t="s">
        <v>369</v>
      </c>
      <c r="D60" s="66">
        <v>0</v>
      </c>
      <c r="E60" s="66">
        <v>0</v>
      </c>
      <c r="F60" s="66">
        <v>0</v>
      </c>
      <c r="G60" s="66">
        <v>0</v>
      </c>
      <c r="H60" s="49"/>
      <c r="I60" s="49"/>
      <c r="J60" s="49"/>
      <c r="K60" s="49"/>
    </row>
    <row r="61" spans="1:11" ht="14.1" customHeight="1">
      <c r="A61" s="49"/>
      <c r="B61" s="49"/>
      <c r="C61" s="65" t="s">
        <v>368</v>
      </c>
      <c r="D61" s="66">
        <v>0</v>
      </c>
      <c r="E61" s="66">
        <v>0</v>
      </c>
      <c r="F61" s="66">
        <v>0</v>
      </c>
      <c r="G61" s="66">
        <v>0</v>
      </c>
      <c r="H61" s="49"/>
      <c r="I61" s="49"/>
      <c r="J61" s="49"/>
      <c r="K61" s="49"/>
    </row>
    <row r="62" spans="1:11" ht="14.1" customHeight="1">
      <c r="A62" s="49"/>
      <c r="B62" s="49"/>
      <c r="C62" s="65" t="s">
        <v>367</v>
      </c>
      <c r="D62" s="66">
        <v>0</v>
      </c>
      <c r="E62" s="66">
        <v>0</v>
      </c>
      <c r="F62" s="66">
        <v>0</v>
      </c>
      <c r="G62" s="66">
        <v>0</v>
      </c>
      <c r="H62" s="49"/>
      <c r="I62" s="49"/>
      <c r="J62" s="49"/>
      <c r="K62" s="49"/>
    </row>
    <row r="63" spans="1:11" ht="14.1" customHeight="1">
      <c r="A63" s="49"/>
      <c r="B63" s="49"/>
      <c r="C63" s="65" t="s">
        <v>366</v>
      </c>
      <c r="D63" s="66">
        <v>0</v>
      </c>
      <c r="E63" s="66">
        <v>0</v>
      </c>
      <c r="F63" s="66">
        <v>0</v>
      </c>
      <c r="G63" s="66">
        <v>0</v>
      </c>
      <c r="H63" s="49"/>
      <c r="I63" s="49"/>
      <c r="J63" s="49"/>
      <c r="K63" s="49"/>
    </row>
    <row r="64" spans="1:11" ht="14.1" customHeight="1">
      <c r="A64" s="49"/>
      <c r="B64" s="49"/>
      <c r="C64" s="65" t="s">
        <v>372</v>
      </c>
      <c r="D64" s="66">
        <v>0</v>
      </c>
      <c r="E64" s="66">
        <v>0</v>
      </c>
      <c r="F64" s="66">
        <v>0</v>
      </c>
      <c r="G64" s="66">
        <v>0</v>
      </c>
      <c r="H64" s="49"/>
      <c r="I64" s="49"/>
      <c r="J64" s="49"/>
      <c r="K64" s="49"/>
    </row>
    <row r="65" spans="1:11" ht="14.1" customHeight="1">
      <c r="A65" s="49"/>
      <c r="B65" s="49"/>
      <c r="C65" s="65" t="s">
        <v>370</v>
      </c>
      <c r="D65" s="66">
        <v>0</v>
      </c>
      <c r="E65" s="66">
        <v>0</v>
      </c>
      <c r="F65" s="66">
        <v>0</v>
      </c>
      <c r="G65" s="66">
        <v>0</v>
      </c>
      <c r="H65" s="49"/>
      <c r="I65" s="49"/>
      <c r="J65" s="49"/>
      <c r="K65" s="49"/>
    </row>
    <row r="66" spans="1:11" ht="14.1" customHeight="1">
      <c r="A66" s="49"/>
      <c r="B66" s="49"/>
      <c r="C66" s="65" t="s">
        <v>369</v>
      </c>
      <c r="D66" s="66">
        <v>0</v>
      </c>
      <c r="E66" s="66">
        <v>0</v>
      </c>
      <c r="F66" s="66">
        <v>0</v>
      </c>
      <c r="G66" s="66">
        <v>0</v>
      </c>
      <c r="H66" s="49"/>
      <c r="I66" s="49"/>
      <c r="J66" s="49"/>
      <c r="K66" s="49"/>
    </row>
    <row r="67" spans="1:11" ht="14.1" customHeight="1">
      <c r="A67" s="49"/>
      <c r="B67" s="49"/>
      <c r="C67" s="65" t="s">
        <v>368</v>
      </c>
      <c r="D67" s="66">
        <v>0</v>
      </c>
      <c r="E67" s="66">
        <v>0</v>
      </c>
      <c r="F67" s="66">
        <v>0</v>
      </c>
      <c r="G67" s="66">
        <v>0</v>
      </c>
      <c r="H67" s="49"/>
      <c r="I67" s="49"/>
      <c r="J67" s="49"/>
      <c r="K67" s="49"/>
    </row>
    <row r="68" spans="1:11" ht="14.1" customHeight="1">
      <c r="A68" s="49"/>
      <c r="B68" s="49"/>
      <c r="C68" s="65" t="s">
        <v>367</v>
      </c>
      <c r="D68" s="66">
        <v>0</v>
      </c>
      <c r="E68" s="66">
        <v>0</v>
      </c>
      <c r="F68" s="66">
        <v>0</v>
      </c>
      <c r="G68" s="66">
        <v>0</v>
      </c>
      <c r="H68" s="49"/>
      <c r="I68" s="49"/>
      <c r="J68" s="49"/>
      <c r="K68" s="49"/>
    </row>
    <row r="69" spans="1:11" ht="14.1" customHeight="1">
      <c r="A69" s="49"/>
      <c r="B69" s="49"/>
      <c r="C69" s="65" t="s">
        <v>366</v>
      </c>
      <c r="D69" s="66">
        <v>0</v>
      </c>
      <c r="E69" s="66">
        <v>0</v>
      </c>
      <c r="F69" s="66">
        <v>0</v>
      </c>
      <c r="G69" s="66">
        <v>0</v>
      </c>
      <c r="H69" s="49"/>
      <c r="I69" s="49"/>
      <c r="J69" s="49"/>
      <c r="K69" s="49"/>
    </row>
    <row r="70" spans="1:11" ht="14.1" customHeight="1">
      <c r="A70" s="49"/>
      <c r="B70" s="49"/>
      <c r="C70" s="65" t="s">
        <v>371</v>
      </c>
      <c r="D70" s="66">
        <v>0</v>
      </c>
      <c r="E70" s="66">
        <v>0</v>
      </c>
      <c r="F70" s="66">
        <v>0</v>
      </c>
      <c r="G70" s="66">
        <v>0</v>
      </c>
      <c r="H70" s="49"/>
      <c r="I70" s="49"/>
      <c r="J70" s="49"/>
      <c r="K70" s="49"/>
    </row>
    <row r="71" spans="1:11" ht="14.1" customHeight="1">
      <c r="A71" s="49"/>
      <c r="B71" s="49"/>
      <c r="C71" s="65" t="s">
        <v>370</v>
      </c>
      <c r="D71" s="66">
        <v>0</v>
      </c>
      <c r="E71" s="66">
        <v>0</v>
      </c>
      <c r="F71" s="66">
        <v>0</v>
      </c>
      <c r="G71" s="66">
        <v>0</v>
      </c>
      <c r="H71" s="49"/>
      <c r="I71" s="49"/>
      <c r="J71" s="49"/>
      <c r="K71" s="49"/>
    </row>
    <row r="72" spans="1:11" ht="14.1" customHeight="1">
      <c r="A72" s="49"/>
      <c r="B72" s="49"/>
      <c r="C72" s="65" t="s">
        <v>369</v>
      </c>
      <c r="D72" s="66">
        <v>0</v>
      </c>
      <c r="E72" s="66">
        <v>0</v>
      </c>
      <c r="F72" s="66">
        <v>0</v>
      </c>
      <c r="G72" s="66">
        <v>0</v>
      </c>
      <c r="H72" s="49"/>
      <c r="I72" s="49"/>
      <c r="J72" s="49"/>
      <c r="K72" s="49"/>
    </row>
    <row r="73" spans="1:11" ht="14.1" customHeight="1">
      <c r="A73" s="49"/>
      <c r="B73" s="49"/>
      <c r="C73" s="65" t="s">
        <v>368</v>
      </c>
      <c r="D73" s="66">
        <v>0</v>
      </c>
      <c r="E73" s="66">
        <v>0</v>
      </c>
      <c r="F73" s="66">
        <v>0</v>
      </c>
      <c r="G73" s="66">
        <v>0</v>
      </c>
      <c r="H73" s="49"/>
      <c r="I73" s="49"/>
      <c r="J73" s="49"/>
      <c r="K73" s="49"/>
    </row>
    <row r="74" spans="1:11" ht="14.1" customHeight="1">
      <c r="A74" s="49"/>
      <c r="B74" s="49"/>
      <c r="C74" s="65" t="s">
        <v>367</v>
      </c>
      <c r="D74" s="66">
        <v>0</v>
      </c>
      <c r="E74" s="66">
        <v>0</v>
      </c>
      <c r="F74" s="66">
        <v>0</v>
      </c>
      <c r="G74" s="66">
        <v>0</v>
      </c>
      <c r="H74" s="49"/>
      <c r="I74" s="49"/>
      <c r="J74" s="49"/>
      <c r="K74" s="49"/>
    </row>
    <row r="75" spans="1:11" ht="14.1" customHeight="1">
      <c r="A75" s="49"/>
      <c r="B75" s="49"/>
      <c r="C75" s="65" t="s">
        <v>366</v>
      </c>
      <c r="D75" s="66">
        <v>0</v>
      </c>
      <c r="E75" s="66">
        <v>0</v>
      </c>
      <c r="F75" s="66">
        <v>0</v>
      </c>
      <c r="G75" s="66">
        <v>0</v>
      </c>
      <c r="H75" s="49"/>
      <c r="I75" s="49"/>
      <c r="J75" s="49"/>
      <c r="K75" s="49"/>
    </row>
    <row r="76" spans="1:11" ht="14.1" customHeight="1">
      <c r="A76" s="49"/>
      <c r="B76" s="49"/>
      <c r="C76" s="65" t="s">
        <v>365</v>
      </c>
      <c r="D76" s="66">
        <v>0</v>
      </c>
      <c r="E76" s="66">
        <v>0</v>
      </c>
      <c r="F76" s="66">
        <v>0</v>
      </c>
      <c r="G76" s="66">
        <v>0</v>
      </c>
      <c r="H76" s="49"/>
      <c r="I76" s="49"/>
      <c r="J76" s="49"/>
      <c r="K76" s="49"/>
    </row>
    <row r="77" spans="1:11" ht="14.1" customHeight="1">
      <c r="A77" s="49"/>
      <c r="B77" s="49"/>
      <c r="C77" s="65" t="s">
        <v>364</v>
      </c>
      <c r="D77" s="66">
        <v>0</v>
      </c>
      <c r="E77" s="66">
        <v>0</v>
      </c>
      <c r="F77" s="66">
        <v>0</v>
      </c>
      <c r="G77" s="66">
        <v>0</v>
      </c>
      <c r="H77" s="49"/>
      <c r="I77" s="49"/>
      <c r="J77" s="49"/>
      <c r="K77" s="49"/>
    </row>
    <row r="78" spans="1:11" ht="14.1" customHeight="1">
      <c r="A78" s="49"/>
      <c r="B78" s="49"/>
      <c r="C78" s="67" t="s">
        <v>147</v>
      </c>
      <c r="D78" s="66">
        <v>110600000</v>
      </c>
      <c r="E78" s="66">
        <v>120281000</v>
      </c>
      <c r="F78" s="66">
        <v>119500000</v>
      </c>
      <c r="G78" s="66">
        <v>122000000</v>
      </c>
      <c r="H78" s="49"/>
      <c r="I78" s="49"/>
      <c r="J78" s="49"/>
      <c r="K78" s="49"/>
    </row>
    <row r="79" spans="1:11">
      <c r="A79" s="49"/>
      <c r="B79" s="49"/>
      <c r="C79" s="59" t="s">
        <v>393</v>
      </c>
      <c r="D79" s="1258" t="s">
        <v>1142</v>
      </c>
      <c r="E79" s="1259"/>
      <c r="F79" s="1259"/>
      <c r="G79" s="1259"/>
      <c r="H79" s="49"/>
      <c r="I79" s="49"/>
      <c r="J79" s="49"/>
      <c r="K79" s="49"/>
    </row>
    <row r="80" spans="1:11" ht="36.950000000000003" customHeight="1">
      <c r="A80" s="49"/>
      <c r="B80" s="49"/>
      <c r="C80" s="60" t="s">
        <v>392</v>
      </c>
      <c r="D80" s="1254" t="s">
        <v>1141</v>
      </c>
      <c r="E80" s="1255"/>
      <c r="F80" s="1255"/>
      <c r="G80" s="1255"/>
      <c r="H80" s="49"/>
      <c r="I80" s="49"/>
      <c r="J80" s="49"/>
      <c r="K80" s="49"/>
    </row>
    <row r="81" spans="1:11">
      <c r="A81" s="49"/>
      <c r="B81" s="49"/>
      <c r="C81" s="60" t="s">
        <v>15</v>
      </c>
      <c r="D81" s="1254" t="s">
        <v>1140</v>
      </c>
      <c r="E81" s="1255"/>
      <c r="F81" s="1255"/>
      <c r="G81" s="1255"/>
      <c r="H81" s="49"/>
      <c r="I81" s="49"/>
      <c r="J81" s="49"/>
      <c r="K81" s="49"/>
    </row>
    <row r="82" spans="1:11" ht="15" customHeight="1">
      <c r="A82" s="49"/>
      <c r="B82" s="49"/>
      <c r="C82" s="61"/>
      <c r="D82" s="62">
        <v>2021</v>
      </c>
      <c r="E82" s="62">
        <v>2022</v>
      </c>
      <c r="F82" s="62">
        <v>2023</v>
      </c>
      <c r="G82" s="62">
        <v>2024</v>
      </c>
      <c r="H82" s="49"/>
      <c r="I82" s="49"/>
      <c r="J82" s="49"/>
      <c r="K82" s="49"/>
    </row>
    <row r="83" spans="1:11" ht="15" customHeight="1">
      <c r="A83" s="49"/>
      <c r="B83" s="49"/>
      <c r="C83" s="63"/>
      <c r="D83" s="64" t="s">
        <v>7</v>
      </c>
      <c r="E83" s="64" t="s">
        <v>8</v>
      </c>
      <c r="F83" s="64" t="s">
        <v>8</v>
      </c>
      <c r="G83" s="64" t="s">
        <v>8</v>
      </c>
      <c r="H83" s="49"/>
      <c r="I83" s="49"/>
      <c r="J83" s="49"/>
      <c r="K83" s="49"/>
    </row>
    <row r="84" spans="1:11" ht="14.1" customHeight="1">
      <c r="A84" s="49"/>
      <c r="B84" s="49"/>
      <c r="C84" s="53" t="s">
        <v>16</v>
      </c>
      <c r="D84" s="57" t="s">
        <v>905</v>
      </c>
      <c r="E84" s="57" t="s">
        <v>419</v>
      </c>
      <c r="F84" s="57" t="s">
        <v>419</v>
      </c>
      <c r="G84" s="57" t="s">
        <v>419</v>
      </c>
      <c r="H84" s="49"/>
      <c r="I84" s="49"/>
      <c r="J84" s="49"/>
      <c r="K84" s="49"/>
    </row>
    <row r="85" spans="1:11" ht="14.1" customHeight="1">
      <c r="A85" s="49"/>
      <c r="B85" s="49"/>
      <c r="C85" s="53" t="s">
        <v>506</v>
      </c>
      <c r="D85" s="57" t="s">
        <v>1739</v>
      </c>
      <c r="E85" s="57" t="s">
        <v>930</v>
      </c>
      <c r="F85" s="57" t="s">
        <v>930</v>
      </c>
      <c r="G85" s="57" t="s">
        <v>930</v>
      </c>
      <c r="H85" s="49"/>
      <c r="I85" s="49"/>
      <c r="J85" s="49"/>
      <c r="K85" s="49"/>
    </row>
    <row r="86" spans="1:11" ht="14.1" customHeight="1">
      <c r="A86" s="49"/>
      <c r="B86" s="49"/>
      <c r="C86" s="53" t="s">
        <v>504</v>
      </c>
      <c r="D86" s="57" t="s">
        <v>1740</v>
      </c>
      <c r="E86" s="57" t="s">
        <v>1139</v>
      </c>
      <c r="F86" s="57" t="s">
        <v>1139</v>
      </c>
      <c r="G86" s="57" t="s">
        <v>1139</v>
      </c>
      <c r="H86" s="49"/>
      <c r="I86" s="49"/>
      <c r="J86" s="49"/>
      <c r="K86" s="49"/>
    </row>
    <row r="87" spans="1:11" ht="14.1" customHeight="1">
      <c r="A87" s="49"/>
      <c r="B87" s="49"/>
      <c r="C87" s="53" t="s">
        <v>388</v>
      </c>
      <c r="D87" s="57" t="s">
        <v>361</v>
      </c>
      <c r="E87" s="57" t="s">
        <v>451</v>
      </c>
      <c r="F87" s="57" t="s">
        <v>385</v>
      </c>
      <c r="G87" s="57" t="s">
        <v>385</v>
      </c>
      <c r="H87" s="49"/>
      <c r="I87" s="49"/>
      <c r="J87" s="49"/>
      <c r="K87" s="49"/>
    </row>
    <row r="88" spans="1:11" ht="14.1" customHeight="1">
      <c r="A88" s="49"/>
      <c r="B88" s="49"/>
      <c r="C88" s="53" t="s">
        <v>387</v>
      </c>
      <c r="D88" s="57" t="s">
        <v>361</v>
      </c>
      <c r="E88" s="57" t="s">
        <v>1741</v>
      </c>
      <c r="F88" s="57" t="s">
        <v>385</v>
      </c>
      <c r="G88" s="57" t="s">
        <v>385</v>
      </c>
      <c r="H88" s="49"/>
      <c r="I88" s="49"/>
      <c r="J88" s="49"/>
      <c r="K88" s="49"/>
    </row>
    <row r="89" spans="1:11" ht="14.1" customHeight="1">
      <c r="A89" s="49"/>
      <c r="B89" s="49"/>
      <c r="C89" s="53" t="s">
        <v>22</v>
      </c>
      <c r="D89" s="57" t="s">
        <v>361</v>
      </c>
      <c r="E89" s="57" t="s">
        <v>1742</v>
      </c>
      <c r="F89" s="57" t="s">
        <v>385</v>
      </c>
      <c r="G89" s="57" t="s">
        <v>385</v>
      </c>
      <c r="H89" s="49"/>
      <c r="I89" s="49"/>
      <c r="J89" s="49"/>
      <c r="K89" s="49"/>
    </row>
    <row r="90" spans="1:11" ht="14.1" customHeight="1">
      <c r="A90" s="49"/>
      <c r="B90" s="49"/>
      <c r="C90" s="1256" t="s">
        <v>384</v>
      </c>
      <c r="D90" s="1257"/>
      <c r="E90" s="1257"/>
      <c r="F90" s="1257"/>
      <c r="G90" s="1257"/>
      <c r="H90" s="49"/>
      <c r="I90" s="49"/>
      <c r="J90" s="49"/>
      <c r="K90" s="49"/>
    </row>
    <row r="91" spans="1:11" ht="14.1" customHeight="1">
      <c r="A91" s="49"/>
      <c r="B91" s="49"/>
      <c r="C91" s="61"/>
      <c r="D91" s="62">
        <v>2021</v>
      </c>
      <c r="E91" s="62">
        <v>2022</v>
      </c>
      <c r="F91" s="62">
        <v>2023</v>
      </c>
      <c r="G91" s="62">
        <v>2024</v>
      </c>
      <c r="H91" s="49"/>
      <c r="I91" s="49"/>
      <c r="J91" s="49"/>
      <c r="K91" s="49"/>
    </row>
    <row r="92" spans="1:11" ht="14.1" customHeight="1">
      <c r="A92" s="49"/>
      <c r="B92" s="49"/>
      <c r="C92" s="63"/>
      <c r="D92" s="64" t="s">
        <v>7</v>
      </c>
      <c r="E92" s="64" t="s">
        <v>8</v>
      </c>
      <c r="F92" s="64" t="s">
        <v>8</v>
      </c>
      <c r="G92" s="64" t="s">
        <v>8</v>
      </c>
      <c r="H92" s="49"/>
      <c r="I92" s="49"/>
      <c r="J92" s="49"/>
      <c r="K92" s="49"/>
    </row>
    <row r="93" spans="1:11" ht="14.1" customHeight="1">
      <c r="A93" s="49"/>
      <c r="B93" s="49"/>
      <c r="C93" s="65" t="s">
        <v>381</v>
      </c>
      <c r="D93" s="66">
        <v>0</v>
      </c>
      <c r="E93" s="66">
        <v>0</v>
      </c>
      <c r="F93" s="66">
        <v>0</v>
      </c>
      <c r="G93" s="66">
        <v>0</v>
      </c>
      <c r="H93" s="49"/>
      <c r="I93" s="49"/>
      <c r="J93" s="49"/>
      <c r="K93" s="49"/>
    </row>
    <row r="94" spans="1:11" ht="14.1" customHeight="1">
      <c r="A94" s="49"/>
      <c r="B94" s="49"/>
      <c r="C94" s="65" t="s">
        <v>370</v>
      </c>
      <c r="D94" s="66">
        <v>0</v>
      </c>
      <c r="E94" s="66">
        <v>0</v>
      </c>
      <c r="F94" s="66">
        <v>0</v>
      </c>
      <c r="G94" s="66">
        <v>0</v>
      </c>
      <c r="H94" s="49"/>
      <c r="I94" s="49"/>
      <c r="J94" s="49"/>
      <c r="K94" s="49"/>
    </row>
    <row r="95" spans="1:11" ht="14.1" customHeight="1">
      <c r="A95" s="49"/>
      <c r="B95" s="49"/>
      <c r="C95" s="65" t="s">
        <v>374</v>
      </c>
      <c r="D95" s="66">
        <v>0</v>
      </c>
      <c r="E95" s="66">
        <v>0</v>
      </c>
      <c r="F95" s="66">
        <v>0</v>
      </c>
      <c r="G95" s="66">
        <v>0</v>
      </c>
      <c r="H95" s="49"/>
      <c r="I95" s="49"/>
      <c r="J95" s="49"/>
      <c r="K95" s="49"/>
    </row>
    <row r="96" spans="1:11" ht="14.1" customHeight="1">
      <c r="A96" s="49"/>
      <c r="B96" s="49"/>
      <c r="C96" s="65" t="s">
        <v>380</v>
      </c>
      <c r="D96" s="66">
        <v>0</v>
      </c>
      <c r="E96" s="66">
        <v>0</v>
      </c>
      <c r="F96" s="66">
        <v>0</v>
      </c>
      <c r="G96" s="66">
        <v>0</v>
      </c>
      <c r="H96" s="49"/>
      <c r="I96" s="49"/>
      <c r="J96" s="49"/>
      <c r="K96" s="49"/>
    </row>
    <row r="97" spans="1:11" ht="14.1" customHeight="1">
      <c r="A97" s="49"/>
      <c r="B97" s="49"/>
      <c r="C97" s="65" t="s">
        <v>370</v>
      </c>
      <c r="D97" s="66">
        <v>0</v>
      </c>
      <c r="E97" s="66">
        <v>0</v>
      </c>
      <c r="F97" s="66">
        <v>0</v>
      </c>
      <c r="G97" s="66">
        <v>0</v>
      </c>
      <c r="H97" s="49"/>
      <c r="I97" s="49"/>
      <c r="J97" s="49"/>
      <c r="K97" s="49"/>
    </row>
    <row r="98" spans="1:11" ht="14.1" customHeight="1">
      <c r="A98" s="49"/>
      <c r="B98" s="49"/>
      <c r="C98" s="65" t="s">
        <v>374</v>
      </c>
      <c r="D98" s="66">
        <v>0</v>
      </c>
      <c r="E98" s="66">
        <v>0</v>
      </c>
      <c r="F98" s="66">
        <v>0</v>
      </c>
      <c r="G98" s="66">
        <v>0</v>
      </c>
      <c r="H98" s="49"/>
      <c r="I98" s="49"/>
      <c r="J98" s="49"/>
      <c r="K98" s="49"/>
    </row>
    <row r="99" spans="1:11" ht="14.1" customHeight="1">
      <c r="A99" s="49"/>
      <c r="B99" s="49"/>
      <c r="C99" s="65" t="s">
        <v>379</v>
      </c>
      <c r="D99" s="66">
        <v>2050000</v>
      </c>
      <c r="E99" s="66">
        <v>2500000</v>
      </c>
      <c r="F99" s="66">
        <v>2500000</v>
      </c>
      <c r="G99" s="66">
        <v>2500000</v>
      </c>
      <c r="H99" s="49"/>
      <c r="I99" s="49"/>
      <c r="J99" s="49"/>
      <c r="K99" s="49"/>
    </row>
    <row r="100" spans="1:11" ht="14.1" customHeight="1">
      <c r="A100" s="49"/>
      <c r="B100" s="49"/>
      <c r="C100" s="65" t="s">
        <v>370</v>
      </c>
      <c r="D100" s="66">
        <v>2050000</v>
      </c>
      <c r="E100" s="66">
        <v>2500000</v>
      </c>
      <c r="F100" s="66">
        <v>2500000</v>
      </c>
      <c r="G100" s="66">
        <v>2500000</v>
      </c>
      <c r="H100" s="49"/>
      <c r="I100" s="49"/>
      <c r="J100" s="49"/>
      <c r="K100" s="49"/>
    </row>
    <row r="101" spans="1:11" ht="14.1" customHeight="1">
      <c r="A101" s="49"/>
      <c r="B101" s="49"/>
      <c r="C101" s="65" t="s">
        <v>374</v>
      </c>
      <c r="D101" s="66">
        <v>0</v>
      </c>
      <c r="E101" s="66">
        <v>0</v>
      </c>
      <c r="F101" s="66">
        <v>0</v>
      </c>
      <c r="G101" s="66">
        <v>0</v>
      </c>
      <c r="H101" s="49"/>
      <c r="I101" s="49"/>
      <c r="J101" s="49"/>
      <c r="K101" s="49"/>
    </row>
    <row r="102" spans="1:11" ht="14.1" customHeight="1">
      <c r="A102" s="49"/>
      <c r="B102" s="49"/>
      <c r="C102" s="65" t="s">
        <v>378</v>
      </c>
      <c r="D102" s="66">
        <v>0</v>
      </c>
      <c r="E102" s="66">
        <v>0</v>
      </c>
      <c r="F102" s="66">
        <v>0</v>
      </c>
      <c r="G102" s="66">
        <v>0</v>
      </c>
      <c r="H102" s="49"/>
      <c r="I102" s="49"/>
      <c r="J102" s="49"/>
      <c r="K102" s="49"/>
    </row>
    <row r="103" spans="1:11" ht="14.1" customHeight="1">
      <c r="A103" s="49"/>
      <c r="B103" s="49"/>
      <c r="C103" s="65" t="s">
        <v>370</v>
      </c>
      <c r="D103" s="66">
        <v>0</v>
      </c>
      <c r="E103" s="66">
        <v>0</v>
      </c>
      <c r="F103" s="66">
        <v>0</v>
      </c>
      <c r="G103" s="66">
        <v>0</v>
      </c>
      <c r="H103" s="49"/>
      <c r="I103" s="49"/>
      <c r="J103" s="49"/>
      <c r="K103" s="49"/>
    </row>
    <row r="104" spans="1:11" ht="14.1" customHeight="1">
      <c r="A104" s="49"/>
      <c r="B104" s="49"/>
      <c r="C104" s="65" t="s">
        <v>374</v>
      </c>
      <c r="D104" s="66">
        <v>0</v>
      </c>
      <c r="E104" s="66">
        <v>0</v>
      </c>
      <c r="F104" s="66">
        <v>0</v>
      </c>
      <c r="G104" s="66">
        <v>0</v>
      </c>
      <c r="H104" s="49"/>
      <c r="I104" s="49"/>
      <c r="J104" s="49"/>
      <c r="K104" s="49"/>
    </row>
    <row r="105" spans="1:11" ht="14.1" customHeight="1">
      <c r="A105" s="49"/>
      <c r="B105" s="49"/>
      <c r="C105" s="65" t="s">
        <v>383</v>
      </c>
      <c r="D105" s="66">
        <v>0</v>
      </c>
      <c r="E105" s="66">
        <v>0</v>
      </c>
      <c r="F105" s="66">
        <v>0</v>
      </c>
      <c r="G105" s="66">
        <v>0</v>
      </c>
      <c r="H105" s="49"/>
      <c r="I105" s="49"/>
      <c r="J105" s="49"/>
      <c r="K105" s="49"/>
    </row>
    <row r="106" spans="1:11" ht="14.1" customHeight="1">
      <c r="A106" s="49"/>
      <c r="B106" s="49"/>
      <c r="C106" s="65" t="s">
        <v>370</v>
      </c>
      <c r="D106" s="66">
        <v>0</v>
      </c>
      <c r="E106" s="66">
        <v>0</v>
      </c>
      <c r="F106" s="66">
        <v>0</v>
      </c>
      <c r="G106" s="66">
        <v>0</v>
      </c>
      <c r="H106" s="49"/>
      <c r="I106" s="49"/>
      <c r="J106" s="49"/>
      <c r="K106" s="49"/>
    </row>
    <row r="107" spans="1:11" ht="14.1" customHeight="1">
      <c r="A107" s="49"/>
      <c r="B107" s="49"/>
      <c r="C107" s="65" t="s">
        <v>374</v>
      </c>
      <c r="D107" s="66">
        <v>0</v>
      </c>
      <c r="E107" s="66">
        <v>0</v>
      </c>
      <c r="F107" s="66">
        <v>0</v>
      </c>
      <c r="G107" s="66">
        <v>0</v>
      </c>
      <c r="H107" s="49"/>
      <c r="I107" s="49"/>
      <c r="J107" s="49"/>
      <c r="K107" s="49"/>
    </row>
    <row r="108" spans="1:11" ht="14.1" customHeight="1">
      <c r="A108" s="49"/>
      <c r="B108" s="49"/>
      <c r="C108" s="65" t="s">
        <v>376</v>
      </c>
      <c r="D108" s="66">
        <v>0</v>
      </c>
      <c r="E108" s="66">
        <v>0</v>
      </c>
      <c r="F108" s="66">
        <v>0</v>
      </c>
      <c r="G108" s="66">
        <v>0</v>
      </c>
      <c r="H108" s="49"/>
      <c r="I108" s="49"/>
      <c r="J108" s="49"/>
      <c r="K108" s="49"/>
    </row>
    <row r="109" spans="1:11" ht="14.1" customHeight="1">
      <c r="A109" s="49"/>
      <c r="B109" s="49"/>
      <c r="C109" s="65" t="s">
        <v>370</v>
      </c>
      <c r="D109" s="66">
        <v>0</v>
      </c>
      <c r="E109" s="66">
        <v>0</v>
      </c>
      <c r="F109" s="66">
        <v>0</v>
      </c>
      <c r="G109" s="66">
        <v>0</v>
      </c>
      <c r="H109" s="49"/>
      <c r="I109" s="49"/>
      <c r="J109" s="49"/>
      <c r="K109" s="49"/>
    </row>
    <row r="110" spans="1:11" ht="14.1" customHeight="1">
      <c r="A110" s="49"/>
      <c r="B110" s="49"/>
      <c r="C110" s="65" t="s">
        <v>374</v>
      </c>
      <c r="D110" s="66">
        <v>0</v>
      </c>
      <c r="E110" s="66">
        <v>0</v>
      </c>
      <c r="F110" s="66">
        <v>0</v>
      </c>
      <c r="G110" s="66">
        <v>0</v>
      </c>
      <c r="H110" s="49"/>
      <c r="I110" s="49"/>
      <c r="J110" s="49"/>
      <c r="K110" s="49"/>
    </row>
    <row r="111" spans="1:11" ht="14.1" customHeight="1">
      <c r="A111" s="49"/>
      <c r="B111" s="49"/>
      <c r="C111" s="65" t="s">
        <v>375</v>
      </c>
      <c r="D111" s="66">
        <v>0</v>
      </c>
      <c r="E111" s="66">
        <v>0</v>
      </c>
      <c r="F111" s="66">
        <v>0</v>
      </c>
      <c r="G111" s="66">
        <v>0</v>
      </c>
      <c r="H111" s="49"/>
      <c r="I111" s="49"/>
      <c r="J111" s="49"/>
      <c r="K111" s="49"/>
    </row>
    <row r="112" spans="1:11" ht="14.1" customHeight="1">
      <c r="A112" s="49"/>
      <c r="B112" s="49"/>
      <c r="C112" s="65" t="s">
        <v>370</v>
      </c>
      <c r="D112" s="66">
        <v>0</v>
      </c>
      <c r="E112" s="66">
        <v>0</v>
      </c>
      <c r="F112" s="66">
        <v>0</v>
      </c>
      <c r="G112" s="66">
        <v>0</v>
      </c>
      <c r="H112" s="49"/>
      <c r="I112" s="49"/>
      <c r="J112" s="49"/>
      <c r="K112" s="49"/>
    </row>
    <row r="113" spans="1:11" ht="14.1" customHeight="1">
      <c r="A113" s="49"/>
      <c r="B113" s="49"/>
      <c r="C113" s="65" t="s">
        <v>374</v>
      </c>
      <c r="D113" s="66">
        <v>0</v>
      </c>
      <c r="E113" s="66">
        <v>0</v>
      </c>
      <c r="F113" s="66">
        <v>0</v>
      </c>
      <c r="G113" s="66">
        <v>0</v>
      </c>
      <c r="H113" s="49"/>
      <c r="I113" s="49"/>
      <c r="J113" s="49"/>
      <c r="K113" s="49"/>
    </row>
    <row r="114" spans="1:11" ht="14.1" customHeight="1">
      <c r="A114" s="49"/>
      <c r="B114" s="49"/>
      <c r="C114" s="65" t="s">
        <v>373</v>
      </c>
      <c r="D114" s="66">
        <v>0</v>
      </c>
      <c r="E114" s="66">
        <v>0</v>
      </c>
      <c r="F114" s="66">
        <v>0</v>
      </c>
      <c r="G114" s="66">
        <v>0</v>
      </c>
      <c r="H114" s="49"/>
      <c r="I114" s="49"/>
      <c r="J114" s="49"/>
      <c r="K114" s="49"/>
    </row>
    <row r="115" spans="1:11" ht="14.1" customHeight="1">
      <c r="A115" s="49"/>
      <c r="B115" s="49"/>
      <c r="C115" s="65" t="s">
        <v>370</v>
      </c>
      <c r="D115" s="66">
        <v>0</v>
      </c>
      <c r="E115" s="66">
        <v>0</v>
      </c>
      <c r="F115" s="66">
        <v>0</v>
      </c>
      <c r="G115" s="66">
        <v>0</v>
      </c>
      <c r="H115" s="49"/>
      <c r="I115" s="49"/>
      <c r="J115" s="49"/>
      <c r="K115" s="49"/>
    </row>
    <row r="116" spans="1:11" ht="14.1" customHeight="1">
      <c r="A116" s="49"/>
      <c r="B116" s="49"/>
      <c r="C116" s="65" t="s">
        <v>369</v>
      </c>
      <c r="D116" s="66">
        <v>0</v>
      </c>
      <c r="E116" s="66">
        <v>0</v>
      </c>
      <c r="F116" s="66">
        <v>0</v>
      </c>
      <c r="G116" s="66">
        <v>0</v>
      </c>
      <c r="H116" s="49"/>
      <c r="I116" s="49"/>
      <c r="J116" s="49"/>
      <c r="K116" s="49"/>
    </row>
    <row r="117" spans="1:11" ht="14.1" customHeight="1">
      <c r="A117" s="49"/>
      <c r="B117" s="49"/>
      <c r="C117" s="65" t="s">
        <v>368</v>
      </c>
      <c r="D117" s="66">
        <v>0</v>
      </c>
      <c r="E117" s="66">
        <v>0</v>
      </c>
      <c r="F117" s="66">
        <v>0</v>
      </c>
      <c r="G117" s="66">
        <v>0</v>
      </c>
      <c r="H117" s="49"/>
      <c r="I117" s="49"/>
      <c r="J117" s="49"/>
      <c r="K117" s="49"/>
    </row>
    <row r="118" spans="1:11" ht="14.1" customHeight="1">
      <c r="A118" s="49"/>
      <c r="B118" s="49"/>
      <c r="C118" s="65" t="s">
        <v>367</v>
      </c>
      <c r="D118" s="66">
        <v>0</v>
      </c>
      <c r="E118" s="66">
        <v>0</v>
      </c>
      <c r="F118" s="66">
        <v>0</v>
      </c>
      <c r="G118" s="66">
        <v>0</v>
      </c>
      <c r="H118" s="49"/>
      <c r="I118" s="49"/>
      <c r="J118" s="49"/>
      <c r="K118" s="49"/>
    </row>
    <row r="119" spans="1:11" ht="14.1" customHeight="1">
      <c r="A119" s="49"/>
      <c r="B119" s="49"/>
      <c r="C119" s="65" t="s">
        <v>366</v>
      </c>
      <c r="D119" s="66">
        <v>0</v>
      </c>
      <c r="E119" s="66">
        <v>0</v>
      </c>
      <c r="F119" s="66">
        <v>0</v>
      </c>
      <c r="G119" s="66">
        <v>0</v>
      </c>
      <c r="H119" s="49"/>
      <c r="I119" s="49"/>
      <c r="J119" s="49"/>
      <c r="K119" s="49"/>
    </row>
    <row r="120" spans="1:11" ht="14.1" customHeight="1">
      <c r="A120" s="49"/>
      <c r="B120" s="49"/>
      <c r="C120" s="65" t="s">
        <v>372</v>
      </c>
      <c r="D120" s="66">
        <v>0</v>
      </c>
      <c r="E120" s="66">
        <v>0</v>
      </c>
      <c r="F120" s="66">
        <v>0</v>
      </c>
      <c r="G120" s="66">
        <v>0</v>
      </c>
      <c r="H120" s="49"/>
      <c r="I120" s="49"/>
      <c r="J120" s="49"/>
      <c r="K120" s="49"/>
    </row>
    <row r="121" spans="1:11" ht="14.1" customHeight="1">
      <c r="A121" s="49"/>
      <c r="B121" s="49"/>
      <c r="C121" s="65" t="s">
        <v>370</v>
      </c>
      <c r="D121" s="66">
        <v>0</v>
      </c>
      <c r="E121" s="66">
        <v>0</v>
      </c>
      <c r="F121" s="66">
        <v>0</v>
      </c>
      <c r="G121" s="66">
        <v>0</v>
      </c>
      <c r="H121" s="49"/>
      <c r="I121" s="49"/>
      <c r="J121" s="49"/>
      <c r="K121" s="49"/>
    </row>
    <row r="122" spans="1:11" ht="14.1" customHeight="1">
      <c r="A122" s="49"/>
      <c r="B122" s="49"/>
      <c r="C122" s="65" t="s">
        <v>369</v>
      </c>
      <c r="D122" s="66">
        <v>0</v>
      </c>
      <c r="E122" s="66">
        <v>0</v>
      </c>
      <c r="F122" s="66">
        <v>0</v>
      </c>
      <c r="G122" s="66">
        <v>0</v>
      </c>
      <c r="H122" s="49"/>
      <c r="I122" s="49"/>
      <c r="J122" s="49"/>
      <c r="K122" s="49"/>
    </row>
    <row r="123" spans="1:11" ht="14.1" customHeight="1">
      <c r="A123" s="49"/>
      <c r="B123" s="49"/>
      <c r="C123" s="65" t="s">
        <v>368</v>
      </c>
      <c r="D123" s="66">
        <v>0</v>
      </c>
      <c r="E123" s="66">
        <v>0</v>
      </c>
      <c r="F123" s="66">
        <v>0</v>
      </c>
      <c r="G123" s="66">
        <v>0</v>
      </c>
      <c r="H123" s="49"/>
      <c r="I123" s="49"/>
      <c r="J123" s="49"/>
      <c r="K123" s="49"/>
    </row>
    <row r="124" spans="1:11" ht="14.1" customHeight="1">
      <c r="A124" s="49"/>
      <c r="B124" s="49"/>
      <c r="C124" s="65" t="s">
        <v>367</v>
      </c>
      <c r="D124" s="66">
        <v>0</v>
      </c>
      <c r="E124" s="66">
        <v>0</v>
      </c>
      <c r="F124" s="66">
        <v>0</v>
      </c>
      <c r="G124" s="66">
        <v>0</v>
      </c>
      <c r="H124" s="49"/>
      <c r="I124" s="49"/>
      <c r="J124" s="49"/>
      <c r="K124" s="49"/>
    </row>
    <row r="125" spans="1:11" ht="14.1" customHeight="1">
      <c r="A125" s="49"/>
      <c r="B125" s="49"/>
      <c r="C125" s="65" t="s">
        <v>366</v>
      </c>
      <c r="D125" s="66">
        <v>0</v>
      </c>
      <c r="E125" s="66">
        <v>0</v>
      </c>
      <c r="F125" s="66">
        <v>0</v>
      </c>
      <c r="G125" s="66">
        <v>0</v>
      </c>
      <c r="H125" s="49"/>
      <c r="I125" s="49"/>
      <c r="J125" s="49"/>
      <c r="K125" s="49"/>
    </row>
    <row r="126" spans="1:11" ht="14.1" customHeight="1">
      <c r="A126" s="49"/>
      <c r="B126" s="49"/>
      <c r="C126" s="65" t="s">
        <v>371</v>
      </c>
      <c r="D126" s="66">
        <v>0</v>
      </c>
      <c r="E126" s="66">
        <v>0</v>
      </c>
      <c r="F126" s="66">
        <v>0</v>
      </c>
      <c r="G126" s="66">
        <v>0</v>
      </c>
      <c r="H126" s="49"/>
      <c r="I126" s="49"/>
      <c r="J126" s="49"/>
      <c r="K126" s="49"/>
    </row>
    <row r="127" spans="1:11" ht="14.1" customHeight="1">
      <c r="A127" s="49"/>
      <c r="B127" s="49"/>
      <c r="C127" s="65" t="s">
        <v>370</v>
      </c>
      <c r="D127" s="66">
        <v>0</v>
      </c>
      <c r="E127" s="66">
        <v>0</v>
      </c>
      <c r="F127" s="66">
        <v>0</v>
      </c>
      <c r="G127" s="66">
        <v>0</v>
      </c>
      <c r="H127" s="49"/>
      <c r="I127" s="49"/>
      <c r="J127" s="49"/>
      <c r="K127" s="49"/>
    </row>
    <row r="128" spans="1:11" ht="14.1" customHeight="1">
      <c r="A128" s="49"/>
      <c r="B128" s="49"/>
      <c r="C128" s="65" t="s">
        <v>369</v>
      </c>
      <c r="D128" s="66">
        <v>0</v>
      </c>
      <c r="E128" s="66">
        <v>0</v>
      </c>
      <c r="F128" s="66">
        <v>0</v>
      </c>
      <c r="G128" s="66">
        <v>0</v>
      </c>
      <c r="H128" s="49"/>
      <c r="I128" s="49"/>
      <c r="J128" s="49"/>
      <c r="K128" s="49"/>
    </row>
    <row r="129" spans="1:11" ht="14.1" customHeight="1">
      <c r="A129" s="49"/>
      <c r="B129" s="49"/>
      <c r="C129" s="65" t="s">
        <v>368</v>
      </c>
      <c r="D129" s="66">
        <v>0</v>
      </c>
      <c r="E129" s="66">
        <v>0</v>
      </c>
      <c r="F129" s="66">
        <v>0</v>
      </c>
      <c r="G129" s="66">
        <v>0</v>
      </c>
      <c r="H129" s="49"/>
      <c r="I129" s="49"/>
      <c r="J129" s="49"/>
      <c r="K129" s="49"/>
    </row>
    <row r="130" spans="1:11" ht="14.1" customHeight="1">
      <c r="A130" s="49"/>
      <c r="B130" s="49"/>
      <c r="C130" s="65" t="s">
        <v>367</v>
      </c>
      <c r="D130" s="66">
        <v>0</v>
      </c>
      <c r="E130" s="66">
        <v>0</v>
      </c>
      <c r="F130" s="66">
        <v>0</v>
      </c>
      <c r="G130" s="66">
        <v>0</v>
      </c>
      <c r="H130" s="49"/>
      <c r="I130" s="49"/>
      <c r="J130" s="49"/>
      <c r="K130" s="49"/>
    </row>
    <row r="131" spans="1:11" ht="14.1" customHeight="1">
      <c r="A131" s="49"/>
      <c r="B131" s="49"/>
      <c r="C131" s="65" t="s">
        <v>366</v>
      </c>
      <c r="D131" s="66">
        <v>0</v>
      </c>
      <c r="E131" s="66">
        <v>0</v>
      </c>
      <c r="F131" s="66">
        <v>0</v>
      </c>
      <c r="G131" s="66">
        <v>0</v>
      </c>
      <c r="H131" s="49"/>
      <c r="I131" s="49"/>
      <c r="J131" s="49"/>
      <c r="K131" s="49"/>
    </row>
    <row r="132" spans="1:11" ht="14.1" customHeight="1">
      <c r="A132" s="49"/>
      <c r="B132" s="49"/>
      <c r="C132" s="65" t="s">
        <v>365</v>
      </c>
      <c r="D132" s="66">
        <v>0</v>
      </c>
      <c r="E132" s="66">
        <v>0</v>
      </c>
      <c r="F132" s="66">
        <v>0</v>
      </c>
      <c r="G132" s="66">
        <v>0</v>
      </c>
      <c r="H132" s="49"/>
      <c r="I132" s="49"/>
      <c r="J132" s="49"/>
      <c r="K132" s="49"/>
    </row>
    <row r="133" spans="1:11" ht="14.1" customHeight="1">
      <c r="A133" s="49"/>
      <c r="B133" s="49"/>
      <c r="C133" s="65" t="s">
        <v>364</v>
      </c>
      <c r="D133" s="66">
        <v>0</v>
      </c>
      <c r="E133" s="66">
        <v>0</v>
      </c>
      <c r="F133" s="66">
        <v>0</v>
      </c>
      <c r="G133" s="66">
        <v>0</v>
      </c>
      <c r="H133" s="49"/>
      <c r="I133" s="49"/>
      <c r="J133" s="49"/>
      <c r="K133" s="49"/>
    </row>
    <row r="134" spans="1:11" ht="14.1" customHeight="1">
      <c r="A134" s="49"/>
      <c r="B134" s="49"/>
      <c r="C134" s="67" t="s">
        <v>147</v>
      </c>
      <c r="D134" s="66">
        <v>2050000</v>
      </c>
      <c r="E134" s="66">
        <v>2500000</v>
      </c>
      <c r="F134" s="66">
        <v>2500000</v>
      </c>
      <c r="G134" s="66">
        <v>2500000</v>
      </c>
      <c r="H134" s="49"/>
      <c r="I134" s="49"/>
      <c r="J134" s="49"/>
      <c r="K134" s="49"/>
    </row>
    <row r="135" spans="1:11" ht="14.1" customHeight="1">
      <c r="A135" s="49"/>
      <c r="B135" s="49"/>
      <c r="C135" s="1246" t="s">
        <v>44</v>
      </c>
      <c r="D135" s="1247"/>
      <c r="E135" s="1247"/>
      <c r="F135" s="1247"/>
      <c r="G135" s="1247"/>
      <c r="H135" s="49"/>
      <c r="I135" s="49"/>
      <c r="J135" s="49"/>
      <c r="K135" s="49"/>
    </row>
    <row r="136" spans="1:11" ht="14.1" customHeight="1">
      <c r="A136" s="49"/>
      <c r="B136" s="49"/>
      <c r="C136" s="58" t="s">
        <v>1138</v>
      </c>
      <c r="D136" s="1246" t="s">
        <v>200</v>
      </c>
      <c r="E136" s="1247"/>
      <c r="F136" s="1247"/>
      <c r="G136" s="1247"/>
      <c r="H136" s="49"/>
      <c r="I136" s="49"/>
      <c r="J136" s="49"/>
      <c r="K136" s="49"/>
    </row>
    <row r="137" spans="1:11" ht="14.1" customHeight="1">
      <c r="A137" s="49"/>
      <c r="B137" s="49"/>
      <c r="C137" s="59" t="s">
        <v>393</v>
      </c>
      <c r="D137" s="1258" t="s">
        <v>1137</v>
      </c>
      <c r="E137" s="1259"/>
      <c r="F137" s="1259"/>
      <c r="G137" s="1259"/>
      <c r="H137" s="49"/>
      <c r="I137" s="49"/>
      <c r="J137" s="49"/>
      <c r="K137" s="49"/>
    </row>
    <row r="138" spans="1:11" ht="14.1" customHeight="1">
      <c r="A138" s="49"/>
      <c r="B138" s="49"/>
      <c r="C138" s="60" t="s">
        <v>392</v>
      </c>
      <c r="D138" s="1254" t="s">
        <v>1136</v>
      </c>
      <c r="E138" s="1255"/>
      <c r="F138" s="1255"/>
      <c r="G138" s="1255"/>
      <c r="H138" s="49"/>
      <c r="I138" s="49"/>
      <c r="J138" s="49"/>
      <c r="K138" s="49"/>
    </row>
    <row r="139" spans="1:11" ht="14.1" customHeight="1">
      <c r="A139" s="49"/>
      <c r="B139" s="49"/>
      <c r="C139" s="60" t="s">
        <v>15</v>
      </c>
      <c r="D139" s="1254" t="s">
        <v>1135</v>
      </c>
      <c r="E139" s="1255"/>
      <c r="F139" s="1255"/>
      <c r="G139" s="1255"/>
      <c r="H139" s="49"/>
      <c r="I139" s="49"/>
      <c r="J139" s="49"/>
      <c r="K139" s="49"/>
    </row>
    <row r="140" spans="1:11" ht="15" customHeight="1">
      <c r="A140" s="49"/>
      <c r="B140" s="49"/>
      <c r="C140" s="61"/>
      <c r="D140" s="62">
        <v>2021</v>
      </c>
      <c r="E140" s="62">
        <v>2022</v>
      </c>
      <c r="F140" s="62">
        <v>2023</v>
      </c>
      <c r="G140" s="62">
        <v>2024</v>
      </c>
      <c r="H140" s="49"/>
      <c r="I140" s="49"/>
      <c r="J140" s="49"/>
      <c r="K140" s="49"/>
    </row>
    <row r="141" spans="1:11" ht="15" customHeight="1">
      <c r="A141" s="49"/>
      <c r="B141" s="49"/>
      <c r="C141" s="63"/>
      <c r="D141" s="64" t="s">
        <v>7</v>
      </c>
      <c r="E141" s="64" t="s">
        <v>8</v>
      </c>
      <c r="F141" s="64" t="s">
        <v>8</v>
      </c>
      <c r="G141" s="64" t="s">
        <v>8</v>
      </c>
      <c r="H141" s="49"/>
      <c r="I141" s="49"/>
      <c r="J141" s="49"/>
      <c r="K141" s="49"/>
    </row>
    <row r="142" spans="1:11" ht="14.1" customHeight="1">
      <c r="A142" s="49"/>
      <c r="B142" s="49"/>
      <c r="C142" s="53" t="s">
        <v>16</v>
      </c>
      <c r="D142" s="57" t="s">
        <v>395</v>
      </c>
      <c r="E142" s="57" t="s">
        <v>1097</v>
      </c>
      <c r="F142" s="57" t="s">
        <v>398</v>
      </c>
      <c r="G142" s="57" t="s">
        <v>1097</v>
      </c>
      <c r="H142" s="49"/>
      <c r="I142" s="49"/>
      <c r="J142" s="49"/>
      <c r="K142" s="49"/>
    </row>
    <row r="143" spans="1:11" ht="14.1" customHeight="1">
      <c r="A143" s="49"/>
      <c r="B143" s="49"/>
      <c r="C143" s="53" t="s">
        <v>506</v>
      </c>
      <c r="D143" s="57" t="s">
        <v>518</v>
      </c>
      <c r="E143" s="57" t="s">
        <v>518</v>
      </c>
      <c r="F143" s="57" t="s">
        <v>518</v>
      </c>
      <c r="G143" s="57" t="s">
        <v>518</v>
      </c>
      <c r="H143" s="49"/>
      <c r="I143" s="49"/>
      <c r="J143" s="49"/>
      <c r="K143" s="49"/>
    </row>
    <row r="144" spans="1:11" ht="14.1" customHeight="1">
      <c r="A144" s="49"/>
      <c r="B144" s="49"/>
      <c r="C144" s="53" t="s">
        <v>504</v>
      </c>
      <c r="D144" s="57" t="s">
        <v>664</v>
      </c>
      <c r="E144" s="57" t="s">
        <v>390</v>
      </c>
      <c r="F144" s="57" t="s">
        <v>389</v>
      </c>
      <c r="G144" s="57" t="s">
        <v>390</v>
      </c>
      <c r="H144" s="49"/>
      <c r="I144" s="49"/>
      <c r="J144" s="49"/>
      <c r="K144" s="49"/>
    </row>
    <row r="145" spans="1:11" ht="14.1" customHeight="1">
      <c r="A145" s="49"/>
      <c r="B145" s="49"/>
      <c r="C145" s="53" t="s">
        <v>388</v>
      </c>
      <c r="D145" s="57" t="s">
        <v>361</v>
      </c>
      <c r="E145" s="57" t="s">
        <v>411</v>
      </c>
      <c r="F145" s="57" t="s">
        <v>668</v>
      </c>
      <c r="G145" s="57" t="s">
        <v>386</v>
      </c>
      <c r="H145" s="49"/>
      <c r="I145" s="49"/>
      <c r="J145" s="49"/>
      <c r="K145" s="49"/>
    </row>
    <row r="146" spans="1:11" ht="14.1" customHeight="1">
      <c r="A146" s="49"/>
      <c r="B146" s="49"/>
      <c r="C146" s="53" t="s">
        <v>387</v>
      </c>
      <c r="D146" s="57" t="s">
        <v>361</v>
      </c>
      <c r="E146" s="57" t="s">
        <v>385</v>
      </c>
      <c r="F146" s="57" t="s">
        <v>385</v>
      </c>
      <c r="G146" s="57" t="s">
        <v>385</v>
      </c>
      <c r="H146" s="49"/>
      <c r="I146" s="49"/>
      <c r="J146" s="49"/>
      <c r="K146" s="49"/>
    </row>
    <row r="147" spans="1:11" ht="14.1" customHeight="1">
      <c r="A147" s="49"/>
      <c r="B147" s="49"/>
      <c r="C147" s="53" t="s">
        <v>22</v>
      </c>
      <c r="D147" s="57" t="s">
        <v>361</v>
      </c>
      <c r="E147" s="57" t="s">
        <v>1007</v>
      </c>
      <c r="F147" s="57" t="s">
        <v>386</v>
      </c>
      <c r="G147" s="57" t="s">
        <v>668</v>
      </c>
      <c r="H147" s="49"/>
      <c r="I147" s="49"/>
      <c r="J147" s="49"/>
      <c r="K147" s="49"/>
    </row>
    <row r="148" spans="1:11" ht="14.1" customHeight="1">
      <c r="A148" s="49"/>
      <c r="B148" s="49"/>
      <c r="C148" s="1256" t="s">
        <v>384</v>
      </c>
      <c r="D148" s="1257"/>
      <c r="E148" s="1257"/>
      <c r="F148" s="1257"/>
      <c r="G148" s="1257"/>
      <c r="H148" s="49"/>
      <c r="I148" s="49"/>
      <c r="J148" s="49"/>
      <c r="K148" s="49"/>
    </row>
    <row r="149" spans="1:11" ht="14.1" customHeight="1">
      <c r="A149" s="49"/>
      <c r="B149" s="49"/>
      <c r="C149" s="61"/>
      <c r="D149" s="62">
        <v>2021</v>
      </c>
      <c r="E149" s="62">
        <v>2022</v>
      </c>
      <c r="F149" s="62">
        <v>2023</v>
      </c>
      <c r="G149" s="62">
        <v>2024</v>
      </c>
      <c r="H149" s="49"/>
      <c r="I149" s="49"/>
      <c r="J149" s="49"/>
      <c r="K149" s="49"/>
    </row>
    <row r="150" spans="1:11" ht="14.1" customHeight="1">
      <c r="A150" s="49"/>
      <c r="B150" s="49"/>
      <c r="C150" s="63"/>
      <c r="D150" s="64" t="s">
        <v>7</v>
      </c>
      <c r="E150" s="64" t="s">
        <v>8</v>
      </c>
      <c r="F150" s="64" t="s">
        <v>8</v>
      </c>
      <c r="G150" s="64" t="s">
        <v>8</v>
      </c>
      <c r="H150" s="49"/>
      <c r="I150" s="49"/>
      <c r="J150" s="49"/>
      <c r="K150" s="49"/>
    </row>
    <row r="151" spans="1:11" ht="14.1" customHeight="1">
      <c r="A151" s="49"/>
      <c r="B151" s="49"/>
      <c r="C151" s="65" t="s">
        <v>381</v>
      </c>
      <c r="D151" s="66">
        <v>0</v>
      </c>
      <c r="E151" s="66">
        <v>0</v>
      </c>
      <c r="F151" s="66">
        <v>0</v>
      </c>
      <c r="G151" s="66">
        <v>0</v>
      </c>
      <c r="H151" s="49"/>
      <c r="I151" s="49"/>
      <c r="J151" s="49"/>
      <c r="K151" s="49"/>
    </row>
    <row r="152" spans="1:11" ht="14.1" customHeight="1">
      <c r="A152" s="49"/>
      <c r="B152" s="49"/>
      <c r="C152" s="65" t="s">
        <v>370</v>
      </c>
      <c r="D152" s="66">
        <v>0</v>
      </c>
      <c r="E152" s="66">
        <v>0</v>
      </c>
      <c r="F152" s="66">
        <v>0</v>
      </c>
      <c r="G152" s="66">
        <v>0</v>
      </c>
      <c r="H152" s="49"/>
      <c r="I152" s="49"/>
      <c r="J152" s="49"/>
      <c r="K152" s="49"/>
    </row>
    <row r="153" spans="1:11" ht="14.1" customHeight="1">
      <c r="A153" s="49"/>
      <c r="B153" s="49"/>
      <c r="C153" s="65" t="s">
        <v>374</v>
      </c>
      <c r="D153" s="66">
        <v>0</v>
      </c>
      <c r="E153" s="66">
        <v>0</v>
      </c>
      <c r="F153" s="66">
        <v>0</v>
      </c>
      <c r="G153" s="66">
        <v>0</v>
      </c>
      <c r="H153" s="49"/>
      <c r="I153" s="49"/>
      <c r="J153" s="49"/>
      <c r="K153" s="49"/>
    </row>
    <row r="154" spans="1:11" ht="14.1" customHeight="1">
      <c r="A154" s="49"/>
      <c r="B154" s="49"/>
      <c r="C154" s="65" t="s">
        <v>380</v>
      </c>
      <c r="D154" s="66">
        <v>0</v>
      </c>
      <c r="E154" s="66">
        <v>0</v>
      </c>
      <c r="F154" s="66">
        <v>0</v>
      </c>
      <c r="G154" s="66">
        <v>0</v>
      </c>
      <c r="H154" s="49"/>
      <c r="I154" s="49"/>
      <c r="J154" s="49"/>
      <c r="K154" s="49"/>
    </row>
    <row r="155" spans="1:11" ht="14.1" customHeight="1">
      <c r="A155" s="49"/>
      <c r="B155" s="49"/>
      <c r="C155" s="65" t="s">
        <v>370</v>
      </c>
      <c r="D155" s="66">
        <v>0</v>
      </c>
      <c r="E155" s="66">
        <v>0</v>
      </c>
      <c r="F155" s="66">
        <v>0</v>
      </c>
      <c r="G155" s="66">
        <v>0</v>
      </c>
      <c r="H155" s="49"/>
      <c r="I155" s="49"/>
      <c r="J155" s="49"/>
      <c r="K155" s="49"/>
    </row>
    <row r="156" spans="1:11" ht="14.1" customHeight="1">
      <c r="A156" s="49"/>
      <c r="B156" s="49"/>
      <c r="C156" s="65" t="s">
        <v>374</v>
      </c>
      <c r="D156" s="66">
        <v>0</v>
      </c>
      <c r="E156" s="66">
        <v>0</v>
      </c>
      <c r="F156" s="66">
        <v>0</v>
      </c>
      <c r="G156" s="66">
        <v>0</v>
      </c>
      <c r="H156" s="49"/>
      <c r="I156" s="49"/>
      <c r="J156" s="49"/>
      <c r="K156" s="49"/>
    </row>
    <row r="157" spans="1:11" ht="14.1" customHeight="1">
      <c r="A157" s="49"/>
      <c r="B157" s="49"/>
      <c r="C157" s="65" t="s">
        <v>379</v>
      </c>
      <c r="D157" s="66">
        <v>0</v>
      </c>
      <c r="E157" s="66">
        <v>0</v>
      </c>
      <c r="F157" s="66">
        <v>0</v>
      </c>
      <c r="G157" s="66">
        <v>0</v>
      </c>
      <c r="H157" s="49"/>
      <c r="I157" s="49"/>
      <c r="J157" s="49"/>
      <c r="K157" s="49"/>
    </row>
    <row r="158" spans="1:11" ht="14.1" customHeight="1">
      <c r="A158" s="49"/>
      <c r="B158" s="49"/>
      <c r="C158" s="65" t="s">
        <v>370</v>
      </c>
      <c r="D158" s="66">
        <v>0</v>
      </c>
      <c r="E158" s="66">
        <v>0</v>
      </c>
      <c r="F158" s="66">
        <v>0</v>
      </c>
      <c r="G158" s="66">
        <v>0</v>
      </c>
      <c r="H158" s="49"/>
      <c r="I158" s="49"/>
      <c r="J158" s="49"/>
      <c r="K158" s="49"/>
    </row>
    <row r="159" spans="1:11" ht="14.1" customHeight="1">
      <c r="A159" s="49"/>
      <c r="B159" s="49"/>
      <c r="C159" s="65" t="s">
        <v>374</v>
      </c>
      <c r="D159" s="66">
        <v>0</v>
      </c>
      <c r="E159" s="66">
        <v>0</v>
      </c>
      <c r="F159" s="66">
        <v>0</v>
      </c>
      <c r="G159" s="66">
        <v>0</v>
      </c>
      <c r="H159" s="49"/>
      <c r="I159" s="49"/>
      <c r="J159" s="49"/>
      <c r="K159" s="49"/>
    </row>
    <row r="160" spans="1:11" ht="14.1" customHeight="1">
      <c r="A160" s="49"/>
      <c r="B160" s="49"/>
      <c r="C160" s="65" t="s">
        <v>378</v>
      </c>
      <c r="D160" s="66">
        <v>0</v>
      </c>
      <c r="E160" s="66">
        <v>0</v>
      </c>
      <c r="F160" s="66">
        <v>0</v>
      </c>
      <c r="G160" s="66">
        <v>0</v>
      </c>
      <c r="H160" s="49"/>
      <c r="I160" s="49"/>
      <c r="J160" s="49"/>
      <c r="K160" s="49"/>
    </row>
    <row r="161" spans="1:11" ht="14.1" customHeight="1">
      <c r="A161" s="49"/>
      <c r="B161" s="49"/>
      <c r="C161" s="65" t="s">
        <v>370</v>
      </c>
      <c r="D161" s="66">
        <v>0</v>
      </c>
      <c r="E161" s="66">
        <v>0</v>
      </c>
      <c r="F161" s="66">
        <v>0</v>
      </c>
      <c r="G161" s="66">
        <v>0</v>
      </c>
      <c r="H161" s="49"/>
      <c r="I161" s="49"/>
      <c r="J161" s="49"/>
      <c r="K161" s="49"/>
    </row>
    <row r="162" spans="1:11" ht="14.1" customHeight="1">
      <c r="A162" s="49"/>
      <c r="B162" s="49"/>
      <c r="C162" s="65" t="s">
        <v>374</v>
      </c>
      <c r="D162" s="66">
        <v>0</v>
      </c>
      <c r="E162" s="66">
        <v>0</v>
      </c>
      <c r="F162" s="66">
        <v>0</v>
      </c>
      <c r="G162" s="66">
        <v>0</v>
      </c>
      <c r="H162" s="49"/>
      <c r="I162" s="49"/>
      <c r="J162" s="49"/>
      <c r="K162" s="49"/>
    </row>
    <row r="163" spans="1:11" ht="14.1" customHeight="1">
      <c r="A163" s="49"/>
      <c r="B163" s="49"/>
      <c r="C163" s="65" t="s">
        <v>383</v>
      </c>
      <c r="D163" s="66">
        <v>0</v>
      </c>
      <c r="E163" s="66">
        <v>0</v>
      </c>
      <c r="F163" s="66">
        <v>0</v>
      </c>
      <c r="G163" s="66">
        <v>0</v>
      </c>
      <c r="H163" s="49"/>
      <c r="I163" s="49"/>
      <c r="J163" s="49"/>
      <c r="K163" s="49"/>
    </row>
    <row r="164" spans="1:11" ht="14.1" customHeight="1">
      <c r="A164" s="49"/>
      <c r="B164" s="49"/>
      <c r="C164" s="65" t="s">
        <v>370</v>
      </c>
      <c r="D164" s="66">
        <v>0</v>
      </c>
      <c r="E164" s="66">
        <v>0</v>
      </c>
      <c r="F164" s="66">
        <v>0</v>
      </c>
      <c r="G164" s="66">
        <v>0</v>
      </c>
      <c r="H164" s="49"/>
      <c r="I164" s="49"/>
      <c r="J164" s="49"/>
      <c r="K164" s="49"/>
    </row>
    <row r="165" spans="1:11" ht="14.1" customHeight="1">
      <c r="A165" s="49"/>
      <c r="B165" s="49"/>
      <c r="C165" s="65" t="s">
        <v>374</v>
      </c>
      <c r="D165" s="66">
        <v>0</v>
      </c>
      <c r="E165" s="66">
        <v>0</v>
      </c>
      <c r="F165" s="66">
        <v>0</v>
      </c>
      <c r="G165" s="66">
        <v>0</v>
      </c>
      <c r="H165" s="49"/>
      <c r="I165" s="49"/>
      <c r="J165" s="49"/>
      <c r="K165" s="49"/>
    </row>
    <row r="166" spans="1:11" ht="14.1" customHeight="1">
      <c r="A166" s="49"/>
      <c r="B166" s="49"/>
      <c r="C166" s="65" t="s">
        <v>376</v>
      </c>
      <c r="D166" s="66">
        <v>0</v>
      </c>
      <c r="E166" s="66">
        <v>0</v>
      </c>
      <c r="F166" s="66">
        <v>0</v>
      </c>
      <c r="G166" s="66">
        <v>0</v>
      </c>
      <c r="H166" s="49"/>
      <c r="I166" s="49"/>
      <c r="J166" s="49"/>
      <c r="K166" s="49"/>
    </row>
    <row r="167" spans="1:11" ht="14.1" customHeight="1">
      <c r="A167" s="49"/>
      <c r="B167" s="49"/>
      <c r="C167" s="65" t="s">
        <v>370</v>
      </c>
      <c r="D167" s="66">
        <v>0</v>
      </c>
      <c r="E167" s="66">
        <v>0</v>
      </c>
      <c r="F167" s="66">
        <v>0</v>
      </c>
      <c r="G167" s="66">
        <v>0</v>
      </c>
      <c r="H167" s="49"/>
      <c r="I167" s="49"/>
      <c r="J167" s="49"/>
      <c r="K167" s="49"/>
    </row>
    <row r="168" spans="1:11" ht="14.1" customHeight="1">
      <c r="A168" s="49"/>
      <c r="B168" s="49"/>
      <c r="C168" s="65" t="s">
        <v>374</v>
      </c>
      <c r="D168" s="66">
        <v>0</v>
      </c>
      <c r="E168" s="66">
        <v>0</v>
      </c>
      <c r="F168" s="66">
        <v>0</v>
      </c>
      <c r="G168" s="66">
        <v>0</v>
      </c>
      <c r="H168" s="49"/>
      <c r="I168" s="49"/>
      <c r="J168" s="49"/>
      <c r="K168" s="49"/>
    </row>
    <row r="169" spans="1:11" ht="14.1" customHeight="1">
      <c r="A169" s="49"/>
      <c r="B169" s="49"/>
      <c r="C169" s="65" t="s">
        <v>375</v>
      </c>
      <c r="D169" s="66">
        <v>0</v>
      </c>
      <c r="E169" s="66">
        <v>0</v>
      </c>
      <c r="F169" s="66">
        <v>0</v>
      </c>
      <c r="G169" s="66">
        <v>0</v>
      </c>
      <c r="H169" s="49"/>
      <c r="I169" s="49"/>
      <c r="J169" s="49"/>
      <c r="K169" s="49"/>
    </row>
    <row r="170" spans="1:11" ht="14.1" customHeight="1">
      <c r="A170" s="49"/>
      <c r="B170" s="49"/>
      <c r="C170" s="65" t="s">
        <v>370</v>
      </c>
      <c r="D170" s="66">
        <v>0</v>
      </c>
      <c r="E170" s="66">
        <v>0</v>
      </c>
      <c r="F170" s="66">
        <v>0</v>
      </c>
      <c r="G170" s="66">
        <v>0</v>
      </c>
      <c r="H170" s="49"/>
      <c r="I170" s="49"/>
      <c r="J170" s="49"/>
      <c r="K170" s="49"/>
    </row>
    <row r="171" spans="1:11" ht="14.1" customHeight="1">
      <c r="A171" s="49"/>
      <c r="B171" s="49"/>
      <c r="C171" s="65" t="s">
        <v>374</v>
      </c>
      <c r="D171" s="66">
        <v>0</v>
      </c>
      <c r="E171" s="66">
        <v>0</v>
      </c>
      <c r="F171" s="66">
        <v>0</v>
      </c>
      <c r="G171" s="66">
        <v>0</v>
      </c>
      <c r="H171" s="49"/>
      <c r="I171" s="49"/>
      <c r="J171" s="49"/>
      <c r="K171" s="49"/>
    </row>
    <row r="172" spans="1:11" ht="14.1" customHeight="1">
      <c r="A172" s="49"/>
      <c r="B172" s="49"/>
      <c r="C172" s="65" t="s">
        <v>373</v>
      </c>
      <c r="D172" s="66">
        <v>0</v>
      </c>
      <c r="E172" s="66">
        <v>0</v>
      </c>
      <c r="F172" s="66">
        <v>0</v>
      </c>
      <c r="G172" s="66">
        <v>0</v>
      </c>
      <c r="H172" s="49"/>
      <c r="I172" s="49"/>
      <c r="J172" s="49"/>
      <c r="K172" s="49"/>
    </row>
    <row r="173" spans="1:11" ht="14.1" customHeight="1">
      <c r="A173" s="49"/>
      <c r="B173" s="49"/>
      <c r="C173" s="65" t="s">
        <v>370</v>
      </c>
      <c r="D173" s="66">
        <v>0</v>
      </c>
      <c r="E173" s="66">
        <v>0</v>
      </c>
      <c r="F173" s="66">
        <v>0</v>
      </c>
      <c r="G173" s="66">
        <v>0</v>
      </c>
      <c r="H173" s="49"/>
      <c r="I173" s="49"/>
      <c r="J173" s="49"/>
      <c r="K173" s="49"/>
    </row>
    <row r="174" spans="1:11" ht="14.1" customHeight="1">
      <c r="A174" s="49"/>
      <c r="B174" s="49"/>
      <c r="C174" s="65" t="s">
        <v>369</v>
      </c>
      <c r="D174" s="66">
        <v>0</v>
      </c>
      <c r="E174" s="66">
        <v>0</v>
      </c>
      <c r="F174" s="66">
        <v>0</v>
      </c>
      <c r="G174" s="66">
        <v>0</v>
      </c>
      <c r="H174" s="49"/>
      <c r="I174" s="49"/>
      <c r="J174" s="49"/>
      <c r="K174" s="49"/>
    </row>
    <row r="175" spans="1:11" ht="14.1" customHeight="1">
      <c r="A175" s="49"/>
      <c r="B175" s="49"/>
      <c r="C175" s="65" t="s">
        <v>368</v>
      </c>
      <c r="D175" s="66">
        <v>0</v>
      </c>
      <c r="E175" s="66">
        <v>0</v>
      </c>
      <c r="F175" s="66">
        <v>0</v>
      </c>
      <c r="G175" s="66">
        <v>0</v>
      </c>
      <c r="H175" s="49"/>
      <c r="I175" s="49"/>
      <c r="J175" s="49"/>
      <c r="K175" s="49"/>
    </row>
    <row r="176" spans="1:11" ht="14.1" customHeight="1">
      <c r="A176" s="49"/>
      <c r="B176" s="49"/>
      <c r="C176" s="65" t="s">
        <v>367</v>
      </c>
      <c r="D176" s="66">
        <v>0</v>
      </c>
      <c r="E176" s="66">
        <v>0</v>
      </c>
      <c r="F176" s="66">
        <v>0</v>
      </c>
      <c r="G176" s="66">
        <v>0</v>
      </c>
      <c r="H176" s="49"/>
      <c r="I176" s="49"/>
      <c r="J176" s="49"/>
      <c r="K176" s="49"/>
    </row>
    <row r="177" spans="1:11" ht="14.1" customHeight="1">
      <c r="A177" s="49"/>
      <c r="B177" s="49"/>
      <c r="C177" s="65" t="s">
        <v>366</v>
      </c>
      <c r="D177" s="66">
        <v>0</v>
      </c>
      <c r="E177" s="66">
        <v>0</v>
      </c>
      <c r="F177" s="66">
        <v>0</v>
      </c>
      <c r="G177" s="66">
        <v>0</v>
      </c>
      <c r="H177" s="49"/>
      <c r="I177" s="49"/>
      <c r="J177" s="49"/>
      <c r="K177" s="49"/>
    </row>
    <row r="178" spans="1:11" ht="14.1" customHeight="1">
      <c r="A178" s="49"/>
      <c r="B178" s="49"/>
      <c r="C178" s="65" t="s">
        <v>372</v>
      </c>
      <c r="D178" s="66">
        <v>1000000</v>
      </c>
      <c r="E178" s="66">
        <v>1000000</v>
      </c>
      <c r="F178" s="66">
        <v>1000000</v>
      </c>
      <c r="G178" s="66">
        <v>1000000</v>
      </c>
      <c r="H178" s="49"/>
      <c r="I178" s="49"/>
      <c r="J178" s="49"/>
      <c r="K178" s="49"/>
    </row>
    <row r="179" spans="1:11" ht="14.1" customHeight="1">
      <c r="A179" s="49"/>
      <c r="B179" s="49"/>
      <c r="C179" s="65" t="s">
        <v>370</v>
      </c>
      <c r="D179" s="66">
        <v>1000000</v>
      </c>
      <c r="E179" s="66">
        <v>1000000</v>
      </c>
      <c r="F179" s="66">
        <v>1000000</v>
      </c>
      <c r="G179" s="66">
        <v>1000000</v>
      </c>
      <c r="H179" s="49"/>
      <c r="I179" s="49"/>
      <c r="J179" s="49"/>
      <c r="K179" s="49"/>
    </row>
    <row r="180" spans="1:11" ht="14.1" customHeight="1">
      <c r="A180" s="49"/>
      <c r="B180" s="49"/>
      <c r="C180" s="65" t="s">
        <v>369</v>
      </c>
      <c r="D180" s="66">
        <v>0</v>
      </c>
      <c r="E180" s="66">
        <v>0</v>
      </c>
      <c r="F180" s="66">
        <v>0</v>
      </c>
      <c r="G180" s="66">
        <v>0</v>
      </c>
      <c r="H180" s="49"/>
      <c r="I180" s="49"/>
      <c r="J180" s="49"/>
      <c r="K180" s="49"/>
    </row>
    <row r="181" spans="1:11" ht="14.1" customHeight="1">
      <c r="A181" s="49"/>
      <c r="B181" s="49"/>
      <c r="C181" s="65" t="s">
        <v>368</v>
      </c>
      <c r="D181" s="66">
        <v>0</v>
      </c>
      <c r="E181" s="66">
        <v>0</v>
      </c>
      <c r="F181" s="66">
        <v>0</v>
      </c>
      <c r="G181" s="66">
        <v>0</v>
      </c>
      <c r="H181" s="49"/>
      <c r="I181" s="49"/>
      <c r="J181" s="49"/>
      <c r="K181" s="49"/>
    </row>
    <row r="182" spans="1:11" ht="14.1" customHeight="1">
      <c r="A182" s="49"/>
      <c r="B182" s="49"/>
      <c r="C182" s="65" t="s">
        <v>367</v>
      </c>
      <c r="D182" s="66">
        <v>0</v>
      </c>
      <c r="E182" s="66">
        <v>0</v>
      </c>
      <c r="F182" s="66">
        <v>0</v>
      </c>
      <c r="G182" s="66">
        <v>0</v>
      </c>
      <c r="H182" s="49"/>
      <c r="I182" s="49"/>
      <c r="J182" s="49"/>
      <c r="K182" s="49"/>
    </row>
    <row r="183" spans="1:11" ht="14.1" customHeight="1">
      <c r="A183" s="49"/>
      <c r="B183" s="49"/>
      <c r="C183" s="65" t="s">
        <v>366</v>
      </c>
      <c r="D183" s="66">
        <v>0</v>
      </c>
      <c r="E183" s="66">
        <v>0</v>
      </c>
      <c r="F183" s="66">
        <v>0</v>
      </c>
      <c r="G183" s="66">
        <v>0</v>
      </c>
      <c r="H183" s="49"/>
      <c r="I183" s="49"/>
      <c r="J183" s="49"/>
      <c r="K183" s="49"/>
    </row>
    <row r="184" spans="1:11" ht="14.1" customHeight="1">
      <c r="A184" s="49"/>
      <c r="B184" s="49"/>
      <c r="C184" s="65" t="s">
        <v>371</v>
      </c>
      <c r="D184" s="66">
        <v>0</v>
      </c>
      <c r="E184" s="66">
        <v>0</v>
      </c>
      <c r="F184" s="66">
        <v>0</v>
      </c>
      <c r="G184" s="66">
        <v>0</v>
      </c>
      <c r="H184" s="49"/>
      <c r="I184" s="49"/>
      <c r="J184" s="49"/>
      <c r="K184" s="49"/>
    </row>
    <row r="185" spans="1:11" ht="14.1" customHeight="1">
      <c r="A185" s="49"/>
      <c r="B185" s="49"/>
      <c r="C185" s="65" t="s">
        <v>370</v>
      </c>
      <c r="D185" s="66">
        <v>0</v>
      </c>
      <c r="E185" s="66">
        <v>0</v>
      </c>
      <c r="F185" s="66">
        <v>0</v>
      </c>
      <c r="G185" s="66">
        <v>0</v>
      </c>
      <c r="H185" s="49"/>
      <c r="I185" s="49"/>
      <c r="J185" s="49"/>
      <c r="K185" s="49"/>
    </row>
    <row r="186" spans="1:11" ht="14.1" customHeight="1">
      <c r="A186" s="49"/>
      <c r="B186" s="49"/>
      <c r="C186" s="65" t="s">
        <v>369</v>
      </c>
      <c r="D186" s="66">
        <v>0</v>
      </c>
      <c r="E186" s="66">
        <v>0</v>
      </c>
      <c r="F186" s="66">
        <v>0</v>
      </c>
      <c r="G186" s="66">
        <v>0</v>
      </c>
      <c r="H186" s="49"/>
      <c r="I186" s="49"/>
      <c r="J186" s="49"/>
      <c r="K186" s="49"/>
    </row>
    <row r="187" spans="1:11" ht="14.1" customHeight="1">
      <c r="A187" s="49"/>
      <c r="B187" s="49"/>
      <c r="C187" s="65" t="s">
        <v>368</v>
      </c>
      <c r="D187" s="66">
        <v>0</v>
      </c>
      <c r="E187" s="66">
        <v>0</v>
      </c>
      <c r="F187" s="66">
        <v>0</v>
      </c>
      <c r="G187" s="66">
        <v>0</v>
      </c>
      <c r="H187" s="49"/>
      <c r="I187" s="49"/>
      <c r="J187" s="49"/>
      <c r="K187" s="49"/>
    </row>
    <row r="188" spans="1:11" ht="14.1" customHeight="1">
      <c r="A188" s="49"/>
      <c r="B188" s="49"/>
      <c r="C188" s="65" t="s">
        <v>367</v>
      </c>
      <c r="D188" s="66">
        <v>0</v>
      </c>
      <c r="E188" s="66">
        <v>0</v>
      </c>
      <c r="F188" s="66">
        <v>0</v>
      </c>
      <c r="G188" s="66">
        <v>0</v>
      </c>
      <c r="H188" s="49"/>
      <c r="I188" s="49"/>
      <c r="J188" s="49"/>
      <c r="K188" s="49"/>
    </row>
    <row r="189" spans="1:11" ht="14.1" customHeight="1">
      <c r="A189" s="49"/>
      <c r="B189" s="49"/>
      <c r="C189" s="65" t="s">
        <v>366</v>
      </c>
      <c r="D189" s="66">
        <v>0</v>
      </c>
      <c r="E189" s="66">
        <v>0</v>
      </c>
      <c r="F189" s="66">
        <v>0</v>
      </c>
      <c r="G189" s="66">
        <v>0</v>
      </c>
      <c r="H189" s="49"/>
      <c r="I189" s="49"/>
      <c r="J189" s="49"/>
      <c r="K189" s="49"/>
    </row>
    <row r="190" spans="1:11" ht="14.1" customHeight="1">
      <c r="A190" s="49"/>
      <c r="B190" s="49"/>
      <c r="C190" s="65" t="s">
        <v>365</v>
      </c>
      <c r="D190" s="66">
        <v>0</v>
      </c>
      <c r="E190" s="66">
        <v>0</v>
      </c>
      <c r="F190" s="66">
        <v>0</v>
      </c>
      <c r="G190" s="66">
        <v>0</v>
      </c>
      <c r="H190" s="49"/>
      <c r="I190" s="49"/>
      <c r="J190" s="49"/>
      <c r="K190" s="49"/>
    </row>
    <row r="191" spans="1:11" ht="14.1" customHeight="1">
      <c r="A191" s="49"/>
      <c r="B191" s="49"/>
      <c r="C191" s="65" t="s">
        <v>364</v>
      </c>
      <c r="D191" s="66">
        <v>0</v>
      </c>
      <c r="E191" s="66">
        <v>0</v>
      </c>
      <c r="F191" s="66">
        <v>0</v>
      </c>
      <c r="G191" s="66">
        <v>0</v>
      </c>
      <c r="H191" s="49"/>
      <c r="I191" s="49"/>
      <c r="J191" s="49"/>
      <c r="K191" s="49"/>
    </row>
    <row r="192" spans="1:11" ht="14.1" customHeight="1">
      <c r="A192" s="49"/>
      <c r="B192" s="49"/>
      <c r="C192" s="67" t="s">
        <v>147</v>
      </c>
      <c r="D192" s="66">
        <v>1000000</v>
      </c>
      <c r="E192" s="66">
        <v>1000000</v>
      </c>
      <c r="F192" s="66">
        <v>1000000</v>
      </c>
      <c r="G192" s="66">
        <v>1000000</v>
      </c>
      <c r="H192" s="49"/>
      <c r="I192" s="49"/>
      <c r="J192" s="49"/>
      <c r="K192" s="49"/>
    </row>
    <row r="193" spans="1:11" ht="15" customHeight="1">
      <c r="A193" s="49"/>
      <c r="B193" s="49"/>
      <c r="C193" s="68" t="s">
        <v>361</v>
      </c>
      <c r="D193" s="69" t="s">
        <v>361</v>
      </c>
      <c r="E193" s="69" t="s">
        <v>361</v>
      </c>
      <c r="F193" s="69" t="s">
        <v>361</v>
      </c>
      <c r="G193" s="69" t="s">
        <v>361</v>
      </c>
      <c r="H193" s="49"/>
      <c r="I193" s="49"/>
      <c r="J193" s="49"/>
      <c r="K193" s="49"/>
    </row>
    <row r="194" spans="1:11" ht="15" customHeight="1">
      <c r="A194" s="49"/>
      <c r="B194" s="49"/>
      <c r="C194" s="52" t="s">
        <v>382</v>
      </c>
      <c r="D194" s="70">
        <v>113650000</v>
      </c>
      <c r="E194" s="70">
        <v>123781000</v>
      </c>
      <c r="F194" s="70">
        <v>123000000</v>
      </c>
      <c r="G194" s="70">
        <v>125500000</v>
      </c>
      <c r="H194" s="49"/>
      <c r="I194" s="49"/>
      <c r="J194" s="49"/>
      <c r="K194" s="49"/>
    </row>
    <row r="195" spans="1:11" ht="15" customHeight="1">
      <c r="A195" s="49"/>
      <c r="B195" s="49"/>
      <c r="C195" s="53" t="s">
        <v>381</v>
      </c>
      <c r="D195" s="71">
        <v>14550000</v>
      </c>
      <c r="E195" s="71">
        <v>14700000</v>
      </c>
      <c r="F195" s="71">
        <v>14700000</v>
      </c>
      <c r="G195" s="71">
        <v>14900000</v>
      </c>
      <c r="H195" s="49"/>
      <c r="I195" s="49"/>
      <c r="J195" s="49"/>
      <c r="K195" s="49"/>
    </row>
    <row r="196" spans="1:11" ht="15" customHeight="1">
      <c r="A196" s="49"/>
      <c r="B196" s="49"/>
      <c r="C196" s="53" t="s">
        <v>370</v>
      </c>
      <c r="D196" s="71">
        <v>14550000</v>
      </c>
      <c r="E196" s="71">
        <v>14700000</v>
      </c>
      <c r="F196" s="71">
        <v>14700000</v>
      </c>
      <c r="G196" s="71">
        <v>14900000</v>
      </c>
      <c r="H196" s="49"/>
      <c r="I196" s="49"/>
      <c r="J196" s="49"/>
      <c r="K196" s="49"/>
    </row>
    <row r="197" spans="1:11" ht="15" customHeight="1">
      <c r="A197" s="49"/>
      <c r="B197" s="49"/>
      <c r="C197" s="53" t="s">
        <v>374</v>
      </c>
      <c r="D197" s="71">
        <v>0</v>
      </c>
      <c r="E197" s="71">
        <v>0</v>
      </c>
      <c r="F197" s="71">
        <v>0</v>
      </c>
      <c r="G197" s="71">
        <v>0</v>
      </c>
      <c r="H197" s="49"/>
      <c r="I197" s="49"/>
      <c r="J197" s="49"/>
      <c r="K197" s="49"/>
    </row>
    <row r="198" spans="1:11" ht="15" customHeight="1">
      <c r="A198" s="49"/>
      <c r="B198" s="49"/>
      <c r="C198" s="53" t="s">
        <v>380</v>
      </c>
      <c r="D198" s="71">
        <v>2400000</v>
      </c>
      <c r="E198" s="71">
        <v>2600000</v>
      </c>
      <c r="F198" s="71">
        <v>2600000</v>
      </c>
      <c r="G198" s="71">
        <v>2600000</v>
      </c>
      <c r="H198" s="49"/>
      <c r="I198" s="49"/>
      <c r="J198" s="49"/>
      <c r="K198" s="49"/>
    </row>
    <row r="199" spans="1:11" ht="15" customHeight="1">
      <c r="A199" s="49"/>
      <c r="B199" s="49"/>
      <c r="C199" s="53" t="s">
        <v>370</v>
      </c>
      <c r="D199" s="71">
        <v>2400000</v>
      </c>
      <c r="E199" s="71">
        <v>2600000</v>
      </c>
      <c r="F199" s="71">
        <v>2600000</v>
      </c>
      <c r="G199" s="71">
        <v>2600000</v>
      </c>
      <c r="H199" s="49"/>
      <c r="I199" s="49"/>
      <c r="J199" s="49"/>
      <c r="K199" s="49"/>
    </row>
    <row r="200" spans="1:11" ht="15" customHeight="1">
      <c r="A200" s="49"/>
      <c r="B200" s="49"/>
      <c r="C200" s="53" t="s">
        <v>374</v>
      </c>
      <c r="D200" s="71">
        <v>0</v>
      </c>
      <c r="E200" s="71">
        <v>0</v>
      </c>
      <c r="F200" s="71">
        <v>0</v>
      </c>
      <c r="G200" s="71">
        <v>0</v>
      </c>
      <c r="H200" s="49"/>
      <c r="I200" s="49"/>
      <c r="J200" s="49"/>
      <c r="K200" s="49"/>
    </row>
    <row r="201" spans="1:11" ht="15" customHeight="1">
      <c r="A201" s="49"/>
      <c r="B201" s="49"/>
      <c r="C201" s="53" t="s">
        <v>379</v>
      </c>
      <c r="D201" s="71">
        <v>4550000</v>
      </c>
      <c r="E201" s="71">
        <v>5481000</v>
      </c>
      <c r="F201" s="71">
        <v>4700000</v>
      </c>
      <c r="G201" s="71">
        <v>5000000</v>
      </c>
      <c r="H201" s="49"/>
      <c r="I201" s="49"/>
      <c r="J201" s="49"/>
      <c r="K201" s="49"/>
    </row>
    <row r="202" spans="1:11" ht="15" customHeight="1">
      <c r="A202" s="49"/>
      <c r="B202" s="49"/>
      <c r="C202" s="53" t="s">
        <v>370</v>
      </c>
      <c r="D202" s="71">
        <v>4550000</v>
      </c>
      <c r="E202" s="71">
        <v>5481000</v>
      </c>
      <c r="F202" s="71">
        <v>4700000</v>
      </c>
      <c r="G202" s="71">
        <v>5000000</v>
      </c>
      <c r="H202" s="49"/>
      <c r="I202" s="49"/>
      <c r="J202" s="49"/>
      <c r="K202" s="49"/>
    </row>
    <row r="203" spans="1:11" ht="15" customHeight="1">
      <c r="A203" s="49"/>
      <c r="B203" s="49"/>
      <c r="C203" s="53" t="s">
        <v>374</v>
      </c>
      <c r="D203" s="71">
        <v>0</v>
      </c>
      <c r="E203" s="71">
        <v>0</v>
      </c>
      <c r="F203" s="71">
        <v>0</v>
      </c>
      <c r="G203" s="71">
        <v>0</v>
      </c>
      <c r="H203" s="49"/>
      <c r="I203" s="49"/>
      <c r="J203" s="49"/>
      <c r="K203" s="49"/>
    </row>
    <row r="204" spans="1:11" ht="15" customHeight="1">
      <c r="A204" s="49"/>
      <c r="B204" s="49"/>
      <c r="C204" s="53" t="s">
        <v>378</v>
      </c>
      <c r="D204" s="71">
        <v>0</v>
      </c>
      <c r="E204" s="71">
        <v>0</v>
      </c>
      <c r="F204" s="71">
        <v>0</v>
      </c>
      <c r="G204" s="71">
        <v>0</v>
      </c>
      <c r="H204" s="49"/>
      <c r="I204" s="49"/>
      <c r="J204" s="49"/>
      <c r="K204" s="49"/>
    </row>
    <row r="205" spans="1:11" ht="15" customHeight="1">
      <c r="A205" s="49"/>
      <c r="B205" s="49"/>
      <c r="C205" s="53" t="s">
        <v>370</v>
      </c>
      <c r="D205" s="71">
        <v>0</v>
      </c>
      <c r="E205" s="71">
        <v>0</v>
      </c>
      <c r="F205" s="71">
        <v>0</v>
      </c>
      <c r="G205" s="71">
        <v>0</v>
      </c>
      <c r="H205" s="49"/>
      <c r="I205" s="49"/>
      <c r="J205" s="49"/>
      <c r="K205" s="49"/>
    </row>
    <row r="206" spans="1:11" ht="15" customHeight="1">
      <c r="A206" s="49"/>
      <c r="B206" s="49"/>
      <c r="C206" s="53" t="s">
        <v>374</v>
      </c>
      <c r="D206" s="71">
        <v>0</v>
      </c>
      <c r="E206" s="71">
        <v>0</v>
      </c>
      <c r="F206" s="71">
        <v>0</v>
      </c>
      <c r="G206" s="71">
        <v>0</v>
      </c>
      <c r="H206" s="49"/>
      <c r="I206" s="49"/>
      <c r="J206" s="49"/>
      <c r="K206" s="49"/>
    </row>
    <row r="207" spans="1:11" ht="20.100000000000001" customHeight="1">
      <c r="A207" s="49"/>
      <c r="B207" s="49"/>
      <c r="C207" s="53" t="s">
        <v>377</v>
      </c>
      <c r="D207" s="73">
        <v>91000000</v>
      </c>
      <c r="E207" s="73">
        <v>100000000</v>
      </c>
      <c r="F207" s="73">
        <v>100000000</v>
      </c>
      <c r="G207" s="73">
        <v>102000000</v>
      </c>
      <c r="H207" s="49"/>
      <c r="I207" s="49"/>
      <c r="J207" s="49"/>
      <c r="K207" s="49"/>
    </row>
    <row r="208" spans="1:11" ht="15" customHeight="1">
      <c r="A208" s="49"/>
      <c r="B208" s="49"/>
      <c r="C208" s="53" t="s">
        <v>370</v>
      </c>
      <c r="D208" s="71">
        <v>91000000</v>
      </c>
      <c r="E208" s="71">
        <v>100000000</v>
      </c>
      <c r="F208" s="71">
        <v>100000000</v>
      </c>
      <c r="G208" s="71">
        <v>102000000</v>
      </c>
      <c r="H208" s="49"/>
      <c r="I208" s="49"/>
      <c r="J208" s="49"/>
      <c r="K208" s="49"/>
    </row>
    <row r="209" spans="1:11" ht="15" customHeight="1">
      <c r="A209" s="49"/>
      <c r="B209" s="49"/>
      <c r="C209" s="53" t="s">
        <v>374</v>
      </c>
      <c r="D209" s="71">
        <v>0</v>
      </c>
      <c r="E209" s="71">
        <v>0</v>
      </c>
      <c r="F209" s="71">
        <v>0</v>
      </c>
      <c r="G209" s="71">
        <v>0</v>
      </c>
      <c r="H209" s="49"/>
      <c r="I209" s="49"/>
      <c r="J209" s="49"/>
      <c r="K209" s="49"/>
    </row>
    <row r="210" spans="1:11" ht="15" customHeight="1">
      <c r="A210" s="49"/>
      <c r="B210" s="49"/>
      <c r="C210" s="53" t="s">
        <v>376</v>
      </c>
      <c r="D210" s="71">
        <v>0</v>
      </c>
      <c r="E210" s="71">
        <v>0</v>
      </c>
      <c r="F210" s="71">
        <v>0</v>
      </c>
      <c r="G210" s="71">
        <v>0</v>
      </c>
      <c r="H210" s="49"/>
      <c r="I210" s="49"/>
      <c r="J210" s="49"/>
      <c r="K210" s="49"/>
    </row>
    <row r="211" spans="1:11" ht="15" customHeight="1">
      <c r="A211" s="49"/>
      <c r="B211" s="49"/>
      <c r="C211" s="53" t="s">
        <v>370</v>
      </c>
      <c r="D211" s="71">
        <v>0</v>
      </c>
      <c r="E211" s="71">
        <v>0</v>
      </c>
      <c r="F211" s="71">
        <v>0</v>
      </c>
      <c r="G211" s="71">
        <v>0</v>
      </c>
      <c r="H211" s="49"/>
      <c r="I211" s="49"/>
      <c r="J211" s="49"/>
      <c r="K211" s="49"/>
    </row>
    <row r="212" spans="1:11" ht="15" customHeight="1">
      <c r="A212" s="49"/>
      <c r="B212" s="49"/>
      <c r="C212" s="53" t="s">
        <v>374</v>
      </c>
      <c r="D212" s="71">
        <v>0</v>
      </c>
      <c r="E212" s="71">
        <v>0</v>
      </c>
      <c r="F212" s="71">
        <v>0</v>
      </c>
      <c r="G212" s="71">
        <v>0</v>
      </c>
      <c r="H212" s="49"/>
      <c r="I212" s="49"/>
      <c r="J212" s="49"/>
      <c r="K212" s="49"/>
    </row>
    <row r="213" spans="1:11" ht="15" customHeight="1">
      <c r="A213" s="49"/>
      <c r="B213" s="49"/>
      <c r="C213" s="53" t="s">
        <v>375</v>
      </c>
      <c r="D213" s="71">
        <v>150000</v>
      </c>
      <c r="E213" s="71">
        <v>0</v>
      </c>
      <c r="F213" s="71">
        <v>0</v>
      </c>
      <c r="G213" s="71">
        <v>0</v>
      </c>
      <c r="H213" s="49"/>
      <c r="I213" s="49"/>
      <c r="J213" s="49"/>
      <c r="K213" s="49"/>
    </row>
    <row r="214" spans="1:11" ht="15" customHeight="1">
      <c r="A214" s="49"/>
      <c r="B214" s="49"/>
      <c r="C214" s="53" t="s">
        <v>370</v>
      </c>
      <c r="D214" s="71">
        <v>150000</v>
      </c>
      <c r="E214" s="71">
        <v>0</v>
      </c>
      <c r="F214" s="71">
        <v>0</v>
      </c>
      <c r="G214" s="71">
        <v>0</v>
      </c>
      <c r="H214" s="49"/>
      <c r="I214" s="49"/>
      <c r="J214" s="49"/>
      <c r="K214" s="49"/>
    </row>
    <row r="215" spans="1:11" ht="15" customHeight="1">
      <c r="A215" s="49"/>
      <c r="B215" s="49"/>
      <c r="C215" s="53" t="s">
        <v>374</v>
      </c>
      <c r="D215" s="71">
        <v>0</v>
      </c>
      <c r="E215" s="71">
        <v>0</v>
      </c>
      <c r="F215" s="71">
        <v>0</v>
      </c>
      <c r="G215" s="71">
        <v>0</v>
      </c>
      <c r="H215" s="49"/>
      <c r="I215" s="49"/>
      <c r="J215" s="49"/>
      <c r="K215" s="49"/>
    </row>
    <row r="216" spans="1:11" ht="15" customHeight="1">
      <c r="A216" s="49"/>
      <c r="B216" s="49"/>
      <c r="C216" s="53" t="s">
        <v>373</v>
      </c>
      <c r="D216" s="71">
        <v>0</v>
      </c>
      <c r="E216" s="71">
        <v>0</v>
      </c>
      <c r="F216" s="71">
        <v>0</v>
      </c>
      <c r="G216" s="71">
        <v>0</v>
      </c>
      <c r="H216" s="49"/>
      <c r="I216" s="49"/>
      <c r="J216" s="49"/>
      <c r="K216" s="49"/>
    </row>
    <row r="217" spans="1:11" ht="15" customHeight="1">
      <c r="A217" s="49"/>
      <c r="B217" s="49"/>
      <c r="C217" s="53" t="s">
        <v>370</v>
      </c>
      <c r="D217" s="71">
        <v>0</v>
      </c>
      <c r="E217" s="71">
        <v>0</v>
      </c>
      <c r="F217" s="71">
        <v>0</v>
      </c>
      <c r="G217" s="71">
        <v>0</v>
      </c>
      <c r="H217" s="49"/>
      <c r="I217" s="49"/>
      <c r="J217" s="49"/>
      <c r="K217" s="49"/>
    </row>
    <row r="218" spans="1:11" ht="15" customHeight="1">
      <c r="A218" s="49"/>
      <c r="B218" s="49"/>
      <c r="C218" s="53" t="s">
        <v>369</v>
      </c>
      <c r="D218" s="71">
        <v>0</v>
      </c>
      <c r="E218" s="71">
        <v>0</v>
      </c>
      <c r="F218" s="71">
        <v>0</v>
      </c>
      <c r="G218" s="71">
        <v>0</v>
      </c>
      <c r="H218" s="49"/>
      <c r="I218" s="49"/>
      <c r="J218" s="49"/>
      <c r="K218" s="49"/>
    </row>
    <row r="219" spans="1:11" ht="15" customHeight="1">
      <c r="A219" s="49"/>
      <c r="B219" s="49"/>
      <c r="C219" s="53" t="s">
        <v>368</v>
      </c>
      <c r="D219" s="71">
        <v>0</v>
      </c>
      <c r="E219" s="71">
        <v>0</v>
      </c>
      <c r="F219" s="71">
        <v>0</v>
      </c>
      <c r="G219" s="71">
        <v>0</v>
      </c>
      <c r="H219" s="49"/>
      <c r="I219" s="49"/>
      <c r="J219" s="49"/>
      <c r="K219" s="49"/>
    </row>
    <row r="220" spans="1:11" ht="15" customHeight="1">
      <c r="A220" s="49"/>
      <c r="B220" s="49"/>
      <c r="C220" s="53" t="s">
        <v>367</v>
      </c>
      <c r="D220" s="71">
        <v>0</v>
      </c>
      <c r="E220" s="71">
        <v>0</v>
      </c>
      <c r="F220" s="71">
        <v>0</v>
      </c>
      <c r="G220" s="71">
        <v>0</v>
      </c>
      <c r="H220" s="49"/>
      <c r="I220" s="49"/>
      <c r="J220" s="49"/>
      <c r="K220" s="49"/>
    </row>
    <row r="221" spans="1:11" ht="15" customHeight="1">
      <c r="A221" s="49"/>
      <c r="B221" s="49"/>
      <c r="C221" s="53" t="s">
        <v>366</v>
      </c>
      <c r="D221" s="71">
        <v>0</v>
      </c>
      <c r="E221" s="71">
        <v>0</v>
      </c>
      <c r="F221" s="71">
        <v>0</v>
      </c>
      <c r="G221" s="71">
        <v>0</v>
      </c>
      <c r="H221" s="49"/>
      <c r="I221" s="49"/>
      <c r="J221" s="49"/>
      <c r="K221" s="49"/>
    </row>
    <row r="222" spans="1:11" ht="15" customHeight="1">
      <c r="A222" s="49"/>
      <c r="B222" s="49"/>
      <c r="C222" s="53" t="s">
        <v>372</v>
      </c>
      <c r="D222" s="71">
        <v>1000000</v>
      </c>
      <c r="E222" s="71">
        <v>1000000</v>
      </c>
      <c r="F222" s="71">
        <v>1000000</v>
      </c>
      <c r="G222" s="71">
        <v>1000000</v>
      </c>
      <c r="H222" s="49"/>
      <c r="I222" s="49"/>
      <c r="J222" s="49"/>
      <c r="K222" s="49"/>
    </row>
    <row r="223" spans="1:11" ht="15" customHeight="1">
      <c r="A223" s="49"/>
      <c r="B223" s="49"/>
      <c r="C223" s="53" t="s">
        <v>370</v>
      </c>
      <c r="D223" s="71">
        <v>1000000</v>
      </c>
      <c r="E223" s="71">
        <v>1000000</v>
      </c>
      <c r="F223" s="71">
        <v>1000000</v>
      </c>
      <c r="G223" s="71">
        <v>1000000</v>
      </c>
      <c r="H223" s="49"/>
      <c r="I223" s="49"/>
      <c r="J223" s="49"/>
      <c r="K223" s="49"/>
    </row>
    <row r="224" spans="1:11" ht="15" customHeight="1">
      <c r="A224" s="49"/>
      <c r="B224" s="49"/>
      <c r="C224" s="53" t="s">
        <v>369</v>
      </c>
      <c r="D224" s="71">
        <v>0</v>
      </c>
      <c r="E224" s="71">
        <v>0</v>
      </c>
      <c r="F224" s="71">
        <v>0</v>
      </c>
      <c r="G224" s="71">
        <v>0</v>
      </c>
      <c r="H224" s="49"/>
      <c r="I224" s="49"/>
      <c r="J224" s="49"/>
      <c r="K224" s="49"/>
    </row>
    <row r="225" spans="1:11" ht="15" customHeight="1">
      <c r="A225" s="49"/>
      <c r="B225" s="49"/>
      <c r="C225" s="53" t="s">
        <v>368</v>
      </c>
      <c r="D225" s="71">
        <v>0</v>
      </c>
      <c r="E225" s="71">
        <v>0</v>
      </c>
      <c r="F225" s="71">
        <v>0</v>
      </c>
      <c r="G225" s="71">
        <v>0</v>
      </c>
      <c r="H225" s="49"/>
      <c r="I225" s="49"/>
      <c r="J225" s="49"/>
      <c r="K225" s="49"/>
    </row>
    <row r="226" spans="1:11" ht="15" customHeight="1">
      <c r="A226" s="49"/>
      <c r="B226" s="49"/>
      <c r="C226" s="53" t="s">
        <v>367</v>
      </c>
      <c r="D226" s="71">
        <v>0</v>
      </c>
      <c r="E226" s="71">
        <v>0</v>
      </c>
      <c r="F226" s="71">
        <v>0</v>
      </c>
      <c r="G226" s="71">
        <v>0</v>
      </c>
      <c r="H226" s="49"/>
      <c r="I226" s="49"/>
      <c r="J226" s="49"/>
      <c r="K226" s="49"/>
    </row>
    <row r="227" spans="1:11" ht="15" customHeight="1">
      <c r="A227" s="49"/>
      <c r="B227" s="49"/>
      <c r="C227" s="53" t="s">
        <v>366</v>
      </c>
      <c r="D227" s="71">
        <v>0</v>
      </c>
      <c r="E227" s="71">
        <v>0</v>
      </c>
      <c r="F227" s="71">
        <v>0</v>
      </c>
      <c r="G227" s="71">
        <v>0</v>
      </c>
      <c r="H227" s="49"/>
      <c r="I227" s="49"/>
      <c r="J227" s="49"/>
      <c r="K227" s="49"/>
    </row>
    <row r="228" spans="1:11" ht="15" customHeight="1">
      <c r="A228" s="49"/>
      <c r="B228" s="49"/>
      <c r="C228" s="53" t="s">
        <v>371</v>
      </c>
      <c r="D228" s="71">
        <v>0</v>
      </c>
      <c r="E228" s="71">
        <v>0</v>
      </c>
      <c r="F228" s="71">
        <v>0</v>
      </c>
      <c r="G228" s="71">
        <v>0</v>
      </c>
      <c r="H228" s="49"/>
      <c r="I228" s="49"/>
      <c r="J228" s="49"/>
      <c r="K228" s="49"/>
    </row>
    <row r="229" spans="1:11" ht="15" customHeight="1">
      <c r="A229" s="49"/>
      <c r="B229" s="49"/>
      <c r="C229" s="53" t="s">
        <v>370</v>
      </c>
      <c r="D229" s="71">
        <v>0</v>
      </c>
      <c r="E229" s="71">
        <v>0</v>
      </c>
      <c r="F229" s="71">
        <v>0</v>
      </c>
      <c r="G229" s="71">
        <v>0</v>
      </c>
      <c r="H229" s="49"/>
      <c r="I229" s="49"/>
      <c r="J229" s="49"/>
      <c r="K229" s="49"/>
    </row>
    <row r="230" spans="1:11" ht="15" customHeight="1">
      <c r="A230" s="49"/>
      <c r="B230" s="49"/>
      <c r="C230" s="53" t="s">
        <v>369</v>
      </c>
      <c r="D230" s="71">
        <v>0</v>
      </c>
      <c r="E230" s="71">
        <v>0</v>
      </c>
      <c r="F230" s="71">
        <v>0</v>
      </c>
      <c r="G230" s="71">
        <v>0</v>
      </c>
      <c r="H230" s="49"/>
      <c r="I230" s="49"/>
      <c r="J230" s="49"/>
      <c r="K230" s="49"/>
    </row>
    <row r="231" spans="1:11" ht="15" customHeight="1">
      <c r="A231" s="49"/>
      <c r="B231" s="49"/>
      <c r="C231" s="53" t="s">
        <v>368</v>
      </c>
      <c r="D231" s="71">
        <v>0</v>
      </c>
      <c r="E231" s="71">
        <v>0</v>
      </c>
      <c r="F231" s="71">
        <v>0</v>
      </c>
      <c r="G231" s="71">
        <v>0</v>
      </c>
      <c r="H231" s="49"/>
      <c r="I231" s="49"/>
      <c r="J231" s="49"/>
      <c r="K231" s="49"/>
    </row>
    <row r="232" spans="1:11" ht="15" customHeight="1">
      <c r="A232" s="49"/>
      <c r="B232" s="49"/>
      <c r="C232" s="53" t="s">
        <v>367</v>
      </c>
      <c r="D232" s="71">
        <v>0</v>
      </c>
      <c r="E232" s="71">
        <v>0</v>
      </c>
      <c r="F232" s="71">
        <v>0</v>
      </c>
      <c r="G232" s="71">
        <v>0</v>
      </c>
      <c r="H232" s="49"/>
      <c r="I232" s="49"/>
      <c r="J232" s="49"/>
      <c r="K232" s="49"/>
    </row>
    <row r="233" spans="1:11" ht="15" customHeight="1">
      <c r="A233" s="49"/>
      <c r="B233" s="49"/>
      <c r="C233" s="53" t="s">
        <v>366</v>
      </c>
      <c r="D233" s="71">
        <v>0</v>
      </c>
      <c r="E233" s="71">
        <v>0</v>
      </c>
      <c r="F233" s="71">
        <v>0</v>
      </c>
      <c r="G233" s="71">
        <v>0</v>
      </c>
      <c r="H233" s="49"/>
      <c r="I233" s="49"/>
      <c r="J233" s="49"/>
      <c r="K233" s="49"/>
    </row>
    <row r="234" spans="1:11" ht="15" customHeight="1">
      <c r="A234" s="49"/>
      <c r="B234" s="49"/>
      <c r="C234" s="53" t="s">
        <v>365</v>
      </c>
      <c r="D234" s="71">
        <v>0</v>
      </c>
      <c r="E234" s="71">
        <v>0</v>
      </c>
      <c r="F234" s="71">
        <v>0</v>
      </c>
      <c r="G234" s="71">
        <v>0</v>
      </c>
      <c r="H234" s="49"/>
      <c r="I234" s="49"/>
      <c r="J234" s="49"/>
      <c r="K234" s="49"/>
    </row>
    <row r="235" spans="1:11" ht="15" customHeight="1">
      <c r="A235" s="49"/>
      <c r="B235" s="49"/>
      <c r="C235" s="53" t="s">
        <v>364</v>
      </c>
      <c r="D235" s="71">
        <v>0</v>
      </c>
      <c r="E235" s="71">
        <v>0</v>
      </c>
      <c r="F235" s="71">
        <v>0</v>
      </c>
      <c r="G235" s="71">
        <v>0</v>
      </c>
      <c r="H235" s="49"/>
      <c r="I235" s="49"/>
      <c r="J235" s="49"/>
      <c r="K235" s="49"/>
    </row>
    <row r="236" spans="1:11" ht="20.100000000000001" customHeight="1">
      <c r="A236" s="49"/>
      <c r="B236" s="49"/>
      <c r="C236" s="74" t="s">
        <v>361</v>
      </c>
      <c r="D236" s="49"/>
      <c r="E236" s="49"/>
      <c r="F236" s="49"/>
      <c r="G236" s="49"/>
      <c r="H236" s="49"/>
      <c r="I236" s="49"/>
      <c r="J236" s="49"/>
      <c r="K236" s="49"/>
    </row>
    <row r="237" spans="1:11" ht="20.100000000000001" customHeight="1">
      <c r="A237" s="75" t="s">
        <v>429</v>
      </c>
      <c r="B237" s="60" t="s">
        <v>269</v>
      </c>
      <c r="C237" s="60" t="s">
        <v>361</v>
      </c>
      <c r="D237" s="49"/>
      <c r="E237" s="76" t="s">
        <v>361</v>
      </c>
      <c r="F237" s="60" t="s">
        <v>269</v>
      </c>
      <c r="G237" s="60" t="s">
        <v>361</v>
      </c>
      <c r="H237" s="77" t="s">
        <v>361</v>
      </c>
      <c r="I237" s="76" t="s">
        <v>361</v>
      </c>
      <c r="J237" s="60" t="s">
        <v>269</v>
      </c>
      <c r="K237" s="60" t="s">
        <v>361</v>
      </c>
    </row>
    <row r="238" spans="1:11" ht="20.100000000000001" customHeight="1">
      <c r="A238" s="78" t="s">
        <v>428</v>
      </c>
      <c r="B238" s="60" t="s">
        <v>362</v>
      </c>
      <c r="C238" s="60" t="s">
        <v>361</v>
      </c>
      <c r="D238" s="49"/>
      <c r="E238" s="78" t="s">
        <v>427</v>
      </c>
      <c r="F238" s="60" t="s">
        <v>362</v>
      </c>
      <c r="G238" s="60" t="s">
        <v>361</v>
      </c>
      <c r="H238" s="49"/>
      <c r="I238" s="78" t="s">
        <v>363</v>
      </c>
      <c r="J238" s="60" t="s">
        <v>362</v>
      </c>
      <c r="K238" s="60" t="s">
        <v>361</v>
      </c>
    </row>
    <row r="239" spans="1:11" ht="20.100000000000001" customHeight="1">
      <c r="A239" s="79" t="s">
        <v>361</v>
      </c>
      <c r="B239" s="60" t="s">
        <v>267</v>
      </c>
      <c r="C239" s="60" t="s">
        <v>361</v>
      </c>
      <c r="D239" s="49"/>
      <c r="E239" s="79" t="s">
        <v>361</v>
      </c>
      <c r="F239" s="60" t="s">
        <v>267</v>
      </c>
      <c r="G239" s="60" t="s">
        <v>361</v>
      </c>
      <c r="H239" s="49"/>
      <c r="I239" s="79" t="s">
        <v>361</v>
      </c>
      <c r="J239" s="60" t="s">
        <v>267</v>
      </c>
      <c r="K239" s="60" t="s">
        <v>361</v>
      </c>
    </row>
  </sheetData>
  <mergeCells count="27">
    <mergeCell ref="D138:G138"/>
    <mergeCell ref="D139:G139"/>
    <mergeCell ref="C148:G148"/>
    <mergeCell ref="D80:G80"/>
    <mergeCell ref="D81:G81"/>
    <mergeCell ref="C90:G90"/>
    <mergeCell ref="C135:G135"/>
    <mergeCell ref="D136:G136"/>
    <mergeCell ref="D137:G137"/>
    <mergeCell ref="D79:G79"/>
    <mergeCell ref="D7:G7"/>
    <mergeCell ref="C8:G8"/>
    <mergeCell ref="C9:G9"/>
    <mergeCell ref="D10:G10"/>
    <mergeCell ref="D15:G15"/>
    <mergeCell ref="C21:G21"/>
    <mergeCell ref="D22:G22"/>
    <mergeCell ref="D23:G23"/>
    <mergeCell ref="D24:G24"/>
    <mergeCell ref="D25:G25"/>
    <mergeCell ref="C34:G34"/>
    <mergeCell ref="D6:G6"/>
    <mergeCell ref="C1:G1"/>
    <mergeCell ref="C2:G2"/>
    <mergeCell ref="D3:G3"/>
    <mergeCell ref="D4:G4"/>
    <mergeCell ref="D5:G5"/>
  </mergeCells>
  <pageMargins left="0" right="0" top="0" bottom="0" header="0" footer="0"/>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227"/>
  <sheetViews>
    <sheetView view="pageBreakPreview" zoomScaleNormal="170" zoomScaleSheetLayoutView="100" workbookViewId="0">
      <selection activeCell="H19" sqref="H19"/>
    </sheetView>
  </sheetViews>
  <sheetFormatPr defaultRowHeight="15"/>
  <cols>
    <col min="1" max="1" width="12" style="50" customWidth="1"/>
    <col min="2" max="2" width="28.5703125" style="50" customWidth="1"/>
    <col min="3" max="3" width="22.85546875" style="50" customWidth="1"/>
    <col min="4" max="4" width="34.28515625" style="50" customWidth="1"/>
    <col min="5" max="5" width="21.28515625" style="50" customWidth="1"/>
    <col min="6" max="6" width="26" style="50" customWidth="1"/>
    <col min="7" max="8" width="9.140625" style="50"/>
    <col min="9" max="9" width="11" style="50" customWidth="1"/>
    <col min="10" max="10" width="11" style="50" bestFit="1" customWidth="1"/>
    <col min="11" max="11" width="9.140625" style="50"/>
    <col min="12" max="12" width="8.42578125" style="50" customWidth="1"/>
    <col min="13" max="13" width="9.140625" style="50"/>
    <col min="14" max="14" width="11" style="50" customWidth="1"/>
    <col min="15" max="15" width="11" style="50" bestFit="1" customWidth="1"/>
    <col min="16" max="16" width="9.140625" style="50"/>
    <col min="17" max="17" width="8.42578125" style="50" customWidth="1"/>
    <col min="18" max="20" width="9.140625" style="50"/>
    <col min="21" max="21" width="11" style="50" customWidth="1"/>
    <col min="22" max="22" width="11" style="50" bestFit="1" customWidth="1"/>
    <col min="23" max="16384" width="9.140625" style="50"/>
  </cols>
  <sheetData>
    <row r="2" spans="1:23" ht="18" customHeight="1">
      <c r="A2" s="1620" t="s">
        <v>499</v>
      </c>
      <c r="B2" s="1620"/>
      <c r="C2" s="1620"/>
      <c r="D2" s="1620"/>
      <c r="E2" s="1620"/>
      <c r="F2" s="1620"/>
      <c r="G2" s="1620"/>
    </row>
    <row r="3" spans="1:23" ht="18" customHeight="1">
      <c r="A3" s="80"/>
      <c r="B3" s="1621" t="s">
        <v>545</v>
      </c>
      <c r="C3" s="1621"/>
      <c r="D3" s="1621"/>
      <c r="E3" s="1621"/>
      <c r="F3" s="1621"/>
      <c r="G3" s="80"/>
      <c r="S3" s="80"/>
    </row>
    <row r="5" spans="1:23">
      <c r="B5" s="51" t="s">
        <v>0</v>
      </c>
      <c r="C5" s="1252" t="s">
        <v>275</v>
      </c>
      <c r="D5" s="1253"/>
      <c r="E5" s="1253"/>
      <c r="F5" s="1253"/>
    </row>
    <row r="6" spans="1:23">
      <c r="B6" s="51" t="s">
        <v>1</v>
      </c>
      <c r="C6" s="1252" t="s">
        <v>276</v>
      </c>
      <c r="D6" s="1253"/>
      <c r="E6" s="1253"/>
      <c r="F6" s="1253"/>
    </row>
    <row r="7" spans="1:23">
      <c r="B7" s="51" t="s">
        <v>3</v>
      </c>
      <c r="C7" s="1252" t="s">
        <v>544</v>
      </c>
      <c r="D7" s="1253"/>
      <c r="E7" s="1253"/>
      <c r="F7" s="1253"/>
    </row>
    <row r="8" spans="1:23">
      <c r="B8" s="51" t="s">
        <v>4</v>
      </c>
      <c r="C8" s="1252"/>
      <c r="D8" s="1253"/>
      <c r="E8" s="1253"/>
      <c r="F8" s="1253"/>
    </row>
    <row r="9" spans="1:23" ht="33" customHeight="1">
      <c r="B9" s="51" t="s">
        <v>277</v>
      </c>
      <c r="C9" s="1238"/>
      <c r="D9" s="1239"/>
      <c r="E9" s="1239"/>
      <c r="F9" s="1239"/>
    </row>
    <row r="10" spans="1:23" ht="38.25" customHeight="1">
      <c r="B10" s="52" t="s">
        <v>5</v>
      </c>
      <c r="C10" s="1244" t="s">
        <v>1162</v>
      </c>
      <c r="D10" s="1245"/>
      <c r="E10" s="1245"/>
      <c r="F10" s="1245"/>
    </row>
    <row r="11" spans="1:23" ht="23.25" customHeight="1">
      <c r="B11" s="53" t="s">
        <v>6</v>
      </c>
      <c r="C11" s="54">
        <v>2021</v>
      </c>
      <c r="D11" s="54">
        <v>2022</v>
      </c>
      <c r="E11" s="54">
        <v>2023</v>
      </c>
      <c r="F11" s="54">
        <v>2024</v>
      </c>
    </row>
    <row r="12" spans="1:23">
      <c r="B12" s="55"/>
      <c r="C12" s="56" t="s">
        <v>7</v>
      </c>
      <c r="D12" s="56" t="s">
        <v>8</v>
      </c>
      <c r="E12" s="56" t="s">
        <v>8</v>
      </c>
      <c r="F12" s="56" t="s">
        <v>8</v>
      </c>
    </row>
    <row r="13" spans="1:23" ht="39" customHeight="1">
      <c r="B13" s="53" t="s">
        <v>206</v>
      </c>
      <c r="C13" s="57">
        <v>0.6</v>
      </c>
      <c r="D13" s="57">
        <v>0.65</v>
      </c>
      <c r="E13" s="57">
        <v>0.7</v>
      </c>
      <c r="F13" s="57">
        <v>0.75</v>
      </c>
    </row>
    <row r="14" spans="1:23" ht="41.25" customHeight="1">
      <c r="B14" s="51" t="s">
        <v>9</v>
      </c>
      <c r="C14" s="1252" t="s">
        <v>278</v>
      </c>
      <c r="D14" s="1253"/>
      <c r="E14" s="1253"/>
      <c r="F14" s="1253"/>
    </row>
    <row r="15" spans="1:23" ht="23.25" customHeight="1">
      <c r="B15" s="81" t="s">
        <v>10</v>
      </c>
      <c r="C15" s="2302"/>
      <c r="D15" s="2303"/>
      <c r="E15" s="2303"/>
      <c r="F15" s="2303"/>
      <c r="I15" s="82"/>
      <c r="K15" s="82"/>
      <c r="N15" s="82"/>
      <c r="P15" s="82"/>
      <c r="U15" s="82"/>
      <c r="W15" s="82"/>
    </row>
    <row r="16" spans="1:23" ht="63" customHeight="1">
      <c r="B16" s="83" t="s">
        <v>1161</v>
      </c>
      <c r="C16" s="84">
        <v>0.65</v>
      </c>
      <c r="D16" s="85">
        <v>0.7</v>
      </c>
      <c r="E16" s="85">
        <v>0.75</v>
      </c>
      <c r="F16" s="85">
        <v>0.8</v>
      </c>
      <c r="H16" s="86"/>
      <c r="M16" s="86"/>
      <c r="T16" s="86"/>
    </row>
    <row r="17" spans="2:23" ht="48" customHeight="1">
      <c r="B17" s="87" t="s">
        <v>207</v>
      </c>
      <c r="C17" s="88">
        <v>6000</v>
      </c>
      <c r="D17" s="89">
        <v>6200</v>
      </c>
      <c r="E17" s="89">
        <v>6400</v>
      </c>
      <c r="F17" s="89">
        <v>6500</v>
      </c>
    </row>
    <row r="18" spans="2:23" ht="47.25" customHeight="1">
      <c r="B18" s="90" t="s">
        <v>208</v>
      </c>
      <c r="C18" s="91">
        <v>360</v>
      </c>
      <c r="D18" s="92">
        <v>390</v>
      </c>
      <c r="E18" s="92">
        <v>420</v>
      </c>
      <c r="F18" s="92">
        <v>430</v>
      </c>
    </row>
    <row r="19" spans="2:23" ht="24" customHeight="1">
      <c r="B19" s="2304" t="s">
        <v>11</v>
      </c>
      <c r="C19" s="2304"/>
      <c r="D19" s="2304"/>
      <c r="E19" s="2304"/>
      <c r="F19" s="2304"/>
    </row>
    <row r="20" spans="2:23">
      <c r="B20" s="2305" t="s">
        <v>279</v>
      </c>
      <c r="C20" s="2305"/>
      <c r="D20" s="2305"/>
      <c r="E20" s="2305"/>
      <c r="F20" s="2305"/>
    </row>
    <row r="21" spans="2:23" ht="18.75" customHeight="1">
      <c r="B21" s="93" t="s">
        <v>13</v>
      </c>
      <c r="C21" s="2306" t="s">
        <v>209</v>
      </c>
      <c r="D21" s="2306"/>
      <c r="E21" s="2306"/>
      <c r="F21" s="2306"/>
    </row>
    <row r="22" spans="2:23" ht="31.5" customHeight="1">
      <c r="B22" s="87" t="s">
        <v>14</v>
      </c>
      <c r="C22" s="2307" t="s">
        <v>210</v>
      </c>
      <c r="D22" s="2307"/>
      <c r="E22" s="2307"/>
      <c r="F22" s="2307"/>
    </row>
    <row r="23" spans="2:23">
      <c r="B23" s="87" t="s">
        <v>15</v>
      </c>
      <c r="C23" s="2308"/>
      <c r="D23" s="2308"/>
      <c r="E23" s="2308"/>
      <c r="F23" s="2308"/>
    </row>
    <row r="24" spans="2:23" ht="12.75" customHeight="1">
      <c r="B24" s="2301"/>
      <c r="C24" s="94">
        <v>2021</v>
      </c>
      <c r="D24" s="94">
        <v>2022</v>
      </c>
      <c r="E24" s="94">
        <v>2023</v>
      </c>
      <c r="F24" s="94">
        <v>2024</v>
      </c>
    </row>
    <row r="25" spans="2:23" ht="36.75" customHeight="1">
      <c r="B25" s="2301"/>
      <c r="C25" s="94" t="s">
        <v>7</v>
      </c>
      <c r="D25" s="94" t="s">
        <v>8</v>
      </c>
      <c r="E25" s="94" t="s">
        <v>8</v>
      </c>
      <c r="F25" s="94" t="s">
        <v>8</v>
      </c>
    </row>
    <row r="26" spans="2:23">
      <c r="B26" s="87" t="s">
        <v>16</v>
      </c>
      <c r="C26" s="95">
        <v>1500</v>
      </c>
      <c r="D26" s="95">
        <v>1700</v>
      </c>
      <c r="E26" s="95">
        <v>1800</v>
      </c>
      <c r="F26" s="95">
        <v>1900</v>
      </c>
    </row>
    <row r="27" spans="2:23">
      <c r="B27" s="87" t="s">
        <v>17</v>
      </c>
      <c r="C27" s="95">
        <v>77000</v>
      </c>
      <c r="D27" s="95">
        <v>71840</v>
      </c>
      <c r="E27" s="95">
        <v>71000</v>
      </c>
      <c r="F27" s="95">
        <v>71000</v>
      </c>
    </row>
    <row r="28" spans="2:23">
      <c r="B28" s="87" t="s">
        <v>18</v>
      </c>
      <c r="C28" s="95">
        <f>C27/C26</f>
        <v>51.333333333333336</v>
      </c>
      <c r="D28" s="95">
        <f>D27/D26</f>
        <v>42.258823529411764</v>
      </c>
      <c r="E28" s="95">
        <f>E27/E26</f>
        <v>39.444444444444443</v>
      </c>
      <c r="F28" s="95">
        <f>F27/F26</f>
        <v>37.368421052631582</v>
      </c>
    </row>
    <row r="29" spans="2:23">
      <c r="B29" s="87" t="s">
        <v>19</v>
      </c>
      <c r="C29" s="96" t="s">
        <v>20</v>
      </c>
      <c r="D29" s="97">
        <f t="shared" ref="D29:F31" si="0">D26/C26-1</f>
        <v>0.1333333333333333</v>
      </c>
      <c r="E29" s="97">
        <f t="shared" si="0"/>
        <v>5.8823529411764719E-2</v>
      </c>
      <c r="F29" s="97">
        <f t="shared" si="0"/>
        <v>5.555555555555558E-2</v>
      </c>
      <c r="H29" s="98"/>
      <c r="I29" s="98"/>
      <c r="J29" s="98"/>
      <c r="K29" s="98"/>
      <c r="L29" s="98"/>
      <c r="M29" s="98"/>
      <c r="N29" s="98"/>
      <c r="O29" s="98"/>
      <c r="P29" s="98"/>
      <c r="Q29" s="98"/>
      <c r="R29" s="98"/>
      <c r="T29" s="98"/>
      <c r="U29" s="98"/>
      <c r="V29" s="98"/>
      <c r="W29" s="98"/>
    </row>
    <row r="30" spans="2:23">
      <c r="B30" s="87" t="s">
        <v>21</v>
      </c>
      <c r="C30" s="96" t="s">
        <v>20</v>
      </c>
      <c r="D30" s="97">
        <f t="shared" si="0"/>
        <v>-6.7012987012986969E-2</v>
      </c>
      <c r="E30" s="97">
        <f t="shared" si="0"/>
        <v>-1.1692650334075738E-2</v>
      </c>
      <c r="F30" s="97">
        <f t="shared" si="0"/>
        <v>0</v>
      </c>
    </row>
    <row r="31" spans="2:23">
      <c r="B31" s="87" t="s">
        <v>22</v>
      </c>
      <c r="C31" s="96" t="s">
        <v>20</v>
      </c>
      <c r="D31" s="97">
        <f t="shared" si="0"/>
        <v>-0.17677616501145921</v>
      </c>
      <c r="E31" s="97">
        <f t="shared" si="0"/>
        <v>-6.6598614204404827E-2</v>
      </c>
      <c r="F31" s="97">
        <f t="shared" si="0"/>
        <v>-5.2631578947368252E-2</v>
      </c>
    </row>
    <row r="32" spans="2:23" ht="15.75" customHeight="1">
      <c r="B32" s="2309" t="s">
        <v>96</v>
      </c>
      <c r="C32" s="2309"/>
      <c r="D32" s="2309"/>
      <c r="E32" s="2309"/>
      <c r="F32" s="2309"/>
    </row>
    <row r="33" spans="2:21" ht="12.75" customHeight="1">
      <c r="B33" s="2301"/>
      <c r="C33" s="94">
        <v>2021</v>
      </c>
      <c r="D33" s="94">
        <v>2022</v>
      </c>
      <c r="E33" s="94">
        <v>2023</v>
      </c>
      <c r="F33" s="94">
        <v>2024</v>
      </c>
    </row>
    <row r="34" spans="2:21" ht="30.75" customHeight="1">
      <c r="B34" s="2301"/>
      <c r="C34" s="94" t="s">
        <v>7</v>
      </c>
      <c r="D34" s="94" t="s">
        <v>8</v>
      </c>
      <c r="E34" s="94" t="s">
        <v>8</v>
      </c>
      <c r="F34" s="94" t="s">
        <v>8</v>
      </c>
    </row>
    <row r="35" spans="2:21">
      <c r="B35" s="99" t="s">
        <v>23</v>
      </c>
      <c r="C35" s="100">
        <v>50226</v>
      </c>
      <c r="D35" s="100">
        <v>45540</v>
      </c>
      <c r="E35" s="100">
        <v>45140</v>
      </c>
      <c r="F35" s="100">
        <v>47025</v>
      </c>
    </row>
    <row r="36" spans="2:21">
      <c r="B36" s="101" t="s">
        <v>136</v>
      </c>
      <c r="C36" s="102">
        <v>50226</v>
      </c>
      <c r="D36" s="103">
        <v>45540</v>
      </c>
      <c r="E36" s="103">
        <v>45140</v>
      </c>
      <c r="F36" s="103">
        <v>47025</v>
      </c>
    </row>
    <row r="37" spans="2:21">
      <c r="B37" s="101" t="s">
        <v>137</v>
      </c>
      <c r="C37" s="103"/>
      <c r="D37" s="103"/>
      <c r="E37" s="103"/>
      <c r="F37" s="103"/>
    </row>
    <row r="38" spans="2:21" ht="24">
      <c r="B38" s="99" t="s">
        <v>24</v>
      </c>
      <c r="C38" s="100">
        <v>8300</v>
      </c>
      <c r="D38" s="100">
        <v>8300</v>
      </c>
      <c r="E38" s="100">
        <f>E39+E40</f>
        <v>8300</v>
      </c>
      <c r="F38" s="100">
        <f>F39+F40</f>
        <v>8300</v>
      </c>
    </row>
    <row r="39" spans="2:21">
      <c r="B39" s="101" t="s">
        <v>136</v>
      </c>
      <c r="C39" s="102">
        <v>8300</v>
      </c>
      <c r="D39" s="100">
        <v>8300</v>
      </c>
      <c r="E39" s="100">
        <v>8300</v>
      </c>
      <c r="F39" s="100">
        <v>8300</v>
      </c>
      <c r="I39" s="98"/>
      <c r="N39" s="98"/>
      <c r="U39" s="98"/>
    </row>
    <row r="40" spans="2:21">
      <c r="B40" s="101" t="s">
        <v>137</v>
      </c>
      <c r="C40" s="103"/>
      <c r="D40" s="100"/>
      <c r="E40" s="100"/>
      <c r="F40" s="100"/>
      <c r="I40" s="98"/>
      <c r="N40" s="98"/>
      <c r="U40" s="98"/>
    </row>
    <row r="41" spans="2:21">
      <c r="B41" s="99" t="s">
        <v>25</v>
      </c>
      <c r="C41" s="103">
        <v>18134</v>
      </c>
      <c r="D41" s="100">
        <v>17660</v>
      </c>
      <c r="E41" s="100">
        <v>17220</v>
      </c>
      <c r="F41" s="100">
        <v>15335</v>
      </c>
    </row>
    <row r="42" spans="2:21">
      <c r="B42" s="101" t="s">
        <v>136</v>
      </c>
      <c r="C42" s="102">
        <v>18134</v>
      </c>
      <c r="D42" s="100">
        <v>17660</v>
      </c>
      <c r="E42" s="104">
        <v>17220</v>
      </c>
      <c r="F42" s="104">
        <v>15335</v>
      </c>
    </row>
    <row r="43" spans="2:21">
      <c r="B43" s="101" t="s">
        <v>137</v>
      </c>
      <c r="C43" s="103"/>
      <c r="D43" s="100"/>
      <c r="E43" s="100"/>
      <c r="F43" s="100"/>
    </row>
    <row r="44" spans="2:21">
      <c r="B44" s="99" t="s">
        <v>26</v>
      </c>
      <c r="C44" s="103"/>
      <c r="D44" s="100"/>
      <c r="E44" s="100"/>
      <c r="F44" s="100"/>
    </row>
    <row r="45" spans="2:21">
      <c r="B45" s="101" t="s">
        <v>136</v>
      </c>
      <c r="C45" s="103"/>
      <c r="D45" s="100"/>
      <c r="E45" s="100"/>
      <c r="F45" s="100"/>
    </row>
    <row r="46" spans="2:21">
      <c r="B46" s="101" t="s">
        <v>137</v>
      </c>
      <c r="C46" s="103"/>
      <c r="D46" s="100"/>
      <c r="E46" s="100"/>
      <c r="F46" s="100"/>
    </row>
    <row r="47" spans="2:21">
      <c r="B47" s="99" t="s">
        <v>27</v>
      </c>
      <c r="C47" s="103"/>
      <c r="D47" s="100"/>
      <c r="E47" s="100"/>
      <c r="F47" s="100"/>
    </row>
    <row r="48" spans="2:21">
      <c r="B48" s="101" t="s">
        <v>136</v>
      </c>
      <c r="C48" s="103"/>
      <c r="D48" s="100"/>
      <c r="E48" s="100"/>
      <c r="F48" s="100"/>
    </row>
    <row r="49" spans="2:23">
      <c r="B49" s="101" t="s">
        <v>137</v>
      </c>
      <c r="C49" s="103"/>
      <c r="D49" s="100"/>
      <c r="E49" s="100"/>
      <c r="F49" s="100"/>
    </row>
    <row r="50" spans="2:23">
      <c r="B50" s="99" t="s">
        <v>28</v>
      </c>
      <c r="C50" s="103">
        <f>C51+C52</f>
        <v>100</v>
      </c>
      <c r="D50" s="100">
        <f>D51+D52</f>
        <v>100</v>
      </c>
      <c r="E50" s="100">
        <f>E51+E52</f>
        <v>100</v>
      </c>
      <c r="F50" s="100">
        <f>F51+F52</f>
        <v>100</v>
      </c>
    </row>
    <row r="51" spans="2:23">
      <c r="B51" s="101" t="s">
        <v>136</v>
      </c>
      <c r="C51" s="102">
        <v>100</v>
      </c>
      <c r="D51" s="100">
        <v>100</v>
      </c>
      <c r="E51" s="104">
        <v>100</v>
      </c>
      <c r="F51" s="104">
        <v>100</v>
      </c>
    </row>
    <row r="52" spans="2:23">
      <c r="B52" s="101" t="s">
        <v>137</v>
      </c>
      <c r="C52" s="103"/>
      <c r="D52" s="100"/>
      <c r="E52" s="100"/>
      <c r="F52" s="100"/>
    </row>
    <row r="53" spans="2:23" ht="24">
      <c r="B53" s="99" t="s">
        <v>29</v>
      </c>
      <c r="C53" s="100">
        <f>C54+C55</f>
        <v>240</v>
      </c>
      <c r="D53" s="100">
        <f>D54+D55</f>
        <v>240</v>
      </c>
      <c r="E53" s="100">
        <f>E54+E55</f>
        <v>240</v>
      </c>
      <c r="F53" s="100">
        <f>F54+F55</f>
        <v>240</v>
      </c>
      <c r="I53" s="105"/>
      <c r="N53" s="105"/>
      <c r="U53" s="105"/>
    </row>
    <row r="54" spans="2:23">
      <c r="B54" s="101" t="s">
        <v>136</v>
      </c>
      <c r="C54" s="103">
        <v>240</v>
      </c>
      <c r="D54" s="106">
        <v>240</v>
      </c>
      <c r="E54" s="106">
        <v>240</v>
      </c>
      <c r="F54" s="106">
        <v>240</v>
      </c>
      <c r="K54" s="107"/>
      <c r="L54" s="107"/>
      <c r="P54" s="107"/>
      <c r="Q54" s="107"/>
      <c r="R54" s="107"/>
      <c r="W54" s="107"/>
    </row>
    <row r="55" spans="2:23">
      <c r="B55" s="101" t="s">
        <v>137</v>
      </c>
      <c r="C55" s="103"/>
      <c r="D55" s="108"/>
      <c r="E55" s="109"/>
      <c r="F55" s="109"/>
    </row>
    <row r="56" spans="2:23">
      <c r="B56" s="110" t="s">
        <v>30</v>
      </c>
      <c r="C56" s="103">
        <f>C53+C50+C47+C44+C41+C38+C35</f>
        <v>77000</v>
      </c>
      <c r="D56" s="103">
        <f>D53+D50+D47+D44+D41+D38+D35</f>
        <v>71840</v>
      </c>
      <c r="E56" s="103">
        <f>E53+E50+E47+E44+E41+E38+E35</f>
        <v>71000</v>
      </c>
      <c r="F56" s="103">
        <f>F53+F50+F47+F44+F41+F38+F35</f>
        <v>71000</v>
      </c>
    </row>
    <row r="57" spans="2:23">
      <c r="B57" s="111" t="s">
        <v>31</v>
      </c>
      <c r="C57" s="112">
        <f>IF(C56-C27=0,0,"Error")</f>
        <v>0</v>
      </c>
      <c r="D57" s="112">
        <f>IF(D56-D27=0,0,"Error")</f>
        <v>0</v>
      </c>
      <c r="E57" s="112">
        <f>IF(E56-E27=0,0,"Error")</f>
        <v>0</v>
      </c>
      <c r="F57" s="112">
        <f>IF(F56-F27=0,0,"Error")</f>
        <v>0</v>
      </c>
    </row>
    <row r="58" spans="2:23" ht="15.75" hidden="1" customHeight="1" thickBot="1">
      <c r="B58" s="113" t="s">
        <v>1743</v>
      </c>
      <c r="C58" s="2310"/>
      <c r="D58" s="2310"/>
      <c r="E58" s="2310"/>
      <c r="F58" s="2310"/>
    </row>
    <row r="59" spans="2:23" ht="26.25" hidden="1" customHeight="1" thickBot="1">
      <c r="B59" s="87" t="s">
        <v>14</v>
      </c>
      <c r="C59" s="2301"/>
      <c r="D59" s="2301"/>
      <c r="E59" s="2301"/>
      <c r="F59" s="2301"/>
    </row>
    <row r="60" spans="2:23" ht="15.75" hidden="1" customHeight="1" thickBot="1">
      <c r="B60" s="87" t="s">
        <v>15</v>
      </c>
      <c r="C60" s="2308"/>
      <c r="D60" s="2308"/>
      <c r="E60" s="2308"/>
      <c r="F60" s="2308"/>
    </row>
    <row r="61" spans="2:23" ht="12.75" hidden="1" customHeight="1">
      <c r="B61" s="2301"/>
      <c r="C61" s="94">
        <v>2018</v>
      </c>
      <c r="D61" s="94">
        <v>2019</v>
      </c>
      <c r="E61" s="94">
        <v>2020</v>
      </c>
      <c r="F61" s="94">
        <v>2021</v>
      </c>
    </row>
    <row r="62" spans="2:23" ht="9" hidden="1" customHeight="1" thickBot="1">
      <c r="B62" s="2301"/>
      <c r="C62" s="94" t="s">
        <v>7</v>
      </c>
      <c r="D62" s="94" t="s">
        <v>8</v>
      </c>
      <c r="E62" s="94" t="s">
        <v>8</v>
      </c>
      <c r="F62" s="94" t="s">
        <v>8</v>
      </c>
    </row>
    <row r="63" spans="2:23" ht="15.75" hidden="1" customHeight="1" thickBot="1">
      <c r="B63" s="87" t="s">
        <v>16</v>
      </c>
      <c r="C63" s="87"/>
      <c r="D63" s="87"/>
      <c r="E63" s="87"/>
      <c r="F63" s="87"/>
    </row>
    <row r="64" spans="2:23" ht="15.75" hidden="1" customHeight="1" thickBot="1">
      <c r="B64" s="87" t="s">
        <v>17</v>
      </c>
      <c r="C64" s="95">
        <f>C93</f>
        <v>0</v>
      </c>
      <c r="D64" s="95">
        <f>D93</f>
        <v>0</v>
      </c>
      <c r="E64" s="95">
        <f>E93</f>
        <v>0</v>
      </c>
      <c r="F64" s="95">
        <f>F93</f>
        <v>0</v>
      </c>
    </row>
    <row r="65" spans="2:6" ht="15.75" hidden="1" customHeight="1" thickBot="1">
      <c r="B65" s="87" t="s">
        <v>18</v>
      </c>
      <c r="C65" s="95" t="e">
        <f>C64/C63</f>
        <v>#DIV/0!</v>
      </c>
      <c r="D65" s="95" t="e">
        <f>D64/D63</f>
        <v>#DIV/0!</v>
      </c>
      <c r="E65" s="95" t="e">
        <f>E64/E63</f>
        <v>#DIV/0!</v>
      </c>
      <c r="F65" s="95" t="e">
        <f>F64/F63</f>
        <v>#DIV/0!</v>
      </c>
    </row>
    <row r="66" spans="2:6" ht="15.75" hidden="1" customHeight="1" thickBot="1">
      <c r="B66" s="87" t="s">
        <v>19</v>
      </c>
      <c r="C66" s="96"/>
      <c r="D66" s="97" t="e">
        <f t="shared" ref="D66:F68" si="1">D63/C63-1</f>
        <v>#DIV/0!</v>
      </c>
      <c r="E66" s="97" t="e">
        <f t="shared" si="1"/>
        <v>#DIV/0!</v>
      </c>
      <c r="F66" s="97" t="e">
        <f t="shared" si="1"/>
        <v>#DIV/0!</v>
      </c>
    </row>
    <row r="67" spans="2:6" ht="15.75" hidden="1" customHeight="1" thickBot="1">
      <c r="B67" s="87" t="s">
        <v>21</v>
      </c>
      <c r="C67" s="96"/>
      <c r="D67" s="97" t="e">
        <f t="shared" si="1"/>
        <v>#DIV/0!</v>
      </c>
      <c r="E67" s="97" t="e">
        <f t="shared" si="1"/>
        <v>#DIV/0!</v>
      </c>
      <c r="F67" s="97" t="e">
        <f t="shared" si="1"/>
        <v>#DIV/0!</v>
      </c>
    </row>
    <row r="68" spans="2:6" ht="15.75" hidden="1" customHeight="1" thickBot="1">
      <c r="B68" s="87" t="s">
        <v>22</v>
      </c>
      <c r="C68" s="96"/>
      <c r="D68" s="97" t="e">
        <f t="shared" si="1"/>
        <v>#DIV/0!</v>
      </c>
      <c r="E68" s="97" t="e">
        <f t="shared" si="1"/>
        <v>#DIV/0!</v>
      </c>
      <c r="F68" s="97" t="e">
        <f t="shared" si="1"/>
        <v>#DIV/0!</v>
      </c>
    </row>
    <row r="69" spans="2:6" ht="24.75" hidden="1" customHeight="1" thickBot="1">
      <c r="B69" s="2309" t="s">
        <v>1744</v>
      </c>
      <c r="C69" s="2309"/>
      <c r="D69" s="2309"/>
      <c r="E69" s="2309"/>
      <c r="F69" s="2309"/>
    </row>
    <row r="70" spans="2:6" ht="12.75" hidden="1" customHeight="1">
      <c r="B70" s="2301"/>
      <c r="C70" s="94">
        <v>2018</v>
      </c>
      <c r="D70" s="94">
        <v>2019</v>
      </c>
      <c r="E70" s="94">
        <v>2020</v>
      </c>
      <c r="F70" s="94">
        <v>2021</v>
      </c>
    </row>
    <row r="71" spans="2:6" ht="9" hidden="1" customHeight="1" thickBot="1">
      <c r="B71" s="2301"/>
      <c r="C71" s="94" t="s">
        <v>7</v>
      </c>
      <c r="D71" s="94" t="s">
        <v>8</v>
      </c>
      <c r="E71" s="94" t="s">
        <v>8</v>
      </c>
      <c r="F71" s="94" t="s">
        <v>8</v>
      </c>
    </row>
    <row r="72" spans="2:6" ht="24.75" hidden="1" customHeight="1" thickBot="1">
      <c r="B72" s="99" t="s">
        <v>23</v>
      </c>
      <c r="C72" s="100"/>
      <c r="D72" s="100"/>
      <c r="E72" s="100"/>
      <c r="F72" s="100"/>
    </row>
    <row r="73" spans="2:6" ht="38.25" hidden="1" customHeight="1" thickBot="1">
      <c r="B73" s="101" t="s">
        <v>136</v>
      </c>
      <c r="C73" s="103"/>
      <c r="D73" s="114"/>
      <c r="E73" s="114"/>
      <c r="F73" s="114"/>
    </row>
    <row r="74" spans="2:6" ht="24.75" hidden="1" customHeight="1" thickBot="1">
      <c r="B74" s="101" t="s">
        <v>137</v>
      </c>
      <c r="C74" s="103"/>
      <c r="D74" s="114"/>
      <c r="E74" s="114"/>
      <c r="F74" s="114"/>
    </row>
    <row r="75" spans="2:6" ht="24.75" hidden="1" customHeight="1" thickBot="1">
      <c r="B75" s="99" t="s">
        <v>24</v>
      </c>
      <c r="C75" s="100"/>
      <c r="D75" s="100"/>
      <c r="E75" s="100"/>
      <c r="F75" s="100"/>
    </row>
    <row r="76" spans="2:6" ht="15.75" hidden="1" customHeight="1" thickBot="1">
      <c r="B76" s="101" t="s">
        <v>136</v>
      </c>
      <c r="C76" s="103"/>
      <c r="D76" s="100"/>
      <c r="E76" s="100"/>
      <c r="F76" s="100"/>
    </row>
    <row r="77" spans="2:6" ht="15.75" hidden="1" customHeight="1" thickBot="1">
      <c r="B77" s="101" t="s">
        <v>137</v>
      </c>
      <c r="C77" s="103"/>
      <c r="D77" s="100"/>
      <c r="E77" s="100"/>
      <c r="F77" s="100"/>
    </row>
    <row r="78" spans="2:6" ht="24.75" hidden="1" customHeight="1" thickBot="1">
      <c r="B78" s="99" t="s">
        <v>25</v>
      </c>
      <c r="C78" s="103">
        <v>0</v>
      </c>
      <c r="D78" s="100">
        <v>0</v>
      </c>
      <c r="E78" s="100">
        <v>0</v>
      </c>
      <c r="F78" s="100">
        <v>0</v>
      </c>
    </row>
    <row r="79" spans="2:6" ht="15.75" hidden="1" customHeight="1" thickBot="1">
      <c r="B79" s="101" t="s">
        <v>136</v>
      </c>
      <c r="C79" s="103"/>
      <c r="D79" s="100"/>
      <c r="E79" s="100"/>
      <c r="F79" s="100"/>
    </row>
    <row r="80" spans="2:6" ht="15.75" hidden="1" customHeight="1" thickBot="1">
      <c r="B80" s="101" t="s">
        <v>137</v>
      </c>
      <c r="C80" s="103"/>
      <c r="D80" s="100"/>
      <c r="E80" s="100"/>
      <c r="F80" s="100"/>
    </row>
    <row r="81" spans="2:6" ht="15.75" hidden="1" customHeight="1" thickBot="1">
      <c r="B81" s="99" t="s">
        <v>26</v>
      </c>
      <c r="C81" s="103"/>
      <c r="D81" s="100"/>
      <c r="E81" s="100"/>
      <c r="F81" s="100"/>
    </row>
    <row r="82" spans="2:6" ht="15.75" hidden="1" customHeight="1" thickBot="1">
      <c r="B82" s="101" t="s">
        <v>136</v>
      </c>
      <c r="C82" s="103"/>
      <c r="D82" s="100"/>
      <c r="E82" s="100"/>
      <c r="F82" s="100"/>
    </row>
    <row r="83" spans="2:6" ht="15.75" hidden="1" customHeight="1" thickBot="1">
      <c r="B83" s="101" t="s">
        <v>137</v>
      </c>
      <c r="C83" s="103"/>
      <c r="D83" s="100"/>
      <c r="E83" s="100"/>
      <c r="F83" s="100"/>
    </row>
    <row r="84" spans="2:6" ht="15.75" hidden="1" customHeight="1" thickBot="1">
      <c r="B84" s="99" t="s">
        <v>27</v>
      </c>
      <c r="C84" s="103"/>
      <c r="D84" s="100"/>
      <c r="E84" s="100"/>
      <c r="F84" s="100"/>
    </row>
    <row r="85" spans="2:6" ht="15.75" hidden="1" customHeight="1" thickBot="1">
      <c r="B85" s="101" t="s">
        <v>136</v>
      </c>
      <c r="C85" s="103"/>
      <c r="D85" s="100"/>
      <c r="E85" s="100"/>
      <c r="F85" s="100"/>
    </row>
    <row r="86" spans="2:6" ht="15.75" hidden="1" customHeight="1" thickBot="1">
      <c r="B86" s="101" t="s">
        <v>137</v>
      </c>
      <c r="C86" s="103"/>
      <c r="D86" s="100"/>
      <c r="E86" s="100"/>
      <c r="F86" s="100"/>
    </row>
    <row r="87" spans="2:6" ht="15.75" hidden="1" customHeight="1" thickBot="1">
      <c r="B87" s="99" t="s">
        <v>28</v>
      </c>
      <c r="C87" s="103"/>
      <c r="D87" s="100"/>
      <c r="E87" s="100"/>
      <c r="F87" s="100"/>
    </row>
    <row r="88" spans="2:6" ht="15.75" hidden="1" customHeight="1" thickBot="1">
      <c r="B88" s="101" t="s">
        <v>136</v>
      </c>
      <c r="C88" s="103"/>
      <c r="D88" s="100"/>
      <c r="E88" s="100"/>
      <c r="F88" s="100"/>
    </row>
    <row r="89" spans="2:6" ht="15.75" hidden="1" customHeight="1" thickBot="1">
      <c r="B89" s="101" t="s">
        <v>137</v>
      </c>
      <c r="C89" s="103"/>
      <c r="D89" s="100"/>
      <c r="E89" s="100"/>
      <c r="F89" s="100"/>
    </row>
    <row r="90" spans="2:6" ht="24.75" hidden="1" customHeight="1" thickBot="1">
      <c r="B90" s="99" t="s">
        <v>29</v>
      </c>
      <c r="C90" s="103"/>
      <c r="D90" s="100"/>
      <c r="E90" s="100"/>
      <c r="F90" s="100"/>
    </row>
    <row r="91" spans="2:6" ht="15.75" hidden="1" customHeight="1" thickBot="1">
      <c r="B91" s="101" t="s">
        <v>136</v>
      </c>
      <c r="C91" s="103"/>
      <c r="D91" s="100"/>
      <c r="E91" s="100"/>
      <c r="F91" s="100"/>
    </row>
    <row r="92" spans="2:6" ht="15.75" hidden="1" customHeight="1" thickBot="1">
      <c r="B92" s="101" t="s">
        <v>137</v>
      </c>
      <c r="C92" s="103"/>
      <c r="D92" s="100"/>
      <c r="E92" s="100"/>
      <c r="F92" s="100"/>
    </row>
    <row r="93" spans="2:6" ht="15.75" hidden="1" customHeight="1" thickBot="1">
      <c r="B93" s="115" t="s">
        <v>47</v>
      </c>
      <c r="C93" s="103">
        <f>C90+C87+C84+C81+C78+C75+C72</f>
        <v>0</v>
      </c>
      <c r="D93" s="103">
        <f>D90+D87+D84+D81+D78+D75+D72</f>
        <v>0</v>
      </c>
      <c r="E93" s="103">
        <f>E90+E87+E84+E81+E78+E75+E72</f>
        <v>0</v>
      </c>
      <c r="F93" s="103">
        <f>F90+F87+F84+F81+F78+F75+F72</f>
        <v>0</v>
      </c>
    </row>
    <row r="94" spans="2:6" ht="17.25" hidden="1" customHeight="1" thickBot="1">
      <c r="B94" s="116" t="s">
        <v>31</v>
      </c>
      <c r="C94" s="117">
        <f>IF(C93-C64=0,0,"Error")</f>
        <v>0</v>
      </c>
      <c r="D94" s="117">
        <f>IF(D93-D64=0,0,"Error")</f>
        <v>0</v>
      </c>
      <c r="E94" s="117">
        <f>IF(E93-E64=0,0,"Error")</f>
        <v>0</v>
      </c>
      <c r="F94" s="117">
        <f>IF(F93-F64=0,0,"Error")</f>
        <v>0</v>
      </c>
    </row>
    <row r="95" spans="2:6" ht="15.75" hidden="1" customHeight="1" thickBot="1">
      <c r="B95" s="113" t="s">
        <v>1745</v>
      </c>
      <c r="C95" s="2310"/>
      <c r="D95" s="2310"/>
      <c r="E95" s="2310"/>
      <c r="F95" s="2310"/>
    </row>
    <row r="96" spans="2:6" ht="26.25" hidden="1" customHeight="1" thickBot="1">
      <c r="B96" s="87" t="s">
        <v>14</v>
      </c>
      <c r="C96" s="2301"/>
      <c r="D96" s="2301"/>
      <c r="E96" s="2301"/>
      <c r="F96" s="2301"/>
    </row>
    <row r="97" spans="2:6" ht="15.75" hidden="1" customHeight="1" thickBot="1">
      <c r="B97" s="87" t="s">
        <v>15</v>
      </c>
      <c r="C97" s="2308"/>
      <c r="D97" s="2308"/>
      <c r="E97" s="2308"/>
      <c r="F97" s="2308"/>
    </row>
    <row r="98" spans="2:6" ht="12.75" hidden="1" customHeight="1">
      <c r="B98" s="2301"/>
      <c r="C98" s="94">
        <v>2018</v>
      </c>
      <c r="D98" s="94">
        <v>2019</v>
      </c>
      <c r="E98" s="94">
        <v>2020</v>
      </c>
      <c r="F98" s="94">
        <v>2021</v>
      </c>
    </row>
    <row r="99" spans="2:6" ht="9" hidden="1" customHeight="1" thickBot="1">
      <c r="B99" s="2301"/>
      <c r="C99" s="94" t="s">
        <v>7</v>
      </c>
      <c r="D99" s="94" t="s">
        <v>8</v>
      </c>
      <c r="E99" s="94" t="s">
        <v>8</v>
      </c>
      <c r="F99" s="94" t="s">
        <v>8</v>
      </c>
    </row>
    <row r="100" spans="2:6" ht="15.75" hidden="1" customHeight="1" thickBot="1">
      <c r="B100" s="87" t="s">
        <v>16</v>
      </c>
      <c r="C100" s="118"/>
      <c r="D100" s="118"/>
      <c r="E100" s="118"/>
      <c r="F100" s="118"/>
    </row>
    <row r="101" spans="2:6" ht="15.75" hidden="1" customHeight="1" thickBot="1">
      <c r="B101" s="87" t="s">
        <v>17</v>
      </c>
      <c r="C101" s="95">
        <f>C130</f>
        <v>0</v>
      </c>
      <c r="D101" s="95">
        <f>D130</f>
        <v>0</v>
      </c>
      <c r="E101" s="95">
        <f>E130</f>
        <v>0</v>
      </c>
      <c r="F101" s="95">
        <f>F130</f>
        <v>0</v>
      </c>
    </row>
    <row r="102" spans="2:6" ht="15.75" hidden="1" customHeight="1" thickBot="1">
      <c r="B102" s="87" t="s">
        <v>18</v>
      </c>
      <c r="C102" s="95" t="e">
        <f>C101/C100</f>
        <v>#DIV/0!</v>
      </c>
      <c r="D102" s="95" t="e">
        <f>D101/D100</f>
        <v>#DIV/0!</v>
      </c>
      <c r="E102" s="95" t="e">
        <f>E101/E100</f>
        <v>#DIV/0!</v>
      </c>
      <c r="F102" s="95" t="e">
        <f>F101/F100</f>
        <v>#DIV/0!</v>
      </c>
    </row>
    <row r="103" spans="2:6" ht="15.75" hidden="1" customHeight="1" thickBot="1">
      <c r="B103" s="87" t="s">
        <v>19</v>
      </c>
      <c r="C103" s="96"/>
      <c r="D103" s="97" t="e">
        <f t="shared" ref="D103:F105" si="2">D100/C100-1</f>
        <v>#DIV/0!</v>
      </c>
      <c r="E103" s="97" t="e">
        <f t="shared" si="2"/>
        <v>#DIV/0!</v>
      </c>
      <c r="F103" s="97" t="e">
        <f t="shared" si="2"/>
        <v>#DIV/0!</v>
      </c>
    </row>
    <row r="104" spans="2:6" ht="15.75" hidden="1" customHeight="1" thickBot="1">
      <c r="B104" s="87" t="s">
        <v>21</v>
      </c>
      <c r="C104" s="96"/>
      <c r="D104" s="97" t="e">
        <f t="shared" si="2"/>
        <v>#DIV/0!</v>
      </c>
      <c r="E104" s="97" t="e">
        <f t="shared" si="2"/>
        <v>#DIV/0!</v>
      </c>
      <c r="F104" s="97" t="e">
        <f t="shared" si="2"/>
        <v>#DIV/0!</v>
      </c>
    </row>
    <row r="105" spans="2:6" ht="15.75" hidden="1" customHeight="1" thickBot="1">
      <c r="B105" s="87" t="s">
        <v>22</v>
      </c>
      <c r="C105" s="96"/>
      <c r="D105" s="97" t="e">
        <f t="shared" si="2"/>
        <v>#DIV/0!</v>
      </c>
      <c r="E105" s="97" t="e">
        <f t="shared" si="2"/>
        <v>#DIV/0!</v>
      </c>
      <c r="F105" s="97" t="e">
        <f t="shared" si="2"/>
        <v>#DIV/0!</v>
      </c>
    </row>
    <row r="106" spans="2:6" ht="24.75" hidden="1" customHeight="1" thickBot="1">
      <c r="B106" s="2309" t="s">
        <v>1744</v>
      </c>
      <c r="C106" s="2309"/>
      <c r="D106" s="2309"/>
      <c r="E106" s="2309"/>
      <c r="F106" s="2309"/>
    </row>
    <row r="107" spans="2:6" ht="12.75" hidden="1" customHeight="1">
      <c r="B107" s="2301"/>
      <c r="C107" s="94">
        <v>2018</v>
      </c>
      <c r="D107" s="94">
        <v>2019</v>
      </c>
      <c r="E107" s="94">
        <v>2020</v>
      </c>
      <c r="F107" s="94">
        <v>2021</v>
      </c>
    </row>
    <row r="108" spans="2:6" ht="9" hidden="1" customHeight="1" thickBot="1">
      <c r="B108" s="2301"/>
      <c r="C108" s="94" t="s">
        <v>7</v>
      </c>
      <c r="D108" s="94" t="s">
        <v>8</v>
      </c>
      <c r="E108" s="94" t="s">
        <v>8</v>
      </c>
      <c r="F108" s="94" t="s">
        <v>8</v>
      </c>
    </row>
    <row r="109" spans="2:6" ht="24.75" hidden="1" customHeight="1" thickBot="1">
      <c r="B109" s="99" t="s">
        <v>23</v>
      </c>
      <c r="C109" s="100"/>
      <c r="D109" s="100"/>
      <c r="E109" s="100"/>
      <c r="F109" s="100"/>
    </row>
    <row r="110" spans="2:6" ht="15.75" hidden="1" customHeight="1" thickBot="1">
      <c r="B110" s="101" t="s">
        <v>136</v>
      </c>
      <c r="C110" s="103"/>
      <c r="D110" s="114"/>
      <c r="E110" s="114"/>
      <c r="F110" s="114"/>
    </row>
    <row r="111" spans="2:6" ht="15.75" hidden="1" customHeight="1" thickBot="1">
      <c r="B111" s="101" t="s">
        <v>137</v>
      </c>
      <c r="C111" s="103"/>
      <c r="D111" s="114"/>
      <c r="E111" s="114"/>
      <c r="F111" s="114"/>
    </row>
    <row r="112" spans="2:6" ht="24.75" hidden="1" customHeight="1" thickBot="1">
      <c r="B112" s="99" t="s">
        <v>24</v>
      </c>
      <c r="C112" s="100"/>
      <c r="D112" s="100"/>
      <c r="E112" s="100"/>
      <c r="F112" s="100"/>
    </row>
    <row r="113" spans="2:6" ht="15.75" hidden="1" customHeight="1" thickBot="1">
      <c r="B113" s="101" t="s">
        <v>136</v>
      </c>
      <c r="C113" s="103"/>
      <c r="D113" s="100"/>
      <c r="E113" s="100"/>
      <c r="F113" s="100"/>
    </row>
    <row r="114" spans="2:6" ht="15.75" hidden="1" customHeight="1" thickBot="1">
      <c r="B114" s="101" t="s">
        <v>137</v>
      </c>
      <c r="C114" s="103"/>
      <c r="D114" s="100"/>
      <c r="E114" s="100"/>
      <c r="F114" s="100"/>
    </row>
    <row r="115" spans="2:6" ht="24.75" hidden="1" customHeight="1" thickBot="1">
      <c r="B115" s="99" t="s">
        <v>25</v>
      </c>
      <c r="C115" s="119">
        <v>0</v>
      </c>
      <c r="D115" s="120">
        <v>0</v>
      </c>
      <c r="E115" s="120">
        <v>0</v>
      </c>
      <c r="F115" s="120">
        <v>0</v>
      </c>
    </row>
    <row r="116" spans="2:6" ht="15.75" hidden="1" customHeight="1" thickBot="1">
      <c r="B116" s="101" t="s">
        <v>136</v>
      </c>
      <c r="C116" s="103"/>
      <c r="D116" s="100"/>
      <c r="E116" s="100"/>
      <c r="F116" s="100"/>
    </row>
    <row r="117" spans="2:6" ht="15.75" hidden="1" customHeight="1" thickBot="1">
      <c r="B117" s="101" t="s">
        <v>137</v>
      </c>
      <c r="C117" s="103"/>
      <c r="D117" s="100"/>
      <c r="E117" s="100"/>
      <c r="F117" s="100"/>
    </row>
    <row r="118" spans="2:6" ht="15.75" hidden="1" customHeight="1" thickBot="1">
      <c r="B118" s="99" t="s">
        <v>26</v>
      </c>
      <c r="C118" s="103"/>
      <c r="D118" s="100"/>
      <c r="E118" s="100"/>
      <c r="F118" s="100"/>
    </row>
    <row r="119" spans="2:6" ht="15.75" hidden="1" customHeight="1" thickBot="1">
      <c r="B119" s="101" t="s">
        <v>136</v>
      </c>
      <c r="C119" s="103"/>
      <c r="D119" s="100"/>
      <c r="E119" s="100"/>
      <c r="F119" s="100"/>
    </row>
    <row r="120" spans="2:6" ht="15.75" hidden="1" customHeight="1" thickBot="1">
      <c r="B120" s="101" t="s">
        <v>137</v>
      </c>
      <c r="C120" s="103"/>
      <c r="D120" s="100"/>
      <c r="E120" s="100"/>
      <c r="F120" s="100"/>
    </row>
    <row r="121" spans="2:6" ht="15.75" hidden="1" customHeight="1" thickBot="1">
      <c r="B121" s="99" t="s">
        <v>27</v>
      </c>
      <c r="C121" s="103"/>
      <c r="D121" s="100"/>
      <c r="E121" s="100"/>
      <c r="F121" s="100"/>
    </row>
    <row r="122" spans="2:6" ht="15.75" hidden="1" customHeight="1" thickBot="1">
      <c r="B122" s="101" t="s">
        <v>136</v>
      </c>
      <c r="C122" s="103"/>
      <c r="D122" s="100"/>
      <c r="E122" s="100"/>
      <c r="F122" s="100"/>
    </row>
    <row r="123" spans="2:6" ht="15" hidden="1" customHeight="1" thickBot="1">
      <c r="B123" s="101" t="s">
        <v>137</v>
      </c>
      <c r="C123" s="103"/>
      <c r="D123" s="100"/>
      <c r="E123" s="100"/>
      <c r="F123" s="100"/>
    </row>
    <row r="124" spans="2:6" ht="15.75" hidden="1" customHeight="1" thickBot="1">
      <c r="B124" s="99" t="s">
        <v>28</v>
      </c>
      <c r="C124" s="103">
        <v>0</v>
      </c>
      <c r="D124" s="100">
        <v>0</v>
      </c>
      <c r="E124" s="100">
        <v>0</v>
      </c>
      <c r="F124" s="100">
        <v>0</v>
      </c>
    </row>
    <row r="125" spans="2:6" ht="15.75" hidden="1" customHeight="1" thickBot="1">
      <c r="B125" s="101" t="s">
        <v>136</v>
      </c>
      <c r="C125" s="103"/>
      <c r="D125" s="100"/>
      <c r="E125" s="100"/>
      <c r="F125" s="100"/>
    </row>
    <row r="126" spans="2:6" ht="15.75" hidden="1" customHeight="1" thickBot="1">
      <c r="B126" s="101" t="s">
        <v>137</v>
      </c>
      <c r="C126" s="103"/>
      <c r="D126" s="100"/>
      <c r="E126" s="100"/>
      <c r="F126" s="100"/>
    </row>
    <row r="127" spans="2:6" ht="24.75" hidden="1" customHeight="1" thickBot="1">
      <c r="B127" s="99" t="s">
        <v>29</v>
      </c>
      <c r="C127" s="103"/>
      <c r="D127" s="100"/>
      <c r="E127" s="100"/>
      <c r="F127" s="100"/>
    </row>
    <row r="128" spans="2:6" ht="15.75" hidden="1" customHeight="1" thickBot="1">
      <c r="B128" s="101" t="s">
        <v>136</v>
      </c>
      <c r="C128" s="103"/>
      <c r="D128" s="100"/>
      <c r="E128" s="100"/>
      <c r="F128" s="100"/>
    </row>
    <row r="129" spans="2:23" ht="15.75" hidden="1" customHeight="1" thickBot="1">
      <c r="B129" s="101" t="s">
        <v>137</v>
      </c>
      <c r="C129" s="103"/>
      <c r="D129" s="100"/>
      <c r="E129" s="100"/>
      <c r="F129" s="100"/>
    </row>
    <row r="130" spans="2:23" ht="15.75" hidden="1" customHeight="1" thickBot="1">
      <c r="B130" s="115" t="s">
        <v>47</v>
      </c>
      <c r="C130" s="103">
        <f>C127+C124+C121+C118+C115+C112+C109</f>
        <v>0</v>
      </c>
      <c r="D130" s="103">
        <f>D127+D124+D121+D118+D115+D112+D109</f>
        <v>0</v>
      </c>
      <c r="E130" s="103">
        <f>E127+E124+E121+E118+E115+E112+E109</f>
        <v>0</v>
      </c>
      <c r="F130" s="103">
        <f>F127+F124+F121+F118+F115+F112+F109</f>
        <v>0</v>
      </c>
    </row>
    <row r="131" spans="2:23" ht="17.25" hidden="1" customHeight="1" thickBot="1">
      <c r="B131" s="116" t="s">
        <v>31</v>
      </c>
      <c r="C131" s="117">
        <f>IF(C130-C101=0,0,"Error")</f>
        <v>0</v>
      </c>
      <c r="D131" s="117">
        <f>IF(D130-D101=0,0,"Error")</f>
        <v>0</v>
      </c>
      <c r="E131" s="117">
        <f>IF(E130-E101=0,0,"Error")</f>
        <v>0</v>
      </c>
      <c r="F131" s="117">
        <f>IF(F130-F101=0,0,"Error")</f>
        <v>0</v>
      </c>
    </row>
    <row r="132" spans="2:23">
      <c r="B132" s="2305" t="s">
        <v>44</v>
      </c>
      <c r="C132" s="2305"/>
      <c r="D132" s="2305"/>
      <c r="E132" s="2305"/>
      <c r="F132" s="2305"/>
    </row>
    <row r="133" spans="2:23">
      <c r="B133" s="2305" t="s">
        <v>45</v>
      </c>
      <c r="C133" s="2305"/>
      <c r="D133" s="2305"/>
      <c r="E133" s="2305"/>
      <c r="F133" s="2305"/>
    </row>
    <row r="134" spans="2:23" ht="15.75" thickBot="1">
      <c r="B134" s="121" t="s">
        <v>48</v>
      </c>
      <c r="C134" s="2309"/>
      <c r="D134" s="2309"/>
      <c r="E134" s="2309"/>
      <c r="F134" s="2309"/>
    </row>
    <row r="135" spans="2:23" ht="53.25" customHeight="1">
      <c r="B135" s="121" t="s">
        <v>103</v>
      </c>
      <c r="C135" s="121" t="s">
        <v>213</v>
      </c>
      <c r="D135" s="122" t="s">
        <v>138</v>
      </c>
      <c r="E135" s="2311" t="s">
        <v>1160</v>
      </c>
      <c r="F135" s="2311"/>
      <c r="H135" s="1587" t="s">
        <v>139</v>
      </c>
      <c r="I135" s="1588"/>
      <c r="J135" s="1588"/>
      <c r="K135" s="1588"/>
      <c r="L135" s="1589"/>
      <c r="N135" s="1587"/>
      <c r="O135" s="1588"/>
      <c r="P135" s="1588"/>
      <c r="Q135" s="1588"/>
      <c r="R135" s="1589"/>
      <c r="T135" s="1587"/>
      <c r="U135" s="2313"/>
      <c r="V135" s="2313"/>
      <c r="W135" s="2313"/>
    </row>
    <row r="136" spans="2:23">
      <c r="B136" s="123"/>
      <c r="C136" s="2312"/>
      <c r="D136" s="2312"/>
      <c r="E136" s="2312"/>
      <c r="F136" s="2312"/>
      <c r="H136" s="1590"/>
      <c r="I136" s="1591"/>
      <c r="J136" s="1591"/>
      <c r="K136" s="1591"/>
      <c r="L136" s="1592"/>
      <c r="N136" s="1590"/>
      <c r="O136" s="1591"/>
      <c r="P136" s="1591"/>
      <c r="Q136" s="1591"/>
      <c r="R136" s="1592"/>
      <c r="T136" s="2313"/>
      <c r="U136" s="2313"/>
      <c r="V136" s="2313"/>
      <c r="W136" s="2313"/>
    </row>
    <row r="137" spans="2:23" ht="17.25" customHeight="1" thickBot="1">
      <c r="B137" s="87" t="s">
        <v>14</v>
      </c>
      <c r="C137" s="2314" t="s">
        <v>214</v>
      </c>
      <c r="D137" s="2314"/>
      <c r="E137" s="2314"/>
      <c r="F137" s="2314"/>
      <c r="H137" s="1593"/>
      <c r="I137" s="1594"/>
      <c r="J137" s="1594"/>
      <c r="K137" s="1594"/>
      <c r="L137" s="1595"/>
      <c r="N137" s="1593"/>
      <c r="O137" s="1594"/>
      <c r="P137" s="1594"/>
      <c r="Q137" s="1594"/>
      <c r="R137" s="1595"/>
      <c r="T137" s="2313"/>
      <c r="U137" s="2313"/>
      <c r="V137" s="2313"/>
      <c r="W137" s="2313"/>
    </row>
    <row r="138" spans="2:23">
      <c r="B138" s="87" t="s">
        <v>15</v>
      </c>
      <c r="C138" s="2315" t="s">
        <v>245</v>
      </c>
      <c r="D138" s="2315"/>
      <c r="E138" s="2315"/>
      <c r="F138" s="2315"/>
    </row>
    <row r="139" spans="2:23" ht="12.75" customHeight="1">
      <c r="B139" s="2301"/>
      <c r="C139" s="94">
        <v>2021</v>
      </c>
      <c r="D139" s="94">
        <v>2022</v>
      </c>
      <c r="E139" s="94">
        <v>2023</v>
      </c>
      <c r="F139" s="94">
        <v>2024</v>
      </c>
    </row>
    <row r="140" spans="2:23" ht="27.75" customHeight="1">
      <c r="B140" s="2301"/>
      <c r="C140" s="94" t="s">
        <v>7</v>
      </c>
      <c r="D140" s="94" t="s">
        <v>8</v>
      </c>
      <c r="E140" s="94" t="s">
        <v>8</v>
      </c>
      <c r="F140" s="94" t="s">
        <v>8</v>
      </c>
    </row>
    <row r="141" spans="2:23">
      <c r="B141" s="87" t="s">
        <v>16</v>
      </c>
      <c r="C141" s="95">
        <v>10</v>
      </c>
      <c r="D141" s="95">
        <v>12</v>
      </c>
      <c r="E141" s="95">
        <v>13</v>
      </c>
      <c r="F141" s="95">
        <v>15</v>
      </c>
    </row>
    <row r="142" spans="2:23">
      <c r="B142" s="87" t="s">
        <v>17</v>
      </c>
      <c r="C142" s="95">
        <v>1000</v>
      </c>
      <c r="D142" s="95">
        <v>1000</v>
      </c>
      <c r="E142" s="95">
        <v>1000</v>
      </c>
      <c r="F142" s="95">
        <v>1000</v>
      </c>
    </row>
    <row r="143" spans="2:23">
      <c r="B143" s="87" t="s">
        <v>18</v>
      </c>
      <c r="C143" s="95">
        <f>C142/C141</f>
        <v>100</v>
      </c>
      <c r="D143" s="95">
        <f>D142/D141</f>
        <v>83.333333333333329</v>
      </c>
      <c r="E143" s="95">
        <f>E142/E141</f>
        <v>76.92307692307692</v>
      </c>
      <c r="F143" s="95">
        <f>F142/F141</f>
        <v>66.666666666666671</v>
      </c>
    </row>
    <row r="144" spans="2:23">
      <c r="B144" s="87" t="s">
        <v>19</v>
      </c>
      <c r="C144" s="96" t="s">
        <v>20</v>
      </c>
      <c r="D144" s="97">
        <f t="shared" ref="D144:F146" si="3">D141/C141-1</f>
        <v>0.19999999999999996</v>
      </c>
      <c r="E144" s="97">
        <f t="shared" si="3"/>
        <v>8.3333333333333259E-2</v>
      </c>
      <c r="F144" s="97">
        <f t="shared" si="3"/>
        <v>0.15384615384615374</v>
      </c>
      <c r="H144" s="98"/>
      <c r="I144" s="98"/>
      <c r="J144" s="98"/>
      <c r="K144" s="98"/>
      <c r="L144" s="98"/>
      <c r="M144" s="98"/>
      <c r="N144" s="98"/>
      <c r="O144" s="98"/>
      <c r="P144" s="98"/>
      <c r="Q144" s="98"/>
      <c r="R144" s="98"/>
      <c r="T144" s="98"/>
      <c r="U144" s="98"/>
      <c r="V144" s="98"/>
      <c r="W144" s="98"/>
    </row>
    <row r="145" spans="2:6">
      <c r="B145" s="87" t="s">
        <v>21</v>
      </c>
      <c r="C145" s="96" t="s">
        <v>20</v>
      </c>
      <c r="D145" s="97">
        <f t="shared" si="3"/>
        <v>0</v>
      </c>
      <c r="E145" s="97">
        <f t="shared" si="3"/>
        <v>0</v>
      </c>
      <c r="F145" s="97">
        <f t="shared" si="3"/>
        <v>0</v>
      </c>
    </row>
    <row r="146" spans="2:6">
      <c r="B146" s="87" t="s">
        <v>22</v>
      </c>
      <c r="C146" s="96" t="s">
        <v>20</v>
      </c>
      <c r="D146" s="97">
        <f t="shared" si="3"/>
        <v>-0.16666666666666674</v>
      </c>
      <c r="E146" s="97">
        <f t="shared" si="3"/>
        <v>-7.6923076923076872E-2</v>
      </c>
      <c r="F146" s="97">
        <f t="shared" si="3"/>
        <v>-0.13333333333333319</v>
      </c>
    </row>
    <row r="147" spans="2:6" ht="15.75" customHeight="1">
      <c r="B147" s="2309" t="s">
        <v>61</v>
      </c>
      <c r="C147" s="2309"/>
      <c r="D147" s="2309"/>
      <c r="E147" s="2309"/>
      <c r="F147" s="2309"/>
    </row>
    <row r="148" spans="2:6" ht="12.75" customHeight="1">
      <c r="B148" s="2301"/>
      <c r="C148" s="94">
        <v>2021</v>
      </c>
      <c r="D148" s="94">
        <v>2022</v>
      </c>
      <c r="E148" s="94">
        <v>2023</v>
      </c>
      <c r="F148" s="94">
        <v>2024</v>
      </c>
    </row>
    <row r="149" spans="2:6" ht="26.25" customHeight="1">
      <c r="B149" s="2301"/>
      <c r="C149" s="94" t="s">
        <v>7</v>
      </c>
      <c r="D149" s="94" t="s">
        <v>8</v>
      </c>
      <c r="E149" s="94" t="s">
        <v>8</v>
      </c>
      <c r="F149" s="94" t="s">
        <v>8</v>
      </c>
    </row>
    <row r="150" spans="2:6">
      <c r="B150" s="99" t="s">
        <v>41</v>
      </c>
      <c r="C150" s="100">
        <f>C151+C152+C153+C154</f>
        <v>0</v>
      </c>
      <c r="D150" s="100">
        <f>D151+D152+D153+D154</f>
        <v>0</v>
      </c>
      <c r="E150" s="100">
        <f>E151+E152+E153+E154</f>
        <v>0</v>
      </c>
      <c r="F150" s="100">
        <f>F151+F152+F153+F154</f>
        <v>0</v>
      </c>
    </row>
    <row r="151" spans="2:6">
      <c r="B151" s="101" t="s">
        <v>136</v>
      </c>
      <c r="C151" s="100"/>
      <c r="D151" s="100">
        <v>0</v>
      </c>
      <c r="E151" s="100">
        <v>0</v>
      </c>
      <c r="F151" s="100">
        <v>0</v>
      </c>
    </row>
    <row r="152" spans="2:6">
      <c r="B152" s="101" t="s">
        <v>141</v>
      </c>
      <c r="C152" s="100"/>
      <c r="D152" s="100"/>
      <c r="E152" s="100"/>
      <c r="F152" s="100"/>
    </row>
    <row r="153" spans="2:6">
      <c r="B153" s="101" t="s">
        <v>142</v>
      </c>
      <c r="C153" s="100"/>
      <c r="D153" s="100"/>
      <c r="E153" s="100"/>
      <c r="F153" s="100"/>
    </row>
    <row r="154" spans="2:6">
      <c r="B154" s="101" t="s">
        <v>143</v>
      </c>
      <c r="C154" s="100"/>
      <c r="D154" s="100"/>
      <c r="E154" s="100"/>
      <c r="F154" s="100"/>
    </row>
    <row r="155" spans="2:6">
      <c r="B155" s="99" t="s">
        <v>42</v>
      </c>
      <c r="C155" s="103">
        <f>C156+C157+C158+C159</f>
        <v>1000</v>
      </c>
      <c r="D155" s="103">
        <f>D156+D157+D158+D159</f>
        <v>1000</v>
      </c>
      <c r="E155" s="103">
        <f>E156+E157+E158+E159</f>
        <v>1000</v>
      </c>
      <c r="F155" s="103">
        <f>F156+F157+F158+F159</f>
        <v>1000</v>
      </c>
    </row>
    <row r="156" spans="2:6">
      <c r="B156" s="101" t="s">
        <v>136</v>
      </c>
      <c r="C156" s="103">
        <v>1000</v>
      </c>
      <c r="D156" s="100">
        <v>1000</v>
      </c>
      <c r="E156" s="100">
        <v>1000</v>
      </c>
      <c r="F156" s="100">
        <v>1000</v>
      </c>
    </row>
    <row r="157" spans="2:6">
      <c r="B157" s="101" t="s">
        <v>141</v>
      </c>
      <c r="C157" s="103"/>
      <c r="D157" s="100"/>
      <c r="E157" s="100"/>
      <c r="F157" s="100"/>
    </row>
    <row r="158" spans="2:6">
      <c r="B158" s="101" t="s">
        <v>142</v>
      </c>
      <c r="C158" s="103"/>
      <c r="D158" s="100"/>
      <c r="E158" s="100"/>
      <c r="F158" s="100"/>
    </row>
    <row r="159" spans="2:6">
      <c r="B159" s="101" t="s">
        <v>143</v>
      </c>
      <c r="C159" s="103"/>
      <c r="D159" s="100"/>
      <c r="E159" s="100"/>
      <c r="F159" s="100"/>
    </row>
    <row r="160" spans="2:6">
      <c r="B160" s="110" t="s">
        <v>30</v>
      </c>
      <c r="C160" s="103">
        <f>C155</f>
        <v>1000</v>
      </c>
      <c r="D160" s="103">
        <f>D155</f>
        <v>1000</v>
      </c>
      <c r="E160" s="103">
        <f>E155</f>
        <v>1000</v>
      </c>
      <c r="F160" s="103">
        <f>F155</f>
        <v>1000</v>
      </c>
    </row>
    <row r="161" spans="2:6">
      <c r="B161" s="2305" t="s">
        <v>44</v>
      </c>
      <c r="C161" s="2305"/>
      <c r="D161" s="2305"/>
      <c r="E161" s="2305"/>
      <c r="F161" s="2305"/>
    </row>
    <row r="162" spans="2:6">
      <c r="B162" s="2305" t="s">
        <v>45</v>
      </c>
      <c r="C162" s="2305"/>
      <c r="D162" s="2305"/>
      <c r="E162" s="2305"/>
      <c r="F162" s="2305"/>
    </row>
    <row r="163" spans="2:6">
      <c r="B163" s="121" t="s">
        <v>48</v>
      </c>
      <c r="C163" s="2309"/>
      <c r="D163" s="2309"/>
      <c r="E163" s="2309"/>
      <c r="F163" s="2309"/>
    </row>
    <row r="164" spans="2:6" ht="15" customHeight="1">
      <c r="B164" s="121" t="s">
        <v>103</v>
      </c>
      <c r="C164" s="121" t="s">
        <v>213</v>
      </c>
      <c r="D164" s="122" t="s">
        <v>138</v>
      </c>
      <c r="E164" s="2311"/>
      <c r="F164" s="2311"/>
    </row>
    <row r="165" spans="2:6">
      <c r="B165" s="123"/>
      <c r="C165" s="2312"/>
      <c r="D165" s="2312"/>
      <c r="E165" s="2312"/>
      <c r="F165" s="2312"/>
    </row>
    <row r="166" spans="2:6" ht="15.75" customHeight="1">
      <c r="B166" s="87" t="s">
        <v>14</v>
      </c>
      <c r="C166" s="2314" t="s">
        <v>1746</v>
      </c>
      <c r="D166" s="2314"/>
      <c r="E166" s="2314"/>
      <c r="F166" s="2314"/>
    </row>
    <row r="167" spans="2:6">
      <c r="B167" s="87" t="s">
        <v>15</v>
      </c>
      <c r="C167" s="94">
        <v>2021</v>
      </c>
      <c r="D167" s="94">
        <v>2022</v>
      </c>
      <c r="E167" s="94">
        <v>2023</v>
      </c>
      <c r="F167" s="94">
        <v>2024</v>
      </c>
    </row>
    <row r="168" spans="2:6">
      <c r="B168" s="101"/>
      <c r="C168" s="94" t="s">
        <v>7</v>
      </c>
      <c r="D168" s="94" t="s">
        <v>8</v>
      </c>
      <c r="E168" s="94" t="s">
        <v>8</v>
      </c>
      <c r="F168" s="94" t="s">
        <v>8</v>
      </c>
    </row>
    <row r="169" spans="2:6">
      <c r="B169" s="87" t="s">
        <v>16</v>
      </c>
      <c r="C169" s="95"/>
      <c r="D169" s="95">
        <v>1</v>
      </c>
      <c r="E169" s="95">
        <v>0</v>
      </c>
      <c r="F169" s="95">
        <v>0</v>
      </c>
    </row>
    <row r="170" spans="2:6">
      <c r="B170" s="87" t="s">
        <v>17</v>
      </c>
      <c r="C170" s="95"/>
      <c r="D170" s="95">
        <v>5500</v>
      </c>
      <c r="E170" s="95">
        <v>0</v>
      </c>
      <c r="F170" s="95">
        <v>0</v>
      </c>
    </row>
    <row r="171" spans="2:6">
      <c r="B171" s="87" t="s">
        <v>18</v>
      </c>
      <c r="C171" s="95" t="e">
        <f>C170/C169</f>
        <v>#DIV/0!</v>
      </c>
      <c r="D171" s="95">
        <f>D170/D169</f>
        <v>5500</v>
      </c>
      <c r="E171" s="95" t="e">
        <f>E170/E169</f>
        <v>#DIV/0!</v>
      </c>
      <c r="F171" s="95" t="e">
        <f>F170/F169</f>
        <v>#DIV/0!</v>
      </c>
    </row>
    <row r="172" spans="2:6">
      <c r="B172" s="87" t="s">
        <v>19</v>
      </c>
      <c r="C172" s="96" t="s">
        <v>20</v>
      </c>
      <c r="D172" s="97" t="e">
        <f t="shared" ref="D172:F174" si="4">D169/C169-1</f>
        <v>#DIV/0!</v>
      </c>
      <c r="E172" s="97">
        <f t="shared" si="4"/>
        <v>-1</v>
      </c>
      <c r="F172" s="97" t="e">
        <f t="shared" si="4"/>
        <v>#DIV/0!</v>
      </c>
    </row>
    <row r="173" spans="2:6">
      <c r="B173" s="87" t="s">
        <v>21</v>
      </c>
      <c r="C173" s="96" t="s">
        <v>20</v>
      </c>
      <c r="D173" s="97" t="e">
        <f t="shared" si="4"/>
        <v>#DIV/0!</v>
      </c>
      <c r="E173" s="97">
        <f t="shared" si="4"/>
        <v>-1</v>
      </c>
      <c r="F173" s="97" t="e">
        <f t="shared" si="4"/>
        <v>#DIV/0!</v>
      </c>
    </row>
    <row r="174" spans="2:6">
      <c r="B174" s="87" t="s">
        <v>22</v>
      </c>
      <c r="C174" s="96" t="s">
        <v>20</v>
      </c>
      <c r="D174" s="97" t="e">
        <f t="shared" si="4"/>
        <v>#DIV/0!</v>
      </c>
      <c r="E174" s="97" t="e">
        <f t="shared" si="4"/>
        <v>#DIV/0!</v>
      </c>
      <c r="F174" s="97" t="e">
        <f t="shared" si="4"/>
        <v>#DIV/0!</v>
      </c>
    </row>
    <row r="175" spans="2:6" ht="15.75" customHeight="1">
      <c r="B175" s="2309" t="s">
        <v>61</v>
      </c>
      <c r="C175" s="2309"/>
      <c r="D175" s="2309"/>
      <c r="E175" s="2309"/>
      <c r="F175" s="2309"/>
    </row>
    <row r="176" spans="2:6">
      <c r="B176" s="2301"/>
      <c r="C176" s="94">
        <v>2021</v>
      </c>
      <c r="D176" s="94">
        <v>2022</v>
      </c>
      <c r="E176" s="94">
        <v>2023</v>
      </c>
      <c r="F176" s="94">
        <v>2024</v>
      </c>
    </row>
    <row r="177" spans="2:6">
      <c r="B177" s="2301"/>
      <c r="C177" s="94" t="s">
        <v>7</v>
      </c>
      <c r="D177" s="94" t="s">
        <v>8</v>
      </c>
      <c r="E177" s="94" t="s">
        <v>8</v>
      </c>
      <c r="F177" s="94" t="s">
        <v>8</v>
      </c>
    </row>
    <row r="178" spans="2:6">
      <c r="B178" s="99" t="s">
        <v>41</v>
      </c>
      <c r="C178" s="100">
        <f>C179+C180+C181+C182</f>
        <v>0</v>
      </c>
      <c r="D178" s="100">
        <f>D179+D180+D181+D182</f>
        <v>0</v>
      </c>
      <c r="E178" s="100">
        <f>E179+E180+E181+E182</f>
        <v>0</v>
      </c>
      <c r="F178" s="100">
        <f>F179+F180+F181+F182</f>
        <v>0</v>
      </c>
    </row>
    <row r="179" spans="2:6">
      <c r="B179" s="101" t="s">
        <v>136</v>
      </c>
      <c r="C179" s="100"/>
      <c r="D179" s="100">
        <v>0</v>
      </c>
      <c r="E179" s="100">
        <v>0</v>
      </c>
      <c r="F179" s="100">
        <v>0</v>
      </c>
    </row>
    <row r="180" spans="2:6">
      <c r="B180" s="101" t="s">
        <v>141</v>
      </c>
      <c r="C180" s="100"/>
      <c r="D180" s="100"/>
      <c r="E180" s="100"/>
      <c r="F180" s="100"/>
    </row>
    <row r="181" spans="2:6">
      <c r="B181" s="101" t="s">
        <v>142</v>
      </c>
      <c r="C181" s="100"/>
      <c r="D181" s="100"/>
      <c r="E181" s="100"/>
      <c r="F181" s="100"/>
    </row>
    <row r="182" spans="2:6">
      <c r="B182" s="101" t="s">
        <v>143</v>
      </c>
      <c r="C182" s="100"/>
      <c r="D182" s="100"/>
      <c r="E182" s="100"/>
      <c r="F182" s="100"/>
    </row>
    <row r="183" spans="2:6">
      <c r="B183" s="99" t="s">
        <v>42</v>
      </c>
      <c r="C183" s="103"/>
      <c r="D183" s="103">
        <f>D184+D185+D186+D187</f>
        <v>5500</v>
      </c>
      <c r="E183" s="103">
        <f>E184+E185+E186+E187</f>
        <v>0</v>
      </c>
      <c r="F183" s="103">
        <f>F184+F185+F186+F187</f>
        <v>0</v>
      </c>
    </row>
    <row r="184" spans="2:6">
      <c r="B184" s="101" t="s">
        <v>136</v>
      </c>
      <c r="C184" s="103"/>
      <c r="D184" s="100">
        <v>5500</v>
      </c>
      <c r="E184" s="100">
        <v>0</v>
      </c>
      <c r="F184" s="100">
        <v>0</v>
      </c>
    </row>
    <row r="185" spans="2:6">
      <c r="B185" s="101" t="s">
        <v>141</v>
      </c>
      <c r="C185" s="103"/>
      <c r="D185" s="100"/>
      <c r="E185" s="100"/>
      <c r="F185" s="100"/>
    </row>
    <row r="186" spans="2:6">
      <c r="B186" s="101" t="s">
        <v>142</v>
      </c>
      <c r="C186" s="103"/>
      <c r="D186" s="100"/>
      <c r="E186" s="100"/>
      <c r="F186" s="100"/>
    </row>
    <row r="187" spans="2:6">
      <c r="B187" s="101" t="s">
        <v>143</v>
      </c>
      <c r="C187" s="103"/>
      <c r="D187" s="100"/>
      <c r="E187" s="100"/>
      <c r="F187" s="100"/>
    </row>
    <row r="188" spans="2:6">
      <c r="B188" s="110" t="s">
        <v>30</v>
      </c>
      <c r="C188" s="103">
        <f>C183</f>
        <v>0</v>
      </c>
      <c r="D188" s="103">
        <f>D183</f>
        <v>5500</v>
      </c>
      <c r="E188" s="103">
        <f>E183</f>
        <v>0</v>
      </c>
      <c r="F188" s="103">
        <f>F183</f>
        <v>0</v>
      </c>
    </row>
    <row r="189" spans="2:6" ht="27" customHeight="1">
      <c r="B189" s="124" t="s">
        <v>49</v>
      </c>
      <c r="C189" s="125">
        <f>C27+C142</f>
        <v>78000</v>
      </c>
      <c r="D189" s="125">
        <f>D27+D142+D170</f>
        <v>78340</v>
      </c>
      <c r="E189" s="125">
        <f>E27+E142</f>
        <v>72000</v>
      </c>
      <c r="F189" s="125">
        <f>F27+F142</f>
        <v>72000</v>
      </c>
    </row>
    <row r="190" spans="2:6" ht="24">
      <c r="B190" s="124" t="s">
        <v>50</v>
      </c>
      <c r="C190" s="125">
        <f>C56+C160</f>
        <v>78000</v>
      </c>
      <c r="D190" s="125">
        <f>D56+D160+D188</f>
        <v>78340</v>
      </c>
      <c r="E190" s="125">
        <f>E56+E160+E188</f>
        <v>72000</v>
      </c>
      <c r="F190" s="125">
        <f>F56+F160+F188</f>
        <v>72000</v>
      </c>
    </row>
    <row r="191" spans="2:6">
      <c r="B191" s="99" t="s">
        <v>23</v>
      </c>
      <c r="C191" s="126">
        <f>C192+C193</f>
        <v>50226</v>
      </c>
      <c r="D191" s="126">
        <v>45540</v>
      </c>
      <c r="E191" s="126">
        <v>45140</v>
      </c>
      <c r="F191" s="126">
        <f>F192+F193</f>
        <v>47025</v>
      </c>
    </row>
    <row r="192" spans="2:6">
      <c r="B192" s="101" t="s">
        <v>136</v>
      </c>
      <c r="C192" s="103">
        <f t="shared" ref="C192:F193" si="5">C36+C73+C110</f>
        <v>50226</v>
      </c>
      <c r="D192" s="103">
        <f t="shared" si="5"/>
        <v>45540</v>
      </c>
      <c r="E192" s="103">
        <f t="shared" si="5"/>
        <v>45140</v>
      </c>
      <c r="F192" s="103">
        <f t="shared" si="5"/>
        <v>47025</v>
      </c>
    </row>
    <row r="193" spans="2:6">
      <c r="B193" s="101" t="s">
        <v>148</v>
      </c>
      <c r="C193" s="103">
        <f t="shared" si="5"/>
        <v>0</v>
      </c>
      <c r="D193" s="103">
        <f t="shared" si="5"/>
        <v>0</v>
      </c>
      <c r="E193" s="103">
        <f t="shared" si="5"/>
        <v>0</v>
      </c>
      <c r="F193" s="103">
        <f t="shared" si="5"/>
        <v>0</v>
      </c>
    </row>
    <row r="194" spans="2:6" ht="24">
      <c r="B194" s="99" t="s">
        <v>24</v>
      </c>
      <c r="C194" s="126">
        <f>C195+C196</f>
        <v>8300</v>
      </c>
      <c r="D194" s="126">
        <f>D195+D196</f>
        <v>8300</v>
      </c>
      <c r="E194" s="126">
        <f>E195+E196</f>
        <v>8300</v>
      </c>
      <c r="F194" s="126">
        <f>F195+F196</f>
        <v>8300</v>
      </c>
    </row>
    <row r="195" spans="2:6">
      <c r="B195" s="101" t="s">
        <v>136</v>
      </c>
      <c r="C195" s="100">
        <f>C39+C76+C113</f>
        <v>8300</v>
      </c>
      <c r="D195" s="100">
        <f>D39+D76+D113</f>
        <v>8300</v>
      </c>
      <c r="E195" s="100">
        <f>E39+E76+E113</f>
        <v>8300</v>
      </c>
      <c r="F195" s="100">
        <f>F39+F76+F113</f>
        <v>8300</v>
      </c>
    </row>
    <row r="196" spans="2:6">
      <c r="B196" s="101" t="s">
        <v>148</v>
      </c>
      <c r="C196" s="103">
        <f>C40+C77+C111</f>
        <v>0</v>
      </c>
      <c r="D196" s="103">
        <f>D40+D77+D111</f>
        <v>0</v>
      </c>
      <c r="E196" s="103">
        <f>E40+E77+E111</f>
        <v>0</v>
      </c>
      <c r="F196" s="103">
        <f>F40+F77+F111</f>
        <v>0</v>
      </c>
    </row>
    <row r="197" spans="2:6">
      <c r="B197" s="99" t="s">
        <v>25</v>
      </c>
      <c r="C197" s="126">
        <v>18134</v>
      </c>
      <c r="D197" s="126">
        <f>D198+D199</f>
        <v>17660</v>
      </c>
      <c r="E197" s="126">
        <f>E198+E199</f>
        <v>17220</v>
      </c>
      <c r="F197" s="126">
        <f>F198+F199</f>
        <v>15335</v>
      </c>
    </row>
    <row r="198" spans="2:6">
      <c r="B198" s="101" t="s">
        <v>136</v>
      </c>
      <c r="C198" s="103">
        <v>18134</v>
      </c>
      <c r="D198" s="103">
        <f t="shared" ref="D198:F199" si="6">D42+D79+D116</f>
        <v>17660</v>
      </c>
      <c r="E198" s="103">
        <f t="shared" si="6"/>
        <v>17220</v>
      </c>
      <c r="F198" s="103">
        <f t="shared" si="6"/>
        <v>15335</v>
      </c>
    </row>
    <row r="199" spans="2:6">
      <c r="B199" s="101" t="s">
        <v>148</v>
      </c>
      <c r="C199" s="103">
        <f>C43+C80+C117</f>
        <v>0</v>
      </c>
      <c r="D199" s="103">
        <f t="shared" si="6"/>
        <v>0</v>
      </c>
      <c r="E199" s="103">
        <f t="shared" si="6"/>
        <v>0</v>
      </c>
      <c r="F199" s="103">
        <f t="shared" si="6"/>
        <v>0</v>
      </c>
    </row>
    <row r="200" spans="2:6">
      <c r="B200" s="99" t="s">
        <v>26</v>
      </c>
      <c r="C200" s="126">
        <f>C201+C202</f>
        <v>0</v>
      </c>
      <c r="D200" s="126">
        <f>D201+D202</f>
        <v>0</v>
      </c>
      <c r="E200" s="126">
        <f>E201+E202</f>
        <v>0</v>
      </c>
      <c r="F200" s="126">
        <f>F201+F202</f>
        <v>0</v>
      </c>
    </row>
    <row r="201" spans="2:6">
      <c r="B201" s="101" t="s">
        <v>136</v>
      </c>
      <c r="C201" s="100">
        <f t="shared" ref="C201:F202" si="7">C45+C82+C119</f>
        <v>0</v>
      </c>
      <c r="D201" s="100">
        <f t="shared" si="7"/>
        <v>0</v>
      </c>
      <c r="E201" s="100">
        <f t="shared" si="7"/>
        <v>0</v>
      </c>
      <c r="F201" s="100">
        <f t="shared" si="7"/>
        <v>0</v>
      </c>
    </row>
    <row r="202" spans="2:6">
      <c r="B202" s="101" t="s">
        <v>148</v>
      </c>
      <c r="C202" s="103">
        <f t="shared" si="7"/>
        <v>0</v>
      </c>
      <c r="D202" s="103">
        <f t="shared" si="7"/>
        <v>0</v>
      </c>
      <c r="E202" s="103">
        <f t="shared" si="7"/>
        <v>0</v>
      </c>
      <c r="F202" s="103">
        <f t="shared" si="7"/>
        <v>0</v>
      </c>
    </row>
    <row r="203" spans="2:6">
      <c r="B203" s="99" t="s">
        <v>27</v>
      </c>
      <c r="C203" s="126">
        <f>C204+C205</f>
        <v>0</v>
      </c>
      <c r="D203" s="126">
        <f>D204+D205</f>
        <v>0</v>
      </c>
      <c r="E203" s="126">
        <f>E204+E205</f>
        <v>0</v>
      </c>
      <c r="F203" s="126">
        <f>F204+F205</f>
        <v>0</v>
      </c>
    </row>
    <row r="204" spans="2:6">
      <c r="B204" s="101" t="s">
        <v>136</v>
      </c>
      <c r="C204" s="100">
        <f t="shared" ref="C204:F205" si="8">C48+C85+C122</f>
        <v>0</v>
      </c>
      <c r="D204" s="100">
        <f t="shared" si="8"/>
        <v>0</v>
      </c>
      <c r="E204" s="100">
        <f t="shared" si="8"/>
        <v>0</v>
      </c>
      <c r="F204" s="100">
        <f t="shared" si="8"/>
        <v>0</v>
      </c>
    </row>
    <row r="205" spans="2:6">
      <c r="B205" s="101" t="s">
        <v>148</v>
      </c>
      <c r="C205" s="103">
        <f t="shared" si="8"/>
        <v>0</v>
      </c>
      <c r="D205" s="103">
        <f t="shared" si="8"/>
        <v>0</v>
      </c>
      <c r="E205" s="103">
        <f t="shared" si="8"/>
        <v>0</v>
      </c>
      <c r="F205" s="103">
        <f t="shared" si="8"/>
        <v>0</v>
      </c>
    </row>
    <row r="206" spans="2:6">
      <c r="B206" s="99" t="s">
        <v>28</v>
      </c>
      <c r="C206" s="126">
        <f>C207+C208</f>
        <v>100</v>
      </c>
      <c r="D206" s="126">
        <f>D207+D208</f>
        <v>100</v>
      </c>
      <c r="E206" s="126">
        <f>E207+E208</f>
        <v>100</v>
      </c>
      <c r="F206" s="126">
        <f>F207+F208</f>
        <v>100</v>
      </c>
    </row>
    <row r="207" spans="2:6">
      <c r="B207" s="101" t="s">
        <v>136</v>
      </c>
      <c r="C207" s="100">
        <f t="shared" ref="C207:F208" si="9">C51+C88+C125</f>
        <v>100</v>
      </c>
      <c r="D207" s="100">
        <f t="shared" si="9"/>
        <v>100</v>
      </c>
      <c r="E207" s="100">
        <f t="shared" si="9"/>
        <v>100</v>
      </c>
      <c r="F207" s="100">
        <f t="shared" si="9"/>
        <v>100</v>
      </c>
    </row>
    <row r="208" spans="2:6">
      <c r="B208" s="101" t="s">
        <v>148</v>
      </c>
      <c r="C208" s="103">
        <f t="shared" si="9"/>
        <v>0</v>
      </c>
      <c r="D208" s="103">
        <f t="shared" si="9"/>
        <v>0</v>
      </c>
      <c r="E208" s="103">
        <f t="shared" si="9"/>
        <v>0</v>
      </c>
      <c r="F208" s="103">
        <f t="shared" si="9"/>
        <v>0</v>
      </c>
    </row>
    <row r="209" spans="1:22" ht="24">
      <c r="B209" s="99" t="s">
        <v>29</v>
      </c>
      <c r="C209" s="126">
        <f>C90+C53</f>
        <v>240</v>
      </c>
      <c r="D209" s="126">
        <f>D90+D53</f>
        <v>240</v>
      </c>
      <c r="E209" s="126">
        <f>E90+E53</f>
        <v>240</v>
      </c>
      <c r="F209" s="126">
        <f>F90+F53</f>
        <v>240</v>
      </c>
    </row>
    <row r="210" spans="1:22">
      <c r="B210" s="101" t="s">
        <v>136</v>
      </c>
      <c r="C210" s="100">
        <f t="shared" ref="C210:F211" si="10">C54+C91+C128</f>
        <v>240</v>
      </c>
      <c r="D210" s="100">
        <f t="shared" si="10"/>
        <v>240</v>
      </c>
      <c r="E210" s="100">
        <f t="shared" si="10"/>
        <v>240</v>
      </c>
      <c r="F210" s="100">
        <f t="shared" si="10"/>
        <v>240</v>
      </c>
    </row>
    <row r="211" spans="1:22">
      <c r="B211" s="101" t="s">
        <v>148</v>
      </c>
      <c r="C211" s="103">
        <f t="shared" si="10"/>
        <v>0</v>
      </c>
      <c r="D211" s="103">
        <f t="shared" si="10"/>
        <v>0</v>
      </c>
      <c r="E211" s="103">
        <f t="shared" si="10"/>
        <v>0</v>
      </c>
      <c r="F211" s="103">
        <f t="shared" si="10"/>
        <v>0</v>
      </c>
    </row>
    <row r="212" spans="1:22">
      <c r="B212" s="99" t="s">
        <v>51</v>
      </c>
      <c r="C212" s="126">
        <f>C1914</f>
        <v>0</v>
      </c>
      <c r="D212" s="126">
        <v>0</v>
      </c>
      <c r="E212" s="126">
        <v>0</v>
      </c>
      <c r="F212" s="126">
        <v>0</v>
      </c>
    </row>
    <row r="213" spans="1:22">
      <c r="B213" s="101" t="s">
        <v>136</v>
      </c>
      <c r="C213" s="100">
        <f>C151</f>
        <v>0</v>
      </c>
      <c r="D213" s="100">
        <f>D151</f>
        <v>0</v>
      </c>
      <c r="E213" s="100">
        <f>E151</f>
        <v>0</v>
      </c>
      <c r="F213" s="100">
        <f>F151</f>
        <v>0</v>
      </c>
    </row>
    <row r="214" spans="1:22">
      <c r="B214" s="101" t="s">
        <v>149</v>
      </c>
      <c r="C214" s="100">
        <f t="shared" ref="C214:F216" si="11">C157</f>
        <v>0</v>
      </c>
      <c r="D214" s="100">
        <f t="shared" si="11"/>
        <v>0</v>
      </c>
      <c r="E214" s="100">
        <f t="shared" si="11"/>
        <v>0</v>
      </c>
      <c r="F214" s="100">
        <f t="shared" si="11"/>
        <v>0</v>
      </c>
    </row>
    <row r="215" spans="1:22">
      <c r="B215" s="101" t="s">
        <v>142</v>
      </c>
      <c r="C215" s="100">
        <f t="shared" si="11"/>
        <v>0</v>
      </c>
      <c r="D215" s="100">
        <f t="shared" si="11"/>
        <v>0</v>
      </c>
      <c r="E215" s="100">
        <f t="shared" si="11"/>
        <v>0</v>
      </c>
      <c r="F215" s="100">
        <f t="shared" si="11"/>
        <v>0</v>
      </c>
    </row>
    <row r="216" spans="1:22">
      <c r="B216" s="101" t="s">
        <v>143</v>
      </c>
      <c r="C216" s="100">
        <f t="shared" si="11"/>
        <v>0</v>
      </c>
      <c r="D216" s="100">
        <f t="shared" si="11"/>
        <v>0</v>
      </c>
      <c r="E216" s="100">
        <f t="shared" si="11"/>
        <v>0</v>
      </c>
      <c r="F216" s="100">
        <f t="shared" si="11"/>
        <v>0</v>
      </c>
    </row>
    <row r="217" spans="1:22">
      <c r="B217" s="99" t="s">
        <v>52</v>
      </c>
      <c r="C217" s="126">
        <f>C155</f>
        <v>1000</v>
      </c>
      <c r="D217" s="100">
        <f>D155+D183</f>
        <v>6500</v>
      </c>
      <c r="E217" s="126">
        <f t="shared" ref="E217:F221" si="12">E155</f>
        <v>1000</v>
      </c>
      <c r="F217" s="126">
        <f t="shared" si="12"/>
        <v>1000</v>
      </c>
    </row>
    <row r="218" spans="1:22">
      <c r="B218" s="101" t="s">
        <v>136</v>
      </c>
      <c r="C218" s="100">
        <f>C156</f>
        <v>1000</v>
      </c>
      <c r="D218" s="100">
        <f>D155+D183</f>
        <v>6500</v>
      </c>
      <c r="E218" s="100">
        <f t="shared" si="12"/>
        <v>1000</v>
      </c>
      <c r="F218" s="100">
        <f t="shared" si="12"/>
        <v>1000</v>
      </c>
    </row>
    <row r="219" spans="1:22">
      <c r="B219" s="101" t="s">
        <v>149</v>
      </c>
      <c r="C219" s="100">
        <f>C157</f>
        <v>0</v>
      </c>
      <c r="D219" s="100">
        <f>D157</f>
        <v>0</v>
      </c>
      <c r="E219" s="100">
        <f t="shared" si="12"/>
        <v>0</v>
      </c>
      <c r="F219" s="100">
        <f t="shared" si="12"/>
        <v>0</v>
      </c>
    </row>
    <row r="220" spans="1:22">
      <c r="B220" s="101" t="s">
        <v>142</v>
      </c>
      <c r="C220" s="100">
        <f>C158</f>
        <v>0</v>
      </c>
      <c r="D220" s="100">
        <f>D158</f>
        <v>0</v>
      </c>
      <c r="E220" s="100">
        <f t="shared" si="12"/>
        <v>0</v>
      </c>
      <c r="F220" s="100">
        <f t="shared" si="12"/>
        <v>0</v>
      </c>
    </row>
    <row r="221" spans="1:22">
      <c r="B221" s="101" t="s">
        <v>143</v>
      </c>
      <c r="C221" s="100">
        <f>C159</f>
        <v>0</v>
      </c>
      <c r="D221" s="100">
        <f>D159</f>
        <v>0</v>
      </c>
      <c r="E221" s="100">
        <f t="shared" si="12"/>
        <v>0</v>
      </c>
      <c r="F221" s="100">
        <f t="shared" si="12"/>
        <v>0</v>
      </c>
    </row>
    <row r="222" spans="1:22">
      <c r="B222" s="111" t="s">
        <v>31</v>
      </c>
      <c r="C222" s="112">
        <f>IF(C190-C189=0,0,"Error")</f>
        <v>0</v>
      </c>
      <c r="D222" s="112">
        <f>IF(D190-D189=0,0,"Error")</f>
        <v>0</v>
      </c>
      <c r="E222" s="112">
        <f>IF(E190-E189=0,0,"Error")</f>
        <v>0</v>
      </c>
      <c r="F222" s="112">
        <f>IF(F190-F189=0,0,"Error")</f>
        <v>0</v>
      </c>
    </row>
    <row r="223" spans="1:22" ht="15.75" thickBot="1">
      <c r="B223" s="127"/>
      <c r="C223" s="128"/>
      <c r="D223" s="128"/>
      <c r="E223" s="128"/>
      <c r="F223" s="128"/>
    </row>
    <row r="224" spans="1:22" ht="15" customHeight="1">
      <c r="A224" s="129" t="s">
        <v>269</v>
      </c>
      <c r="B224" s="130" t="s">
        <v>1159</v>
      </c>
      <c r="D224" s="2223" t="s">
        <v>270</v>
      </c>
      <c r="E224" s="129" t="s">
        <v>269</v>
      </c>
      <c r="F224" s="130" t="s">
        <v>1158</v>
      </c>
      <c r="H224" s="2223"/>
      <c r="I224" s="129"/>
      <c r="J224" s="130"/>
      <c r="M224" s="2223"/>
      <c r="N224" s="129"/>
      <c r="O224" s="130"/>
      <c r="T224" s="2223"/>
      <c r="U224" s="129"/>
      <c r="V224" s="130"/>
    </row>
    <row r="225" spans="1:22">
      <c r="A225" s="131" t="s">
        <v>268</v>
      </c>
      <c r="B225" s="132"/>
      <c r="D225" s="2224"/>
      <c r="E225" s="131" t="s">
        <v>268</v>
      </c>
      <c r="F225" s="132"/>
      <c r="H225" s="2224"/>
      <c r="I225" s="131"/>
      <c r="J225" s="132"/>
      <c r="M225" s="2224"/>
      <c r="N225" s="131"/>
      <c r="O225" s="132"/>
      <c r="T225" s="2224"/>
      <c r="U225" s="131"/>
      <c r="V225" s="132"/>
    </row>
    <row r="226" spans="1:22" ht="19.5" customHeight="1" thickBot="1">
      <c r="A226" s="133" t="s">
        <v>267</v>
      </c>
      <c r="B226" s="134" t="s">
        <v>1747</v>
      </c>
      <c r="D226" s="2225"/>
      <c r="E226" s="133" t="s">
        <v>267</v>
      </c>
      <c r="F226" s="134" t="s">
        <v>1747</v>
      </c>
      <c r="H226" s="2225"/>
      <c r="I226" s="133"/>
      <c r="J226" s="134"/>
      <c r="M226" s="2225"/>
      <c r="N226" s="133"/>
      <c r="O226" s="134"/>
      <c r="T226" s="2225"/>
      <c r="U226" s="133"/>
      <c r="V226" s="134"/>
    </row>
    <row r="227" spans="1:22">
      <c r="A227" s="135"/>
      <c r="B227" s="135"/>
      <c r="C227" s="136"/>
      <c r="D227" s="137"/>
      <c r="E227" s="135"/>
      <c r="F227" s="135"/>
    </row>
  </sheetData>
  <mergeCells count="55">
    <mergeCell ref="T224:T226"/>
    <mergeCell ref="C166:F166"/>
    <mergeCell ref="B175:F175"/>
    <mergeCell ref="B176:B177"/>
    <mergeCell ref="D224:D226"/>
    <mergeCell ref="H224:H226"/>
    <mergeCell ref="M224:M226"/>
    <mergeCell ref="B148:B149"/>
    <mergeCell ref="B161:F161"/>
    <mergeCell ref="B162:F162"/>
    <mergeCell ref="C163:F163"/>
    <mergeCell ref="E164:F164"/>
    <mergeCell ref="C165:F165"/>
    <mergeCell ref="T135:W137"/>
    <mergeCell ref="C136:F136"/>
    <mergeCell ref="C137:F137"/>
    <mergeCell ref="C138:F138"/>
    <mergeCell ref="H135:L137"/>
    <mergeCell ref="N135:R137"/>
    <mergeCell ref="B139:B140"/>
    <mergeCell ref="B147:F147"/>
    <mergeCell ref="B132:F132"/>
    <mergeCell ref="B133:F133"/>
    <mergeCell ref="C134:F134"/>
    <mergeCell ref="E135:F135"/>
    <mergeCell ref="B107:B108"/>
    <mergeCell ref="C58:F58"/>
    <mergeCell ref="C59:F59"/>
    <mergeCell ref="C60:F60"/>
    <mergeCell ref="B61:B62"/>
    <mergeCell ref="B69:F69"/>
    <mergeCell ref="B70:B71"/>
    <mergeCell ref="C95:F95"/>
    <mergeCell ref="C96:F96"/>
    <mergeCell ref="C97:F97"/>
    <mergeCell ref="B98:B99"/>
    <mergeCell ref="B106:F106"/>
    <mergeCell ref="B33:B34"/>
    <mergeCell ref="C9:F9"/>
    <mergeCell ref="C10:F10"/>
    <mergeCell ref="C14:F14"/>
    <mergeCell ref="C15:F15"/>
    <mergeCell ref="B19:F19"/>
    <mergeCell ref="B20:F20"/>
    <mergeCell ref="C21:F21"/>
    <mergeCell ref="C22:F22"/>
    <mergeCell ref="C23:F23"/>
    <mergeCell ref="B24:B25"/>
    <mergeCell ref="B32:F32"/>
    <mergeCell ref="C8:F8"/>
    <mergeCell ref="A2:G2"/>
    <mergeCell ref="B3:F3"/>
    <mergeCell ref="C5:F5"/>
    <mergeCell ref="C6:F6"/>
    <mergeCell ref="C7:F7"/>
  </mergeCells>
  <pageMargins left="0.7" right="0.7" top="0.75" bottom="0.6" header="0.3" footer="0.3"/>
  <pageSetup paperSize="9" scale="64" fitToHeight="0" orientation="landscape" horizontalDpi="4294967294" verticalDpi="4294967294" r:id="rId1"/>
  <rowBreaks count="2" manualBreakCount="2">
    <brk id="57" max="11" man="1"/>
    <brk id="131" max="1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44"/>
  <sheetViews>
    <sheetView workbookViewId="0">
      <selection activeCell="N21" sqref="N2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528</v>
      </c>
      <c r="E3" s="1217"/>
      <c r="F3" s="1217"/>
      <c r="G3" s="1217"/>
      <c r="H3" s="4"/>
      <c r="I3" s="4"/>
      <c r="J3" s="4"/>
      <c r="K3" s="4"/>
    </row>
    <row r="4" spans="1:11" ht="14.1" customHeight="1">
      <c r="A4" s="4"/>
      <c r="B4" s="4"/>
      <c r="C4" s="16" t="s">
        <v>424</v>
      </c>
      <c r="D4" s="1216" t="s">
        <v>422</v>
      </c>
      <c r="E4" s="1217"/>
      <c r="F4" s="1217"/>
      <c r="G4" s="1217"/>
      <c r="H4" s="4"/>
      <c r="I4" s="4"/>
      <c r="J4" s="4"/>
      <c r="K4" s="4"/>
    </row>
    <row r="5" spans="1:11" ht="14.1" customHeight="1">
      <c r="A5" s="4"/>
      <c r="B5" s="4"/>
      <c r="C5" s="16" t="s">
        <v>0</v>
      </c>
      <c r="D5" s="1216" t="s">
        <v>65</v>
      </c>
      <c r="E5" s="1217"/>
      <c r="F5" s="1217"/>
      <c r="G5" s="1217"/>
      <c r="H5" s="4"/>
      <c r="I5" s="4"/>
      <c r="J5" s="4"/>
      <c r="K5" s="4"/>
    </row>
    <row r="6" spans="1:11" ht="14.1" customHeight="1">
      <c r="A6" s="4"/>
      <c r="B6" s="4"/>
      <c r="C6" s="16" t="s">
        <v>1</v>
      </c>
      <c r="D6" s="1216" t="s">
        <v>2</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41.1" customHeight="1">
      <c r="A9" s="4"/>
      <c r="B9" s="4"/>
      <c r="C9" s="1228" t="s">
        <v>73</v>
      </c>
      <c r="D9" s="1229"/>
      <c r="E9" s="1229"/>
      <c r="F9" s="1229"/>
      <c r="G9" s="1229"/>
      <c r="H9" s="4"/>
      <c r="I9" s="4"/>
      <c r="J9" s="4"/>
      <c r="K9" s="4"/>
    </row>
    <row r="10" spans="1:11" ht="65.099999999999994" customHeight="1">
      <c r="A10" s="4"/>
      <c r="B10" s="4"/>
      <c r="C10" s="8" t="s">
        <v>5</v>
      </c>
      <c r="D10" s="1230" t="s">
        <v>527</v>
      </c>
      <c r="E10" s="1231"/>
      <c r="F10" s="1231"/>
      <c r="G10" s="1231"/>
      <c r="H10" s="4"/>
      <c r="I10" s="4"/>
      <c r="J10" s="4"/>
      <c r="K10" s="4"/>
    </row>
    <row r="11" spans="1:11" ht="27.95" customHeight="1">
      <c r="A11" s="4"/>
      <c r="B11" s="4"/>
      <c r="C11" s="7" t="s">
        <v>6</v>
      </c>
      <c r="D11" s="34">
        <v>2021</v>
      </c>
      <c r="E11" s="34">
        <v>2022</v>
      </c>
      <c r="F11" s="34">
        <v>2023</v>
      </c>
      <c r="G11" s="34">
        <v>2024</v>
      </c>
      <c r="H11" s="4"/>
      <c r="I11" s="4"/>
      <c r="J11" s="4"/>
      <c r="K11" s="4"/>
    </row>
    <row r="12" spans="1:11" ht="14.1" customHeight="1">
      <c r="A12" s="4"/>
      <c r="B12" s="4"/>
      <c r="C12" s="15"/>
      <c r="D12" s="35" t="s">
        <v>7</v>
      </c>
      <c r="E12" s="35" t="s">
        <v>8</v>
      </c>
      <c r="F12" s="35" t="s">
        <v>8</v>
      </c>
      <c r="G12" s="35" t="s">
        <v>8</v>
      </c>
      <c r="H12" s="4"/>
      <c r="I12" s="4"/>
      <c r="J12" s="4"/>
      <c r="K12" s="4"/>
    </row>
    <row r="13" spans="1:11" ht="51.95" customHeight="1">
      <c r="A13" s="4"/>
      <c r="B13" s="4"/>
      <c r="C13" s="7" t="s">
        <v>526</v>
      </c>
      <c r="D13" s="33" t="s">
        <v>525</v>
      </c>
      <c r="E13" s="33" t="s">
        <v>509</v>
      </c>
      <c r="F13" s="33" t="s">
        <v>508</v>
      </c>
      <c r="G13" s="33" t="s">
        <v>507</v>
      </c>
      <c r="H13" s="4"/>
      <c r="I13" s="4"/>
      <c r="J13" s="4"/>
      <c r="K13" s="4"/>
    </row>
    <row r="14" spans="1:11" ht="42.95" customHeight="1">
      <c r="A14" s="4"/>
      <c r="B14" s="4"/>
      <c r="C14" s="8" t="s">
        <v>235</v>
      </c>
      <c r="D14" s="1230" t="s">
        <v>524</v>
      </c>
      <c r="E14" s="1231"/>
      <c r="F14" s="1231"/>
      <c r="G14" s="1231"/>
      <c r="H14" s="4"/>
      <c r="I14" s="4"/>
      <c r="J14" s="4"/>
      <c r="K14" s="4"/>
    </row>
    <row r="15" spans="1:11" ht="27.95" customHeight="1">
      <c r="A15" s="4"/>
      <c r="B15" s="4"/>
      <c r="C15" s="7" t="s">
        <v>405</v>
      </c>
      <c r="D15" s="34">
        <v>2021</v>
      </c>
      <c r="E15" s="34">
        <v>2022</v>
      </c>
      <c r="F15" s="34">
        <v>2023</v>
      </c>
      <c r="G15" s="34">
        <v>2024</v>
      </c>
      <c r="H15" s="4"/>
      <c r="I15" s="4"/>
      <c r="J15" s="4"/>
      <c r="K15" s="4"/>
    </row>
    <row r="16" spans="1:11" ht="14.1" customHeight="1">
      <c r="A16" s="4"/>
      <c r="B16" s="4"/>
      <c r="C16" s="15"/>
      <c r="D16" s="35" t="s">
        <v>7</v>
      </c>
      <c r="E16" s="35" t="s">
        <v>8</v>
      </c>
      <c r="F16" s="35" t="s">
        <v>8</v>
      </c>
      <c r="G16" s="35" t="s">
        <v>8</v>
      </c>
      <c r="H16" s="4"/>
      <c r="I16" s="4"/>
      <c r="J16" s="4"/>
      <c r="K16" s="4"/>
    </row>
    <row r="17" spans="1:11" ht="30.95" customHeight="1">
      <c r="A17" s="4"/>
      <c r="B17" s="4"/>
      <c r="C17" s="7" t="s">
        <v>523</v>
      </c>
      <c r="D17" s="33" t="s">
        <v>361</v>
      </c>
      <c r="E17" s="33" t="s">
        <v>420</v>
      </c>
      <c r="F17" s="33" t="s">
        <v>733</v>
      </c>
      <c r="G17" s="33" t="s">
        <v>421</v>
      </c>
      <c r="H17" s="4"/>
      <c r="I17" s="4"/>
      <c r="J17" s="4"/>
      <c r="K17" s="4"/>
    </row>
    <row r="18" spans="1:11" ht="14.1" customHeight="1">
      <c r="A18" s="4"/>
      <c r="B18" s="4"/>
      <c r="C18" s="1222" t="s">
        <v>44</v>
      </c>
      <c r="D18" s="1223"/>
      <c r="E18" s="1223"/>
      <c r="F18" s="1223"/>
      <c r="G18" s="1223"/>
      <c r="H18" s="4"/>
      <c r="I18" s="4"/>
      <c r="J18" s="4"/>
      <c r="K18" s="4"/>
    </row>
    <row r="19" spans="1:11" ht="14.1" customHeight="1">
      <c r="A19" s="4"/>
      <c r="B19" s="4"/>
      <c r="C19" s="24" t="s">
        <v>521</v>
      </c>
      <c r="D19" s="1222" t="s">
        <v>190</v>
      </c>
      <c r="E19" s="1223"/>
      <c r="F19" s="1223"/>
      <c r="G19" s="1223"/>
      <c r="H19" s="4"/>
      <c r="I19" s="4"/>
      <c r="J19" s="4"/>
      <c r="K19" s="4"/>
    </row>
    <row r="20" spans="1:11" ht="14.1" customHeight="1">
      <c r="A20" s="4"/>
      <c r="B20" s="4"/>
      <c r="C20" s="14" t="s">
        <v>393</v>
      </c>
      <c r="D20" s="1232" t="s">
        <v>520</v>
      </c>
      <c r="E20" s="1233"/>
      <c r="F20" s="1233"/>
      <c r="G20" s="1233"/>
      <c r="H20" s="4"/>
      <c r="I20" s="4"/>
      <c r="J20" s="4"/>
      <c r="K20" s="4"/>
    </row>
    <row r="21" spans="1:11" ht="14.1" customHeight="1">
      <c r="A21" s="4"/>
      <c r="B21" s="4"/>
      <c r="C21" s="25" t="s">
        <v>392</v>
      </c>
      <c r="D21" s="1234" t="s">
        <v>519</v>
      </c>
      <c r="E21" s="1235"/>
      <c r="F21" s="1235"/>
      <c r="G21" s="1235"/>
      <c r="H21" s="4"/>
      <c r="I21" s="4"/>
      <c r="J21" s="4"/>
      <c r="K21" s="4"/>
    </row>
    <row r="22" spans="1:11" ht="14.1" customHeight="1">
      <c r="A22" s="4"/>
      <c r="B22" s="4"/>
      <c r="C22" s="25" t="s">
        <v>15</v>
      </c>
      <c r="D22" s="1234" t="s">
        <v>216</v>
      </c>
      <c r="E22" s="1235"/>
      <c r="F22" s="1235"/>
      <c r="G22" s="1235"/>
      <c r="H22" s="4"/>
      <c r="I22" s="4"/>
      <c r="J22" s="4"/>
      <c r="K22" s="4"/>
    </row>
    <row r="23" spans="1:11" ht="15" customHeight="1">
      <c r="A23" s="4"/>
      <c r="B23" s="4"/>
      <c r="C23" s="13"/>
      <c r="D23" s="31">
        <v>2021</v>
      </c>
      <c r="E23" s="31">
        <v>2022</v>
      </c>
      <c r="F23" s="31">
        <v>2023</v>
      </c>
      <c r="G23" s="31">
        <v>2024</v>
      </c>
      <c r="H23" s="4"/>
      <c r="I23" s="4"/>
      <c r="J23" s="4"/>
      <c r="K23" s="4"/>
    </row>
    <row r="24" spans="1:11" ht="15" customHeight="1">
      <c r="A24" s="4"/>
      <c r="B24" s="4"/>
      <c r="C24" s="12"/>
      <c r="D24" s="32" t="s">
        <v>7</v>
      </c>
      <c r="E24" s="32" t="s">
        <v>8</v>
      </c>
      <c r="F24" s="32" t="s">
        <v>8</v>
      </c>
      <c r="G24" s="32" t="s">
        <v>8</v>
      </c>
      <c r="H24" s="4"/>
      <c r="I24" s="4"/>
      <c r="J24" s="4"/>
      <c r="K24" s="4"/>
    </row>
    <row r="25" spans="1:11" ht="14.1" customHeight="1">
      <c r="A25" s="4"/>
      <c r="B25" s="4"/>
      <c r="C25" s="7" t="s">
        <v>16</v>
      </c>
      <c r="D25" s="33" t="s">
        <v>420</v>
      </c>
      <c r="E25" s="33" t="s">
        <v>399</v>
      </c>
      <c r="F25" s="33" t="s">
        <v>399</v>
      </c>
      <c r="G25" s="33" t="s">
        <v>399</v>
      </c>
      <c r="H25" s="4"/>
      <c r="I25" s="4"/>
      <c r="J25" s="4"/>
      <c r="K25" s="4"/>
    </row>
    <row r="26" spans="1:11" ht="14.1" customHeight="1">
      <c r="A26" s="4"/>
      <c r="B26" s="4"/>
      <c r="C26" s="7" t="s">
        <v>506</v>
      </c>
      <c r="D26" s="33" t="s">
        <v>518</v>
      </c>
      <c r="E26" s="33" t="s">
        <v>737</v>
      </c>
      <c r="F26" s="33" t="s">
        <v>518</v>
      </c>
      <c r="G26" s="33" t="s">
        <v>518</v>
      </c>
      <c r="H26" s="4"/>
      <c r="I26" s="4"/>
      <c r="J26" s="4"/>
      <c r="K26" s="4"/>
    </row>
    <row r="27" spans="1:11" ht="14.1" customHeight="1">
      <c r="A27" s="4"/>
      <c r="B27" s="4"/>
      <c r="C27" s="7" t="s">
        <v>504</v>
      </c>
      <c r="D27" s="33" t="s">
        <v>517</v>
      </c>
      <c r="E27" s="33" t="s">
        <v>719</v>
      </c>
      <c r="F27" s="33" t="s">
        <v>444</v>
      </c>
      <c r="G27" s="33" t="s">
        <v>444</v>
      </c>
      <c r="H27" s="4"/>
      <c r="I27" s="4"/>
      <c r="J27" s="4"/>
      <c r="K27" s="4"/>
    </row>
    <row r="28" spans="1:11" ht="14.1" customHeight="1">
      <c r="A28" s="4"/>
      <c r="B28" s="4"/>
      <c r="C28" s="7" t="s">
        <v>388</v>
      </c>
      <c r="D28" s="33" t="s">
        <v>361</v>
      </c>
      <c r="E28" s="33" t="s">
        <v>394</v>
      </c>
      <c r="F28" s="33" t="s">
        <v>385</v>
      </c>
      <c r="G28" s="33" t="s">
        <v>385</v>
      </c>
      <c r="H28" s="4"/>
      <c r="I28" s="4"/>
      <c r="J28" s="4"/>
      <c r="K28" s="4"/>
    </row>
    <row r="29" spans="1:11" ht="14.1" customHeight="1">
      <c r="A29" s="4"/>
      <c r="B29" s="4"/>
      <c r="C29" s="7" t="s">
        <v>387</v>
      </c>
      <c r="D29" s="33" t="s">
        <v>361</v>
      </c>
      <c r="E29" s="33" t="s">
        <v>395</v>
      </c>
      <c r="F29" s="33" t="s">
        <v>734</v>
      </c>
      <c r="G29" s="33" t="s">
        <v>385</v>
      </c>
      <c r="H29" s="4"/>
      <c r="I29" s="4"/>
      <c r="J29" s="4"/>
      <c r="K29" s="4"/>
    </row>
    <row r="30" spans="1:11" ht="14.1" customHeight="1">
      <c r="A30" s="4"/>
      <c r="B30" s="4"/>
      <c r="C30" s="7" t="s">
        <v>22</v>
      </c>
      <c r="D30" s="33" t="s">
        <v>361</v>
      </c>
      <c r="E30" s="33" t="s">
        <v>1923</v>
      </c>
      <c r="F30" s="33" t="s">
        <v>734</v>
      </c>
      <c r="G30" s="33" t="s">
        <v>385</v>
      </c>
      <c r="H30" s="4"/>
      <c r="I30" s="4"/>
      <c r="J30" s="4"/>
      <c r="K30" s="4"/>
    </row>
    <row r="31" spans="1:11" ht="14.1" customHeight="1">
      <c r="A31" s="4"/>
      <c r="B31" s="4"/>
      <c r="C31" s="1236" t="s">
        <v>384</v>
      </c>
      <c r="D31" s="1237"/>
      <c r="E31" s="1237"/>
      <c r="F31" s="1237"/>
      <c r="G31" s="1237"/>
      <c r="H31" s="4"/>
      <c r="I31" s="4"/>
      <c r="J31" s="4"/>
      <c r="K31" s="4"/>
    </row>
    <row r="32" spans="1:11" ht="14.1" customHeight="1">
      <c r="A32" s="4"/>
      <c r="B32" s="4"/>
      <c r="C32" s="13"/>
      <c r="D32" s="31">
        <v>2021</v>
      </c>
      <c r="E32" s="31">
        <v>2022</v>
      </c>
      <c r="F32" s="31">
        <v>2023</v>
      </c>
      <c r="G32" s="31">
        <v>2024</v>
      </c>
      <c r="H32" s="4"/>
      <c r="I32" s="4"/>
      <c r="J32" s="4"/>
      <c r="K32" s="4"/>
    </row>
    <row r="33" spans="1:11" ht="14.1" customHeight="1">
      <c r="A33" s="4"/>
      <c r="B33" s="4"/>
      <c r="C33" s="12"/>
      <c r="D33" s="32" t="s">
        <v>7</v>
      </c>
      <c r="E33" s="32" t="s">
        <v>8</v>
      </c>
      <c r="F33" s="32" t="s">
        <v>8</v>
      </c>
      <c r="G33" s="32" t="s">
        <v>8</v>
      </c>
      <c r="H33" s="4"/>
      <c r="I33" s="4"/>
      <c r="J33" s="4"/>
      <c r="K33" s="4"/>
    </row>
    <row r="34" spans="1:11" ht="14.1" customHeight="1">
      <c r="A34" s="4"/>
      <c r="B34" s="4"/>
      <c r="C34" s="11" t="s">
        <v>381</v>
      </c>
      <c r="D34" s="28">
        <v>0</v>
      </c>
      <c r="E34" s="28">
        <v>0</v>
      </c>
      <c r="F34" s="28">
        <v>0</v>
      </c>
      <c r="G34" s="28">
        <v>0</v>
      </c>
      <c r="H34" s="4"/>
      <c r="I34" s="4"/>
      <c r="J34" s="4"/>
      <c r="K34" s="4"/>
    </row>
    <row r="35" spans="1:11" ht="14.1" customHeight="1">
      <c r="A35" s="4"/>
      <c r="B35" s="4"/>
      <c r="C35" s="11" t="s">
        <v>370</v>
      </c>
      <c r="D35" s="28">
        <v>0</v>
      </c>
      <c r="E35" s="28">
        <v>0</v>
      </c>
      <c r="F35" s="28">
        <v>0</v>
      </c>
      <c r="G35" s="28">
        <v>0</v>
      </c>
      <c r="H35" s="4"/>
      <c r="I35" s="4"/>
      <c r="J35" s="4"/>
      <c r="K35" s="4"/>
    </row>
    <row r="36" spans="1:11" ht="14.1" customHeight="1">
      <c r="A36" s="4"/>
      <c r="B36" s="4"/>
      <c r="C36" s="11" t="s">
        <v>374</v>
      </c>
      <c r="D36" s="28">
        <v>0</v>
      </c>
      <c r="E36" s="28">
        <v>0</v>
      </c>
      <c r="F36" s="28">
        <v>0</v>
      </c>
      <c r="G36" s="28">
        <v>0</v>
      </c>
      <c r="H36" s="4"/>
      <c r="I36" s="4"/>
      <c r="J36" s="4"/>
      <c r="K36" s="4"/>
    </row>
    <row r="37" spans="1:11" ht="14.1" customHeight="1">
      <c r="A37" s="4"/>
      <c r="B37" s="4"/>
      <c r="C37" s="11" t="s">
        <v>380</v>
      </c>
      <c r="D37" s="28">
        <v>0</v>
      </c>
      <c r="E37" s="28">
        <v>0</v>
      </c>
      <c r="F37" s="28">
        <v>0</v>
      </c>
      <c r="G37" s="28">
        <v>0</v>
      </c>
      <c r="H37" s="4"/>
      <c r="I37" s="4"/>
      <c r="J37" s="4"/>
      <c r="K37" s="4"/>
    </row>
    <row r="38" spans="1:11" ht="14.1" customHeight="1">
      <c r="A38" s="4"/>
      <c r="B38" s="4"/>
      <c r="C38" s="11" t="s">
        <v>370</v>
      </c>
      <c r="D38" s="28">
        <v>0</v>
      </c>
      <c r="E38" s="28">
        <v>0</v>
      </c>
      <c r="F38" s="28">
        <v>0</v>
      </c>
      <c r="G38" s="28">
        <v>0</v>
      </c>
      <c r="H38" s="4"/>
      <c r="I38" s="4"/>
      <c r="J38" s="4"/>
      <c r="K38" s="4"/>
    </row>
    <row r="39" spans="1:11" ht="14.1" customHeight="1">
      <c r="A39" s="4"/>
      <c r="B39" s="4"/>
      <c r="C39" s="11" t="s">
        <v>374</v>
      </c>
      <c r="D39" s="28">
        <v>0</v>
      </c>
      <c r="E39" s="28">
        <v>0</v>
      </c>
      <c r="F39" s="28">
        <v>0</v>
      </c>
      <c r="G39" s="28">
        <v>0</v>
      </c>
      <c r="H39" s="4"/>
      <c r="I39" s="4"/>
      <c r="J39" s="4"/>
      <c r="K39" s="4"/>
    </row>
    <row r="40" spans="1:11" ht="14.1" customHeight="1">
      <c r="A40" s="4"/>
      <c r="B40" s="4"/>
      <c r="C40" s="11" t="s">
        <v>379</v>
      </c>
      <c r="D40" s="28">
        <v>0</v>
      </c>
      <c r="E40" s="28">
        <v>0</v>
      </c>
      <c r="F40" s="28">
        <v>0</v>
      </c>
      <c r="G40" s="28">
        <v>0</v>
      </c>
      <c r="H40" s="4"/>
      <c r="I40" s="4"/>
      <c r="J40" s="4"/>
      <c r="K40" s="4"/>
    </row>
    <row r="41" spans="1:11" ht="14.1" customHeight="1">
      <c r="A41" s="4"/>
      <c r="B41" s="4"/>
      <c r="C41" s="11" t="s">
        <v>370</v>
      </c>
      <c r="D41" s="28">
        <v>0</v>
      </c>
      <c r="E41" s="28">
        <v>0</v>
      </c>
      <c r="F41" s="28">
        <v>0</v>
      </c>
      <c r="G41" s="28">
        <v>0</v>
      </c>
      <c r="H41" s="4"/>
      <c r="I41" s="4"/>
      <c r="J41" s="4"/>
      <c r="K41" s="4"/>
    </row>
    <row r="42" spans="1:11" ht="14.1" customHeight="1">
      <c r="A42" s="4"/>
      <c r="B42" s="4"/>
      <c r="C42" s="11" t="s">
        <v>374</v>
      </c>
      <c r="D42" s="28">
        <v>0</v>
      </c>
      <c r="E42" s="28">
        <v>0</v>
      </c>
      <c r="F42" s="28">
        <v>0</v>
      </c>
      <c r="G42" s="28">
        <v>0</v>
      </c>
      <c r="H42" s="4"/>
      <c r="I42" s="4"/>
      <c r="J42" s="4"/>
      <c r="K42" s="4"/>
    </row>
    <row r="43" spans="1:11" ht="14.1" customHeight="1">
      <c r="A43" s="4"/>
      <c r="B43" s="4"/>
      <c r="C43" s="11" t="s">
        <v>378</v>
      </c>
      <c r="D43" s="28">
        <v>0</v>
      </c>
      <c r="E43" s="28">
        <v>0</v>
      </c>
      <c r="F43" s="28">
        <v>0</v>
      </c>
      <c r="G43" s="28">
        <v>0</v>
      </c>
      <c r="H43" s="4"/>
      <c r="I43" s="4"/>
      <c r="J43" s="4"/>
      <c r="K43" s="4"/>
    </row>
    <row r="44" spans="1:11" ht="14.1" customHeight="1">
      <c r="A44" s="4"/>
      <c r="B44" s="4"/>
      <c r="C44" s="11" t="s">
        <v>370</v>
      </c>
      <c r="D44" s="28">
        <v>0</v>
      </c>
      <c r="E44" s="28">
        <v>0</v>
      </c>
      <c r="F44" s="28">
        <v>0</v>
      </c>
      <c r="G44" s="28">
        <v>0</v>
      </c>
      <c r="H44" s="4"/>
      <c r="I44" s="4"/>
      <c r="J44" s="4"/>
      <c r="K44" s="4"/>
    </row>
    <row r="45" spans="1:11" ht="14.1" customHeight="1">
      <c r="A45" s="4"/>
      <c r="B45" s="4"/>
      <c r="C45" s="11" t="s">
        <v>374</v>
      </c>
      <c r="D45" s="28">
        <v>0</v>
      </c>
      <c r="E45" s="28">
        <v>0</v>
      </c>
      <c r="F45" s="28">
        <v>0</v>
      </c>
      <c r="G45" s="28">
        <v>0</v>
      </c>
      <c r="H45" s="4"/>
      <c r="I45" s="4"/>
      <c r="J45" s="4"/>
      <c r="K45" s="4"/>
    </row>
    <row r="46" spans="1:11" ht="14.1" customHeight="1">
      <c r="A46" s="4"/>
      <c r="B46" s="4"/>
      <c r="C46" s="11" t="s">
        <v>383</v>
      </c>
      <c r="D46" s="28">
        <v>0</v>
      </c>
      <c r="E46" s="28">
        <v>0</v>
      </c>
      <c r="F46" s="28">
        <v>0</v>
      </c>
      <c r="G46" s="28">
        <v>0</v>
      </c>
      <c r="H46" s="4"/>
      <c r="I46" s="4"/>
      <c r="J46" s="4"/>
      <c r="K46" s="4"/>
    </row>
    <row r="47" spans="1:11" ht="14.1" customHeight="1">
      <c r="A47" s="4"/>
      <c r="B47" s="4"/>
      <c r="C47" s="11" t="s">
        <v>370</v>
      </c>
      <c r="D47" s="28">
        <v>0</v>
      </c>
      <c r="E47" s="28">
        <v>0</v>
      </c>
      <c r="F47" s="28">
        <v>0</v>
      </c>
      <c r="G47" s="28">
        <v>0</v>
      </c>
      <c r="H47" s="4"/>
      <c r="I47" s="4"/>
      <c r="J47" s="4"/>
      <c r="K47" s="4"/>
    </row>
    <row r="48" spans="1:11" ht="14.1" customHeight="1">
      <c r="A48" s="4"/>
      <c r="B48" s="4"/>
      <c r="C48" s="11" t="s">
        <v>374</v>
      </c>
      <c r="D48" s="28">
        <v>0</v>
      </c>
      <c r="E48" s="28">
        <v>0</v>
      </c>
      <c r="F48" s="28">
        <v>0</v>
      </c>
      <c r="G48" s="28">
        <v>0</v>
      </c>
      <c r="H48" s="4"/>
      <c r="I48" s="4"/>
      <c r="J48" s="4"/>
      <c r="K48" s="4"/>
    </row>
    <row r="49" spans="1:11" ht="14.1" customHeight="1">
      <c r="A49" s="4"/>
      <c r="B49" s="4"/>
      <c r="C49" s="11" t="s">
        <v>376</v>
      </c>
      <c r="D49" s="28">
        <v>0</v>
      </c>
      <c r="E49" s="28">
        <v>0</v>
      </c>
      <c r="F49" s="28">
        <v>0</v>
      </c>
      <c r="G49" s="28">
        <v>0</v>
      </c>
      <c r="H49" s="4"/>
      <c r="I49" s="4"/>
      <c r="J49" s="4"/>
      <c r="K49" s="4"/>
    </row>
    <row r="50" spans="1:11" ht="14.1" customHeight="1">
      <c r="A50" s="4"/>
      <c r="B50" s="4"/>
      <c r="C50" s="11" t="s">
        <v>370</v>
      </c>
      <c r="D50" s="28">
        <v>0</v>
      </c>
      <c r="E50" s="28">
        <v>0</v>
      </c>
      <c r="F50" s="28">
        <v>0</v>
      </c>
      <c r="G50" s="28">
        <v>0</v>
      </c>
      <c r="H50" s="4"/>
      <c r="I50" s="4"/>
      <c r="J50" s="4"/>
      <c r="K50" s="4"/>
    </row>
    <row r="51" spans="1:11" ht="14.1" customHeight="1">
      <c r="A51" s="4"/>
      <c r="B51" s="4"/>
      <c r="C51" s="11" t="s">
        <v>374</v>
      </c>
      <c r="D51" s="28">
        <v>0</v>
      </c>
      <c r="E51" s="28">
        <v>0</v>
      </c>
      <c r="F51" s="28">
        <v>0</v>
      </c>
      <c r="G51" s="28">
        <v>0</v>
      </c>
      <c r="H51" s="4"/>
      <c r="I51" s="4"/>
      <c r="J51" s="4"/>
      <c r="K51" s="4"/>
    </row>
    <row r="52" spans="1:11" ht="14.1" customHeight="1">
      <c r="A52" s="4"/>
      <c r="B52" s="4"/>
      <c r="C52" s="11" t="s">
        <v>375</v>
      </c>
      <c r="D52" s="28">
        <v>0</v>
      </c>
      <c r="E52" s="28">
        <v>0</v>
      </c>
      <c r="F52" s="28">
        <v>0</v>
      </c>
      <c r="G52" s="28">
        <v>0</v>
      </c>
      <c r="H52" s="4"/>
      <c r="I52" s="4"/>
      <c r="J52" s="4"/>
      <c r="K52" s="4"/>
    </row>
    <row r="53" spans="1:11" ht="14.1" customHeight="1">
      <c r="A53" s="4"/>
      <c r="B53" s="4"/>
      <c r="C53" s="11" t="s">
        <v>370</v>
      </c>
      <c r="D53" s="28">
        <v>0</v>
      </c>
      <c r="E53" s="28">
        <v>0</v>
      </c>
      <c r="F53" s="28">
        <v>0</v>
      </c>
      <c r="G53" s="28">
        <v>0</v>
      </c>
      <c r="H53" s="4"/>
      <c r="I53" s="4"/>
      <c r="J53" s="4"/>
      <c r="K53" s="4"/>
    </row>
    <row r="54" spans="1:11" ht="14.1" customHeight="1">
      <c r="A54" s="4"/>
      <c r="B54" s="4"/>
      <c r="C54" s="11" t="s">
        <v>374</v>
      </c>
      <c r="D54" s="28">
        <v>0</v>
      </c>
      <c r="E54" s="28">
        <v>0</v>
      </c>
      <c r="F54" s="28">
        <v>0</v>
      </c>
      <c r="G54" s="28">
        <v>0</v>
      </c>
      <c r="H54" s="4"/>
      <c r="I54" s="4"/>
      <c r="J54" s="4"/>
      <c r="K54" s="4"/>
    </row>
    <row r="55" spans="1:11" ht="14.1" customHeight="1">
      <c r="A55" s="4"/>
      <c r="B55" s="4"/>
      <c r="C55" s="11" t="s">
        <v>373</v>
      </c>
      <c r="D55" s="28">
        <v>0</v>
      </c>
      <c r="E55" s="28">
        <v>0</v>
      </c>
      <c r="F55" s="28">
        <v>0</v>
      </c>
      <c r="G55" s="28">
        <v>0</v>
      </c>
      <c r="H55" s="4"/>
      <c r="I55" s="4"/>
      <c r="J55" s="4"/>
      <c r="K55" s="4"/>
    </row>
    <row r="56" spans="1:11" ht="14.1" customHeight="1">
      <c r="A56" s="4"/>
      <c r="B56" s="4"/>
      <c r="C56" s="11" t="s">
        <v>370</v>
      </c>
      <c r="D56" s="28">
        <v>0</v>
      </c>
      <c r="E56" s="28">
        <v>0</v>
      </c>
      <c r="F56" s="28">
        <v>0</v>
      </c>
      <c r="G56" s="28">
        <v>0</v>
      </c>
      <c r="H56" s="4"/>
      <c r="I56" s="4"/>
      <c r="J56" s="4"/>
      <c r="K56" s="4"/>
    </row>
    <row r="57" spans="1:11" ht="14.1" customHeight="1">
      <c r="A57" s="4"/>
      <c r="B57" s="4"/>
      <c r="C57" s="11" t="s">
        <v>369</v>
      </c>
      <c r="D57" s="28">
        <v>0</v>
      </c>
      <c r="E57" s="28">
        <v>0</v>
      </c>
      <c r="F57" s="28">
        <v>0</v>
      </c>
      <c r="G57" s="28">
        <v>0</v>
      </c>
      <c r="H57" s="4"/>
      <c r="I57" s="4"/>
      <c r="J57" s="4"/>
      <c r="K57" s="4"/>
    </row>
    <row r="58" spans="1:11" ht="14.1" customHeight="1">
      <c r="A58" s="4"/>
      <c r="B58" s="4"/>
      <c r="C58" s="11" t="s">
        <v>368</v>
      </c>
      <c r="D58" s="28">
        <v>0</v>
      </c>
      <c r="E58" s="28">
        <v>0</v>
      </c>
      <c r="F58" s="28">
        <v>0</v>
      </c>
      <c r="G58" s="28">
        <v>0</v>
      </c>
      <c r="H58" s="4"/>
      <c r="I58" s="4"/>
      <c r="J58" s="4"/>
      <c r="K58" s="4"/>
    </row>
    <row r="59" spans="1:11" ht="14.1" customHeight="1">
      <c r="A59" s="4"/>
      <c r="B59" s="4"/>
      <c r="C59" s="11" t="s">
        <v>367</v>
      </c>
      <c r="D59" s="28">
        <v>0</v>
      </c>
      <c r="E59" s="28">
        <v>0</v>
      </c>
      <c r="F59" s="28">
        <v>0</v>
      </c>
      <c r="G59" s="28">
        <v>0</v>
      </c>
      <c r="H59" s="4"/>
      <c r="I59" s="4"/>
      <c r="J59" s="4"/>
      <c r="K59" s="4"/>
    </row>
    <row r="60" spans="1:11" ht="14.1" customHeight="1">
      <c r="A60" s="4"/>
      <c r="B60" s="4"/>
      <c r="C60" s="11" t="s">
        <v>366</v>
      </c>
      <c r="D60" s="28">
        <v>0</v>
      </c>
      <c r="E60" s="28">
        <v>0</v>
      </c>
      <c r="F60" s="28">
        <v>0</v>
      </c>
      <c r="G60" s="28">
        <v>0</v>
      </c>
      <c r="H60" s="4"/>
      <c r="I60" s="4"/>
      <c r="J60" s="4"/>
      <c r="K60" s="4"/>
    </row>
    <row r="61" spans="1:11" ht="14.1" customHeight="1">
      <c r="A61" s="4"/>
      <c r="B61" s="4"/>
      <c r="C61" s="11" t="s">
        <v>372</v>
      </c>
      <c r="D61" s="28">
        <v>1000000</v>
      </c>
      <c r="E61" s="28">
        <v>3000000</v>
      </c>
      <c r="F61" s="28">
        <v>1000000</v>
      </c>
      <c r="G61" s="28">
        <v>1000000</v>
      </c>
      <c r="H61" s="4"/>
      <c r="I61" s="4"/>
      <c r="J61" s="4"/>
      <c r="K61" s="4"/>
    </row>
    <row r="62" spans="1:11" ht="14.1" customHeight="1">
      <c r="A62" s="4"/>
      <c r="B62" s="4"/>
      <c r="C62" s="11" t="s">
        <v>370</v>
      </c>
      <c r="D62" s="28">
        <v>1000000</v>
      </c>
      <c r="E62" s="28">
        <v>3000000</v>
      </c>
      <c r="F62" s="28">
        <v>1000000</v>
      </c>
      <c r="G62" s="28">
        <v>1000000</v>
      </c>
      <c r="H62" s="4"/>
      <c r="I62" s="4"/>
      <c r="J62" s="4"/>
      <c r="K62" s="4"/>
    </row>
    <row r="63" spans="1:11" ht="14.1" customHeight="1">
      <c r="A63" s="4"/>
      <c r="B63" s="4"/>
      <c r="C63" s="11" t="s">
        <v>369</v>
      </c>
      <c r="D63" s="28">
        <v>0</v>
      </c>
      <c r="E63" s="28">
        <v>0</v>
      </c>
      <c r="F63" s="28">
        <v>0</v>
      </c>
      <c r="G63" s="28">
        <v>0</v>
      </c>
      <c r="H63" s="4"/>
      <c r="I63" s="4"/>
      <c r="J63" s="4"/>
      <c r="K63" s="4"/>
    </row>
    <row r="64" spans="1:11" ht="14.1" customHeight="1">
      <c r="A64" s="4"/>
      <c r="B64" s="4"/>
      <c r="C64" s="11" t="s">
        <v>368</v>
      </c>
      <c r="D64" s="28">
        <v>0</v>
      </c>
      <c r="E64" s="28">
        <v>0</v>
      </c>
      <c r="F64" s="28">
        <v>0</v>
      </c>
      <c r="G64" s="28">
        <v>0</v>
      </c>
      <c r="H64" s="4"/>
      <c r="I64" s="4"/>
      <c r="J64" s="4"/>
      <c r="K64" s="4"/>
    </row>
    <row r="65" spans="1:11" ht="14.1" customHeight="1">
      <c r="A65" s="4"/>
      <c r="B65" s="4"/>
      <c r="C65" s="11" t="s">
        <v>367</v>
      </c>
      <c r="D65" s="28">
        <v>0</v>
      </c>
      <c r="E65" s="28">
        <v>0</v>
      </c>
      <c r="F65" s="28">
        <v>0</v>
      </c>
      <c r="G65" s="28">
        <v>0</v>
      </c>
      <c r="H65" s="4"/>
      <c r="I65" s="4"/>
      <c r="J65" s="4"/>
      <c r="K65" s="4"/>
    </row>
    <row r="66" spans="1:11" ht="14.1" customHeight="1">
      <c r="A66" s="4"/>
      <c r="B66" s="4"/>
      <c r="C66" s="11" t="s">
        <v>366</v>
      </c>
      <c r="D66" s="28">
        <v>0</v>
      </c>
      <c r="E66" s="28">
        <v>0</v>
      </c>
      <c r="F66" s="28">
        <v>0</v>
      </c>
      <c r="G66" s="28">
        <v>0</v>
      </c>
      <c r="H66" s="4"/>
      <c r="I66" s="4"/>
      <c r="J66" s="4"/>
      <c r="K66" s="4"/>
    </row>
    <row r="67" spans="1:11" ht="14.1" customHeight="1">
      <c r="A67" s="4"/>
      <c r="B67" s="4"/>
      <c r="C67" s="11" t="s">
        <v>371</v>
      </c>
      <c r="D67" s="28">
        <v>0</v>
      </c>
      <c r="E67" s="28">
        <v>0</v>
      </c>
      <c r="F67" s="28">
        <v>0</v>
      </c>
      <c r="G67" s="28">
        <v>0</v>
      </c>
      <c r="H67" s="4"/>
      <c r="I67" s="4"/>
      <c r="J67" s="4"/>
      <c r="K67" s="4"/>
    </row>
    <row r="68" spans="1:11" ht="14.1" customHeight="1">
      <c r="A68" s="4"/>
      <c r="B68" s="4"/>
      <c r="C68" s="11" t="s">
        <v>370</v>
      </c>
      <c r="D68" s="28">
        <v>0</v>
      </c>
      <c r="E68" s="28">
        <v>0</v>
      </c>
      <c r="F68" s="28">
        <v>0</v>
      </c>
      <c r="G68" s="28">
        <v>0</v>
      </c>
      <c r="H68" s="4"/>
      <c r="I68" s="4"/>
      <c r="J68" s="4"/>
      <c r="K68" s="4"/>
    </row>
    <row r="69" spans="1:11" ht="14.1" customHeight="1">
      <c r="A69" s="4"/>
      <c r="B69" s="4"/>
      <c r="C69" s="11" t="s">
        <v>369</v>
      </c>
      <c r="D69" s="28">
        <v>0</v>
      </c>
      <c r="E69" s="28">
        <v>0</v>
      </c>
      <c r="F69" s="28">
        <v>0</v>
      </c>
      <c r="G69" s="28">
        <v>0</v>
      </c>
      <c r="H69" s="4"/>
      <c r="I69" s="4"/>
      <c r="J69" s="4"/>
      <c r="K69" s="4"/>
    </row>
    <row r="70" spans="1:11" ht="14.1" customHeight="1">
      <c r="A70" s="4"/>
      <c r="B70" s="4"/>
      <c r="C70" s="11" t="s">
        <v>368</v>
      </c>
      <c r="D70" s="28">
        <v>0</v>
      </c>
      <c r="E70" s="28">
        <v>0</v>
      </c>
      <c r="F70" s="28">
        <v>0</v>
      </c>
      <c r="G70" s="28">
        <v>0</v>
      </c>
      <c r="H70" s="4"/>
      <c r="I70" s="4"/>
      <c r="J70" s="4"/>
      <c r="K70" s="4"/>
    </row>
    <row r="71" spans="1:11" ht="14.1" customHeight="1">
      <c r="A71" s="4"/>
      <c r="B71" s="4"/>
      <c r="C71" s="11" t="s">
        <v>367</v>
      </c>
      <c r="D71" s="28">
        <v>0</v>
      </c>
      <c r="E71" s="28">
        <v>0</v>
      </c>
      <c r="F71" s="28">
        <v>0</v>
      </c>
      <c r="G71" s="28">
        <v>0</v>
      </c>
      <c r="H71" s="4"/>
      <c r="I71" s="4"/>
      <c r="J71" s="4"/>
      <c r="K71" s="4"/>
    </row>
    <row r="72" spans="1:11" ht="14.1" customHeight="1">
      <c r="A72" s="4"/>
      <c r="B72" s="4"/>
      <c r="C72" s="11" t="s">
        <v>366</v>
      </c>
      <c r="D72" s="28">
        <v>0</v>
      </c>
      <c r="E72" s="28">
        <v>0</v>
      </c>
      <c r="F72" s="28">
        <v>0</v>
      </c>
      <c r="G72" s="28">
        <v>0</v>
      </c>
      <c r="H72" s="4"/>
      <c r="I72" s="4"/>
      <c r="J72" s="4"/>
      <c r="K72" s="4"/>
    </row>
    <row r="73" spans="1:11" ht="14.1" customHeight="1">
      <c r="A73" s="4"/>
      <c r="B73" s="4"/>
      <c r="C73" s="11" t="s">
        <v>365</v>
      </c>
      <c r="D73" s="28">
        <v>0</v>
      </c>
      <c r="E73" s="28">
        <v>0</v>
      </c>
      <c r="F73" s="28">
        <v>0</v>
      </c>
      <c r="G73" s="28">
        <v>0</v>
      </c>
      <c r="H73" s="4"/>
      <c r="I73" s="4"/>
      <c r="J73" s="4"/>
      <c r="K73" s="4"/>
    </row>
    <row r="74" spans="1:11" ht="14.1" customHeight="1">
      <c r="A74" s="4"/>
      <c r="B74" s="4"/>
      <c r="C74" s="11" t="s">
        <v>364</v>
      </c>
      <c r="D74" s="28">
        <v>0</v>
      </c>
      <c r="E74" s="28">
        <v>0</v>
      </c>
      <c r="F74" s="28">
        <v>0</v>
      </c>
      <c r="G74" s="28">
        <v>0</v>
      </c>
      <c r="H74" s="4"/>
      <c r="I74" s="4"/>
      <c r="J74" s="4"/>
      <c r="K74" s="4"/>
    </row>
    <row r="75" spans="1:11" ht="14.1" customHeight="1">
      <c r="A75" s="4"/>
      <c r="B75" s="4"/>
      <c r="C75" s="10" t="s">
        <v>147</v>
      </c>
      <c r="D75" s="28">
        <v>1000000</v>
      </c>
      <c r="E75" s="28">
        <v>3000000</v>
      </c>
      <c r="F75" s="28">
        <v>1000000</v>
      </c>
      <c r="G75" s="28">
        <v>1000000</v>
      </c>
      <c r="H75" s="4"/>
      <c r="I75" s="4"/>
      <c r="J75" s="4"/>
      <c r="K75" s="4"/>
    </row>
    <row r="76" spans="1:11" ht="53.1" customHeight="1">
      <c r="A76" s="4"/>
      <c r="B76" s="4"/>
      <c r="C76" s="8" t="s">
        <v>235</v>
      </c>
      <c r="D76" s="1230" t="s">
        <v>515</v>
      </c>
      <c r="E76" s="1231"/>
      <c r="F76" s="1231"/>
      <c r="G76" s="1231"/>
      <c r="H76" s="4"/>
      <c r="I76" s="4"/>
      <c r="J76" s="4"/>
      <c r="K76" s="4"/>
    </row>
    <row r="77" spans="1:11" ht="27.95" customHeight="1">
      <c r="A77" s="4"/>
      <c r="B77" s="4"/>
      <c r="C77" s="7" t="s">
        <v>405</v>
      </c>
      <c r="D77" s="34">
        <v>2021</v>
      </c>
      <c r="E77" s="34">
        <v>2022</v>
      </c>
      <c r="F77" s="34">
        <v>2023</v>
      </c>
      <c r="G77" s="34">
        <v>2024</v>
      </c>
      <c r="H77" s="4"/>
      <c r="I77" s="4"/>
      <c r="J77" s="4"/>
      <c r="K77" s="4"/>
    </row>
    <row r="78" spans="1:11" ht="14.1" customHeight="1">
      <c r="A78" s="4"/>
      <c r="B78" s="4"/>
      <c r="C78" s="15"/>
      <c r="D78" s="35" t="s">
        <v>7</v>
      </c>
      <c r="E78" s="35" t="s">
        <v>8</v>
      </c>
      <c r="F78" s="35" t="s">
        <v>8</v>
      </c>
      <c r="G78" s="35" t="s">
        <v>8</v>
      </c>
      <c r="H78" s="4"/>
      <c r="I78" s="4"/>
      <c r="J78" s="4"/>
      <c r="K78" s="4"/>
    </row>
    <row r="79" spans="1:11" ht="41.1" customHeight="1">
      <c r="A79" s="4"/>
      <c r="B79" s="4"/>
      <c r="C79" s="7" t="s">
        <v>514</v>
      </c>
      <c r="D79" s="33" t="s">
        <v>475</v>
      </c>
      <c r="E79" s="33" t="s">
        <v>408</v>
      </c>
      <c r="F79" s="33" t="s">
        <v>408</v>
      </c>
      <c r="G79" s="33" t="s">
        <v>408</v>
      </c>
      <c r="H79" s="4"/>
      <c r="I79" s="4"/>
      <c r="J79" s="4"/>
      <c r="K79" s="4"/>
    </row>
    <row r="80" spans="1:11" ht="14.1" customHeight="1">
      <c r="A80" s="4"/>
      <c r="B80" s="4"/>
      <c r="C80" s="1222" t="s">
        <v>273</v>
      </c>
      <c r="D80" s="1223"/>
      <c r="E80" s="1223"/>
      <c r="F80" s="1223"/>
      <c r="G80" s="1223"/>
      <c r="H80" s="4"/>
      <c r="I80" s="4"/>
      <c r="J80" s="4"/>
      <c r="K80" s="4"/>
    </row>
    <row r="81" spans="1:11" ht="14.1" customHeight="1">
      <c r="A81" s="4"/>
      <c r="B81" s="4"/>
      <c r="C81" s="24" t="s">
        <v>513</v>
      </c>
      <c r="D81" s="1222" t="s">
        <v>512</v>
      </c>
      <c r="E81" s="1223"/>
      <c r="F81" s="1223"/>
      <c r="G81" s="1223"/>
      <c r="H81" s="4"/>
      <c r="I81" s="4"/>
      <c r="J81" s="4"/>
      <c r="K81" s="4"/>
    </row>
    <row r="82" spans="1:11" ht="14.1" customHeight="1">
      <c r="A82" s="4"/>
      <c r="B82" s="4"/>
      <c r="C82" s="14" t="s">
        <v>393</v>
      </c>
      <c r="D82" s="1232" t="s">
        <v>511</v>
      </c>
      <c r="E82" s="1233"/>
      <c r="F82" s="1233"/>
      <c r="G82" s="1233"/>
      <c r="H82" s="4"/>
      <c r="I82" s="4"/>
      <c r="J82" s="4"/>
      <c r="K82" s="4"/>
    </row>
    <row r="83" spans="1:11" ht="14.1" customHeight="1">
      <c r="A83" s="4"/>
      <c r="B83" s="4"/>
      <c r="C83" s="25" t="s">
        <v>392</v>
      </c>
      <c r="D83" s="1234" t="s">
        <v>215</v>
      </c>
      <c r="E83" s="1235"/>
      <c r="F83" s="1235"/>
      <c r="G83" s="1235"/>
      <c r="H83" s="4"/>
      <c r="I83" s="4"/>
      <c r="J83" s="4"/>
      <c r="K83" s="4"/>
    </row>
    <row r="84" spans="1:11" ht="14.1" customHeight="1">
      <c r="A84" s="4"/>
      <c r="B84" s="4"/>
      <c r="C84" s="25" t="s">
        <v>15</v>
      </c>
      <c r="D84" s="1234" t="s">
        <v>40</v>
      </c>
      <c r="E84" s="1235"/>
      <c r="F84" s="1235"/>
      <c r="G84" s="1235"/>
      <c r="H84" s="4"/>
      <c r="I84" s="4"/>
      <c r="J84" s="4"/>
      <c r="K84" s="4"/>
    </row>
    <row r="85" spans="1:11" ht="15" customHeight="1">
      <c r="A85" s="4"/>
      <c r="B85" s="4"/>
      <c r="C85" s="13"/>
      <c r="D85" s="31">
        <v>2021</v>
      </c>
      <c r="E85" s="31">
        <v>2022</v>
      </c>
      <c r="F85" s="31">
        <v>2023</v>
      </c>
      <c r="G85" s="31">
        <v>2024</v>
      </c>
      <c r="H85" s="4"/>
      <c r="I85" s="4"/>
      <c r="J85" s="4"/>
      <c r="K85" s="4"/>
    </row>
    <row r="86" spans="1:11" ht="15" customHeight="1">
      <c r="A86" s="4"/>
      <c r="B86" s="4"/>
      <c r="C86" s="12"/>
      <c r="D86" s="32" t="s">
        <v>7</v>
      </c>
      <c r="E86" s="32" t="s">
        <v>8</v>
      </c>
      <c r="F86" s="32" t="s">
        <v>8</v>
      </c>
      <c r="G86" s="32" t="s">
        <v>8</v>
      </c>
      <c r="H86" s="4"/>
      <c r="I86" s="4"/>
      <c r="J86" s="4"/>
      <c r="K86" s="4"/>
    </row>
    <row r="87" spans="1:11" ht="14.1" customHeight="1">
      <c r="A87" s="4"/>
      <c r="B87" s="4"/>
      <c r="C87" s="7" t="s">
        <v>16</v>
      </c>
      <c r="D87" s="33" t="s">
        <v>510</v>
      </c>
      <c r="E87" s="33" t="s">
        <v>509</v>
      </c>
      <c r="F87" s="33" t="s">
        <v>508</v>
      </c>
      <c r="G87" s="33" t="s">
        <v>507</v>
      </c>
      <c r="H87" s="4"/>
      <c r="I87" s="4"/>
      <c r="J87" s="4"/>
      <c r="K87" s="4"/>
    </row>
    <row r="88" spans="1:11" ht="14.1" customHeight="1">
      <c r="A88" s="4"/>
      <c r="B88" s="4"/>
      <c r="C88" s="7" t="s">
        <v>506</v>
      </c>
      <c r="D88" s="33" t="s">
        <v>505</v>
      </c>
      <c r="E88" s="33" t="s">
        <v>1922</v>
      </c>
      <c r="F88" s="33" t="s">
        <v>1058</v>
      </c>
      <c r="G88" s="33" t="s">
        <v>1057</v>
      </c>
      <c r="H88" s="4"/>
      <c r="I88" s="4"/>
      <c r="J88" s="4"/>
      <c r="K88" s="4"/>
    </row>
    <row r="89" spans="1:11" ht="14.1" customHeight="1">
      <c r="A89" s="4"/>
      <c r="B89" s="4"/>
      <c r="C89" s="7" t="s">
        <v>504</v>
      </c>
      <c r="D89" s="33" t="s">
        <v>503</v>
      </c>
      <c r="E89" s="33" t="s">
        <v>1921</v>
      </c>
      <c r="F89" s="33" t="s">
        <v>1920</v>
      </c>
      <c r="G89" s="33" t="s">
        <v>1919</v>
      </c>
      <c r="H89" s="4"/>
      <c r="I89" s="4"/>
      <c r="J89" s="4"/>
      <c r="K89" s="4"/>
    </row>
    <row r="90" spans="1:11" ht="14.1" customHeight="1">
      <c r="A90" s="4"/>
      <c r="B90" s="4"/>
      <c r="C90" s="7" t="s">
        <v>388</v>
      </c>
      <c r="D90" s="33" t="s">
        <v>361</v>
      </c>
      <c r="E90" s="33" t="s">
        <v>502</v>
      </c>
      <c r="F90" s="33" t="s">
        <v>501</v>
      </c>
      <c r="G90" s="33" t="s">
        <v>500</v>
      </c>
      <c r="H90" s="4"/>
      <c r="I90" s="4"/>
      <c r="J90" s="4"/>
      <c r="K90" s="4"/>
    </row>
    <row r="91" spans="1:11" ht="14.1" customHeight="1">
      <c r="A91" s="4"/>
      <c r="B91" s="4"/>
      <c r="C91" s="7" t="s">
        <v>387</v>
      </c>
      <c r="D91" s="33" t="s">
        <v>361</v>
      </c>
      <c r="E91" s="33" t="s">
        <v>1918</v>
      </c>
      <c r="F91" s="33" t="s">
        <v>1917</v>
      </c>
      <c r="G91" s="33" t="s">
        <v>1055</v>
      </c>
      <c r="H91" s="4"/>
      <c r="I91" s="4"/>
      <c r="J91" s="4"/>
      <c r="K91" s="4"/>
    </row>
    <row r="92" spans="1:11" ht="14.1" customHeight="1">
      <c r="A92" s="4"/>
      <c r="B92" s="4"/>
      <c r="C92" s="7" t="s">
        <v>22</v>
      </c>
      <c r="D92" s="33" t="s">
        <v>361</v>
      </c>
      <c r="E92" s="33" t="s">
        <v>1916</v>
      </c>
      <c r="F92" s="33" t="s">
        <v>1915</v>
      </c>
      <c r="G92" s="33" t="s">
        <v>1914</v>
      </c>
      <c r="H92" s="4"/>
      <c r="I92" s="4"/>
      <c r="J92" s="4"/>
      <c r="K92" s="4"/>
    </row>
    <row r="93" spans="1:11" ht="14.1" customHeight="1">
      <c r="A93" s="4"/>
      <c r="B93" s="4"/>
      <c r="C93" s="1236" t="s">
        <v>384</v>
      </c>
      <c r="D93" s="1237"/>
      <c r="E93" s="1237"/>
      <c r="F93" s="1237"/>
      <c r="G93" s="1237"/>
      <c r="H93" s="4"/>
      <c r="I93" s="4"/>
      <c r="J93" s="4"/>
      <c r="K93" s="4"/>
    </row>
    <row r="94" spans="1:11" ht="14.1" customHeight="1">
      <c r="A94" s="4"/>
      <c r="B94" s="4"/>
      <c r="C94" s="13"/>
      <c r="D94" s="31">
        <v>2021</v>
      </c>
      <c r="E94" s="31">
        <v>2022</v>
      </c>
      <c r="F94" s="31">
        <v>2023</v>
      </c>
      <c r="G94" s="31">
        <v>2024</v>
      </c>
      <c r="H94" s="4"/>
      <c r="I94" s="4"/>
      <c r="J94" s="4"/>
      <c r="K94" s="4"/>
    </row>
    <row r="95" spans="1:11" ht="14.1" customHeight="1">
      <c r="A95" s="4"/>
      <c r="B95" s="4"/>
      <c r="C95" s="12"/>
      <c r="D95" s="32" t="s">
        <v>7</v>
      </c>
      <c r="E95" s="32" t="s">
        <v>8</v>
      </c>
      <c r="F95" s="32" t="s">
        <v>8</v>
      </c>
      <c r="G95" s="32" t="s">
        <v>8</v>
      </c>
      <c r="H95" s="4"/>
      <c r="I95" s="4"/>
      <c r="J95" s="4"/>
      <c r="K95" s="4"/>
    </row>
    <row r="96" spans="1:11" ht="14.1" customHeight="1">
      <c r="A96" s="4"/>
      <c r="B96" s="4"/>
      <c r="C96" s="11" t="s">
        <v>381</v>
      </c>
      <c r="D96" s="28">
        <v>45494800</v>
      </c>
      <c r="E96" s="28">
        <v>48000000</v>
      </c>
      <c r="F96" s="28">
        <v>48000000</v>
      </c>
      <c r="G96" s="28">
        <v>48000000</v>
      </c>
      <c r="H96" s="4"/>
      <c r="I96" s="4"/>
      <c r="J96" s="4"/>
      <c r="K96" s="4"/>
    </row>
    <row r="97" spans="1:11" ht="14.1" customHeight="1">
      <c r="A97" s="4"/>
      <c r="B97" s="4"/>
      <c r="C97" s="11" t="s">
        <v>370</v>
      </c>
      <c r="D97" s="28">
        <v>45494800</v>
      </c>
      <c r="E97" s="28">
        <v>48000000</v>
      </c>
      <c r="F97" s="28">
        <v>48000000</v>
      </c>
      <c r="G97" s="28">
        <v>48000000</v>
      </c>
      <c r="H97" s="4"/>
      <c r="I97" s="4"/>
      <c r="J97" s="4"/>
      <c r="K97" s="4"/>
    </row>
    <row r="98" spans="1:11" ht="14.1" customHeight="1">
      <c r="A98" s="4"/>
      <c r="B98" s="4"/>
      <c r="C98" s="11" t="s">
        <v>374</v>
      </c>
      <c r="D98" s="28">
        <v>0</v>
      </c>
      <c r="E98" s="28">
        <v>0</v>
      </c>
      <c r="F98" s="28">
        <v>0</v>
      </c>
      <c r="G98" s="28">
        <v>0</v>
      </c>
      <c r="H98" s="4"/>
      <c r="I98" s="4"/>
      <c r="J98" s="4"/>
      <c r="K98" s="4"/>
    </row>
    <row r="99" spans="1:11" ht="14.1" customHeight="1">
      <c r="A99" s="4"/>
      <c r="B99" s="4"/>
      <c r="C99" s="11" t="s">
        <v>380</v>
      </c>
      <c r="D99" s="28">
        <v>9600000</v>
      </c>
      <c r="E99" s="28">
        <v>9600000</v>
      </c>
      <c r="F99" s="28">
        <v>9600000</v>
      </c>
      <c r="G99" s="28">
        <v>9600000</v>
      </c>
      <c r="H99" s="4"/>
      <c r="I99" s="4"/>
      <c r="J99" s="4"/>
      <c r="K99" s="4"/>
    </row>
    <row r="100" spans="1:11" ht="14.1" customHeight="1">
      <c r="A100" s="4"/>
      <c r="B100" s="4"/>
      <c r="C100" s="11" t="s">
        <v>370</v>
      </c>
      <c r="D100" s="28">
        <v>9600000</v>
      </c>
      <c r="E100" s="28">
        <v>9600000</v>
      </c>
      <c r="F100" s="28">
        <v>9600000</v>
      </c>
      <c r="G100" s="28">
        <v>9600000</v>
      </c>
      <c r="H100" s="4"/>
      <c r="I100" s="4"/>
      <c r="J100" s="4"/>
      <c r="K100" s="4"/>
    </row>
    <row r="101" spans="1:11" ht="14.1" customHeight="1">
      <c r="A101" s="4"/>
      <c r="B101" s="4"/>
      <c r="C101" s="11" t="s">
        <v>374</v>
      </c>
      <c r="D101" s="28">
        <v>0</v>
      </c>
      <c r="E101" s="28">
        <v>0</v>
      </c>
      <c r="F101" s="28">
        <v>0</v>
      </c>
      <c r="G101" s="28">
        <v>0</v>
      </c>
      <c r="H101" s="4"/>
      <c r="I101" s="4"/>
      <c r="J101" s="4"/>
      <c r="K101" s="4"/>
    </row>
    <row r="102" spans="1:11" ht="14.1" customHeight="1">
      <c r="A102" s="4"/>
      <c r="B102" s="4"/>
      <c r="C102" s="11" t="s">
        <v>379</v>
      </c>
      <c r="D102" s="28">
        <v>12750000</v>
      </c>
      <c r="E102" s="28">
        <v>13060000</v>
      </c>
      <c r="F102" s="28">
        <v>14400000</v>
      </c>
      <c r="G102" s="28">
        <v>16400000</v>
      </c>
      <c r="H102" s="4"/>
      <c r="I102" s="4"/>
      <c r="J102" s="4"/>
      <c r="K102" s="4"/>
    </row>
    <row r="103" spans="1:11" ht="14.1" customHeight="1">
      <c r="A103" s="4"/>
      <c r="B103" s="4"/>
      <c r="C103" s="11" t="s">
        <v>370</v>
      </c>
      <c r="D103" s="28">
        <v>12750000</v>
      </c>
      <c r="E103" s="28">
        <v>13060000</v>
      </c>
      <c r="F103" s="28">
        <v>14400000</v>
      </c>
      <c r="G103" s="28">
        <v>16400000</v>
      </c>
      <c r="H103" s="4"/>
      <c r="I103" s="4"/>
      <c r="J103" s="4"/>
      <c r="K103" s="4"/>
    </row>
    <row r="104" spans="1:11" ht="14.1" customHeight="1">
      <c r="A104" s="4"/>
      <c r="B104" s="4"/>
      <c r="C104" s="11" t="s">
        <v>374</v>
      </c>
      <c r="D104" s="28">
        <v>0</v>
      </c>
      <c r="E104" s="28">
        <v>0</v>
      </c>
      <c r="F104" s="28">
        <v>0</v>
      </c>
      <c r="G104" s="28">
        <v>0</v>
      </c>
      <c r="H104" s="4"/>
      <c r="I104" s="4"/>
      <c r="J104" s="4"/>
      <c r="K104" s="4"/>
    </row>
    <row r="105" spans="1:11" ht="14.1" customHeight="1">
      <c r="A105" s="4"/>
      <c r="B105" s="4"/>
      <c r="C105" s="11" t="s">
        <v>378</v>
      </c>
      <c r="D105" s="28">
        <v>0</v>
      </c>
      <c r="E105" s="28">
        <v>0</v>
      </c>
      <c r="F105" s="28">
        <v>0</v>
      </c>
      <c r="G105" s="28">
        <v>0</v>
      </c>
      <c r="H105" s="4"/>
      <c r="I105" s="4"/>
      <c r="J105" s="4"/>
      <c r="K105" s="4"/>
    </row>
    <row r="106" spans="1:11" ht="14.1" customHeight="1">
      <c r="A106" s="4"/>
      <c r="B106" s="4"/>
      <c r="C106" s="11" t="s">
        <v>370</v>
      </c>
      <c r="D106" s="28">
        <v>0</v>
      </c>
      <c r="E106" s="28">
        <v>0</v>
      </c>
      <c r="F106" s="28">
        <v>0</v>
      </c>
      <c r="G106" s="28">
        <v>0</v>
      </c>
      <c r="H106" s="4"/>
      <c r="I106" s="4"/>
      <c r="J106" s="4"/>
      <c r="K106" s="4"/>
    </row>
    <row r="107" spans="1:11" ht="14.1" customHeight="1">
      <c r="A107" s="4"/>
      <c r="B107" s="4"/>
      <c r="C107" s="11" t="s">
        <v>374</v>
      </c>
      <c r="D107" s="28">
        <v>0</v>
      </c>
      <c r="E107" s="28">
        <v>0</v>
      </c>
      <c r="F107" s="28">
        <v>0</v>
      </c>
      <c r="G107" s="28">
        <v>0</v>
      </c>
      <c r="H107" s="4"/>
      <c r="I107" s="4"/>
      <c r="J107" s="4"/>
      <c r="K107" s="4"/>
    </row>
    <row r="108" spans="1:11" ht="14.1" customHeight="1">
      <c r="A108" s="4"/>
      <c r="B108" s="4"/>
      <c r="C108" s="11" t="s">
        <v>383</v>
      </c>
      <c r="D108" s="28">
        <v>0</v>
      </c>
      <c r="E108" s="28">
        <v>0</v>
      </c>
      <c r="F108" s="28">
        <v>0</v>
      </c>
      <c r="G108" s="28">
        <v>0</v>
      </c>
      <c r="H108" s="4"/>
      <c r="I108" s="4"/>
      <c r="J108" s="4"/>
      <c r="K108" s="4"/>
    </row>
    <row r="109" spans="1:11" ht="14.1" customHeight="1">
      <c r="A109" s="4"/>
      <c r="B109" s="4"/>
      <c r="C109" s="11" t="s">
        <v>370</v>
      </c>
      <c r="D109" s="28">
        <v>0</v>
      </c>
      <c r="E109" s="28">
        <v>0</v>
      </c>
      <c r="F109" s="28">
        <v>0</v>
      </c>
      <c r="G109" s="28">
        <v>0</v>
      </c>
      <c r="H109" s="4"/>
      <c r="I109" s="4"/>
      <c r="J109" s="4"/>
      <c r="K109" s="4"/>
    </row>
    <row r="110" spans="1:11" ht="14.1" customHeight="1">
      <c r="A110" s="4"/>
      <c r="B110" s="4"/>
      <c r="C110" s="11" t="s">
        <v>374</v>
      </c>
      <c r="D110" s="28">
        <v>0</v>
      </c>
      <c r="E110" s="28">
        <v>0</v>
      </c>
      <c r="F110" s="28">
        <v>0</v>
      </c>
      <c r="G110" s="28">
        <v>0</v>
      </c>
      <c r="H110" s="4"/>
      <c r="I110" s="4"/>
      <c r="J110" s="4"/>
      <c r="K110" s="4"/>
    </row>
    <row r="111" spans="1:11" ht="14.1" customHeight="1">
      <c r="A111" s="4"/>
      <c r="B111" s="4"/>
      <c r="C111" s="11" t="s">
        <v>376</v>
      </c>
      <c r="D111" s="28">
        <v>0</v>
      </c>
      <c r="E111" s="28">
        <v>0</v>
      </c>
      <c r="F111" s="28">
        <v>0</v>
      </c>
      <c r="G111" s="28">
        <v>0</v>
      </c>
      <c r="H111" s="4"/>
      <c r="I111" s="4"/>
      <c r="J111" s="4"/>
      <c r="K111" s="4"/>
    </row>
    <row r="112" spans="1:11" ht="14.1" customHeight="1">
      <c r="A112" s="4"/>
      <c r="B112" s="4"/>
      <c r="C112" s="11" t="s">
        <v>370</v>
      </c>
      <c r="D112" s="28">
        <v>0</v>
      </c>
      <c r="E112" s="28">
        <v>0</v>
      </c>
      <c r="F112" s="28">
        <v>0</v>
      </c>
      <c r="G112" s="28">
        <v>0</v>
      </c>
      <c r="H112" s="4"/>
      <c r="I112" s="4"/>
      <c r="J112" s="4"/>
      <c r="K112" s="4"/>
    </row>
    <row r="113" spans="1:11" ht="14.1" customHeight="1">
      <c r="A113" s="4"/>
      <c r="B113" s="4"/>
      <c r="C113" s="11" t="s">
        <v>374</v>
      </c>
      <c r="D113" s="28">
        <v>0</v>
      </c>
      <c r="E113" s="28">
        <v>0</v>
      </c>
      <c r="F113" s="28">
        <v>0</v>
      </c>
      <c r="G113" s="28">
        <v>0</v>
      </c>
      <c r="H113" s="4"/>
      <c r="I113" s="4"/>
      <c r="J113" s="4"/>
      <c r="K113" s="4"/>
    </row>
    <row r="114" spans="1:11" ht="14.1" customHeight="1">
      <c r="A114" s="4"/>
      <c r="B114" s="4"/>
      <c r="C114" s="11" t="s">
        <v>375</v>
      </c>
      <c r="D114" s="28">
        <v>2305200</v>
      </c>
      <c r="E114" s="28">
        <v>300000</v>
      </c>
      <c r="F114" s="28">
        <v>0</v>
      </c>
      <c r="G114" s="28">
        <v>0</v>
      </c>
      <c r="H114" s="4"/>
      <c r="I114" s="4"/>
      <c r="J114" s="4"/>
      <c r="K114" s="4"/>
    </row>
    <row r="115" spans="1:11" ht="14.1" customHeight="1">
      <c r="A115" s="4"/>
      <c r="B115" s="4"/>
      <c r="C115" s="11" t="s">
        <v>370</v>
      </c>
      <c r="D115" s="28">
        <v>2305200</v>
      </c>
      <c r="E115" s="28">
        <v>300000</v>
      </c>
      <c r="F115" s="28">
        <v>0</v>
      </c>
      <c r="G115" s="28">
        <v>0</v>
      </c>
      <c r="H115" s="4"/>
      <c r="I115" s="4"/>
      <c r="J115" s="4"/>
      <c r="K115" s="4"/>
    </row>
    <row r="116" spans="1:11" ht="14.1" customHeight="1">
      <c r="A116" s="4"/>
      <c r="B116" s="4"/>
      <c r="C116" s="11" t="s">
        <v>374</v>
      </c>
      <c r="D116" s="28">
        <v>0</v>
      </c>
      <c r="E116" s="28">
        <v>0</v>
      </c>
      <c r="F116" s="28">
        <v>0</v>
      </c>
      <c r="G116" s="28">
        <v>0</v>
      </c>
      <c r="H116" s="4"/>
      <c r="I116" s="4"/>
      <c r="J116" s="4"/>
      <c r="K116" s="4"/>
    </row>
    <row r="117" spans="1:11" ht="14.1" customHeight="1">
      <c r="A117" s="4"/>
      <c r="B117" s="4"/>
      <c r="C117" s="11" t="s">
        <v>373</v>
      </c>
      <c r="D117" s="28">
        <v>0</v>
      </c>
      <c r="E117" s="28">
        <v>0</v>
      </c>
      <c r="F117" s="28">
        <v>0</v>
      </c>
      <c r="G117" s="28">
        <v>0</v>
      </c>
      <c r="H117" s="4"/>
      <c r="I117" s="4"/>
      <c r="J117" s="4"/>
      <c r="K117" s="4"/>
    </row>
    <row r="118" spans="1:11" ht="14.1" customHeight="1">
      <c r="A118" s="4"/>
      <c r="B118" s="4"/>
      <c r="C118" s="11" t="s">
        <v>370</v>
      </c>
      <c r="D118" s="28">
        <v>0</v>
      </c>
      <c r="E118" s="28">
        <v>0</v>
      </c>
      <c r="F118" s="28">
        <v>0</v>
      </c>
      <c r="G118" s="28">
        <v>0</v>
      </c>
      <c r="H118" s="4"/>
      <c r="I118" s="4"/>
      <c r="J118" s="4"/>
      <c r="K118" s="4"/>
    </row>
    <row r="119" spans="1:11" ht="14.1" customHeight="1">
      <c r="A119" s="4"/>
      <c r="B119" s="4"/>
      <c r="C119" s="11" t="s">
        <v>369</v>
      </c>
      <c r="D119" s="28">
        <v>0</v>
      </c>
      <c r="E119" s="28">
        <v>0</v>
      </c>
      <c r="F119" s="28">
        <v>0</v>
      </c>
      <c r="G119" s="28">
        <v>0</v>
      </c>
      <c r="H119" s="4"/>
      <c r="I119" s="4"/>
      <c r="J119" s="4"/>
      <c r="K119" s="4"/>
    </row>
    <row r="120" spans="1:11" ht="14.1" customHeight="1">
      <c r="A120" s="4"/>
      <c r="B120" s="4"/>
      <c r="C120" s="11" t="s">
        <v>368</v>
      </c>
      <c r="D120" s="28">
        <v>0</v>
      </c>
      <c r="E120" s="28">
        <v>0</v>
      </c>
      <c r="F120" s="28">
        <v>0</v>
      </c>
      <c r="G120" s="28">
        <v>0</v>
      </c>
      <c r="H120" s="4"/>
      <c r="I120" s="4"/>
      <c r="J120" s="4"/>
      <c r="K120" s="4"/>
    </row>
    <row r="121" spans="1:11" ht="14.1" customHeight="1">
      <c r="A121" s="4"/>
      <c r="B121" s="4"/>
      <c r="C121" s="11" t="s">
        <v>367</v>
      </c>
      <c r="D121" s="28">
        <v>0</v>
      </c>
      <c r="E121" s="28">
        <v>0</v>
      </c>
      <c r="F121" s="28">
        <v>0</v>
      </c>
      <c r="G121" s="28">
        <v>0</v>
      </c>
      <c r="H121" s="4"/>
      <c r="I121" s="4"/>
      <c r="J121" s="4"/>
      <c r="K121" s="4"/>
    </row>
    <row r="122" spans="1:11" ht="14.1" customHeight="1">
      <c r="A122" s="4"/>
      <c r="B122" s="4"/>
      <c r="C122" s="11" t="s">
        <v>366</v>
      </c>
      <c r="D122" s="28">
        <v>0</v>
      </c>
      <c r="E122" s="28">
        <v>0</v>
      </c>
      <c r="F122" s="28">
        <v>0</v>
      </c>
      <c r="G122" s="28">
        <v>0</v>
      </c>
      <c r="H122" s="4"/>
      <c r="I122" s="4"/>
      <c r="J122" s="4"/>
      <c r="K122" s="4"/>
    </row>
    <row r="123" spans="1:11" ht="14.1" customHeight="1">
      <c r="A123" s="4"/>
      <c r="B123" s="4"/>
      <c r="C123" s="11" t="s">
        <v>372</v>
      </c>
      <c r="D123" s="28">
        <v>0</v>
      </c>
      <c r="E123" s="28">
        <v>0</v>
      </c>
      <c r="F123" s="28">
        <v>0</v>
      </c>
      <c r="G123" s="28">
        <v>0</v>
      </c>
      <c r="H123" s="4"/>
      <c r="I123" s="4"/>
      <c r="J123" s="4"/>
      <c r="K123" s="4"/>
    </row>
    <row r="124" spans="1:11" ht="14.1" customHeight="1">
      <c r="A124" s="4"/>
      <c r="B124" s="4"/>
      <c r="C124" s="11" t="s">
        <v>370</v>
      </c>
      <c r="D124" s="28">
        <v>0</v>
      </c>
      <c r="E124" s="28">
        <v>0</v>
      </c>
      <c r="F124" s="28">
        <v>0</v>
      </c>
      <c r="G124" s="28">
        <v>0</v>
      </c>
      <c r="H124" s="4"/>
      <c r="I124" s="4"/>
      <c r="J124" s="4"/>
      <c r="K124" s="4"/>
    </row>
    <row r="125" spans="1:11" ht="14.1" customHeight="1">
      <c r="A125" s="4"/>
      <c r="B125" s="4"/>
      <c r="C125" s="11" t="s">
        <v>369</v>
      </c>
      <c r="D125" s="28">
        <v>0</v>
      </c>
      <c r="E125" s="28">
        <v>0</v>
      </c>
      <c r="F125" s="28">
        <v>0</v>
      </c>
      <c r="G125" s="28">
        <v>0</v>
      </c>
      <c r="H125" s="4"/>
      <c r="I125" s="4"/>
      <c r="J125" s="4"/>
      <c r="K125" s="4"/>
    </row>
    <row r="126" spans="1:11" ht="14.1" customHeight="1">
      <c r="A126" s="4"/>
      <c r="B126" s="4"/>
      <c r="C126" s="11" t="s">
        <v>368</v>
      </c>
      <c r="D126" s="28">
        <v>0</v>
      </c>
      <c r="E126" s="28">
        <v>0</v>
      </c>
      <c r="F126" s="28">
        <v>0</v>
      </c>
      <c r="G126" s="28">
        <v>0</v>
      </c>
      <c r="H126" s="4"/>
      <c r="I126" s="4"/>
      <c r="J126" s="4"/>
      <c r="K126" s="4"/>
    </row>
    <row r="127" spans="1:11" ht="14.1" customHeight="1">
      <c r="A127" s="4"/>
      <c r="B127" s="4"/>
      <c r="C127" s="11" t="s">
        <v>367</v>
      </c>
      <c r="D127" s="28">
        <v>0</v>
      </c>
      <c r="E127" s="28">
        <v>0</v>
      </c>
      <c r="F127" s="28">
        <v>0</v>
      </c>
      <c r="G127" s="28">
        <v>0</v>
      </c>
      <c r="H127" s="4"/>
      <c r="I127" s="4"/>
      <c r="J127" s="4"/>
      <c r="K127" s="4"/>
    </row>
    <row r="128" spans="1:11" ht="14.1" customHeight="1">
      <c r="A128" s="4"/>
      <c r="B128" s="4"/>
      <c r="C128" s="11" t="s">
        <v>366</v>
      </c>
      <c r="D128" s="28">
        <v>0</v>
      </c>
      <c r="E128" s="28">
        <v>0</v>
      </c>
      <c r="F128" s="28">
        <v>0</v>
      </c>
      <c r="G128" s="28">
        <v>0</v>
      </c>
      <c r="H128" s="4"/>
      <c r="I128" s="4"/>
      <c r="J128" s="4"/>
      <c r="K128" s="4"/>
    </row>
    <row r="129" spans="1:11" ht="14.1" customHeight="1">
      <c r="A129" s="4"/>
      <c r="B129" s="4"/>
      <c r="C129" s="11" t="s">
        <v>371</v>
      </c>
      <c r="D129" s="28">
        <v>0</v>
      </c>
      <c r="E129" s="28">
        <v>0</v>
      </c>
      <c r="F129" s="28">
        <v>0</v>
      </c>
      <c r="G129" s="28">
        <v>0</v>
      </c>
      <c r="H129" s="4"/>
      <c r="I129" s="4"/>
      <c r="J129" s="4"/>
      <c r="K129" s="4"/>
    </row>
    <row r="130" spans="1:11" ht="14.1" customHeight="1">
      <c r="A130" s="4"/>
      <c r="B130" s="4"/>
      <c r="C130" s="11" t="s">
        <v>370</v>
      </c>
      <c r="D130" s="28">
        <v>0</v>
      </c>
      <c r="E130" s="28">
        <v>0</v>
      </c>
      <c r="F130" s="28">
        <v>0</v>
      </c>
      <c r="G130" s="28">
        <v>0</v>
      </c>
      <c r="H130" s="4"/>
      <c r="I130" s="4"/>
      <c r="J130" s="4"/>
      <c r="K130" s="4"/>
    </row>
    <row r="131" spans="1:11" ht="14.1" customHeight="1">
      <c r="A131" s="4"/>
      <c r="B131" s="4"/>
      <c r="C131" s="11" t="s">
        <v>369</v>
      </c>
      <c r="D131" s="28">
        <v>0</v>
      </c>
      <c r="E131" s="28">
        <v>0</v>
      </c>
      <c r="F131" s="28">
        <v>0</v>
      </c>
      <c r="G131" s="28">
        <v>0</v>
      </c>
      <c r="H131" s="4"/>
      <c r="I131" s="4"/>
      <c r="J131" s="4"/>
      <c r="K131" s="4"/>
    </row>
    <row r="132" spans="1:11" ht="14.1" customHeight="1">
      <c r="A132" s="4"/>
      <c r="B132" s="4"/>
      <c r="C132" s="11" t="s">
        <v>368</v>
      </c>
      <c r="D132" s="28">
        <v>0</v>
      </c>
      <c r="E132" s="28">
        <v>0</v>
      </c>
      <c r="F132" s="28">
        <v>0</v>
      </c>
      <c r="G132" s="28">
        <v>0</v>
      </c>
      <c r="H132" s="4"/>
      <c r="I132" s="4"/>
      <c r="J132" s="4"/>
      <c r="K132" s="4"/>
    </row>
    <row r="133" spans="1:11" ht="14.1" customHeight="1">
      <c r="A133" s="4"/>
      <c r="B133" s="4"/>
      <c r="C133" s="11" t="s">
        <v>367</v>
      </c>
      <c r="D133" s="28">
        <v>0</v>
      </c>
      <c r="E133" s="28">
        <v>0</v>
      </c>
      <c r="F133" s="28">
        <v>0</v>
      </c>
      <c r="G133" s="28">
        <v>0</v>
      </c>
      <c r="H133" s="4"/>
      <c r="I133" s="4"/>
      <c r="J133" s="4"/>
      <c r="K133" s="4"/>
    </row>
    <row r="134" spans="1:11" ht="14.1" customHeight="1">
      <c r="A134" s="4"/>
      <c r="B134" s="4"/>
      <c r="C134" s="11" t="s">
        <v>366</v>
      </c>
      <c r="D134" s="28">
        <v>0</v>
      </c>
      <c r="E134" s="28">
        <v>0</v>
      </c>
      <c r="F134" s="28">
        <v>0</v>
      </c>
      <c r="G134" s="28">
        <v>0</v>
      </c>
      <c r="H134" s="4"/>
      <c r="I134" s="4"/>
      <c r="J134" s="4"/>
      <c r="K134" s="4"/>
    </row>
    <row r="135" spans="1:11" ht="14.1" customHeight="1">
      <c r="A135" s="4"/>
      <c r="B135" s="4"/>
      <c r="C135" s="11" t="s">
        <v>365</v>
      </c>
      <c r="D135" s="28">
        <v>0</v>
      </c>
      <c r="E135" s="28">
        <v>0</v>
      </c>
      <c r="F135" s="28">
        <v>0</v>
      </c>
      <c r="G135" s="28">
        <v>0</v>
      </c>
      <c r="H135" s="4"/>
      <c r="I135" s="4"/>
      <c r="J135" s="4"/>
      <c r="K135" s="4"/>
    </row>
    <row r="136" spans="1:11" ht="14.1" customHeight="1">
      <c r="A136" s="4"/>
      <c r="B136" s="4"/>
      <c r="C136" s="11" t="s">
        <v>364</v>
      </c>
      <c r="D136" s="28">
        <v>0</v>
      </c>
      <c r="E136" s="28">
        <v>0</v>
      </c>
      <c r="F136" s="28">
        <v>0</v>
      </c>
      <c r="G136" s="28">
        <v>0</v>
      </c>
      <c r="H136" s="4"/>
      <c r="I136" s="4"/>
      <c r="J136" s="4"/>
      <c r="K136" s="4"/>
    </row>
    <row r="137" spans="1:11" ht="14.1" customHeight="1">
      <c r="A137" s="4"/>
      <c r="B137" s="4"/>
      <c r="C137" s="10" t="s">
        <v>147</v>
      </c>
      <c r="D137" s="28">
        <v>70150000</v>
      </c>
      <c r="E137" s="28">
        <v>70960000</v>
      </c>
      <c r="F137" s="28">
        <v>72000000</v>
      </c>
      <c r="G137" s="28">
        <v>74000000</v>
      </c>
      <c r="H137" s="4"/>
      <c r="I137" s="4"/>
      <c r="J137" s="4"/>
      <c r="K137" s="4"/>
    </row>
    <row r="138" spans="1:11" ht="27" customHeight="1">
      <c r="A138" s="4"/>
      <c r="B138" s="4"/>
      <c r="C138" s="8" t="s">
        <v>5</v>
      </c>
      <c r="D138" s="1230" t="s">
        <v>724</v>
      </c>
      <c r="E138" s="1231"/>
      <c r="F138" s="1231"/>
      <c r="G138" s="1231"/>
      <c r="H138" s="4"/>
      <c r="I138" s="4"/>
      <c r="J138" s="4"/>
      <c r="K138" s="4"/>
    </row>
    <row r="139" spans="1:11" ht="26.1" customHeight="1">
      <c r="A139" s="4"/>
      <c r="B139" s="4"/>
      <c r="C139" s="8" t="s">
        <v>235</v>
      </c>
      <c r="D139" s="1230" t="s">
        <v>361</v>
      </c>
      <c r="E139" s="1231"/>
      <c r="F139" s="1231"/>
      <c r="G139" s="1231"/>
      <c r="H139" s="4"/>
      <c r="I139" s="4"/>
      <c r="J139" s="4"/>
      <c r="K139" s="4"/>
    </row>
    <row r="140" spans="1:11" ht="14.1" customHeight="1">
      <c r="A140" s="4"/>
      <c r="B140" s="4"/>
      <c r="C140" s="1222" t="s">
        <v>44</v>
      </c>
      <c r="D140" s="1223"/>
      <c r="E140" s="1223"/>
      <c r="F140" s="1223"/>
      <c r="G140" s="1223"/>
      <c r="H140" s="4"/>
      <c r="I140" s="4"/>
      <c r="J140" s="4"/>
      <c r="K140" s="4"/>
    </row>
    <row r="141" spans="1:11" ht="14.1" customHeight="1">
      <c r="A141" s="4"/>
      <c r="B141" s="4"/>
      <c r="C141" s="24" t="s">
        <v>1913</v>
      </c>
      <c r="D141" s="1222" t="s">
        <v>1912</v>
      </c>
      <c r="E141" s="1223"/>
      <c r="F141" s="1223"/>
      <c r="G141" s="1223"/>
      <c r="H141" s="4"/>
      <c r="I141" s="4"/>
      <c r="J141" s="4"/>
      <c r="K141" s="4"/>
    </row>
    <row r="142" spans="1:11" ht="14.1" customHeight="1">
      <c r="A142" s="4"/>
      <c r="B142" s="4"/>
      <c r="C142" s="14" t="s">
        <v>393</v>
      </c>
      <c r="D142" s="1232" t="s">
        <v>1911</v>
      </c>
      <c r="E142" s="1233"/>
      <c r="F142" s="1233"/>
      <c r="G142" s="1233"/>
      <c r="H142" s="4"/>
      <c r="I142" s="4"/>
      <c r="J142" s="4"/>
      <c r="K142" s="4"/>
    </row>
    <row r="143" spans="1:11" ht="14.1" customHeight="1">
      <c r="A143" s="4"/>
      <c r="B143" s="4"/>
      <c r="C143" s="25" t="s">
        <v>392</v>
      </c>
      <c r="D143" s="1234" t="s">
        <v>1910</v>
      </c>
      <c r="E143" s="1235"/>
      <c r="F143" s="1235"/>
      <c r="G143" s="1235"/>
      <c r="H143" s="4"/>
      <c r="I143" s="4"/>
      <c r="J143" s="4"/>
      <c r="K143" s="4"/>
    </row>
    <row r="144" spans="1:11" ht="14.1" customHeight="1">
      <c r="A144" s="4"/>
      <c r="B144" s="4"/>
      <c r="C144" s="25" t="s">
        <v>15</v>
      </c>
      <c r="D144" s="1234" t="s">
        <v>46</v>
      </c>
      <c r="E144" s="1235"/>
      <c r="F144" s="1235"/>
      <c r="G144" s="1235"/>
      <c r="H144" s="4"/>
      <c r="I144" s="4"/>
      <c r="J144" s="4"/>
      <c r="K144" s="4"/>
    </row>
    <row r="145" spans="1:11" ht="15" customHeight="1">
      <c r="A145" s="4"/>
      <c r="B145" s="4"/>
      <c r="C145" s="13"/>
      <c r="D145" s="31">
        <v>2021</v>
      </c>
      <c r="E145" s="31">
        <v>2022</v>
      </c>
      <c r="F145" s="31">
        <v>2023</v>
      </c>
      <c r="G145" s="31">
        <v>2024</v>
      </c>
      <c r="H145" s="4"/>
      <c r="I145" s="4"/>
      <c r="J145" s="4"/>
      <c r="K145" s="4"/>
    </row>
    <row r="146" spans="1:11" ht="15" customHeight="1">
      <c r="A146" s="4"/>
      <c r="B146" s="4"/>
      <c r="C146" s="12"/>
      <c r="D146" s="32" t="s">
        <v>7</v>
      </c>
      <c r="E146" s="32" t="s">
        <v>8</v>
      </c>
      <c r="F146" s="32" t="s">
        <v>8</v>
      </c>
      <c r="G146" s="32" t="s">
        <v>8</v>
      </c>
      <c r="H146" s="4"/>
      <c r="I146" s="4"/>
      <c r="J146" s="4"/>
      <c r="K146" s="4"/>
    </row>
    <row r="147" spans="1:11" ht="14.1" customHeight="1">
      <c r="A147" s="4"/>
      <c r="B147" s="4"/>
      <c r="C147" s="7" t="s">
        <v>16</v>
      </c>
      <c r="D147" s="33" t="s">
        <v>361</v>
      </c>
      <c r="E147" s="33" t="s">
        <v>399</v>
      </c>
      <c r="F147" s="33" t="s">
        <v>385</v>
      </c>
      <c r="G147" s="33" t="s">
        <v>385</v>
      </c>
      <c r="H147" s="4"/>
      <c r="I147" s="4"/>
      <c r="J147" s="4"/>
      <c r="K147" s="4"/>
    </row>
    <row r="148" spans="1:11" ht="14.1" customHeight="1">
      <c r="A148" s="4"/>
      <c r="B148" s="4"/>
      <c r="C148" s="7" t="s">
        <v>506</v>
      </c>
      <c r="D148" s="33" t="s">
        <v>385</v>
      </c>
      <c r="E148" s="33" t="s">
        <v>1217</v>
      </c>
      <c r="F148" s="33" t="s">
        <v>385</v>
      </c>
      <c r="G148" s="33" t="s">
        <v>385</v>
      </c>
      <c r="H148" s="4"/>
      <c r="I148" s="4"/>
      <c r="J148" s="4"/>
      <c r="K148" s="4"/>
    </row>
    <row r="149" spans="1:11" ht="14.1" customHeight="1">
      <c r="A149" s="4"/>
      <c r="B149" s="4"/>
      <c r="C149" s="7" t="s">
        <v>504</v>
      </c>
      <c r="D149" s="33" t="s">
        <v>385</v>
      </c>
      <c r="E149" s="33" t="s">
        <v>1909</v>
      </c>
      <c r="F149" s="33" t="s">
        <v>385</v>
      </c>
      <c r="G149" s="33" t="s">
        <v>385</v>
      </c>
      <c r="H149" s="4"/>
      <c r="I149" s="4"/>
      <c r="J149" s="4"/>
      <c r="K149" s="4"/>
    </row>
    <row r="150" spans="1:11" ht="14.1" customHeight="1">
      <c r="A150" s="4"/>
      <c r="B150" s="4"/>
      <c r="C150" s="7" t="s">
        <v>388</v>
      </c>
      <c r="D150" s="33" t="s">
        <v>361</v>
      </c>
      <c r="E150" s="33" t="s">
        <v>361</v>
      </c>
      <c r="F150" s="33" t="s">
        <v>430</v>
      </c>
      <c r="G150" s="33" t="s">
        <v>361</v>
      </c>
      <c r="H150" s="4"/>
      <c r="I150" s="4"/>
      <c r="J150" s="4"/>
      <c r="K150" s="4"/>
    </row>
    <row r="151" spans="1:11" ht="14.1" customHeight="1">
      <c r="A151" s="4"/>
      <c r="B151" s="4"/>
      <c r="C151" s="7" t="s">
        <v>387</v>
      </c>
      <c r="D151" s="33" t="s">
        <v>361</v>
      </c>
      <c r="E151" s="33" t="s">
        <v>361</v>
      </c>
      <c r="F151" s="33" t="s">
        <v>430</v>
      </c>
      <c r="G151" s="33" t="s">
        <v>361</v>
      </c>
      <c r="H151" s="4"/>
      <c r="I151" s="4"/>
      <c r="J151" s="4"/>
      <c r="K151" s="4"/>
    </row>
    <row r="152" spans="1:11" ht="14.1" customHeight="1">
      <c r="A152" s="4"/>
      <c r="B152" s="4"/>
      <c r="C152" s="7" t="s">
        <v>22</v>
      </c>
      <c r="D152" s="33" t="s">
        <v>361</v>
      </c>
      <c r="E152" s="33" t="s">
        <v>361</v>
      </c>
      <c r="F152" s="33" t="s">
        <v>430</v>
      </c>
      <c r="G152" s="33" t="s">
        <v>361</v>
      </c>
      <c r="H152" s="4"/>
      <c r="I152" s="4"/>
      <c r="J152" s="4"/>
      <c r="K152" s="4"/>
    </row>
    <row r="153" spans="1:11" ht="14.1" customHeight="1">
      <c r="A153" s="4"/>
      <c r="B153" s="4"/>
      <c r="C153" s="1236" t="s">
        <v>384</v>
      </c>
      <c r="D153" s="1237"/>
      <c r="E153" s="1237"/>
      <c r="F153" s="1237"/>
      <c r="G153" s="1237"/>
      <c r="H153" s="4"/>
      <c r="I153" s="4"/>
      <c r="J153" s="4"/>
      <c r="K153" s="4"/>
    </row>
    <row r="154" spans="1:11" ht="14.1" customHeight="1">
      <c r="A154" s="4"/>
      <c r="B154" s="4"/>
      <c r="C154" s="13"/>
      <c r="D154" s="31">
        <v>2021</v>
      </c>
      <c r="E154" s="31">
        <v>2022</v>
      </c>
      <c r="F154" s="31">
        <v>2023</v>
      </c>
      <c r="G154" s="31">
        <v>2024</v>
      </c>
      <c r="H154" s="4"/>
      <c r="I154" s="4"/>
      <c r="J154" s="4"/>
      <c r="K154" s="4"/>
    </row>
    <row r="155" spans="1:11" ht="14.1" customHeight="1">
      <c r="A155" s="4"/>
      <c r="B155" s="4"/>
      <c r="C155" s="12"/>
      <c r="D155" s="32" t="s">
        <v>7</v>
      </c>
      <c r="E155" s="32" t="s">
        <v>8</v>
      </c>
      <c r="F155" s="32" t="s">
        <v>8</v>
      </c>
      <c r="G155" s="32" t="s">
        <v>8</v>
      </c>
      <c r="H155" s="4"/>
      <c r="I155" s="4"/>
      <c r="J155" s="4"/>
      <c r="K155" s="4"/>
    </row>
    <row r="156" spans="1:11" ht="14.1" customHeight="1">
      <c r="A156" s="4"/>
      <c r="B156" s="4"/>
      <c r="C156" s="11" t="s">
        <v>381</v>
      </c>
      <c r="D156" s="28">
        <v>0</v>
      </c>
      <c r="E156" s="28">
        <v>0</v>
      </c>
      <c r="F156" s="28">
        <v>0</v>
      </c>
      <c r="G156" s="28">
        <v>0</v>
      </c>
      <c r="H156" s="4"/>
      <c r="I156" s="4"/>
      <c r="J156" s="4"/>
      <c r="K156" s="4"/>
    </row>
    <row r="157" spans="1:11" ht="14.1" customHeight="1">
      <c r="A157" s="4"/>
      <c r="B157" s="4"/>
      <c r="C157" s="11" t="s">
        <v>370</v>
      </c>
      <c r="D157" s="28">
        <v>0</v>
      </c>
      <c r="E157" s="28">
        <v>0</v>
      </c>
      <c r="F157" s="28">
        <v>0</v>
      </c>
      <c r="G157" s="28">
        <v>0</v>
      </c>
      <c r="H157" s="4"/>
      <c r="I157" s="4"/>
      <c r="J157" s="4"/>
      <c r="K157" s="4"/>
    </row>
    <row r="158" spans="1:11" ht="14.1" customHeight="1">
      <c r="A158" s="4"/>
      <c r="B158" s="4"/>
      <c r="C158" s="11" t="s">
        <v>374</v>
      </c>
      <c r="D158" s="28">
        <v>0</v>
      </c>
      <c r="E158" s="28">
        <v>0</v>
      </c>
      <c r="F158" s="28">
        <v>0</v>
      </c>
      <c r="G158" s="28">
        <v>0</v>
      </c>
      <c r="H158" s="4"/>
      <c r="I158" s="4"/>
      <c r="J158" s="4"/>
      <c r="K158" s="4"/>
    </row>
    <row r="159" spans="1:11" ht="14.1" customHeight="1">
      <c r="A159" s="4"/>
      <c r="B159" s="4"/>
      <c r="C159" s="11" t="s">
        <v>380</v>
      </c>
      <c r="D159" s="28">
        <v>0</v>
      </c>
      <c r="E159" s="28">
        <v>0</v>
      </c>
      <c r="F159" s="28">
        <v>0</v>
      </c>
      <c r="G159" s="28">
        <v>0</v>
      </c>
      <c r="H159" s="4"/>
      <c r="I159" s="4"/>
      <c r="J159" s="4"/>
      <c r="K159" s="4"/>
    </row>
    <row r="160" spans="1:11" ht="14.1" customHeight="1">
      <c r="A160" s="4"/>
      <c r="B160" s="4"/>
      <c r="C160" s="11" t="s">
        <v>370</v>
      </c>
      <c r="D160" s="28">
        <v>0</v>
      </c>
      <c r="E160" s="28">
        <v>0</v>
      </c>
      <c r="F160" s="28">
        <v>0</v>
      </c>
      <c r="G160" s="28">
        <v>0</v>
      </c>
      <c r="H160" s="4"/>
      <c r="I160" s="4"/>
      <c r="J160" s="4"/>
      <c r="K160" s="4"/>
    </row>
    <row r="161" spans="1:11" ht="14.1" customHeight="1">
      <c r="A161" s="4"/>
      <c r="B161" s="4"/>
      <c r="C161" s="11" t="s">
        <v>374</v>
      </c>
      <c r="D161" s="28">
        <v>0</v>
      </c>
      <c r="E161" s="28">
        <v>0</v>
      </c>
      <c r="F161" s="28">
        <v>0</v>
      </c>
      <c r="G161" s="28">
        <v>0</v>
      </c>
      <c r="H161" s="4"/>
      <c r="I161" s="4"/>
      <c r="J161" s="4"/>
      <c r="K161" s="4"/>
    </row>
    <row r="162" spans="1:11" ht="14.1" customHeight="1">
      <c r="A162" s="4"/>
      <c r="B162" s="4"/>
      <c r="C162" s="11" t="s">
        <v>379</v>
      </c>
      <c r="D162" s="28">
        <v>0</v>
      </c>
      <c r="E162" s="28">
        <v>0</v>
      </c>
      <c r="F162" s="28">
        <v>0</v>
      </c>
      <c r="G162" s="28">
        <v>0</v>
      </c>
      <c r="H162" s="4"/>
      <c r="I162" s="4"/>
      <c r="J162" s="4"/>
      <c r="K162" s="4"/>
    </row>
    <row r="163" spans="1:11" ht="14.1" customHeight="1">
      <c r="A163" s="4"/>
      <c r="B163" s="4"/>
      <c r="C163" s="11" t="s">
        <v>370</v>
      </c>
      <c r="D163" s="28">
        <v>0</v>
      </c>
      <c r="E163" s="28">
        <v>0</v>
      </c>
      <c r="F163" s="28">
        <v>0</v>
      </c>
      <c r="G163" s="28">
        <v>0</v>
      </c>
      <c r="H163" s="4"/>
      <c r="I163" s="4"/>
      <c r="J163" s="4"/>
      <c r="K163" s="4"/>
    </row>
    <row r="164" spans="1:11" ht="14.1" customHeight="1">
      <c r="A164" s="4"/>
      <c r="B164" s="4"/>
      <c r="C164" s="11" t="s">
        <v>374</v>
      </c>
      <c r="D164" s="28">
        <v>0</v>
      </c>
      <c r="E164" s="28">
        <v>0</v>
      </c>
      <c r="F164" s="28">
        <v>0</v>
      </c>
      <c r="G164" s="28">
        <v>0</v>
      </c>
      <c r="H164" s="4"/>
      <c r="I164" s="4"/>
      <c r="J164" s="4"/>
      <c r="K164" s="4"/>
    </row>
    <row r="165" spans="1:11" ht="14.1" customHeight="1">
      <c r="A165" s="4"/>
      <c r="B165" s="4"/>
      <c r="C165" s="11" t="s">
        <v>378</v>
      </c>
      <c r="D165" s="28">
        <v>0</v>
      </c>
      <c r="E165" s="28">
        <v>0</v>
      </c>
      <c r="F165" s="28">
        <v>0</v>
      </c>
      <c r="G165" s="28">
        <v>0</v>
      </c>
      <c r="H165" s="4"/>
      <c r="I165" s="4"/>
      <c r="J165" s="4"/>
      <c r="K165" s="4"/>
    </row>
    <row r="166" spans="1:11" ht="14.1" customHeight="1">
      <c r="A166" s="4"/>
      <c r="B166" s="4"/>
      <c r="C166" s="11" t="s">
        <v>370</v>
      </c>
      <c r="D166" s="28">
        <v>0</v>
      </c>
      <c r="E166" s="28">
        <v>0</v>
      </c>
      <c r="F166" s="28">
        <v>0</v>
      </c>
      <c r="G166" s="28">
        <v>0</v>
      </c>
      <c r="H166" s="4"/>
      <c r="I166" s="4"/>
      <c r="J166" s="4"/>
      <c r="K166" s="4"/>
    </row>
    <row r="167" spans="1:11" ht="14.1" customHeight="1">
      <c r="A167" s="4"/>
      <c r="B167" s="4"/>
      <c r="C167" s="11" t="s">
        <v>374</v>
      </c>
      <c r="D167" s="28">
        <v>0</v>
      </c>
      <c r="E167" s="28">
        <v>0</v>
      </c>
      <c r="F167" s="28">
        <v>0</v>
      </c>
      <c r="G167" s="28">
        <v>0</v>
      </c>
      <c r="H167" s="4"/>
      <c r="I167" s="4"/>
      <c r="J167" s="4"/>
      <c r="K167" s="4"/>
    </row>
    <row r="168" spans="1:11" ht="14.1" customHeight="1">
      <c r="A168" s="4"/>
      <c r="B168" s="4"/>
      <c r="C168" s="11" t="s">
        <v>383</v>
      </c>
      <c r="D168" s="28">
        <v>0</v>
      </c>
      <c r="E168" s="28">
        <v>0</v>
      </c>
      <c r="F168" s="28">
        <v>0</v>
      </c>
      <c r="G168" s="28">
        <v>0</v>
      </c>
      <c r="H168" s="4"/>
      <c r="I168" s="4"/>
      <c r="J168" s="4"/>
      <c r="K168" s="4"/>
    </row>
    <row r="169" spans="1:11" ht="14.1" customHeight="1">
      <c r="A169" s="4"/>
      <c r="B169" s="4"/>
      <c r="C169" s="11" t="s">
        <v>370</v>
      </c>
      <c r="D169" s="28">
        <v>0</v>
      </c>
      <c r="E169" s="28">
        <v>0</v>
      </c>
      <c r="F169" s="28">
        <v>0</v>
      </c>
      <c r="G169" s="28">
        <v>0</v>
      </c>
      <c r="H169" s="4"/>
      <c r="I169" s="4"/>
      <c r="J169" s="4"/>
      <c r="K169" s="4"/>
    </row>
    <row r="170" spans="1:11" ht="14.1" customHeight="1">
      <c r="A170" s="4"/>
      <c r="B170" s="4"/>
      <c r="C170" s="11" t="s">
        <v>374</v>
      </c>
      <c r="D170" s="28">
        <v>0</v>
      </c>
      <c r="E170" s="28">
        <v>0</v>
      </c>
      <c r="F170" s="28">
        <v>0</v>
      </c>
      <c r="G170" s="28">
        <v>0</v>
      </c>
      <c r="H170" s="4"/>
      <c r="I170" s="4"/>
      <c r="J170" s="4"/>
      <c r="K170" s="4"/>
    </row>
    <row r="171" spans="1:11" ht="14.1" customHeight="1">
      <c r="A171" s="4"/>
      <c r="B171" s="4"/>
      <c r="C171" s="11" t="s">
        <v>376</v>
      </c>
      <c r="D171" s="28">
        <v>0</v>
      </c>
      <c r="E171" s="28">
        <v>0</v>
      </c>
      <c r="F171" s="28">
        <v>0</v>
      </c>
      <c r="G171" s="28">
        <v>0</v>
      </c>
      <c r="H171" s="4"/>
      <c r="I171" s="4"/>
      <c r="J171" s="4"/>
      <c r="K171" s="4"/>
    </row>
    <row r="172" spans="1:11" ht="14.1" customHeight="1">
      <c r="A172" s="4"/>
      <c r="B172" s="4"/>
      <c r="C172" s="11" t="s">
        <v>370</v>
      </c>
      <c r="D172" s="28">
        <v>0</v>
      </c>
      <c r="E172" s="28">
        <v>0</v>
      </c>
      <c r="F172" s="28">
        <v>0</v>
      </c>
      <c r="G172" s="28">
        <v>0</v>
      </c>
      <c r="H172" s="4"/>
      <c r="I172" s="4"/>
      <c r="J172" s="4"/>
      <c r="K172" s="4"/>
    </row>
    <row r="173" spans="1:11" ht="14.1" customHeight="1">
      <c r="A173" s="4"/>
      <c r="B173" s="4"/>
      <c r="C173" s="11" t="s">
        <v>374</v>
      </c>
      <c r="D173" s="28">
        <v>0</v>
      </c>
      <c r="E173" s="28">
        <v>0</v>
      </c>
      <c r="F173" s="28">
        <v>0</v>
      </c>
      <c r="G173" s="28">
        <v>0</v>
      </c>
      <c r="H173" s="4"/>
      <c r="I173" s="4"/>
      <c r="J173" s="4"/>
      <c r="K173" s="4"/>
    </row>
    <row r="174" spans="1:11" ht="14.1" customHeight="1">
      <c r="A174" s="4"/>
      <c r="B174" s="4"/>
      <c r="C174" s="11" t="s">
        <v>375</v>
      </c>
      <c r="D174" s="28">
        <v>0</v>
      </c>
      <c r="E174" s="28">
        <v>0</v>
      </c>
      <c r="F174" s="28">
        <v>0</v>
      </c>
      <c r="G174" s="28">
        <v>0</v>
      </c>
      <c r="H174" s="4"/>
      <c r="I174" s="4"/>
      <c r="J174" s="4"/>
      <c r="K174" s="4"/>
    </row>
    <row r="175" spans="1:11" ht="14.1" customHeight="1">
      <c r="A175" s="4"/>
      <c r="B175" s="4"/>
      <c r="C175" s="11" t="s">
        <v>370</v>
      </c>
      <c r="D175" s="28">
        <v>0</v>
      </c>
      <c r="E175" s="28">
        <v>0</v>
      </c>
      <c r="F175" s="28">
        <v>0</v>
      </c>
      <c r="G175" s="28">
        <v>0</v>
      </c>
      <c r="H175" s="4"/>
      <c r="I175" s="4"/>
      <c r="J175" s="4"/>
      <c r="K175" s="4"/>
    </row>
    <row r="176" spans="1:11" ht="14.1" customHeight="1">
      <c r="A176" s="4"/>
      <c r="B176" s="4"/>
      <c r="C176" s="11" t="s">
        <v>374</v>
      </c>
      <c r="D176" s="28">
        <v>0</v>
      </c>
      <c r="E176" s="28">
        <v>0</v>
      </c>
      <c r="F176" s="28">
        <v>0</v>
      </c>
      <c r="G176" s="28">
        <v>0</v>
      </c>
      <c r="H176" s="4"/>
      <c r="I176" s="4"/>
      <c r="J176" s="4"/>
      <c r="K176" s="4"/>
    </row>
    <row r="177" spans="1:11" ht="14.1" customHeight="1">
      <c r="A177" s="4"/>
      <c r="B177" s="4"/>
      <c r="C177" s="11" t="s">
        <v>373</v>
      </c>
      <c r="D177" s="28">
        <v>0</v>
      </c>
      <c r="E177" s="28">
        <v>0</v>
      </c>
      <c r="F177" s="28">
        <v>0</v>
      </c>
      <c r="G177" s="28">
        <v>0</v>
      </c>
      <c r="H177" s="4"/>
      <c r="I177" s="4"/>
      <c r="J177" s="4"/>
      <c r="K177" s="4"/>
    </row>
    <row r="178" spans="1:11" ht="14.1" customHeight="1">
      <c r="A178" s="4"/>
      <c r="B178" s="4"/>
      <c r="C178" s="11" t="s">
        <v>370</v>
      </c>
      <c r="D178" s="28">
        <v>0</v>
      </c>
      <c r="E178" s="28">
        <v>0</v>
      </c>
      <c r="F178" s="28">
        <v>0</v>
      </c>
      <c r="G178" s="28">
        <v>0</v>
      </c>
      <c r="H178" s="4"/>
      <c r="I178" s="4"/>
      <c r="J178" s="4"/>
      <c r="K178" s="4"/>
    </row>
    <row r="179" spans="1:11" ht="14.1" customHeight="1">
      <c r="A179" s="4"/>
      <c r="B179" s="4"/>
      <c r="C179" s="11" t="s">
        <v>369</v>
      </c>
      <c r="D179" s="28">
        <v>0</v>
      </c>
      <c r="E179" s="28">
        <v>0</v>
      </c>
      <c r="F179" s="28">
        <v>0</v>
      </c>
      <c r="G179" s="28">
        <v>0</v>
      </c>
      <c r="H179" s="4"/>
      <c r="I179" s="4"/>
      <c r="J179" s="4"/>
      <c r="K179" s="4"/>
    </row>
    <row r="180" spans="1:11" ht="14.1" customHeight="1">
      <c r="A180" s="4"/>
      <c r="B180" s="4"/>
      <c r="C180" s="11" t="s">
        <v>368</v>
      </c>
      <c r="D180" s="28">
        <v>0</v>
      </c>
      <c r="E180" s="28">
        <v>0</v>
      </c>
      <c r="F180" s="28">
        <v>0</v>
      </c>
      <c r="G180" s="28">
        <v>0</v>
      </c>
      <c r="H180" s="4"/>
      <c r="I180" s="4"/>
      <c r="J180" s="4"/>
      <c r="K180" s="4"/>
    </row>
    <row r="181" spans="1:11" ht="14.1" customHeight="1">
      <c r="A181" s="4"/>
      <c r="B181" s="4"/>
      <c r="C181" s="11" t="s">
        <v>367</v>
      </c>
      <c r="D181" s="28">
        <v>0</v>
      </c>
      <c r="E181" s="28">
        <v>0</v>
      </c>
      <c r="F181" s="28">
        <v>0</v>
      </c>
      <c r="G181" s="28">
        <v>0</v>
      </c>
      <c r="H181" s="4"/>
      <c r="I181" s="4"/>
      <c r="J181" s="4"/>
      <c r="K181" s="4"/>
    </row>
    <row r="182" spans="1:11" ht="14.1" customHeight="1">
      <c r="A182" s="4"/>
      <c r="B182" s="4"/>
      <c r="C182" s="11" t="s">
        <v>366</v>
      </c>
      <c r="D182" s="28">
        <v>0</v>
      </c>
      <c r="E182" s="28">
        <v>0</v>
      </c>
      <c r="F182" s="28">
        <v>0</v>
      </c>
      <c r="G182" s="28">
        <v>0</v>
      </c>
      <c r="H182" s="4"/>
      <c r="I182" s="4"/>
      <c r="J182" s="4"/>
      <c r="K182" s="4"/>
    </row>
    <row r="183" spans="1:11" ht="14.1" customHeight="1">
      <c r="A183" s="4"/>
      <c r="B183" s="4"/>
      <c r="C183" s="11" t="s">
        <v>372</v>
      </c>
      <c r="D183" s="28">
        <v>0</v>
      </c>
      <c r="E183" s="28">
        <v>22000000</v>
      </c>
      <c r="F183" s="28">
        <v>0</v>
      </c>
      <c r="G183" s="28">
        <v>0</v>
      </c>
      <c r="H183" s="4"/>
      <c r="I183" s="4"/>
      <c r="J183" s="4"/>
      <c r="K183" s="4"/>
    </row>
    <row r="184" spans="1:11" ht="14.1" customHeight="1">
      <c r="A184" s="4"/>
      <c r="B184" s="4"/>
      <c r="C184" s="11" t="s">
        <v>370</v>
      </c>
      <c r="D184" s="28">
        <v>0</v>
      </c>
      <c r="E184" s="28">
        <v>22000000</v>
      </c>
      <c r="F184" s="28">
        <v>0</v>
      </c>
      <c r="G184" s="28">
        <v>0</v>
      </c>
      <c r="H184" s="4"/>
      <c r="I184" s="4"/>
      <c r="J184" s="4"/>
      <c r="K184" s="4"/>
    </row>
    <row r="185" spans="1:11" ht="14.1" customHeight="1">
      <c r="A185" s="4"/>
      <c r="B185" s="4"/>
      <c r="C185" s="11" t="s">
        <v>369</v>
      </c>
      <c r="D185" s="28">
        <v>0</v>
      </c>
      <c r="E185" s="28">
        <v>0</v>
      </c>
      <c r="F185" s="28">
        <v>0</v>
      </c>
      <c r="G185" s="28">
        <v>0</v>
      </c>
      <c r="H185" s="4"/>
      <c r="I185" s="4"/>
      <c r="J185" s="4"/>
      <c r="K185" s="4"/>
    </row>
    <row r="186" spans="1:11" ht="14.1" customHeight="1">
      <c r="A186" s="4"/>
      <c r="B186" s="4"/>
      <c r="C186" s="11" t="s">
        <v>368</v>
      </c>
      <c r="D186" s="28">
        <v>0</v>
      </c>
      <c r="E186" s="28">
        <v>0</v>
      </c>
      <c r="F186" s="28">
        <v>0</v>
      </c>
      <c r="G186" s="28">
        <v>0</v>
      </c>
      <c r="H186" s="4"/>
      <c r="I186" s="4"/>
      <c r="J186" s="4"/>
      <c r="K186" s="4"/>
    </row>
    <row r="187" spans="1:11" ht="14.1" customHeight="1">
      <c r="A187" s="4"/>
      <c r="B187" s="4"/>
      <c r="C187" s="11" t="s">
        <v>367</v>
      </c>
      <c r="D187" s="28">
        <v>0</v>
      </c>
      <c r="E187" s="28">
        <v>0</v>
      </c>
      <c r="F187" s="28">
        <v>0</v>
      </c>
      <c r="G187" s="28">
        <v>0</v>
      </c>
      <c r="H187" s="4"/>
      <c r="I187" s="4"/>
      <c r="J187" s="4"/>
      <c r="K187" s="4"/>
    </row>
    <row r="188" spans="1:11" ht="14.1" customHeight="1">
      <c r="A188" s="4"/>
      <c r="B188" s="4"/>
      <c r="C188" s="11" t="s">
        <v>366</v>
      </c>
      <c r="D188" s="28">
        <v>0</v>
      </c>
      <c r="E188" s="28">
        <v>0</v>
      </c>
      <c r="F188" s="28">
        <v>0</v>
      </c>
      <c r="G188" s="28">
        <v>0</v>
      </c>
      <c r="H188" s="4"/>
      <c r="I188" s="4"/>
      <c r="J188" s="4"/>
      <c r="K188" s="4"/>
    </row>
    <row r="189" spans="1:11" ht="14.1" customHeight="1">
      <c r="A189" s="4"/>
      <c r="B189" s="4"/>
      <c r="C189" s="11" t="s">
        <v>371</v>
      </c>
      <c r="D189" s="28">
        <v>0</v>
      </c>
      <c r="E189" s="28">
        <v>0</v>
      </c>
      <c r="F189" s="28">
        <v>0</v>
      </c>
      <c r="G189" s="28">
        <v>0</v>
      </c>
      <c r="H189" s="4"/>
      <c r="I189" s="4"/>
      <c r="J189" s="4"/>
      <c r="K189" s="4"/>
    </row>
    <row r="190" spans="1:11" ht="14.1" customHeight="1">
      <c r="A190" s="4"/>
      <c r="B190" s="4"/>
      <c r="C190" s="11" t="s">
        <v>370</v>
      </c>
      <c r="D190" s="28">
        <v>0</v>
      </c>
      <c r="E190" s="28">
        <v>0</v>
      </c>
      <c r="F190" s="28">
        <v>0</v>
      </c>
      <c r="G190" s="28">
        <v>0</v>
      </c>
      <c r="H190" s="4"/>
      <c r="I190" s="4"/>
      <c r="J190" s="4"/>
      <c r="K190" s="4"/>
    </row>
    <row r="191" spans="1:11" ht="14.1" customHeight="1">
      <c r="A191" s="4"/>
      <c r="B191" s="4"/>
      <c r="C191" s="11" t="s">
        <v>369</v>
      </c>
      <c r="D191" s="28">
        <v>0</v>
      </c>
      <c r="E191" s="28">
        <v>0</v>
      </c>
      <c r="F191" s="28">
        <v>0</v>
      </c>
      <c r="G191" s="28">
        <v>0</v>
      </c>
      <c r="H191" s="4"/>
      <c r="I191" s="4"/>
      <c r="J191" s="4"/>
      <c r="K191" s="4"/>
    </row>
    <row r="192" spans="1:11" ht="14.1" customHeight="1">
      <c r="A192" s="4"/>
      <c r="B192" s="4"/>
      <c r="C192" s="11" t="s">
        <v>368</v>
      </c>
      <c r="D192" s="28">
        <v>0</v>
      </c>
      <c r="E192" s="28">
        <v>0</v>
      </c>
      <c r="F192" s="28">
        <v>0</v>
      </c>
      <c r="G192" s="28">
        <v>0</v>
      </c>
      <c r="H192" s="4"/>
      <c r="I192" s="4"/>
      <c r="J192" s="4"/>
      <c r="K192" s="4"/>
    </row>
    <row r="193" spans="1:11" ht="14.1" customHeight="1">
      <c r="A193" s="4"/>
      <c r="B193" s="4"/>
      <c r="C193" s="11" t="s">
        <v>367</v>
      </c>
      <c r="D193" s="28">
        <v>0</v>
      </c>
      <c r="E193" s="28">
        <v>0</v>
      </c>
      <c r="F193" s="28">
        <v>0</v>
      </c>
      <c r="G193" s="28">
        <v>0</v>
      </c>
      <c r="H193" s="4"/>
      <c r="I193" s="4"/>
      <c r="J193" s="4"/>
      <c r="K193" s="4"/>
    </row>
    <row r="194" spans="1:11" ht="14.1" customHeight="1">
      <c r="A194" s="4"/>
      <c r="B194" s="4"/>
      <c r="C194" s="11" t="s">
        <v>366</v>
      </c>
      <c r="D194" s="28">
        <v>0</v>
      </c>
      <c r="E194" s="28">
        <v>0</v>
      </c>
      <c r="F194" s="28">
        <v>0</v>
      </c>
      <c r="G194" s="28">
        <v>0</v>
      </c>
      <c r="H194" s="4"/>
      <c r="I194" s="4"/>
      <c r="J194" s="4"/>
      <c r="K194" s="4"/>
    </row>
    <row r="195" spans="1:11" ht="14.1" customHeight="1">
      <c r="A195" s="4"/>
      <c r="B195" s="4"/>
      <c r="C195" s="11" t="s">
        <v>365</v>
      </c>
      <c r="D195" s="28">
        <v>0</v>
      </c>
      <c r="E195" s="28">
        <v>0</v>
      </c>
      <c r="F195" s="28">
        <v>0</v>
      </c>
      <c r="G195" s="28">
        <v>0</v>
      </c>
      <c r="H195" s="4"/>
      <c r="I195" s="4"/>
      <c r="J195" s="4"/>
      <c r="K195" s="4"/>
    </row>
    <row r="196" spans="1:11" ht="14.1" customHeight="1">
      <c r="A196" s="4"/>
      <c r="B196" s="4"/>
      <c r="C196" s="11" t="s">
        <v>364</v>
      </c>
      <c r="D196" s="28">
        <v>0</v>
      </c>
      <c r="E196" s="28">
        <v>0</v>
      </c>
      <c r="F196" s="28">
        <v>0</v>
      </c>
      <c r="G196" s="28">
        <v>0</v>
      </c>
      <c r="H196" s="4"/>
      <c r="I196" s="4"/>
      <c r="J196" s="4"/>
      <c r="K196" s="4"/>
    </row>
    <row r="197" spans="1:11" ht="14.1" customHeight="1">
      <c r="A197" s="4"/>
      <c r="B197" s="4"/>
      <c r="C197" s="10" t="s">
        <v>147</v>
      </c>
      <c r="D197" s="28">
        <v>0</v>
      </c>
      <c r="E197" s="28">
        <v>22000000</v>
      </c>
      <c r="F197" s="28">
        <v>0</v>
      </c>
      <c r="G197" s="28">
        <v>0</v>
      </c>
      <c r="H197" s="4"/>
      <c r="I197" s="4"/>
      <c r="J197" s="4"/>
      <c r="K197" s="4"/>
    </row>
    <row r="198" spans="1:11" ht="15" customHeight="1">
      <c r="A198" s="4"/>
      <c r="B198" s="4"/>
      <c r="C198" s="9" t="s">
        <v>361</v>
      </c>
      <c r="D198" s="29" t="s">
        <v>361</v>
      </c>
      <c r="E198" s="29" t="s">
        <v>361</v>
      </c>
      <c r="F198" s="29" t="s">
        <v>361</v>
      </c>
      <c r="G198" s="29" t="s">
        <v>361</v>
      </c>
      <c r="H198" s="4"/>
      <c r="I198" s="4"/>
      <c r="J198" s="4"/>
      <c r="K198" s="4"/>
    </row>
    <row r="199" spans="1:11" ht="15" customHeight="1">
      <c r="A199" s="4"/>
      <c r="B199" s="4"/>
      <c r="C199" s="8" t="s">
        <v>382</v>
      </c>
      <c r="D199" s="30">
        <v>71150000</v>
      </c>
      <c r="E199" s="30">
        <v>95960000</v>
      </c>
      <c r="F199" s="30">
        <v>73000000</v>
      </c>
      <c r="G199" s="30">
        <v>75000000</v>
      </c>
      <c r="H199" s="4"/>
      <c r="I199" s="4"/>
      <c r="J199" s="4"/>
      <c r="K199" s="4"/>
    </row>
    <row r="200" spans="1:11" ht="15" customHeight="1">
      <c r="A200" s="4"/>
      <c r="B200" s="4"/>
      <c r="C200" s="7" t="s">
        <v>381</v>
      </c>
      <c r="D200" s="26">
        <v>45494800</v>
      </c>
      <c r="E200" s="26">
        <v>48000000</v>
      </c>
      <c r="F200" s="26">
        <v>48000000</v>
      </c>
      <c r="G200" s="26">
        <v>48000000</v>
      </c>
      <c r="H200" s="4"/>
      <c r="I200" s="4"/>
      <c r="J200" s="4"/>
      <c r="K200" s="4"/>
    </row>
    <row r="201" spans="1:11" ht="15" customHeight="1">
      <c r="A201" s="4"/>
      <c r="B201" s="4"/>
      <c r="C201" s="7" t="s">
        <v>370</v>
      </c>
      <c r="D201" s="26">
        <v>45494800</v>
      </c>
      <c r="E201" s="26">
        <v>48000000</v>
      </c>
      <c r="F201" s="26">
        <v>48000000</v>
      </c>
      <c r="G201" s="26">
        <v>48000000</v>
      </c>
      <c r="H201" s="4"/>
      <c r="I201" s="4"/>
      <c r="J201" s="4"/>
      <c r="K201" s="4"/>
    </row>
    <row r="202" spans="1:11" ht="15" customHeight="1">
      <c r="A202" s="4"/>
      <c r="B202" s="4"/>
      <c r="C202" s="7" t="s">
        <v>374</v>
      </c>
      <c r="D202" s="26">
        <v>0</v>
      </c>
      <c r="E202" s="26">
        <v>0</v>
      </c>
      <c r="F202" s="26">
        <v>0</v>
      </c>
      <c r="G202" s="26">
        <v>0</v>
      </c>
      <c r="H202" s="4"/>
      <c r="I202" s="4"/>
      <c r="J202" s="4"/>
      <c r="K202" s="4"/>
    </row>
    <row r="203" spans="1:11" ht="15" customHeight="1">
      <c r="A203" s="4"/>
      <c r="B203" s="4"/>
      <c r="C203" s="7" t="s">
        <v>380</v>
      </c>
      <c r="D203" s="26">
        <v>9600000</v>
      </c>
      <c r="E203" s="26">
        <v>9600000</v>
      </c>
      <c r="F203" s="26">
        <v>9600000</v>
      </c>
      <c r="G203" s="26">
        <v>9600000</v>
      </c>
      <c r="H203" s="4"/>
      <c r="I203" s="4"/>
      <c r="J203" s="4"/>
      <c r="K203" s="4"/>
    </row>
    <row r="204" spans="1:11" ht="15" customHeight="1">
      <c r="A204" s="4"/>
      <c r="B204" s="4"/>
      <c r="C204" s="7" t="s">
        <v>370</v>
      </c>
      <c r="D204" s="26">
        <v>9600000</v>
      </c>
      <c r="E204" s="26">
        <v>9600000</v>
      </c>
      <c r="F204" s="26">
        <v>9600000</v>
      </c>
      <c r="G204" s="26">
        <v>9600000</v>
      </c>
      <c r="H204" s="4"/>
      <c r="I204" s="4"/>
      <c r="J204" s="4"/>
      <c r="K204" s="4"/>
    </row>
    <row r="205" spans="1:11" ht="15" customHeight="1">
      <c r="A205" s="4"/>
      <c r="B205" s="4"/>
      <c r="C205" s="7" t="s">
        <v>374</v>
      </c>
      <c r="D205" s="26">
        <v>0</v>
      </c>
      <c r="E205" s="26">
        <v>0</v>
      </c>
      <c r="F205" s="26">
        <v>0</v>
      </c>
      <c r="G205" s="26">
        <v>0</v>
      </c>
      <c r="H205" s="4"/>
      <c r="I205" s="4"/>
      <c r="J205" s="4"/>
      <c r="K205" s="4"/>
    </row>
    <row r="206" spans="1:11" ht="15" customHeight="1">
      <c r="A206" s="4"/>
      <c r="B206" s="4"/>
      <c r="C206" s="7" t="s">
        <v>379</v>
      </c>
      <c r="D206" s="26">
        <v>12750000</v>
      </c>
      <c r="E206" s="26">
        <v>13060000</v>
      </c>
      <c r="F206" s="26">
        <v>14400000</v>
      </c>
      <c r="G206" s="26">
        <v>16400000</v>
      </c>
      <c r="H206" s="4"/>
      <c r="I206" s="4"/>
      <c r="J206" s="4"/>
      <c r="K206" s="4"/>
    </row>
    <row r="207" spans="1:11" ht="15" customHeight="1">
      <c r="A207" s="4"/>
      <c r="B207" s="4"/>
      <c r="C207" s="7" t="s">
        <v>370</v>
      </c>
      <c r="D207" s="26">
        <v>12750000</v>
      </c>
      <c r="E207" s="26">
        <v>13060000</v>
      </c>
      <c r="F207" s="26">
        <v>14400000</v>
      </c>
      <c r="G207" s="26">
        <v>16400000</v>
      </c>
      <c r="H207" s="4"/>
      <c r="I207" s="4"/>
      <c r="J207" s="4"/>
      <c r="K207" s="4"/>
    </row>
    <row r="208" spans="1:11" ht="15" customHeight="1">
      <c r="A208" s="4"/>
      <c r="B208" s="4"/>
      <c r="C208" s="7" t="s">
        <v>374</v>
      </c>
      <c r="D208" s="26">
        <v>0</v>
      </c>
      <c r="E208" s="26">
        <v>0</v>
      </c>
      <c r="F208" s="26">
        <v>0</v>
      </c>
      <c r="G208" s="26">
        <v>0</v>
      </c>
      <c r="H208" s="4"/>
      <c r="I208" s="4"/>
      <c r="J208" s="4"/>
      <c r="K208" s="4"/>
    </row>
    <row r="209" spans="1:11" ht="15" customHeight="1">
      <c r="A209" s="4"/>
      <c r="B209" s="4"/>
      <c r="C209" s="7" t="s">
        <v>378</v>
      </c>
      <c r="D209" s="26">
        <v>0</v>
      </c>
      <c r="E209" s="26">
        <v>0</v>
      </c>
      <c r="F209" s="26">
        <v>0</v>
      </c>
      <c r="G209" s="26">
        <v>0</v>
      </c>
      <c r="H209" s="4"/>
      <c r="I209" s="4"/>
      <c r="J209" s="4"/>
      <c r="K209" s="4"/>
    </row>
    <row r="210" spans="1:11" ht="15" customHeight="1">
      <c r="A210" s="4"/>
      <c r="B210" s="4"/>
      <c r="C210" s="7" t="s">
        <v>370</v>
      </c>
      <c r="D210" s="26">
        <v>0</v>
      </c>
      <c r="E210" s="26">
        <v>0</v>
      </c>
      <c r="F210" s="26">
        <v>0</v>
      </c>
      <c r="G210" s="26">
        <v>0</v>
      </c>
      <c r="H210" s="4"/>
      <c r="I210" s="4"/>
      <c r="J210" s="4"/>
      <c r="K210" s="4"/>
    </row>
    <row r="211" spans="1:11" ht="15" customHeight="1">
      <c r="A211" s="4"/>
      <c r="B211" s="4"/>
      <c r="C211" s="7" t="s">
        <v>374</v>
      </c>
      <c r="D211" s="26">
        <v>0</v>
      </c>
      <c r="E211" s="26">
        <v>0</v>
      </c>
      <c r="F211" s="26">
        <v>0</v>
      </c>
      <c r="G211" s="26">
        <v>0</v>
      </c>
      <c r="H211" s="4"/>
      <c r="I211" s="4"/>
      <c r="J211" s="4"/>
      <c r="K211" s="4"/>
    </row>
    <row r="212" spans="1:11" ht="20.100000000000001" customHeight="1">
      <c r="A212" s="4"/>
      <c r="B212" s="4"/>
      <c r="C212" s="7" t="s">
        <v>377</v>
      </c>
      <c r="D212" s="27">
        <v>0</v>
      </c>
      <c r="E212" s="27">
        <v>0</v>
      </c>
      <c r="F212" s="27">
        <v>0</v>
      </c>
      <c r="G212" s="27">
        <v>0</v>
      </c>
      <c r="H212" s="4"/>
      <c r="I212" s="4"/>
      <c r="J212" s="4"/>
      <c r="K212" s="4"/>
    </row>
    <row r="213" spans="1:11" ht="15" customHeight="1">
      <c r="A213" s="4"/>
      <c r="B213" s="4"/>
      <c r="C213" s="7" t="s">
        <v>370</v>
      </c>
      <c r="D213" s="26">
        <v>0</v>
      </c>
      <c r="E213" s="26">
        <v>0</v>
      </c>
      <c r="F213" s="26">
        <v>0</v>
      </c>
      <c r="G213" s="26">
        <v>0</v>
      </c>
      <c r="H213" s="4"/>
      <c r="I213" s="4"/>
      <c r="J213" s="4"/>
      <c r="K213" s="4"/>
    </row>
    <row r="214" spans="1:11" ht="15" customHeight="1">
      <c r="A214" s="4"/>
      <c r="B214" s="4"/>
      <c r="C214" s="7" t="s">
        <v>374</v>
      </c>
      <c r="D214" s="26">
        <v>0</v>
      </c>
      <c r="E214" s="26">
        <v>0</v>
      </c>
      <c r="F214" s="26">
        <v>0</v>
      </c>
      <c r="G214" s="26">
        <v>0</v>
      </c>
      <c r="H214" s="4"/>
      <c r="I214" s="4"/>
      <c r="J214" s="4"/>
      <c r="K214" s="4"/>
    </row>
    <row r="215" spans="1:11" ht="15" customHeight="1">
      <c r="A215" s="4"/>
      <c r="B215" s="4"/>
      <c r="C215" s="7" t="s">
        <v>376</v>
      </c>
      <c r="D215" s="26">
        <v>0</v>
      </c>
      <c r="E215" s="26">
        <v>0</v>
      </c>
      <c r="F215" s="26">
        <v>0</v>
      </c>
      <c r="G215" s="26">
        <v>0</v>
      </c>
      <c r="H215" s="4"/>
      <c r="I215" s="4"/>
      <c r="J215" s="4"/>
      <c r="K215" s="4"/>
    </row>
    <row r="216" spans="1:11" ht="15" customHeight="1">
      <c r="A216" s="4"/>
      <c r="B216" s="4"/>
      <c r="C216" s="7" t="s">
        <v>370</v>
      </c>
      <c r="D216" s="26">
        <v>0</v>
      </c>
      <c r="E216" s="26">
        <v>0</v>
      </c>
      <c r="F216" s="26">
        <v>0</v>
      </c>
      <c r="G216" s="26">
        <v>0</v>
      </c>
      <c r="H216" s="4"/>
      <c r="I216" s="4"/>
      <c r="J216" s="4"/>
      <c r="K216" s="4"/>
    </row>
    <row r="217" spans="1:11" ht="15" customHeight="1">
      <c r="A217" s="4"/>
      <c r="B217" s="4"/>
      <c r="C217" s="7" t="s">
        <v>374</v>
      </c>
      <c r="D217" s="26">
        <v>0</v>
      </c>
      <c r="E217" s="26">
        <v>0</v>
      </c>
      <c r="F217" s="26">
        <v>0</v>
      </c>
      <c r="G217" s="26">
        <v>0</v>
      </c>
      <c r="H217" s="4"/>
      <c r="I217" s="4"/>
      <c r="J217" s="4"/>
      <c r="K217" s="4"/>
    </row>
    <row r="218" spans="1:11" ht="15" customHeight="1">
      <c r="A218" s="4"/>
      <c r="B218" s="4"/>
      <c r="C218" s="7" t="s">
        <v>375</v>
      </c>
      <c r="D218" s="26">
        <v>2305200</v>
      </c>
      <c r="E218" s="26">
        <v>300000</v>
      </c>
      <c r="F218" s="26">
        <v>0</v>
      </c>
      <c r="G218" s="26">
        <v>0</v>
      </c>
      <c r="H218" s="4"/>
      <c r="I218" s="4"/>
      <c r="J218" s="4"/>
      <c r="K218" s="4"/>
    </row>
    <row r="219" spans="1:11" ht="15" customHeight="1">
      <c r="A219" s="4"/>
      <c r="B219" s="4"/>
      <c r="C219" s="7" t="s">
        <v>370</v>
      </c>
      <c r="D219" s="26">
        <v>2305200</v>
      </c>
      <c r="E219" s="26">
        <v>300000</v>
      </c>
      <c r="F219" s="26">
        <v>0</v>
      </c>
      <c r="G219" s="26">
        <v>0</v>
      </c>
      <c r="H219" s="4"/>
      <c r="I219" s="4"/>
      <c r="J219" s="4"/>
      <c r="K219" s="4"/>
    </row>
    <row r="220" spans="1:11" ht="15" customHeight="1">
      <c r="A220" s="4"/>
      <c r="B220" s="4"/>
      <c r="C220" s="7" t="s">
        <v>374</v>
      </c>
      <c r="D220" s="26">
        <v>0</v>
      </c>
      <c r="E220" s="26">
        <v>0</v>
      </c>
      <c r="F220" s="26">
        <v>0</v>
      </c>
      <c r="G220" s="26">
        <v>0</v>
      </c>
      <c r="H220" s="4"/>
      <c r="I220" s="4"/>
      <c r="J220" s="4"/>
      <c r="K220" s="4"/>
    </row>
    <row r="221" spans="1:11" ht="15" customHeight="1">
      <c r="A221" s="4"/>
      <c r="B221" s="4"/>
      <c r="C221" s="7" t="s">
        <v>373</v>
      </c>
      <c r="D221" s="26">
        <v>0</v>
      </c>
      <c r="E221" s="26">
        <v>0</v>
      </c>
      <c r="F221" s="26">
        <v>0</v>
      </c>
      <c r="G221" s="26">
        <v>0</v>
      </c>
      <c r="H221" s="4"/>
      <c r="I221" s="4"/>
      <c r="J221" s="4"/>
      <c r="K221" s="4"/>
    </row>
    <row r="222" spans="1:11" ht="15" customHeight="1">
      <c r="A222" s="4"/>
      <c r="B222" s="4"/>
      <c r="C222" s="7" t="s">
        <v>370</v>
      </c>
      <c r="D222" s="26">
        <v>0</v>
      </c>
      <c r="E222" s="26">
        <v>0</v>
      </c>
      <c r="F222" s="26">
        <v>0</v>
      </c>
      <c r="G222" s="26">
        <v>0</v>
      </c>
      <c r="H222" s="4"/>
      <c r="I222" s="4"/>
      <c r="J222" s="4"/>
      <c r="K222" s="4"/>
    </row>
    <row r="223" spans="1:11" ht="15" customHeight="1">
      <c r="A223" s="4"/>
      <c r="B223" s="4"/>
      <c r="C223" s="7" t="s">
        <v>369</v>
      </c>
      <c r="D223" s="26">
        <v>0</v>
      </c>
      <c r="E223" s="26">
        <v>0</v>
      </c>
      <c r="F223" s="26">
        <v>0</v>
      </c>
      <c r="G223" s="26">
        <v>0</v>
      </c>
      <c r="H223" s="4"/>
      <c r="I223" s="4"/>
      <c r="J223" s="4"/>
      <c r="K223" s="4"/>
    </row>
    <row r="224" spans="1:11" ht="15" customHeight="1">
      <c r="A224" s="4"/>
      <c r="B224" s="4"/>
      <c r="C224" s="7" t="s">
        <v>368</v>
      </c>
      <c r="D224" s="26">
        <v>0</v>
      </c>
      <c r="E224" s="26">
        <v>0</v>
      </c>
      <c r="F224" s="26">
        <v>0</v>
      </c>
      <c r="G224" s="26">
        <v>0</v>
      </c>
      <c r="H224" s="4"/>
      <c r="I224" s="4"/>
      <c r="J224" s="4"/>
      <c r="K224" s="4"/>
    </row>
    <row r="225" spans="1:11" ht="15" customHeight="1">
      <c r="A225" s="4"/>
      <c r="B225" s="4"/>
      <c r="C225" s="7" t="s">
        <v>367</v>
      </c>
      <c r="D225" s="26">
        <v>0</v>
      </c>
      <c r="E225" s="26">
        <v>0</v>
      </c>
      <c r="F225" s="26">
        <v>0</v>
      </c>
      <c r="G225" s="26">
        <v>0</v>
      </c>
      <c r="H225" s="4"/>
      <c r="I225" s="4"/>
      <c r="J225" s="4"/>
      <c r="K225" s="4"/>
    </row>
    <row r="226" spans="1:11" ht="15" customHeight="1">
      <c r="A226" s="4"/>
      <c r="B226" s="4"/>
      <c r="C226" s="7" t="s">
        <v>366</v>
      </c>
      <c r="D226" s="26">
        <v>0</v>
      </c>
      <c r="E226" s="26">
        <v>0</v>
      </c>
      <c r="F226" s="26">
        <v>0</v>
      </c>
      <c r="G226" s="26">
        <v>0</v>
      </c>
      <c r="H226" s="4"/>
      <c r="I226" s="4"/>
      <c r="J226" s="4"/>
      <c r="K226" s="4"/>
    </row>
    <row r="227" spans="1:11" ht="15" customHeight="1">
      <c r="A227" s="4"/>
      <c r="B227" s="4"/>
      <c r="C227" s="7" t="s">
        <v>372</v>
      </c>
      <c r="D227" s="26">
        <v>1000000</v>
      </c>
      <c r="E227" s="26">
        <v>25000000</v>
      </c>
      <c r="F227" s="26">
        <v>1000000</v>
      </c>
      <c r="G227" s="26">
        <v>1000000</v>
      </c>
      <c r="H227" s="4"/>
      <c r="I227" s="4"/>
      <c r="J227" s="4"/>
      <c r="K227" s="4"/>
    </row>
    <row r="228" spans="1:11" ht="15" customHeight="1">
      <c r="A228" s="4"/>
      <c r="B228" s="4"/>
      <c r="C228" s="7" t="s">
        <v>370</v>
      </c>
      <c r="D228" s="26">
        <v>1000000</v>
      </c>
      <c r="E228" s="26">
        <v>25000000</v>
      </c>
      <c r="F228" s="26">
        <v>1000000</v>
      </c>
      <c r="G228" s="26">
        <v>1000000</v>
      </c>
      <c r="H228" s="4"/>
      <c r="I228" s="4"/>
      <c r="J228" s="4"/>
      <c r="K228" s="4"/>
    </row>
    <row r="229" spans="1:11" ht="15" customHeight="1">
      <c r="A229" s="4"/>
      <c r="B229" s="4"/>
      <c r="C229" s="7" t="s">
        <v>369</v>
      </c>
      <c r="D229" s="26">
        <v>0</v>
      </c>
      <c r="E229" s="26">
        <v>0</v>
      </c>
      <c r="F229" s="26">
        <v>0</v>
      </c>
      <c r="G229" s="26">
        <v>0</v>
      </c>
      <c r="H229" s="4"/>
      <c r="I229" s="4"/>
      <c r="J229" s="4"/>
      <c r="K229" s="4"/>
    </row>
    <row r="230" spans="1:11" ht="15" customHeight="1">
      <c r="A230" s="4"/>
      <c r="B230" s="4"/>
      <c r="C230" s="7" t="s">
        <v>368</v>
      </c>
      <c r="D230" s="26">
        <v>0</v>
      </c>
      <c r="E230" s="26">
        <v>0</v>
      </c>
      <c r="F230" s="26">
        <v>0</v>
      </c>
      <c r="G230" s="26">
        <v>0</v>
      </c>
      <c r="H230" s="4"/>
      <c r="I230" s="4"/>
      <c r="J230" s="4"/>
      <c r="K230" s="4"/>
    </row>
    <row r="231" spans="1:11" ht="15" customHeight="1">
      <c r="A231" s="4"/>
      <c r="B231" s="4"/>
      <c r="C231" s="7" t="s">
        <v>367</v>
      </c>
      <c r="D231" s="26">
        <v>0</v>
      </c>
      <c r="E231" s="26">
        <v>0</v>
      </c>
      <c r="F231" s="26">
        <v>0</v>
      </c>
      <c r="G231" s="26">
        <v>0</v>
      </c>
      <c r="H231" s="4"/>
      <c r="I231" s="4"/>
      <c r="J231" s="4"/>
      <c r="K231" s="4"/>
    </row>
    <row r="232" spans="1:11" ht="15" customHeight="1">
      <c r="A232" s="4"/>
      <c r="B232" s="4"/>
      <c r="C232" s="7" t="s">
        <v>366</v>
      </c>
      <c r="D232" s="26">
        <v>0</v>
      </c>
      <c r="E232" s="26">
        <v>0</v>
      </c>
      <c r="F232" s="26">
        <v>0</v>
      </c>
      <c r="G232" s="26">
        <v>0</v>
      </c>
      <c r="H232" s="4"/>
      <c r="I232" s="4"/>
      <c r="J232" s="4"/>
      <c r="K232" s="4"/>
    </row>
    <row r="233" spans="1:11" ht="15" customHeight="1">
      <c r="A233" s="4"/>
      <c r="B233" s="4"/>
      <c r="C233" s="7" t="s">
        <v>371</v>
      </c>
      <c r="D233" s="26">
        <v>0</v>
      </c>
      <c r="E233" s="26">
        <v>0</v>
      </c>
      <c r="F233" s="26">
        <v>0</v>
      </c>
      <c r="G233" s="26">
        <v>0</v>
      </c>
      <c r="H233" s="4"/>
      <c r="I233" s="4"/>
      <c r="J233" s="4"/>
      <c r="K233" s="4"/>
    </row>
    <row r="234" spans="1:11" ht="15" customHeight="1">
      <c r="A234" s="4"/>
      <c r="B234" s="4"/>
      <c r="C234" s="7" t="s">
        <v>370</v>
      </c>
      <c r="D234" s="26">
        <v>0</v>
      </c>
      <c r="E234" s="26">
        <v>0</v>
      </c>
      <c r="F234" s="26">
        <v>0</v>
      </c>
      <c r="G234" s="26">
        <v>0</v>
      </c>
      <c r="H234" s="4"/>
      <c r="I234" s="4"/>
      <c r="J234" s="4"/>
      <c r="K234" s="4"/>
    </row>
    <row r="235" spans="1:11" ht="15" customHeight="1">
      <c r="A235" s="4"/>
      <c r="B235" s="4"/>
      <c r="C235" s="7" t="s">
        <v>369</v>
      </c>
      <c r="D235" s="26">
        <v>0</v>
      </c>
      <c r="E235" s="26">
        <v>0</v>
      </c>
      <c r="F235" s="26">
        <v>0</v>
      </c>
      <c r="G235" s="26">
        <v>0</v>
      </c>
      <c r="H235" s="4"/>
      <c r="I235" s="4"/>
      <c r="J235" s="4"/>
      <c r="K235" s="4"/>
    </row>
    <row r="236" spans="1:11" ht="15" customHeight="1">
      <c r="A236" s="4"/>
      <c r="B236" s="4"/>
      <c r="C236" s="7" t="s">
        <v>368</v>
      </c>
      <c r="D236" s="26">
        <v>0</v>
      </c>
      <c r="E236" s="26">
        <v>0</v>
      </c>
      <c r="F236" s="26">
        <v>0</v>
      </c>
      <c r="G236" s="26">
        <v>0</v>
      </c>
      <c r="H236" s="4"/>
      <c r="I236" s="4"/>
      <c r="J236" s="4"/>
      <c r="K236" s="4"/>
    </row>
    <row r="237" spans="1:11" ht="15" customHeight="1">
      <c r="A237" s="4"/>
      <c r="B237" s="4"/>
      <c r="C237" s="7" t="s">
        <v>367</v>
      </c>
      <c r="D237" s="26">
        <v>0</v>
      </c>
      <c r="E237" s="26">
        <v>0</v>
      </c>
      <c r="F237" s="26">
        <v>0</v>
      </c>
      <c r="G237" s="26">
        <v>0</v>
      </c>
      <c r="H237" s="4"/>
      <c r="I237" s="4"/>
      <c r="J237" s="4"/>
      <c r="K237" s="4"/>
    </row>
    <row r="238" spans="1:11" ht="15" customHeight="1">
      <c r="A238" s="4"/>
      <c r="B238" s="4"/>
      <c r="C238" s="7" t="s">
        <v>366</v>
      </c>
      <c r="D238" s="26">
        <v>0</v>
      </c>
      <c r="E238" s="26">
        <v>0</v>
      </c>
      <c r="F238" s="26">
        <v>0</v>
      </c>
      <c r="G238" s="26">
        <v>0</v>
      </c>
      <c r="H238" s="4"/>
      <c r="I238" s="4"/>
      <c r="J238" s="4"/>
      <c r="K238" s="4"/>
    </row>
    <row r="239" spans="1:11" ht="15" customHeight="1">
      <c r="A239" s="4"/>
      <c r="B239" s="4"/>
      <c r="C239" s="7" t="s">
        <v>365</v>
      </c>
      <c r="D239" s="26">
        <v>0</v>
      </c>
      <c r="E239" s="26">
        <v>0</v>
      </c>
      <c r="F239" s="26">
        <v>0</v>
      </c>
      <c r="G239" s="26">
        <v>0</v>
      </c>
      <c r="H239" s="4"/>
      <c r="I239" s="4"/>
      <c r="J239" s="4"/>
      <c r="K239" s="4"/>
    </row>
    <row r="240" spans="1:11" ht="15" customHeight="1">
      <c r="A240" s="4"/>
      <c r="B240" s="4"/>
      <c r="C240" s="7" t="s">
        <v>364</v>
      </c>
      <c r="D240" s="26">
        <v>0</v>
      </c>
      <c r="E240" s="26">
        <v>0</v>
      </c>
      <c r="F240" s="26">
        <v>0</v>
      </c>
      <c r="G240" s="26">
        <v>0</v>
      </c>
      <c r="H240" s="4"/>
      <c r="I240" s="4"/>
      <c r="J240" s="4"/>
      <c r="K240" s="4"/>
    </row>
    <row r="241" spans="1:11" ht="20.100000000000001" customHeight="1">
      <c r="A241" s="4"/>
      <c r="B241" s="4"/>
      <c r="C241" s="6" t="s">
        <v>361</v>
      </c>
      <c r="D241" s="4"/>
      <c r="E241" s="4"/>
      <c r="F241" s="4"/>
      <c r="G241" s="4"/>
      <c r="H241" s="4"/>
      <c r="I241" s="4"/>
      <c r="J241" s="4"/>
      <c r="K241" s="4"/>
    </row>
    <row r="242" spans="1:11" ht="20.100000000000001" customHeight="1">
      <c r="A242" s="17" t="s">
        <v>429</v>
      </c>
      <c r="B242" s="25" t="s">
        <v>269</v>
      </c>
      <c r="C242" s="25" t="s">
        <v>361</v>
      </c>
      <c r="D242" s="4"/>
      <c r="E242" s="3" t="s">
        <v>361</v>
      </c>
      <c r="F242" s="25" t="s">
        <v>269</v>
      </c>
      <c r="G242" s="25" t="s">
        <v>361</v>
      </c>
      <c r="H242" s="5" t="s">
        <v>361</v>
      </c>
      <c r="I242" s="3" t="s">
        <v>361</v>
      </c>
      <c r="J242" s="25" t="s">
        <v>269</v>
      </c>
      <c r="K242" s="25" t="s">
        <v>361</v>
      </c>
    </row>
    <row r="243" spans="1:11" ht="20.100000000000001" customHeight="1">
      <c r="A243" s="2" t="s">
        <v>428</v>
      </c>
      <c r="B243" s="25" t="s">
        <v>362</v>
      </c>
      <c r="C243" s="25" t="s">
        <v>361</v>
      </c>
      <c r="D243" s="4"/>
      <c r="E243" s="2" t="s">
        <v>427</v>
      </c>
      <c r="F243" s="25" t="s">
        <v>362</v>
      </c>
      <c r="G243" s="25" t="s">
        <v>361</v>
      </c>
      <c r="H243" s="4"/>
      <c r="I243" s="2" t="s">
        <v>363</v>
      </c>
      <c r="J243" s="25" t="s">
        <v>362</v>
      </c>
      <c r="K243" s="25" t="s">
        <v>361</v>
      </c>
    </row>
    <row r="244" spans="1:11" ht="20.100000000000001" customHeight="1">
      <c r="A244" s="1" t="s">
        <v>361</v>
      </c>
      <c r="B244" s="25" t="s">
        <v>267</v>
      </c>
      <c r="C244" s="25" t="s">
        <v>361</v>
      </c>
      <c r="D244" s="4"/>
      <c r="E244" s="1" t="s">
        <v>361</v>
      </c>
      <c r="F244" s="25" t="s">
        <v>267</v>
      </c>
      <c r="G244" s="25" t="s">
        <v>361</v>
      </c>
      <c r="H244" s="4"/>
      <c r="I244" s="1" t="s">
        <v>361</v>
      </c>
      <c r="J244" s="25" t="s">
        <v>267</v>
      </c>
      <c r="K244" s="25" t="s">
        <v>361</v>
      </c>
    </row>
  </sheetData>
  <mergeCells count="32">
    <mergeCell ref="C1:G1"/>
    <mergeCell ref="C2:G2"/>
    <mergeCell ref="D3:G3"/>
    <mergeCell ref="D4:G4"/>
    <mergeCell ref="D5:G5"/>
    <mergeCell ref="D14:G14"/>
    <mergeCell ref="C18:G18"/>
    <mergeCell ref="D19:G19"/>
    <mergeCell ref="D20:G20"/>
    <mergeCell ref="D21:G21"/>
    <mergeCell ref="D6:G6"/>
    <mergeCell ref="D7:G7"/>
    <mergeCell ref="C8:G8"/>
    <mergeCell ref="C9:G9"/>
    <mergeCell ref="D10:G10"/>
    <mergeCell ref="D82:G82"/>
    <mergeCell ref="D83:G83"/>
    <mergeCell ref="D84:G84"/>
    <mergeCell ref="C93:G93"/>
    <mergeCell ref="D138:G138"/>
    <mergeCell ref="D22:G22"/>
    <mergeCell ref="C31:G31"/>
    <mergeCell ref="D76:G76"/>
    <mergeCell ref="C80:G80"/>
    <mergeCell ref="D81:G81"/>
    <mergeCell ref="D144:G144"/>
    <mergeCell ref="C153:G153"/>
    <mergeCell ref="D139:G139"/>
    <mergeCell ref="C140:G140"/>
    <mergeCell ref="D141:G141"/>
    <mergeCell ref="D142:G142"/>
    <mergeCell ref="D143:G143"/>
  </mergeCells>
  <pageMargins left="0" right="0" top="0" bottom="0" header="0" footer="0"/>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356"/>
  <sheetViews>
    <sheetView workbookViewId="0">
      <selection activeCell="J21" sqref="J21"/>
    </sheetView>
  </sheetViews>
  <sheetFormatPr defaultRowHeight="15"/>
  <cols>
    <col min="1" max="1" width="13.28515625" style="50" customWidth="1"/>
    <col min="2" max="2" width="9.7109375" style="50" customWidth="1"/>
    <col min="3" max="3" width="28.28515625" style="50" customWidth="1"/>
    <col min="4" max="6" width="15.85546875" style="50" customWidth="1"/>
    <col min="7" max="7" width="16.140625" style="50" customWidth="1"/>
    <col min="8" max="8" width="6.7109375" style="50" customWidth="1"/>
    <col min="9" max="9" width="18.28515625" style="50" customWidth="1"/>
    <col min="10" max="10" width="10.7109375" style="50" customWidth="1"/>
    <col min="11" max="11" width="17.42578125" style="50" customWidth="1"/>
    <col min="12" max="16384" width="9.140625" style="50"/>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1748</v>
      </c>
      <c r="E3" s="1253"/>
      <c r="F3" s="1253"/>
      <c r="G3" s="1253"/>
      <c r="H3" s="49"/>
      <c r="I3" s="49"/>
      <c r="J3" s="49"/>
      <c r="K3" s="49"/>
    </row>
    <row r="4" spans="1:11" ht="14.1" customHeight="1">
      <c r="A4" s="49"/>
      <c r="B4" s="49"/>
      <c r="C4" s="51" t="s">
        <v>424</v>
      </c>
      <c r="D4" s="1252" t="s">
        <v>1749</v>
      </c>
      <c r="E4" s="1253"/>
      <c r="F4" s="1253"/>
      <c r="G4" s="1253"/>
      <c r="H4" s="49"/>
      <c r="I4" s="49"/>
      <c r="J4" s="49"/>
      <c r="K4" s="49"/>
    </row>
    <row r="5" spans="1:11" ht="14.1" customHeight="1">
      <c r="A5" s="49"/>
      <c r="B5" s="49"/>
      <c r="C5" s="51" t="s">
        <v>0</v>
      </c>
      <c r="D5" s="1252" t="s">
        <v>65</v>
      </c>
      <c r="E5" s="1253"/>
      <c r="F5" s="1253"/>
      <c r="G5" s="1253"/>
      <c r="H5" s="49"/>
      <c r="I5" s="49"/>
      <c r="J5" s="49"/>
      <c r="K5" s="49"/>
    </row>
    <row r="6" spans="1:11" ht="14.1" customHeight="1">
      <c r="A6" s="49"/>
      <c r="B6" s="49"/>
      <c r="C6" s="51" t="s">
        <v>1</v>
      </c>
      <c r="D6" s="1252" t="s">
        <v>2</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72.95" customHeight="1">
      <c r="A9" s="49"/>
      <c r="B9" s="49"/>
      <c r="C9" s="1242" t="s">
        <v>75</v>
      </c>
      <c r="D9" s="1243"/>
      <c r="E9" s="1243"/>
      <c r="F9" s="1243"/>
      <c r="G9" s="1243"/>
      <c r="H9" s="49"/>
      <c r="I9" s="49"/>
      <c r="J9" s="49"/>
      <c r="K9" s="49"/>
    </row>
    <row r="10" spans="1:11" ht="54" customHeight="1">
      <c r="A10" s="49"/>
      <c r="B10" s="49"/>
      <c r="C10" s="52" t="s">
        <v>5</v>
      </c>
      <c r="D10" s="1244" t="s">
        <v>280</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72.95" customHeight="1">
      <c r="A13" s="49"/>
      <c r="B13" s="49"/>
      <c r="C13" s="53" t="s">
        <v>76</v>
      </c>
      <c r="D13" s="57" t="s">
        <v>984</v>
      </c>
      <c r="E13" s="57" t="s">
        <v>984</v>
      </c>
      <c r="F13" s="57" t="s">
        <v>1000</v>
      </c>
      <c r="G13" s="57" t="s">
        <v>1000</v>
      </c>
      <c r="H13" s="49"/>
      <c r="I13" s="49"/>
      <c r="J13" s="49"/>
      <c r="K13" s="49"/>
    </row>
    <row r="14" spans="1:11" ht="78.75" customHeight="1">
      <c r="A14" s="49"/>
      <c r="B14" s="49"/>
      <c r="C14" s="52" t="s">
        <v>235</v>
      </c>
      <c r="D14" s="1244" t="s">
        <v>1750</v>
      </c>
      <c r="E14" s="1245"/>
      <c r="F14" s="1245"/>
      <c r="G14" s="1245"/>
      <c r="H14" s="49"/>
      <c r="I14" s="49"/>
      <c r="J14" s="49"/>
      <c r="K14" s="49"/>
    </row>
    <row r="15" spans="1:11" ht="27.95" customHeight="1">
      <c r="A15" s="49"/>
      <c r="B15" s="49"/>
      <c r="C15" s="53" t="s">
        <v>405</v>
      </c>
      <c r="D15" s="54">
        <v>2021</v>
      </c>
      <c r="E15" s="54">
        <v>2022</v>
      </c>
      <c r="F15" s="54">
        <v>2023</v>
      </c>
      <c r="G15" s="54">
        <v>2024</v>
      </c>
      <c r="H15" s="49"/>
      <c r="I15" s="49"/>
      <c r="J15" s="49"/>
      <c r="K15" s="49"/>
    </row>
    <row r="16" spans="1:11" ht="14.1" customHeight="1">
      <c r="A16" s="49"/>
      <c r="B16" s="49"/>
      <c r="C16" s="55"/>
      <c r="D16" s="56" t="s">
        <v>7</v>
      </c>
      <c r="E16" s="56" t="s">
        <v>8</v>
      </c>
      <c r="F16" s="56" t="s">
        <v>8</v>
      </c>
      <c r="G16" s="56" t="s">
        <v>8</v>
      </c>
      <c r="H16" s="49"/>
      <c r="I16" s="49"/>
      <c r="J16" s="49"/>
      <c r="K16" s="49"/>
    </row>
    <row r="17" spans="1:11" ht="14.1" customHeight="1">
      <c r="A17" s="49"/>
      <c r="B17" s="49"/>
      <c r="C17" s="53" t="s">
        <v>77</v>
      </c>
      <c r="D17" s="57" t="s">
        <v>1751</v>
      </c>
      <c r="E17" s="57" t="s">
        <v>1751</v>
      </c>
      <c r="F17" s="57" t="s">
        <v>308</v>
      </c>
      <c r="G17" s="57" t="s">
        <v>308</v>
      </c>
      <c r="H17" s="49"/>
      <c r="I17" s="49"/>
      <c r="J17" s="49"/>
      <c r="K17" s="49"/>
    </row>
    <row r="18" spans="1:11" ht="14.1" customHeight="1">
      <c r="A18" s="49"/>
      <c r="B18" s="49"/>
      <c r="C18" s="53" t="s">
        <v>1752</v>
      </c>
      <c r="D18" s="57" t="s">
        <v>1753</v>
      </c>
      <c r="E18" s="57" t="s">
        <v>1753</v>
      </c>
      <c r="F18" s="57" t="s">
        <v>1754</v>
      </c>
      <c r="G18" s="57" t="s">
        <v>1754</v>
      </c>
      <c r="H18" s="49"/>
      <c r="I18" s="49"/>
      <c r="J18" s="49"/>
      <c r="K18" s="49"/>
    </row>
    <row r="19" spans="1:11" ht="14.1" customHeight="1">
      <c r="A19" s="49"/>
      <c r="B19" s="49"/>
      <c r="C19" s="53" t="s">
        <v>78</v>
      </c>
      <c r="D19" s="57" t="s">
        <v>660</v>
      </c>
      <c r="E19" s="57" t="s">
        <v>660</v>
      </c>
      <c r="F19" s="57" t="s">
        <v>817</v>
      </c>
      <c r="G19" s="57" t="s">
        <v>817</v>
      </c>
      <c r="H19" s="49"/>
      <c r="I19" s="49"/>
      <c r="J19" s="49"/>
      <c r="K19" s="49"/>
    </row>
    <row r="20" spans="1:11" ht="20.100000000000001" customHeight="1">
      <c r="A20" s="49"/>
      <c r="B20" s="49"/>
      <c r="C20" s="53" t="s">
        <v>1755</v>
      </c>
      <c r="D20" s="57" t="s">
        <v>1756</v>
      </c>
      <c r="E20" s="57" t="s">
        <v>1756</v>
      </c>
      <c r="F20" s="57" t="s">
        <v>1757</v>
      </c>
      <c r="G20" s="57" t="s">
        <v>1757</v>
      </c>
      <c r="H20" s="49"/>
      <c r="I20" s="49"/>
      <c r="J20" s="49"/>
      <c r="K20" s="49"/>
    </row>
    <row r="21" spans="1:11" ht="72.95" customHeight="1">
      <c r="A21" s="49"/>
      <c r="B21" s="49"/>
      <c r="C21" s="53" t="s">
        <v>79</v>
      </c>
      <c r="D21" s="57" t="s">
        <v>1754</v>
      </c>
      <c r="E21" s="57" t="s">
        <v>1754</v>
      </c>
      <c r="F21" s="57" t="s">
        <v>776</v>
      </c>
      <c r="G21" s="57" t="s">
        <v>776</v>
      </c>
      <c r="H21" s="49"/>
      <c r="I21" s="49"/>
      <c r="J21" s="49"/>
      <c r="K21" s="49"/>
    </row>
    <row r="22" spans="1:11" ht="14.1" customHeight="1">
      <c r="A22" s="49"/>
      <c r="B22" s="49"/>
      <c r="C22" s="53" t="s">
        <v>1758</v>
      </c>
      <c r="D22" s="57" t="s">
        <v>308</v>
      </c>
      <c r="E22" s="57" t="s">
        <v>308</v>
      </c>
      <c r="F22" s="57" t="s">
        <v>522</v>
      </c>
      <c r="G22" s="57" t="s">
        <v>522</v>
      </c>
      <c r="H22" s="49"/>
      <c r="I22" s="49"/>
      <c r="J22" s="49"/>
      <c r="K22" s="49"/>
    </row>
    <row r="23" spans="1:11" ht="30.95" customHeight="1">
      <c r="A23" s="49"/>
      <c r="B23" s="49"/>
      <c r="C23" s="53" t="s">
        <v>80</v>
      </c>
      <c r="D23" s="57" t="s">
        <v>834</v>
      </c>
      <c r="E23" s="57" t="s">
        <v>834</v>
      </c>
      <c r="F23" s="57" t="s">
        <v>306</v>
      </c>
      <c r="G23" s="57" t="s">
        <v>306</v>
      </c>
      <c r="H23" s="49"/>
      <c r="I23" s="49"/>
      <c r="J23" s="49"/>
      <c r="K23" s="49"/>
    </row>
    <row r="24" spans="1:11" ht="14.1" customHeight="1">
      <c r="A24" s="49"/>
      <c r="B24" s="49"/>
      <c r="C24" s="53" t="s">
        <v>1759</v>
      </c>
      <c r="D24" s="57" t="s">
        <v>819</v>
      </c>
      <c r="E24" s="57" t="s">
        <v>819</v>
      </c>
      <c r="F24" s="57" t="s">
        <v>834</v>
      </c>
      <c r="G24" s="57" t="s">
        <v>834</v>
      </c>
      <c r="H24" s="49"/>
      <c r="I24" s="49"/>
      <c r="J24" s="49"/>
      <c r="K24" s="49"/>
    </row>
    <row r="25" spans="1:11" ht="14.1" customHeight="1">
      <c r="A25" s="49"/>
      <c r="B25" s="49"/>
      <c r="C25" s="1246" t="s">
        <v>273</v>
      </c>
      <c r="D25" s="1247"/>
      <c r="E25" s="1247"/>
      <c r="F25" s="1247"/>
      <c r="G25" s="1247"/>
      <c r="H25" s="49"/>
      <c r="I25" s="49"/>
      <c r="J25" s="49"/>
      <c r="K25" s="49"/>
    </row>
    <row r="26" spans="1:11" ht="14.1" customHeight="1">
      <c r="A26" s="49"/>
      <c r="B26" s="49"/>
      <c r="C26" s="58" t="s">
        <v>1760</v>
      </c>
      <c r="D26" s="1246" t="s">
        <v>1761</v>
      </c>
      <c r="E26" s="1247"/>
      <c r="F26" s="1247"/>
      <c r="G26" s="1247"/>
      <c r="H26" s="49"/>
      <c r="I26" s="49"/>
      <c r="J26" s="49"/>
      <c r="K26" s="49"/>
    </row>
    <row r="27" spans="1:11" ht="41.1" customHeight="1">
      <c r="A27" s="49"/>
      <c r="B27" s="49"/>
      <c r="C27" s="59" t="s">
        <v>393</v>
      </c>
      <c r="D27" s="1258" t="s">
        <v>1762</v>
      </c>
      <c r="E27" s="1259"/>
      <c r="F27" s="1259"/>
      <c r="G27" s="1259"/>
      <c r="H27" s="49"/>
      <c r="I27" s="49"/>
      <c r="J27" s="49"/>
      <c r="K27" s="49"/>
    </row>
    <row r="28" spans="1:11" ht="41.1" customHeight="1">
      <c r="A28" s="49"/>
      <c r="B28" s="49"/>
      <c r="C28" s="60" t="s">
        <v>392</v>
      </c>
      <c r="D28" s="1254" t="s">
        <v>217</v>
      </c>
      <c r="E28" s="1255"/>
      <c r="F28" s="1255"/>
      <c r="G28" s="1255"/>
      <c r="H28" s="49"/>
      <c r="I28" s="49"/>
      <c r="J28" s="49"/>
      <c r="K28" s="49"/>
    </row>
    <row r="29" spans="1:11" ht="41.1" customHeight="1">
      <c r="A29" s="49"/>
      <c r="B29" s="49"/>
      <c r="C29" s="60" t="s">
        <v>15</v>
      </c>
      <c r="D29" s="1254" t="s">
        <v>55</v>
      </c>
      <c r="E29" s="1255"/>
      <c r="F29" s="1255"/>
      <c r="G29" s="1255"/>
      <c r="H29" s="49"/>
      <c r="I29" s="49"/>
      <c r="J29" s="49"/>
      <c r="K29" s="49"/>
    </row>
    <row r="30" spans="1:11" ht="15" customHeight="1">
      <c r="A30" s="49"/>
      <c r="B30" s="49"/>
      <c r="C30" s="61"/>
      <c r="D30" s="62">
        <v>2021</v>
      </c>
      <c r="E30" s="62">
        <v>2022</v>
      </c>
      <c r="F30" s="62">
        <v>2023</v>
      </c>
      <c r="G30" s="62">
        <v>2024</v>
      </c>
      <c r="H30" s="49"/>
      <c r="I30" s="49"/>
      <c r="J30" s="49"/>
      <c r="K30" s="49"/>
    </row>
    <row r="31" spans="1:11" ht="15" customHeight="1">
      <c r="A31" s="49"/>
      <c r="B31" s="49"/>
      <c r="C31" s="63"/>
      <c r="D31" s="64" t="s">
        <v>7</v>
      </c>
      <c r="E31" s="64" t="s">
        <v>8</v>
      </c>
      <c r="F31" s="64" t="s">
        <v>8</v>
      </c>
      <c r="G31" s="64" t="s">
        <v>8</v>
      </c>
      <c r="H31" s="49"/>
      <c r="I31" s="49"/>
      <c r="J31" s="49"/>
      <c r="K31" s="49"/>
    </row>
    <row r="32" spans="1:11" ht="14.1" customHeight="1">
      <c r="A32" s="49"/>
      <c r="B32" s="49"/>
      <c r="C32" s="53" t="s">
        <v>16</v>
      </c>
      <c r="D32" s="57" t="s">
        <v>1763</v>
      </c>
      <c r="E32" s="57" t="s">
        <v>1763</v>
      </c>
      <c r="F32" s="57" t="s">
        <v>1764</v>
      </c>
      <c r="G32" s="57" t="s">
        <v>1764</v>
      </c>
      <c r="H32" s="49"/>
      <c r="I32" s="49"/>
      <c r="J32" s="49"/>
      <c r="K32" s="49"/>
    </row>
    <row r="33" spans="1:11" ht="14.1" customHeight="1">
      <c r="A33" s="49"/>
      <c r="B33" s="49"/>
      <c r="C33" s="53" t="s">
        <v>506</v>
      </c>
      <c r="D33" s="57" t="s">
        <v>1765</v>
      </c>
      <c r="E33" s="57" t="s">
        <v>1766</v>
      </c>
      <c r="F33" s="57" t="s">
        <v>1767</v>
      </c>
      <c r="G33" s="57" t="s">
        <v>1768</v>
      </c>
      <c r="H33" s="49"/>
      <c r="I33" s="49"/>
      <c r="J33" s="49"/>
      <c r="K33" s="49"/>
    </row>
    <row r="34" spans="1:11" ht="14.1" customHeight="1">
      <c r="A34" s="49"/>
      <c r="B34" s="49"/>
      <c r="C34" s="53" t="s">
        <v>504</v>
      </c>
      <c r="D34" s="57" t="s">
        <v>1769</v>
      </c>
      <c r="E34" s="57" t="s">
        <v>1770</v>
      </c>
      <c r="F34" s="57" t="s">
        <v>1771</v>
      </c>
      <c r="G34" s="57" t="s">
        <v>1772</v>
      </c>
      <c r="H34" s="49"/>
      <c r="I34" s="49"/>
      <c r="J34" s="49"/>
      <c r="K34" s="49"/>
    </row>
    <row r="35" spans="1:11" ht="14.1" customHeight="1">
      <c r="A35" s="49"/>
      <c r="B35" s="49"/>
      <c r="C35" s="53" t="s">
        <v>388</v>
      </c>
      <c r="D35" s="57" t="s">
        <v>361</v>
      </c>
      <c r="E35" s="57" t="s">
        <v>385</v>
      </c>
      <c r="F35" s="57" t="s">
        <v>1143</v>
      </c>
      <c r="G35" s="57" t="s">
        <v>385</v>
      </c>
      <c r="H35" s="49"/>
      <c r="I35" s="49"/>
      <c r="J35" s="49"/>
      <c r="K35" s="49"/>
    </row>
    <row r="36" spans="1:11" ht="14.1" customHeight="1">
      <c r="A36" s="49"/>
      <c r="B36" s="49"/>
      <c r="C36" s="53" t="s">
        <v>387</v>
      </c>
      <c r="D36" s="57" t="s">
        <v>361</v>
      </c>
      <c r="E36" s="57" t="s">
        <v>1773</v>
      </c>
      <c r="F36" s="57" t="s">
        <v>1774</v>
      </c>
      <c r="G36" s="57" t="s">
        <v>1775</v>
      </c>
      <c r="H36" s="49"/>
      <c r="I36" s="49"/>
      <c r="J36" s="49"/>
      <c r="K36" s="49"/>
    </row>
    <row r="37" spans="1:11" ht="14.1" customHeight="1">
      <c r="A37" s="49"/>
      <c r="B37" s="49"/>
      <c r="C37" s="53" t="s">
        <v>22</v>
      </c>
      <c r="D37" s="57" t="s">
        <v>361</v>
      </c>
      <c r="E37" s="57" t="s">
        <v>1773</v>
      </c>
      <c r="F37" s="57" t="s">
        <v>1655</v>
      </c>
      <c r="G37" s="57" t="s">
        <v>1775</v>
      </c>
      <c r="H37" s="49"/>
      <c r="I37" s="49"/>
      <c r="J37" s="49"/>
      <c r="K37" s="49"/>
    </row>
    <row r="38" spans="1:11" ht="14.1" customHeight="1">
      <c r="A38" s="49"/>
      <c r="B38" s="49"/>
      <c r="C38" s="1256" t="s">
        <v>384</v>
      </c>
      <c r="D38" s="1257"/>
      <c r="E38" s="1257"/>
      <c r="F38" s="1257"/>
      <c r="G38" s="1257"/>
      <c r="H38" s="49"/>
      <c r="I38" s="49"/>
      <c r="J38" s="49"/>
      <c r="K38" s="49"/>
    </row>
    <row r="39" spans="1:11" ht="14.1" customHeight="1">
      <c r="A39" s="49"/>
      <c r="B39" s="49"/>
      <c r="C39" s="61"/>
      <c r="D39" s="62">
        <v>2021</v>
      </c>
      <c r="E39" s="62">
        <v>2022</v>
      </c>
      <c r="F39" s="62">
        <v>2023</v>
      </c>
      <c r="G39" s="62">
        <v>2024</v>
      </c>
      <c r="H39" s="49"/>
      <c r="I39" s="49"/>
      <c r="J39" s="49"/>
      <c r="K39" s="49"/>
    </row>
    <row r="40" spans="1:11" ht="14.1" customHeight="1">
      <c r="A40" s="49"/>
      <c r="B40" s="49"/>
      <c r="C40" s="63"/>
      <c r="D40" s="64" t="s">
        <v>7</v>
      </c>
      <c r="E40" s="64" t="s">
        <v>8</v>
      </c>
      <c r="F40" s="64" t="s">
        <v>8</v>
      </c>
      <c r="G40" s="64" t="s">
        <v>8</v>
      </c>
      <c r="H40" s="49"/>
      <c r="I40" s="49"/>
      <c r="J40" s="49"/>
      <c r="K40" s="49"/>
    </row>
    <row r="41" spans="1:11" ht="14.1" customHeight="1">
      <c r="A41" s="49"/>
      <c r="B41" s="49"/>
      <c r="C41" s="65" t="s">
        <v>381</v>
      </c>
      <c r="D41" s="66">
        <v>35000000</v>
      </c>
      <c r="E41" s="66">
        <v>35000000</v>
      </c>
      <c r="F41" s="66">
        <v>35000000</v>
      </c>
      <c r="G41" s="66">
        <v>35000000</v>
      </c>
      <c r="H41" s="49"/>
      <c r="I41" s="49"/>
      <c r="J41" s="49"/>
      <c r="K41" s="49"/>
    </row>
    <row r="42" spans="1:11" ht="14.1" customHeight="1">
      <c r="A42" s="49"/>
      <c r="B42" s="49"/>
      <c r="C42" s="65" t="s">
        <v>370</v>
      </c>
      <c r="D42" s="66">
        <v>35000000</v>
      </c>
      <c r="E42" s="66">
        <v>35000000</v>
      </c>
      <c r="F42" s="66">
        <v>35000000</v>
      </c>
      <c r="G42" s="66">
        <v>35000000</v>
      </c>
      <c r="H42" s="49"/>
      <c r="I42" s="49"/>
      <c r="J42" s="49"/>
      <c r="K42" s="49"/>
    </row>
    <row r="43" spans="1:11" ht="14.1" customHeight="1">
      <c r="A43" s="49"/>
      <c r="B43" s="49"/>
      <c r="C43" s="65" t="s">
        <v>374</v>
      </c>
      <c r="D43" s="66">
        <v>0</v>
      </c>
      <c r="E43" s="66">
        <v>0</v>
      </c>
      <c r="F43" s="66">
        <v>0</v>
      </c>
      <c r="G43" s="66">
        <v>0</v>
      </c>
      <c r="H43" s="49"/>
      <c r="I43" s="49"/>
      <c r="J43" s="49"/>
      <c r="K43" s="49"/>
    </row>
    <row r="44" spans="1:11" ht="14.1" customHeight="1">
      <c r="A44" s="49"/>
      <c r="B44" s="49"/>
      <c r="C44" s="65" t="s">
        <v>380</v>
      </c>
      <c r="D44" s="66">
        <v>6000000</v>
      </c>
      <c r="E44" s="66">
        <v>6000000</v>
      </c>
      <c r="F44" s="66">
        <v>6000000</v>
      </c>
      <c r="G44" s="66">
        <v>6000000</v>
      </c>
      <c r="H44" s="49"/>
      <c r="I44" s="49"/>
      <c r="J44" s="49"/>
      <c r="K44" s="49"/>
    </row>
    <row r="45" spans="1:11" ht="14.1" customHeight="1">
      <c r="A45" s="49"/>
      <c r="B45" s="49"/>
      <c r="C45" s="65" t="s">
        <v>370</v>
      </c>
      <c r="D45" s="66">
        <v>6000000</v>
      </c>
      <c r="E45" s="66">
        <v>6000000</v>
      </c>
      <c r="F45" s="66">
        <v>6000000</v>
      </c>
      <c r="G45" s="66">
        <v>6000000</v>
      </c>
      <c r="H45" s="49"/>
      <c r="I45" s="49"/>
      <c r="J45" s="49"/>
      <c r="K45" s="49"/>
    </row>
    <row r="46" spans="1:11" ht="14.1" customHeight="1">
      <c r="A46" s="49"/>
      <c r="B46" s="49"/>
      <c r="C46" s="65" t="s">
        <v>374</v>
      </c>
      <c r="D46" s="66">
        <v>0</v>
      </c>
      <c r="E46" s="66">
        <v>0</v>
      </c>
      <c r="F46" s="66">
        <v>0</v>
      </c>
      <c r="G46" s="66">
        <v>0</v>
      </c>
      <c r="H46" s="49"/>
      <c r="I46" s="49"/>
      <c r="J46" s="49"/>
      <c r="K46" s="49"/>
    </row>
    <row r="47" spans="1:11" ht="14.1" customHeight="1">
      <c r="A47" s="49"/>
      <c r="B47" s="49"/>
      <c r="C47" s="65" t="s">
        <v>379</v>
      </c>
      <c r="D47" s="66">
        <v>6060000</v>
      </c>
      <c r="E47" s="66">
        <v>5880000</v>
      </c>
      <c r="F47" s="66">
        <v>7760000</v>
      </c>
      <c r="G47" s="66">
        <v>9260000</v>
      </c>
      <c r="H47" s="49"/>
      <c r="I47" s="49"/>
      <c r="J47" s="49"/>
      <c r="K47" s="49"/>
    </row>
    <row r="48" spans="1:11" ht="14.1" customHeight="1">
      <c r="A48" s="49"/>
      <c r="B48" s="49"/>
      <c r="C48" s="65" t="s">
        <v>370</v>
      </c>
      <c r="D48" s="66">
        <v>6060000</v>
      </c>
      <c r="E48" s="66">
        <v>5880000</v>
      </c>
      <c r="F48" s="66">
        <v>7760000</v>
      </c>
      <c r="G48" s="66">
        <v>9260000</v>
      </c>
      <c r="H48" s="49"/>
      <c r="I48" s="49"/>
      <c r="J48" s="49"/>
      <c r="K48" s="49"/>
    </row>
    <row r="49" spans="1:11" ht="14.1" customHeight="1">
      <c r="A49" s="49"/>
      <c r="B49" s="49"/>
      <c r="C49" s="65" t="s">
        <v>374</v>
      </c>
      <c r="D49" s="66">
        <v>0</v>
      </c>
      <c r="E49" s="66">
        <v>0</v>
      </c>
      <c r="F49" s="66">
        <v>0</v>
      </c>
      <c r="G49" s="66">
        <v>0</v>
      </c>
      <c r="H49" s="49"/>
      <c r="I49" s="49"/>
      <c r="J49" s="49"/>
      <c r="K49" s="49"/>
    </row>
    <row r="50" spans="1:11" ht="14.1" customHeight="1">
      <c r="A50" s="49"/>
      <c r="B50" s="49"/>
      <c r="C50" s="65" t="s">
        <v>378</v>
      </c>
      <c r="D50" s="66">
        <v>0</v>
      </c>
      <c r="E50" s="66">
        <v>0</v>
      </c>
      <c r="F50" s="66">
        <v>0</v>
      </c>
      <c r="G50" s="66">
        <v>0</v>
      </c>
      <c r="H50" s="49"/>
      <c r="I50" s="49"/>
      <c r="J50" s="49"/>
      <c r="K50" s="49"/>
    </row>
    <row r="51" spans="1:11" ht="14.1" customHeight="1">
      <c r="A51" s="49"/>
      <c r="B51" s="49"/>
      <c r="C51" s="65" t="s">
        <v>370</v>
      </c>
      <c r="D51" s="66">
        <v>0</v>
      </c>
      <c r="E51" s="66">
        <v>0</v>
      </c>
      <c r="F51" s="66">
        <v>0</v>
      </c>
      <c r="G51" s="66">
        <v>0</v>
      </c>
      <c r="H51" s="49"/>
      <c r="I51" s="49"/>
      <c r="J51" s="49"/>
      <c r="K51" s="49"/>
    </row>
    <row r="52" spans="1:11" ht="14.1" customHeight="1">
      <c r="A52" s="49"/>
      <c r="B52" s="49"/>
      <c r="C52" s="65" t="s">
        <v>374</v>
      </c>
      <c r="D52" s="66">
        <v>0</v>
      </c>
      <c r="E52" s="66">
        <v>0</v>
      </c>
      <c r="F52" s="66">
        <v>0</v>
      </c>
      <c r="G52" s="66">
        <v>0</v>
      </c>
      <c r="H52" s="49"/>
      <c r="I52" s="49"/>
      <c r="J52" s="49"/>
      <c r="K52" s="49"/>
    </row>
    <row r="53" spans="1:11" ht="14.1" customHeight="1">
      <c r="A53" s="49"/>
      <c r="B53" s="49"/>
      <c r="C53" s="65" t="s">
        <v>383</v>
      </c>
      <c r="D53" s="66">
        <v>0</v>
      </c>
      <c r="E53" s="66">
        <v>0</v>
      </c>
      <c r="F53" s="66">
        <v>0</v>
      </c>
      <c r="G53" s="66">
        <v>0</v>
      </c>
      <c r="H53" s="49"/>
      <c r="I53" s="49"/>
      <c r="J53" s="49"/>
      <c r="K53" s="49"/>
    </row>
    <row r="54" spans="1:11" ht="14.1" customHeight="1">
      <c r="A54" s="49"/>
      <c r="B54" s="49"/>
      <c r="C54" s="65" t="s">
        <v>370</v>
      </c>
      <c r="D54" s="66">
        <v>0</v>
      </c>
      <c r="E54" s="66">
        <v>0</v>
      </c>
      <c r="F54" s="66">
        <v>0</v>
      </c>
      <c r="G54" s="66">
        <v>0</v>
      </c>
      <c r="H54" s="49"/>
      <c r="I54" s="49"/>
      <c r="J54" s="49"/>
      <c r="K54" s="49"/>
    </row>
    <row r="55" spans="1:11" ht="14.1" customHeight="1">
      <c r="A55" s="49"/>
      <c r="B55" s="49"/>
      <c r="C55" s="65" t="s">
        <v>374</v>
      </c>
      <c r="D55" s="66">
        <v>0</v>
      </c>
      <c r="E55" s="66">
        <v>0</v>
      </c>
      <c r="F55" s="66">
        <v>0</v>
      </c>
      <c r="G55" s="66">
        <v>0</v>
      </c>
      <c r="H55" s="49"/>
      <c r="I55" s="49"/>
      <c r="J55" s="49"/>
      <c r="K55" s="49"/>
    </row>
    <row r="56" spans="1:11" ht="14.1" customHeight="1">
      <c r="A56" s="49"/>
      <c r="B56" s="49"/>
      <c r="C56" s="65" t="s">
        <v>376</v>
      </c>
      <c r="D56" s="66">
        <v>0</v>
      </c>
      <c r="E56" s="66">
        <v>0</v>
      </c>
      <c r="F56" s="66">
        <v>0</v>
      </c>
      <c r="G56" s="66">
        <v>0</v>
      </c>
      <c r="H56" s="49"/>
      <c r="I56" s="49"/>
      <c r="J56" s="49"/>
      <c r="K56" s="49"/>
    </row>
    <row r="57" spans="1:11" ht="14.1" customHeight="1">
      <c r="A57" s="49"/>
      <c r="B57" s="49"/>
      <c r="C57" s="65" t="s">
        <v>370</v>
      </c>
      <c r="D57" s="66">
        <v>0</v>
      </c>
      <c r="E57" s="66">
        <v>0</v>
      </c>
      <c r="F57" s="66">
        <v>0</v>
      </c>
      <c r="G57" s="66">
        <v>0</v>
      </c>
      <c r="H57" s="49"/>
      <c r="I57" s="49"/>
      <c r="J57" s="49"/>
      <c r="K57" s="49"/>
    </row>
    <row r="58" spans="1:11" ht="14.1" customHeight="1">
      <c r="A58" s="49"/>
      <c r="B58" s="49"/>
      <c r="C58" s="65" t="s">
        <v>374</v>
      </c>
      <c r="D58" s="66">
        <v>0</v>
      </c>
      <c r="E58" s="66">
        <v>0</v>
      </c>
      <c r="F58" s="66">
        <v>0</v>
      </c>
      <c r="G58" s="66">
        <v>0</v>
      </c>
      <c r="H58" s="49"/>
      <c r="I58" s="49"/>
      <c r="J58" s="49"/>
      <c r="K58" s="49"/>
    </row>
    <row r="59" spans="1:11" ht="14.1" customHeight="1">
      <c r="A59" s="49"/>
      <c r="B59" s="49"/>
      <c r="C59" s="65" t="s">
        <v>375</v>
      </c>
      <c r="D59" s="66">
        <v>440000</v>
      </c>
      <c r="E59" s="66">
        <v>240000</v>
      </c>
      <c r="F59" s="66">
        <v>240000</v>
      </c>
      <c r="G59" s="66">
        <v>240000</v>
      </c>
      <c r="H59" s="49"/>
      <c r="I59" s="49"/>
      <c r="J59" s="49"/>
      <c r="K59" s="49"/>
    </row>
    <row r="60" spans="1:11" ht="14.1" customHeight="1">
      <c r="A60" s="49"/>
      <c r="B60" s="49"/>
      <c r="C60" s="65" t="s">
        <v>370</v>
      </c>
      <c r="D60" s="66">
        <v>440000</v>
      </c>
      <c r="E60" s="66">
        <v>240000</v>
      </c>
      <c r="F60" s="66">
        <v>240000</v>
      </c>
      <c r="G60" s="66">
        <v>240000</v>
      </c>
      <c r="H60" s="49"/>
      <c r="I60" s="49"/>
      <c r="J60" s="49"/>
      <c r="K60" s="49"/>
    </row>
    <row r="61" spans="1:11" ht="14.1" customHeight="1">
      <c r="A61" s="49"/>
      <c r="B61" s="49"/>
      <c r="C61" s="65" t="s">
        <v>374</v>
      </c>
      <c r="D61" s="66">
        <v>0</v>
      </c>
      <c r="E61" s="66">
        <v>0</v>
      </c>
      <c r="F61" s="66">
        <v>0</v>
      </c>
      <c r="G61" s="66">
        <v>0</v>
      </c>
      <c r="H61" s="49"/>
      <c r="I61" s="49"/>
      <c r="J61" s="49"/>
      <c r="K61" s="49"/>
    </row>
    <row r="62" spans="1:11" ht="14.1" customHeight="1">
      <c r="A62" s="49"/>
      <c r="B62" s="49"/>
      <c r="C62" s="65" t="s">
        <v>373</v>
      </c>
      <c r="D62" s="66">
        <v>0</v>
      </c>
      <c r="E62" s="66">
        <v>0</v>
      </c>
      <c r="F62" s="66">
        <v>0</v>
      </c>
      <c r="G62" s="66">
        <v>0</v>
      </c>
      <c r="H62" s="49"/>
      <c r="I62" s="49"/>
      <c r="J62" s="49"/>
      <c r="K62" s="49"/>
    </row>
    <row r="63" spans="1:11" ht="14.1" customHeight="1">
      <c r="A63" s="49"/>
      <c r="B63" s="49"/>
      <c r="C63" s="65" t="s">
        <v>370</v>
      </c>
      <c r="D63" s="66">
        <v>0</v>
      </c>
      <c r="E63" s="66">
        <v>0</v>
      </c>
      <c r="F63" s="66">
        <v>0</v>
      </c>
      <c r="G63" s="66">
        <v>0</v>
      </c>
      <c r="H63" s="49"/>
      <c r="I63" s="49"/>
      <c r="J63" s="49"/>
      <c r="K63" s="49"/>
    </row>
    <row r="64" spans="1:11" ht="14.1" customHeight="1">
      <c r="A64" s="49"/>
      <c r="B64" s="49"/>
      <c r="C64" s="65" t="s">
        <v>369</v>
      </c>
      <c r="D64" s="66">
        <v>0</v>
      </c>
      <c r="E64" s="66">
        <v>0</v>
      </c>
      <c r="F64" s="66">
        <v>0</v>
      </c>
      <c r="G64" s="66">
        <v>0</v>
      </c>
      <c r="H64" s="49"/>
      <c r="I64" s="49"/>
      <c r="J64" s="49"/>
      <c r="K64" s="49"/>
    </row>
    <row r="65" spans="1:11" ht="14.1" customHeight="1">
      <c r="A65" s="49"/>
      <c r="B65" s="49"/>
      <c r="C65" s="65" t="s">
        <v>368</v>
      </c>
      <c r="D65" s="66">
        <v>0</v>
      </c>
      <c r="E65" s="66">
        <v>0</v>
      </c>
      <c r="F65" s="66">
        <v>0</v>
      </c>
      <c r="G65" s="66">
        <v>0</v>
      </c>
      <c r="H65" s="49"/>
      <c r="I65" s="49"/>
      <c r="J65" s="49"/>
      <c r="K65" s="49"/>
    </row>
    <row r="66" spans="1:11" ht="14.1" customHeight="1">
      <c r="A66" s="49"/>
      <c r="B66" s="49"/>
      <c r="C66" s="65" t="s">
        <v>367</v>
      </c>
      <c r="D66" s="66">
        <v>0</v>
      </c>
      <c r="E66" s="66">
        <v>0</v>
      </c>
      <c r="F66" s="66">
        <v>0</v>
      </c>
      <c r="G66" s="66">
        <v>0</v>
      </c>
      <c r="H66" s="49"/>
      <c r="I66" s="49"/>
      <c r="J66" s="49"/>
      <c r="K66" s="49"/>
    </row>
    <row r="67" spans="1:11" ht="14.1" customHeight="1">
      <c r="A67" s="49"/>
      <c r="B67" s="49"/>
      <c r="C67" s="65" t="s">
        <v>366</v>
      </c>
      <c r="D67" s="66">
        <v>0</v>
      </c>
      <c r="E67" s="66">
        <v>0</v>
      </c>
      <c r="F67" s="66">
        <v>0</v>
      </c>
      <c r="G67" s="66">
        <v>0</v>
      </c>
      <c r="H67" s="49"/>
      <c r="I67" s="49"/>
      <c r="J67" s="49"/>
      <c r="K67" s="49"/>
    </row>
    <row r="68" spans="1:11" ht="14.1" customHeight="1">
      <c r="A68" s="49"/>
      <c r="B68" s="49"/>
      <c r="C68" s="65" t="s">
        <v>372</v>
      </c>
      <c r="D68" s="66">
        <v>0</v>
      </c>
      <c r="E68" s="66">
        <v>0</v>
      </c>
      <c r="F68" s="66">
        <v>0</v>
      </c>
      <c r="G68" s="66">
        <v>0</v>
      </c>
      <c r="H68" s="49"/>
      <c r="I68" s="49"/>
      <c r="J68" s="49"/>
      <c r="K68" s="49"/>
    </row>
    <row r="69" spans="1:11" ht="14.1" customHeight="1">
      <c r="A69" s="49"/>
      <c r="B69" s="49"/>
      <c r="C69" s="65" t="s">
        <v>370</v>
      </c>
      <c r="D69" s="66">
        <v>0</v>
      </c>
      <c r="E69" s="66">
        <v>0</v>
      </c>
      <c r="F69" s="66">
        <v>0</v>
      </c>
      <c r="G69" s="66">
        <v>0</v>
      </c>
      <c r="H69" s="49"/>
      <c r="I69" s="49"/>
      <c r="J69" s="49"/>
      <c r="K69" s="49"/>
    </row>
    <row r="70" spans="1:11" ht="14.1" customHeight="1">
      <c r="A70" s="49"/>
      <c r="B70" s="49"/>
      <c r="C70" s="65" t="s">
        <v>369</v>
      </c>
      <c r="D70" s="66">
        <v>0</v>
      </c>
      <c r="E70" s="66">
        <v>0</v>
      </c>
      <c r="F70" s="66">
        <v>0</v>
      </c>
      <c r="G70" s="66">
        <v>0</v>
      </c>
      <c r="H70" s="49"/>
      <c r="I70" s="49"/>
      <c r="J70" s="49"/>
      <c r="K70" s="49"/>
    </row>
    <row r="71" spans="1:11" ht="14.1" customHeight="1">
      <c r="A71" s="49"/>
      <c r="B71" s="49"/>
      <c r="C71" s="65" t="s">
        <v>368</v>
      </c>
      <c r="D71" s="66">
        <v>0</v>
      </c>
      <c r="E71" s="66">
        <v>0</v>
      </c>
      <c r="F71" s="66">
        <v>0</v>
      </c>
      <c r="G71" s="66">
        <v>0</v>
      </c>
      <c r="H71" s="49"/>
      <c r="I71" s="49"/>
      <c r="J71" s="49"/>
      <c r="K71" s="49"/>
    </row>
    <row r="72" spans="1:11" ht="14.1" customHeight="1">
      <c r="A72" s="49"/>
      <c r="B72" s="49"/>
      <c r="C72" s="65" t="s">
        <v>367</v>
      </c>
      <c r="D72" s="66">
        <v>0</v>
      </c>
      <c r="E72" s="66">
        <v>0</v>
      </c>
      <c r="F72" s="66">
        <v>0</v>
      </c>
      <c r="G72" s="66">
        <v>0</v>
      </c>
      <c r="H72" s="49"/>
      <c r="I72" s="49"/>
      <c r="J72" s="49"/>
      <c r="K72" s="49"/>
    </row>
    <row r="73" spans="1:11" ht="14.1" customHeight="1">
      <c r="A73" s="49"/>
      <c r="B73" s="49"/>
      <c r="C73" s="65" t="s">
        <v>366</v>
      </c>
      <c r="D73" s="66">
        <v>0</v>
      </c>
      <c r="E73" s="66">
        <v>0</v>
      </c>
      <c r="F73" s="66">
        <v>0</v>
      </c>
      <c r="G73" s="66">
        <v>0</v>
      </c>
      <c r="H73" s="49"/>
      <c r="I73" s="49"/>
      <c r="J73" s="49"/>
      <c r="K73" s="49"/>
    </row>
    <row r="74" spans="1:11" ht="14.1" customHeight="1">
      <c r="A74" s="49"/>
      <c r="B74" s="49"/>
      <c r="C74" s="65" t="s">
        <v>371</v>
      </c>
      <c r="D74" s="66">
        <v>0</v>
      </c>
      <c r="E74" s="66">
        <v>0</v>
      </c>
      <c r="F74" s="66">
        <v>0</v>
      </c>
      <c r="G74" s="66">
        <v>0</v>
      </c>
      <c r="H74" s="49"/>
      <c r="I74" s="49"/>
      <c r="J74" s="49"/>
      <c r="K74" s="49"/>
    </row>
    <row r="75" spans="1:11" ht="14.1" customHeight="1">
      <c r="A75" s="49"/>
      <c r="B75" s="49"/>
      <c r="C75" s="65" t="s">
        <v>370</v>
      </c>
      <c r="D75" s="66">
        <v>0</v>
      </c>
      <c r="E75" s="66">
        <v>0</v>
      </c>
      <c r="F75" s="66">
        <v>0</v>
      </c>
      <c r="G75" s="66">
        <v>0</v>
      </c>
      <c r="H75" s="49"/>
      <c r="I75" s="49"/>
      <c r="J75" s="49"/>
      <c r="K75" s="49"/>
    </row>
    <row r="76" spans="1:11" ht="14.1" customHeight="1">
      <c r="A76" s="49"/>
      <c r="B76" s="49"/>
      <c r="C76" s="65" t="s">
        <v>369</v>
      </c>
      <c r="D76" s="66">
        <v>0</v>
      </c>
      <c r="E76" s="66">
        <v>0</v>
      </c>
      <c r="F76" s="66">
        <v>0</v>
      </c>
      <c r="G76" s="66">
        <v>0</v>
      </c>
      <c r="H76" s="49"/>
      <c r="I76" s="49"/>
      <c r="J76" s="49"/>
      <c r="K76" s="49"/>
    </row>
    <row r="77" spans="1:11" ht="14.1" customHeight="1">
      <c r="A77" s="49"/>
      <c r="B77" s="49"/>
      <c r="C77" s="65" t="s">
        <v>368</v>
      </c>
      <c r="D77" s="66">
        <v>0</v>
      </c>
      <c r="E77" s="66">
        <v>0</v>
      </c>
      <c r="F77" s="66">
        <v>0</v>
      </c>
      <c r="G77" s="66">
        <v>0</v>
      </c>
      <c r="H77" s="49"/>
      <c r="I77" s="49"/>
      <c r="J77" s="49"/>
      <c r="K77" s="49"/>
    </row>
    <row r="78" spans="1:11" ht="14.1" customHeight="1">
      <c r="A78" s="49"/>
      <c r="B78" s="49"/>
      <c r="C78" s="65" t="s">
        <v>367</v>
      </c>
      <c r="D78" s="66">
        <v>0</v>
      </c>
      <c r="E78" s="66">
        <v>0</v>
      </c>
      <c r="F78" s="66">
        <v>0</v>
      </c>
      <c r="G78" s="66">
        <v>0</v>
      </c>
      <c r="H78" s="49"/>
      <c r="I78" s="49"/>
      <c r="J78" s="49"/>
      <c r="K78" s="49"/>
    </row>
    <row r="79" spans="1:11" ht="14.1" customHeight="1">
      <c r="A79" s="49"/>
      <c r="B79" s="49"/>
      <c r="C79" s="65" t="s">
        <v>366</v>
      </c>
      <c r="D79" s="66">
        <v>0</v>
      </c>
      <c r="E79" s="66">
        <v>0</v>
      </c>
      <c r="F79" s="66">
        <v>0</v>
      </c>
      <c r="G79" s="66">
        <v>0</v>
      </c>
      <c r="H79" s="49"/>
      <c r="I79" s="49"/>
      <c r="J79" s="49"/>
      <c r="K79" s="49"/>
    </row>
    <row r="80" spans="1:11" ht="14.1" customHeight="1">
      <c r="A80" s="49"/>
      <c r="B80" s="49"/>
      <c r="C80" s="65" t="s">
        <v>365</v>
      </c>
      <c r="D80" s="66">
        <v>0</v>
      </c>
      <c r="E80" s="66">
        <v>0</v>
      </c>
      <c r="F80" s="66">
        <v>0</v>
      </c>
      <c r="G80" s="66">
        <v>0</v>
      </c>
      <c r="H80" s="49"/>
      <c r="I80" s="49"/>
      <c r="J80" s="49"/>
      <c r="K80" s="49"/>
    </row>
    <row r="81" spans="1:11" ht="14.1" customHeight="1">
      <c r="A81" s="49"/>
      <c r="B81" s="49"/>
      <c r="C81" s="65" t="s">
        <v>364</v>
      </c>
      <c r="D81" s="66">
        <v>0</v>
      </c>
      <c r="E81" s="66">
        <v>0</v>
      </c>
      <c r="F81" s="66">
        <v>0</v>
      </c>
      <c r="G81" s="66">
        <v>0</v>
      </c>
      <c r="H81" s="49"/>
      <c r="I81" s="49"/>
      <c r="J81" s="49"/>
      <c r="K81" s="49"/>
    </row>
    <row r="82" spans="1:11" ht="14.1" customHeight="1">
      <c r="A82" s="49"/>
      <c r="B82" s="49"/>
      <c r="C82" s="67" t="s">
        <v>147</v>
      </c>
      <c r="D82" s="66">
        <v>47500000</v>
      </c>
      <c r="E82" s="66">
        <v>47120000</v>
      </c>
      <c r="F82" s="66">
        <v>49000000</v>
      </c>
      <c r="G82" s="66">
        <v>50500000</v>
      </c>
      <c r="H82" s="49"/>
      <c r="I82" s="49"/>
      <c r="J82" s="49"/>
      <c r="K82" s="49"/>
    </row>
    <row r="83" spans="1:11" ht="18" customHeight="1">
      <c r="A83" s="49"/>
      <c r="B83" s="49"/>
      <c r="C83" s="59" t="s">
        <v>393</v>
      </c>
      <c r="D83" s="1258" t="s">
        <v>1776</v>
      </c>
      <c r="E83" s="1259"/>
      <c r="F83" s="1259"/>
      <c r="G83" s="1259"/>
      <c r="H83" s="49"/>
      <c r="I83" s="49"/>
      <c r="J83" s="49"/>
      <c r="K83" s="49"/>
    </row>
    <row r="84" spans="1:11" ht="18" customHeight="1">
      <c r="A84" s="49"/>
      <c r="B84" s="49"/>
      <c r="C84" s="60" t="s">
        <v>392</v>
      </c>
      <c r="D84" s="1254" t="s">
        <v>1777</v>
      </c>
      <c r="E84" s="1255"/>
      <c r="F84" s="1255"/>
      <c r="G84" s="1255"/>
      <c r="H84" s="49"/>
      <c r="I84" s="49"/>
      <c r="J84" s="49"/>
      <c r="K84" s="49"/>
    </row>
    <row r="85" spans="1:11" ht="18" customHeight="1">
      <c r="A85" s="49"/>
      <c r="B85" s="49"/>
      <c r="C85" s="60" t="s">
        <v>15</v>
      </c>
      <c r="D85" s="1254" t="s">
        <v>55</v>
      </c>
      <c r="E85" s="1255"/>
      <c r="F85" s="1255"/>
      <c r="G85" s="1255"/>
      <c r="H85" s="49"/>
      <c r="I85" s="49"/>
      <c r="J85" s="49"/>
      <c r="K85" s="49"/>
    </row>
    <row r="86" spans="1:11" ht="15" customHeight="1">
      <c r="A86" s="49"/>
      <c r="B86" s="49"/>
      <c r="C86" s="61"/>
      <c r="D86" s="62">
        <v>2021</v>
      </c>
      <c r="E86" s="62">
        <v>2022</v>
      </c>
      <c r="F86" s="62">
        <v>2023</v>
      </c>
      <c r="G86" s="62">
        <v>2024</v>
      </c>
      <c r="H86" s="49"/>
      <c r="I86" s="49"/>
      <c r="J86" s="49"/>
      <c r="K86" s="49"/>
    </row>
    <row r="87" spans="1:11" ht="15" customHeight="1">
      <c r="A87" s="49"/>
      <c r="B87" s="49"/>
      <c r="C87" s="63"/>
      <c r="D87" s="64" t="s">
        <v>7</v>
      </c>
      <c r="E87" s="64" t="s">
        <v>8</v>
      </c>
      <c r="F87" s="64" t="s">
        <v>8</v>
      </c>
      <c r="G87" s="64" t="s">
        <v>8</v>
      </c>
      <c r="H87" s="49"/>
      <c r="I87" s="49"/>
      <c r="J87" s="49"/>
      <c r="K87" s="49"/>
    </row>
    <row r="88" spans="1:11" ht="14.1" customHeight="1">
      <c r="A88" s="49"/>
      <c r="B88" s="49"/>
      <c r="C88" s="53" t="s">
        <v>16</v>
      </c>
      <c r="D88" s="57" t="s">
        <v>1778</v>
      </c>
      <c r="E88" s="57" t="s">
        <v>863</v>
      </c>
      <c r="F88" s="57" t="s">
        <v>863</v>
      </c>
      <c r="G88" s="57" t="s">
        <v>863</v>
      </c>
      <c r="H88" s="49"/>
      <c r="I88" s="49"/>
      <c r="J88" s="49"/>
      <c r="K88" s="49"/>
    </row>
    <row r="89" spans="1:11" ht="14.1" customHeight="1">
      <c r="A89" s="49"/>
      <c r="B89" s="49"/>
      <c r="C89" s="53" t="s">
        <v>506</v>
      </c>
      <c r="D89" s="57" t="s">
        <v>1779</v>
      </c>
      <c r="E89" s="57" t="s">
        <v>1008</v>
      </c>
      <c r="F89" s="57" t="s">
        <v>1008</v>
      </c>
      <c r="G89" s="57" t="s">
        <v>1008</v>
      </c>
      <c r="H89" s="49"/>
      <c r="I89" s="49"/>
      <c r="J89" s="49"/>
      <c r="K89" s="49"/>
    </row>
    <row r="90" spans="1:11" ht="14.1" customHeight="1">
      <c r="A90" s="49"/>
      <c r="B90" s="49"/>
      <c r="C90" s="53" t="s">
        <v>504</v>
      </c>
      <c r="D90" s="57" t="s">
        <v>1780</v>
      </c>
      <c r="E90" s="57" t="s">
        <v>863</v>
      </c>
      <c r="F90" s="57" t="s">
        <v>863</v>
      </c>
      <c r="G90" s="57" t="s">
        <v>863</v>
      </c>
      <c r="H90" s="49"/>
      <c r="I90" s="49"/>
      <c r="J90" s="49"/>
      <c r="K90" s="49"/>
    </row>
    <row r="91" spans="1:11" ht="14.1" customHeight="1">
      <c r="A91" s="49"/>
      <c r="B91" s="49"/>
      <c r="C91" s="53" t="s">
        <v>388</v>
      </c>
      <c r="D91" s="57" t="s">
        <v>361</v>
      </c>
      <c r="E91" s="57" t="s">
        <v>1781</v>
      </c>
      <c r="F91" s="57" t="s">
        <v>385</v>
      </c>
      <c r="G91" s="57" t="s">
        <v>385</v>
      </c>
      <c r="H91" s="49"/>
      <c r="I91" s="49"/>
      <c r="J91" s="49"/>
      <c r="K91" s="49"/>
    </row>
    <row r="92" spans="1:11" ht="14.1" customHeight="1">
      <c r="A92" s="49"/>
      <c r="B92" s="49"/>
      <c r="C92" s="53" t="s">
        <v>387</v>
      </c>
      <c r="D92" s="57" t="s">
        <v>361</v>
      </c>
      <c r="E92" s="57" t="s">
        <v>963</v>
      </c>
      <c r="F92" s="57" t="s">
        <v>385</v>
      </c>
      <c r="G92" s="57" t="s">
        <v>385</v>
      </c>
      <c r="H92" s="49"/>
      <c r="I92" s="49"/>
      <c r="J92" s="49"/>
      <c r="K92" s="49"/>
    </row>
    <row r="93" spans="1:11" ht="14.1" customHeight="1">
      <c r="A93" s="49"/>
      <c r="B93" s="49"/>
      <c r="C93" s="53" t="s">
        <v>22</v>
      </c>
      <c r="D93" s="57" t="s">
        <v>361</v>
      </c>
      <c r="E93" s="57" t="s">
        <v>1782</v>
      </c>
      <c r="F93" s="57" t="s">
        <v>385</v>
      </c>
      <c r="G93" s="57" t="s">
        <v>385</v>
      </c>
      <c r="H93" s="49"/>
      <c r="I93" s="49"/>
      <c r="J93" s="49"/>
      <c r="K93" s="49"/>
    </row>
    <row r="94" spans="1:11" ht="14.1" customHeight="1">
      <c r="A94" s="49"/>
      <c r="B94" s="49"/>
      <c r="C94" s="1256" t="s">
        <v>384</v>
      </c>
      <c r="D94" s="1257"/>
      <c r="E94" s="1257"/>
      <c r="F94" s="1257"/>
      <c r="G94" s="1257"/>
      <c r="H94" s="49"/>
      <c r="I94" s="49"/>
      <c r="J94" s="49"/>
      <c r="K94" s="49"/>
    </row>
    <row r="95" spans="1:11" ht="14.1" customHeight="1">
      <c r="A95" s="49"/>
      <c r="B95" s="49"/>
      <c r="C95" s="61"/>
      <c r="D95" s="62">
        <v>2021</v>
      </c>
      <c r="E95" s="62">
        <v>2022</v>
      </c>
      <c r="F95" s="62">
        <v>2023</v>
      </c>
      <c r="G95" s="62">
        <v>2024</v>
      </c>
      <c r="H95" s="49"/>
      <c r="I95" s="49"/>
      <c r="J95" s="49"/>
      <c r="K95" s="49"/>
    </row>
    <row r="96" spans="1:11" ht="14.1" customHeight="1">
      <c r="A96" s="49"/>
      <c r="B96" s="49"/>
      <c r="C96" s="63"/>
      <c r="D96" s="64" t="s">
        <v>7</v>
      </c>
      <c r="E96" s="64" t="s">
        <v>8</v>
      </c>
      <c r="F96" s="64" t="s">
        <v>8</v>
      </c>
      <c r="G96" s="64" t="s">
        <v>8</v>
      </c>
      <c r="H96" s="49"/>
      <c r="I96" s="49"/>
      <c r="J96" s="49"/>
      <c r="K96" s="49"/>
    </row>
    <row r="97" spans="1:11" ht="14.1" customHeight="1">
      <c r="A97" s="49"/>
      <c r="B97" s="49"/>
      <c r="C97" s="65" t="s">
        <v>381</v>
      </c>
      <c r="D97" s="66">
        <v>0</v>
      </c>
      <c r="E97" s="66">
        <v>0</v>
      </c>
      <c r="F97" s="66">
        <v>0</v>
      </c>
      <c r="G97" s="66">
        <v>0</v>
      </c>
      <c r="H97" s="49"/>
      <c r="I97" s="49"/>
      <c r="J97" s="49"/>
      <c r="K97" s="49"/>
    </row>
    <row r="98" spans="1:11" ht="14.1" customHeight="1">
      <c r="A98" s="49"/>
      <c r="B98" s="49"/>
      <c r="C98" s="65" t="s">
        <v>370</v>
      </c>
      <c r="D98" s="66">
        <v>0</v>
      </c>
      <c r="E98" s="66">
        <v>0</v>
      </c>
      <c r="F98" s="66">
        <v>0</v>
      </c>
      <c r="G98" s="66">
        <v>0</v>
      </c>
      <c r="H98" s="49"/>
      <c r="I98" s="49"/>
      <c r="J98" s="49"/>
      <c r="K98" s="49"/>
    </row>
    <row r="99" spans="1:11" ht="14.1" customHeight="1">
      <c r="A99" s="49"/>
      <c r="B99" s="49"/>
      <c r="C99" s="65" t="s">
        <v>374</v>
      </c>
      <c r="D99" s="66">
        <v>0</v>
      </c>
      <c r="E99" s="66">
        <v>0</v>
      </c>
      <c r="F99" s="66">
        <v>0</v>
      </c>
      <c r="G99" s="66">
        <v>0</v>
      </c>
      <c r="H99" s="49"/>
      <c r="I99" s="49"/>
      <c r="J99" s="49"/>
      <c r="K99" s="49"/>
    </row>
    <row r="100" spans="1:11" ht="14.1" customHeight="1">
      <c r="A100" s="49"/>
      <c r="B100" s="49"/>
      <c r="C100" s="65" t="s">
        <v>380</v>
      </c>
      <c r="D100" s="66">
        <v>0</v>
      </c>
      <c r="E100" s="66">
        <v>0</v>
      </c>
      <c r="F100" s="66">
        <v>0</v>
      </c>
      <c r="G100" s="66">
        <v>0</v>
      </c>
      <c r="H100" s="49"/>
      <c r="I100" s="49"/>
      <c r="J100" s="49"/>
      <c r="K100" s="49"/>
    </row>
    <row r="101" spans="1:11" ht="14.1" customHeight="1">
      <c r="A101" s="49"/>
      <c r="B101" s="49"/>
      <c r="C101" s="65" t="s">
        <v>370</v>
      </c>
      <c r="D101" s="66">
        <v>0</v>
      </c>
      <c r="E101" s="66">
        <v>0</v>
      </c>
      <c r="F101" s="66">
        <v>0</v>
      </c>
      <c r="G101" s="66">
        <v>0</v>
      </c>
      <c r="H101" s="49"/>
      <c r="I101" s="49"/>
      <c r="J101" s="49"/>
      <c r="K101" s="49"/>
    </row>
    <row r="102" spans="1:11" ht="14.1" customHeight="1">
      <c r="A102" s="49"/>
      <c r="B102" s="49"/>
      <c r="C102" s="65" t="s">
        <v>374</v>
      </c>
      <c r="D102" s="66">
        <v>0</v>
      </c>
      <c r="E102" s="66">
        <v>0</v>
      </c>
      <c r="F102" s="66">
        <v>0</v>
      </c>
      <c r="G102" s="66">
        <v>0</v>
      </c>
      <c r="H102" s="49"/>
      <c r="I102" s="49"/>
      <c r="J102" s="49"/>
      <c r="K102" s="49"/>
    </row>
    <row r="103" spans="1:11" ht="14.1" customHeight="1">
      <c r="A103" s="49"/>
      <c r="B103" s="49"/>
      <c r="C103" s="65" t="s">
        <v>379</v>
      </c>
      <c r="D103" s="66">
        <v>4400000</v>
      </c>
      <c r="E103" s="66">
        <v>4000000</v>
      </c>
      <c r="F103" s="66">
        <v>4000000</v>
      </c>
      <c r="G103" s="66">
        <v>4000000</v>
      </c>
      <c r="H103" s="49"/>
      <c r="I103" s="49"/>
      <c r="J103" s="49"/>
      <c r="K103" s="49"/>
    </row>
    <row r="104" spans="1:11" ht="14.1" customHeight="1">
      <c r="A104" s="49"/>
      <c r="B104" s="49"/>
      <c r="C104" s="65" t="s">
        <v>370</v>
      </c>
      <c r="D104" s="66">
        <v>4400000</v>
      </c>
      <c r="E104" s="66">
        <v>4000000</v>
      </c>
      <c r="F104" s="66">
        <v>4000000</v>
      </c>
      <c r="G104" s="66">
        <v>4000000</v>
      </c>
      <c r="H104" s="49"/>
      <c r="I104" s="49"/>
      <c r="J104" s="49"/>
      <c r="K104" s="49"/>
    </row>
    <row r="105" spans="1:11" ht="14.1" customHeight="1">
      <c r="A105" s="49"/>
      <c r="B105" s="49"/>
      <c r="C105" s="65" t="s">
        <v>374</v>
      </c>
      <c r="D105" s="66">
        <v>0</v>
      </c>
      <c r="E105" s="66">
        <v>0</v>
      </c>
      <c r="F105" s="66">
        <v>0</v>
      </c>
      <c r="G105" s="66">
        <v>0</v>
      </c>
      <c r="H105" s="49"/>
      <c r="I105" s="49"/>
      <c r="J105" s="49"/>
      <c r="K105" s="49"/>
    </row>
    <row r="106" spans="1:11" ht="14.1" customHeight="1">
      <c r="A106" s="49"/>
      <c r="B106" s="49"/>
      <c r="C106" s="65" t="s">
        <v>378</v>
      </c>
      <c r="D106" s="66">
        <v>0</v>
      </c>
      <c r="E106" s="66">
        <v>0</v>
      </c>
      <c r="F106" s="66">
        <v>0</v>
      </c>
      <c r="G106" s="66">
        <v>0</v>
      </c>
      <c r="H106" s="49"/>
      <c r="I106" s="49"/>
      <c r="J106" s="49"/>
      <c r="K106" s="49"/>
    </row>
    <row r="107" spans="1:11" ht="14.1" customHeight="1">
      <c r="A107" s="49"/>
      <c r="B107" s="49"/>
      <c r="C107" s="65" t="s">
        <v>370</v>
      </c>
      <c r="D107" s="66">
        <v>0</v>
      </c>
      <c r="E107" s="66">
        <v>0</v>
      </c>
      <c r="F107" s="66">
        <v>0</v>
      </c>
      <c r="G107" s="66">
        <v>0</v>
      </c>
      <c r="H107" s="49"/>
      <c r="I107" s="49"/>
      <c r="J107" s="49"/>
      <c r="K107" s="49"/>
    </row>
    <row r="108" spans="1:11" ht="14.1" customHeight="1">
      <c r="A108" s="49"/>
      <c r="B108" s="49"/>
      <c r="C108" s="65" t="s">
        <v>374</v>
      </c>
      <c r="D108" s="66">
        <v>0</v>
      </c>
      <c r="E108" s="66">
        <v>0</v>
      </c>
      <c r="F108" s="66">
        <v>0</v>
      </c>
      <c r="G108" s="66">
        <v>0</v>
      </c>
      <c r="H108" s="49"/>
      <c r="I108" s="49"/>
      <c r="J108" s="49"/>
      <c r="K108" s="49"/>
    </row>
    <row r="109" spans="1:11" ht="14.1" customHeight="1">
      <c r="A109" s="49"/>
      <c r="B109" s="49"/>
      <c r="C109" s="65" t="s">
        <v>383</v>
      </c>
      <c r="D109" s="66">
        <v>0</v>
      </c>
      <c r="E109" s="66">
        <v>0</v>
      </c>
      <c r="F109" s="66">
        <v>0</v>
      </c>
      <c r="G109" s="66">
        <v>0</v>
      </c>
      <c r="H109" s="49"/>
      <c r="I109" s="49"/>
      <c r="J109" s="49"/>
      <c r="K109" s="49"/>
    </row>
    <row r="110" spans="1:11" ht="14.1" customHeight="1">
      <c r="A110" s="49"/>
      <c r="B110" s="49"/>
      <c r="C110" s="65" t="s">
        <v>370</v>
      </c>
      <c r="D110" s="66">
        <v>0</v>
      </c>
      <c r="E110" s="66">
        <v>0</v>
      </c>
      <c r="F110" s="66">
        <v>0</v>
      </c>
      <c r="G110" s="66">
        <v>0</v>
      </c>
      <c r="H110" s="49"/>
      <c r="I110" s="49"/>
      <c r="J110" s="49"/>
      <c r="K110" s="49"/>
    </row>
    <row r="111" spans="1:11" ht="14.1" customHeight="1">
      <c r="A111" s="49"/>
      <c r="B111" s="49"/>
      <c r="C111" s="65" t="s">
        <v>374</v>
      </c>
      <c r="D111" s="66">
        <v>0</v>
      </c>
      <c r="E111" s="66">
        <v>0</v>
      </c>
      <c r="F111" s="66">
        <v>0</v>
      </c>
      <c r="G111" s="66">
        <v>0</v>
      </c>
      <c r="H111" s="49"/>
      <c r="I111" s="49"/>
      <c r="J111" s="49"/>
      <c r="K111" s="49"/>
    </row>
    <row r="112" spans="1:11" ht="14.1" customHeight="1">
      <c r="A112" s="49"/>
      <c r="B112" s="49"/>
      <c r="C112" s="65" t="s">
        <v>376</v>
      </c>
      <c r="D112" s="66">
        <v>0</v>
      </c>
      <c r="E112" s="66">
        <v>0</v>
      </c>
      <c r="F112" s="66">
        <v>0</v>
      </c>
      <c r="G112" s="66">
        <v>0</v>
      </c>
      <c r="H112" s="49"/>
      <c r="I112" s="49"/>
      <c r="J112" s="49"/>
      <c r="K112" s="49"/>
    </row>
    <row r="113" spans="1:11" ht="14.1" customHeight="1">
      <c r="A113" s="49"/>
      <c r="B113" s="49"/>
      <c r="C113" s="65" t="s">
        <v>370</v>
      </c>
      <c r="D113" s="66">
        <v>0</v>
      </c>
      <c r="E113" s="66">
        <v>0</v>
      </c>
      <c r="F113" s="66">
        <v>0</v>
      </c>
      <c r="G113" s="66">
        <v>0</v>
      </c>
      <c r="H113" s="49"/>
      <c r="I113" s="49"/>
      <c r="J113" s="49"/>
      <c r="K113" s="49"/>
    </row>
    <row r="114" spans="1:11" ht="14.1" customHeight="1">
      <c r="A114" s="49"/>
      <c r="B114" s="49"/>
      <c r="C114" s="65" t="s">
        <v>374</v>
      </c>
      <c r="D114" s="66">
        <v>0</v>
      </c>
      <c r="E114" s="66">
        <v>0</v>
      </c>
      <c r="F114" s="66">
        <v>0</v>
      </c>
      <c r="G114" s="66">
        <v>0</v>
      </c>
      <c r="H114" s="49"/>
      <c r="I114" s="49"/>
      <c r="J114" s="49"/>
      <c r="K114" s="49"/>
    </row>
    <row r="115" spans="1:11" ht="14.1" customHeight="1">
      <c r="A115" s="49"/>
      <c r="B115" s="49"/>
      <c r="C115" s="65" t="s">
        <v>375</v>
      </c>
      <c r="D115" s="66">
        <v>0</v>
      </c>
      <c r="E115" s="66">
        <v>0</v>
      </c>
      <c r="F115" s="66">
        <v>0</v>
      </c>
      <c r="G115" s="66">
        <v>0</v>
      </c>
      <c r="H115" s="49"/>
      <c r="I115" s="49"/>
      <c r="J115" s="49"/>
      <c r="K115" s="49"/>
    </row>
    <row r="116" spans="1:11" ht="14.1" customHeight="1">
      <c r="A116" s="49"/>
      <c r="B116" s="49"/>
      <c r="C116" s="65" t="s">
        <v>370</v>
      </c>
      <c r="D116" s="66">
        <v>0</v>
      </c>
      <c r="E116" s="66">
        <v>0</v>
      </c>
      <c r="F116" s="66">
        <v>0</v>
      </c>
      <c r="G116" s="66">
        <v>0</v>
      </c>
      <c r="H116" s="49"/>
      <c r="I116" s="49"/>
      <c r="J116" s="49"/>
      <c r="K116" s="49"/>
    </row>
    <row r="117" spans="1:11" ht="14.1" customHeight="1">
      <c r="A117" s="49"/>
      <c r="B117" s="49"/>
      <c r="C117" s="65" t="s">
        <v>374</v>
      </c>
      <c r="D117" s="66">
        <v>0</v>
      </c>
      <c r="E117" s="66">
        <v>0</v>
      </c>
      <c r="F117" s="66">
        <v>0</v>
      </c>
      <c r="G117" s="66">
        <v>0</v>
      </c>
      <c r="H117" s="49"/>
      <c r="I117" s="49"/>
      <c r="J117" s="49"/>
      <c r="K117" s="49"/>
    </row>
    <row r="118" spans="1:11" ht="14.1" customHeight="1">
      <c r="A118" s="49"/>
      <c r="B118" s="49"/>
      <c r="C118" s="65" t="s">
        <v>373</v>
      </c>
      <c r="D118" s="66">
        <v>0</v>
      </c>
      <c r="E118" s="66">
        <v>0</v>
      </c>
      <c r="F118" s="66">
        <v>0</v>
      </c>
      <c r="G118" s="66">
        <v>0</v>
      </c>
      <c r="H118" s="49"/>
      <c r="I118" s="49"/>
      <c r="J118" s="49"/>
      <c r="K118" s="49"/>
    </row>
    <row r="119" spans="1:11" ht="14.1" customHeight="1">
      <c r="A119" s="49"/>
      <c r="B119" s="49"/>
      <c r="C119" s="65" t="s">
        <v>370</v>
      </c>
      <c r="D119" s="66">
        <v>0</v>
      </c>
      <c r="E119" s="66">
        <v>0</v>
      </c>
      <c r="F119" s="66">
        <v>0</v>
      </c>
      <c r="G119" s="66">
        <v>0</v>
      </c>
      <c r="H119" s="49"/>
      <c r="I119" s="49"/>
      <c r="J119" s="49"/>
      <c r="K119" s="49"/>
    </row>
    <row r="120" spans="1:11" ht="14.1" customHeight="1">
      <c r="A120" s="49"/>
      <c r="B120" s="49"/>
      <c r="C120" s="65" t="s">
        <v>369</v>
      </c>
      <c r="D120" s="66">
        <v>0</v>
      </c>
      <c r="E120" s="66">
        <v>0</v>
      </c>
      <c r="F120" s="66">
        <v>0</v>
      </c>
      <c r="G120" s="66">
        <v>0</v>
      </c>
      <c r="H120" s="49"/>
      <c r="I120" s="49"/>
      <c r="J120" s="49"/>
      <c r="K120" s="49"/>
    </row>
    <row r="121" spans="1:11" ht="14.1" customHeight="1">
      <c r="A121" s="49"/>
      <c r="B121" s="49"/>
      <c r="C121" s="65" t="s">
        <v>368</v>
      </c>
      <c r="D121" s="66">
        <v>0</v>
      </c>
      <c r="E121" s="66">
        <v>0</v>
      </c>
      <c r="F121" s="66">
        <v>0</v>
      </c>
      <c r="G121" s="66">
        <v>0</v>
      </c>
      <c r="H121" s="49"/>
      <c r="I121" s="49"/>
      <c r="J121" s="49"/>
      <c r="K121" s="49"/>
    </row>
    <row r="122" spans="1:11" ht="14.1" customHeight="1">
      <c r="A122" s="49"/>
      <c r="B122" s="49"/>
      <c r="C122" s="65" t="s">
        <v>367</v>
      </c>
      <c r="D122" s="66">
        <v>0</v>
      </c>
      <c r="E122" s="66">
        <v>0</v>
      </c>
      <c r="F122" s="66">
        <v>0</v>
      </c>
      <c r="G122" s="66">
        <v>0</v>
      </c>
      <c r="H122" s="49"/>
      <c r="I122" s="49"/>
      <c r="J122" s="49"/>
      <c r="K122" s="49"/>
    </row>
    <row r="123" spans="1:11" ht="14.1" customHeight="1">
      <c r="A123" s="49"/>
      <c r="B123" s="49"/>
      <c r="C123" s="65" t="s">
        <v>366</v>
      </c>
      <c r="D123" s="66">
        <v>0</v>
      </c>
      <c r="E123" s="66">
        <v>0</v>
      </c>
      <c r="F123" s="66">
        <v>0</v>
      </c>
      <c r="G123" s="66">
        <v>0</v>
      </c>
      <c r="H123" s="49"/>
      <c r="I123" s="49"/>
      <c r="J123" s="49"/>
      <c r="K123" s="49"/>
    </row>
    <row r="124" spans="1:11" ht="14.1" customHeight="1">
      <c r="A124" s="49"/>
      <c r="B124" s="49"/>
      <c r="C124" s="65" t="s">
        <v>372</v>
      </c>
      <c r="D124" s="66">
        <v>0</v>
      </c>
      <c r="E124" s="66">
        <v>0</v>
      </c>
      <c r="F124" s="66">
        <v>0</v>
      </c>
      <c r="G124" s="66">
        <v>0</v>
      </c>
      <c r="H124" s="49"/>
      <c r="I124" s="49"/>
      <c r="J124" s="49"/>
      <c r="K124" s="49"/>
    </row>
    <row r="125" spans="1:11" ht="14.1" customHeight="1">
      <c r="A125" s="49"/>
      <c r="B125" s="49"/>
      <c r="C125" s="65" t="s">
        <v>370</v>
      </c>
      <c r="D125" s="66">
        <v>0</v>
      </c>
      <c r="E125" s="66">
        <v>0</v>
      </c>
      <c r="F125" s="66">
        <v>0</v>
      </c>
      <c r="G125" s="66">
        <v>0</v>
      </c>
      <c r="H125" s="49"/>
      <c r="I125" s="49"/>
      <c r="J125" s="49"/>
      <c r="K125" s="49"/>
    </row>
    <row r="126" spans="1:11" ht="14.1" customHeight="1">
      <c r="A126" s="49"/>
      <c r="B126" s="49"/>
      <c r="C126" s="65" t="s">
        <v>369</v>
      </c>
      <c r="D126" s="66">
        <v>0</v>
      </c>
      <c r="E126" s="66">
        <v>0</v>
      </c>
      <c r="F126" s="66">
        <v>0</v>
      </c>
      <c r="G126" s="66">
        <v>0</v>
      </c>
      <c r="H126" s="49"/>
      <c r="I126" s="49"/>
      <c r="J126" s="49"/>
      <c r="K126" s="49"/>
    </row>
    <row r="127" spans="1:11" ht="14.1" customHeight="1">
      <c r="A127" s="49"/>
      <c r="B127" s="49"/>
      <c r="C127" s="65" t="s">
        <v>368</v>
      </c>
      <c r="D127" s="66">
        <v>0</v>
      </c>
      <c r="E127" s="66">
        <v>0</v>
      </c>
      <c r="F127" s="66">
        <v>0</v>
      </c>
      <c r="G127" s="66">
        <v>0</v>
      </c>
      <c r="H127" s="49"/>
      <c r="I127" s="49"/>
      <c r="J127" s="49"/>
      <c r="K127" s="49"/>
    </row>
    <row r="128" spans="1:11" ht="14.1" customHeight="1">
      <c r="A128" s="49"/>
      <c r="B128" s="49"/>
      <c r="C128" s="65" t="s">
        <v>367</v>
      </c>
      <c r="D128" s="66">
        <v>0</v>
      </c>
      <c r="E128" s="66">
        <v>0</v>
      </c>
      <c r="F128" s="66">
        <v>0</v>
      </c>
      <c r="G128" s="66">
        <v>0</v>
      </c>
      <c r="H128" s="49"/>
      <c r="I128" s="49"/>
      <c r="J128" s="49"/>
      <c r="K128" s="49"/>
    </row>
    <row r="129" spans="1:11" ht="14.1" customHeight="1">
      <c r="A129" s="49"/>
      <c r="B129" s="49"/>
      <c r="C129" s="65" t="s">
        <v>366</v>
      </c>
      <c r="D129" s="66">
        <v>0</v>
      </c>
      <c r="E129" s="66">
        <v>0</v>
      </c>
      <c r="F129" s="66">
        <v>0</v>
      </c>
      <c r="G129" s="66">
        <v>0</v>
      </c>
      <c r="H129" s="49"/>
      <c r="I129" s="49"/>
      <c r="J129" s="49"/>
      <c r="K129" s="49"/>
    </row>
    <row r="130" spans="1:11" ht="14.1" customHeight="1">
      <c r="A130" s="49"/>
      <c r="B130" s="49"/>
      <c r="C130" s="65" t="s">
        <v>371</v>
      </c>
      <c r="D130" s="66">
        <v>0</v>
      </c>
      <c r="E130" s="66">
        <v>0</v>
      </c>
      <c r="F130" s="66">
        <v>0</v>
      </c>
      <c r="G130" s="66">
        <v>0</v>
      </c>
      <c r="H130" s="49"/>
      <c r="I130" s="49"/>
      <c r="J130" s="49"/>
      <c r="K130" s="49"/>
    </row>
    <row r="131" spans="1:11" ht="14.1" customHeight="1">
      <c r="A131" s="49"/>
      <c r="B131" s="49"/>
      <c r="C131" s="65" t="s">
        <v>370</v>
      </c>
      <c r="D131" s="66">
        <v>0</v>
      </c>
      <c r="E131" s="66">
        <v>0</v>
      </c>
      <c r="F131" s="66">
        <v>0</v>
      </c>
      <c r="G131" s="66">
        <v>0</v>
      </c>
      <c r="H131" s="49"/>
      <c r="I131" s="49"/>
      <c r="J131" s="49"/>
      <c r="K131" s="49"/>
    </row>
    <row r="132" spans="1:11" ht="14.1" customHeight="1">
      <c r="A132" s="49"/>
      <c r="B132" s="49"/>
      <c r="C132" s="65" t="s">
        <v>369</v>
      </c>
      <c r="D132" s="66">
        <v>0</v>
      </c>
      <c r="E132" s="66">
        <v>0</v>
      </c>
      <c r="F132" s="66">
        <v>0</v>
      </c>
      <c r="G132" s="66">
        <v>0</v>
      </c>
      <c r="H132" s="49"/>
      <c r="I132" s="49"/>
      <c r="J132" s="49"/>
      <c r="K132" s="49"/>
    </row>
    <row r="133" spans="1:11" ht="14.1" customHeight="1">
      <c r="A133" s="49"/>
      <c r="B133" s="49"/>
      <c r="C133" s="65" t="s">
        <v>368</v>
      </c>
      <c r="D133" s="66">
        <v>0</v>
      </c>
      <c r="E133" s="66">
        <v>0</v>
      </c>
      <c r="F133" s="66">
        <v>0</v>
      </c>
      <c r="G133" s="66">
        <v>0</v>
      </c>
      <c r="H133" s="49"/>
      <c r="I133" s="49"/>
      <c r="J133" s="49"/>
      <c r="K133" s="49"/>
    </row>
    <row r="134" spans="1:11" ht="14.1" customHeight="1">
      <c r="A134" s="49"/>
      <c r="B134" s="49"/>
      <c r="C134" s="65" t="s">
        <v>367</v>
      </c>
      <c r="D134" s="66">
        <v>0</v>
      </c>
      <c r="E134" s="66">
        <v>0</v>
      </c>
      <c r="F134" s="66">
        <v>0</v>
      </c>
      <c r="G134" s="66">
        <v>0</v>
      </c>
      <c r="H134" s="49"/>
      <c r="I134" s="49"/>
      <c r="J134" s="49"/>
      <c r="K134" s="49"/>
    </row>
    <row r="135" spans="1:11" ht="14.1" customHeight="1">
      <c r="A135" s="49"/>
      <c r="B135" s="49"/>
      <c r="C135" s="65" t="s">
        <v>366</v>
      </c>
      <c r="D135" s="66">
        <v>0</v>
      </c>
      <c r="E135" s="66">
        <v>0</v>
      </c>
      <c r="F135" s="66">
        <v>0</v>
      </c>
      <c r="G135" s="66">
        <v>0</v>
      </c>
      <c r="H135" s="49"/>
      <c r="I135" s="49"/>
      <c r="J135" s="49"/>
      <c r="K135" s="49"/>
    </row>
    <row r="136" spans="1:11" ht="14.1" customHeight="1">
      <c r="A136" s="49"/>
      <c r="B136" s="49"/>
      <c r="C136" s="65" t="s">
        <v>365</v>
      </c>
      <c r="D136" s="66">
        <v>0</v>
      </c>
      <c r="E136" s="66">
        <v>0</v>
      </c>
      <c r="F136" s="66">
        <v>0</v>
      </c>
      <c r="G136" s="66">
        <v>0</v>
      </c>
      <c r="H136" s="49"/>
      <c r="I136" s="49"/>
      <c r="J136" s="49"/>
      <c r="K136" s="49"/>
    </row>
    <row r="137" spans="1:11" ht="14.1" customHeight="1">
      <c r="A137" s="49"/>
      <c r="B137" s="49"/>
      <c r="C137" s="65" t="s">
        <v>364</v>
      </c>
      <c r="D137" s="66">
        <v>0</v>
      </c>
      <c r="E137" s="66">
        <v>0</v>
      </c>
      <c r="F137" s="66">
        <v>0</v>
      </c>
      <c r="G137" s="66">
        <v>0</v>
      </c>
      <c r="H137" s="49"/>
      <c r="I137" s="49"/>
      <c r="J137" s="49"/>
      <c r="K137" s="49"/>
    </row>
    <row r="138" spans="1:11" ht="14.1" customHeight="1">
      <c r="A138" s="49"/>
      <c r="B138" s="49"/>
      <c r="C138" s="67" t="s">
        <v>147</v>
      </c>
      <c r="D138" s="66">
        <v>4400000</v>
      </c>
      <c r="E138" s="66">
        <v>4000000</v>
      </c>
      <c r="F138" s="66">
        <v>4000000</v>
      </c>
      <c r="G138" s="66">
        <v>4000000</v>
      </c>
      <c r="H138" s="49"/>
      <c r="I138" s="49"/>
      <c r="J138" s="49"/>
      <c r="K138" s="49"/>
    </row>
    <row r="139" spans="1:11" ht="14.1" customHeight="1">
      <c r="A139" s="49"/>
      <c r="B139" s="49"/>
      <c r="C139" s="1246" t="s">
        <v>44</v>
      </c>
      <c r="D139" s="1247"/>
      <c r="E139" s="1247"/>
      <c r="F139" s="1247"/>
      <c r="G139" s="1247"/>
      <c r="H139" s="49"/>
      <c r="I139" s="49"/>
      <c r="J139" s="49"/>
      <c r="K139" s="49"/>
    </row>
    <row r="140" spans="1:11" ht="14.1" customHeight="1">
      <c r="A140" s="49"/>
      <c r="B140" s="49"/>
      <c r="C140" s="58" t="s">
        <v>1783</v>
      </c>
      <c r="D140" s="1246" t="s">
        <v>200</v>
      </c>
      <c r="E140" s="1247"/>
      <c r="F140" s="1247"/>
      <c r="G140" s="1247"/>
      <c r="H140" s="49"/>
      <c r="I140" s="49"/>
      <c r="J140" s="49"/>
      <c r="K140" s="49"/>
    </row>
    <row r="141" spans="1:11" ht="14.1" customHeight="1">
      <c r="A141" s="49"/>
      <c r="B141" s="49"/>
      <c r="C141" s="59" t="s">
        <v>393</v>
      </c>
      <c r="D141" s="1258" t="s">
        <v>1784</v>
      </c>
      <c r="E141" s="1259"/>
      <c r="F141" s="1259"/>
      <c r="G141" s="1259"/>
      <c r="H141" s="49"/>
      <c r="I141" s="49"/>
      <c r="J141" s="49"/>
      <c r="K141" s="49"/>
    </row>
    <row r="142" spans="1:11" ht="14.1" customHeight="1">
      <c r="A142" s="49"/>
      <c r="B142" s="49"/>
      <c r="C142" s="60" t="s">
        <v>392</v>
      </c>
      <c r="D142" s="1254" t="s">
        <v>218</v>
      </c>
      <c r="E142" s="1255"/>
      <c r="F142" s="1255"/>
      <c r="G142" s="1255"/>
      <c r="H142" s="49"/>
      <c r="I142" s="49"/>
      <c r="J142" s="49"/>
      <c r="K142" s="49"/>
    </row>
    <row r="143" spans="1:11" ht="14.1" customHeight="1">
      <c r="A143" s="49"/>
      <c r="B143" s="49"/>
      <c r="C143" s="60" t="s">
        <v>15</v>
      </c>
      <c r="D143" s="1254" t="s">
        <v>151</v>
      </c>
      <c r="E143" s="1255"/>
      <c r="F143" s="1255"/>
      <c r="G143" s="1255"/>
      <c r="H143" s="49"/>
      <c r="I143" s="49"/>
      <c r="J143" s="49"/>
      <c r="K143" s="49"/>
    </row>
    <row r="144" spans="1:11" ht="15" customHeight="1">
      <c r="A144" s="49"/>
      <c r="B144" s="49"/>
      <c r="C144" s="61"/>
      <c r="D144" s="62">
        <v>2021</v>
      </c>
      <c r="E144" s="62">
        <v>2022</v>
      </c>
      <c r="F144" s="62">
        <v>2023</v>
      </c>
      <c r="G144" s="62">
        <v>2024</v>
      </c>
      <c r="H144" s="49"/>
      <c r="I144" s="49"/>
      <c r="J144" s="49"/>
      <c r="K144" s="49"/>
    </row>
    <row r="145" spans="1:11" ht="15" customHeight="1">
      <c r="A145" s="49"/>
      <c r="B145" s="49"/>
      <c r="C145" s="63"/>
      <c r="D145" s="64" t="s">
        <v>7</v>
      </c>
      <c r="E145" s="64" t="s">
        <v>8</v>
      </c>
      <c r="F145" s="64" t="s">
        <v>8</v>
      </c>
      <c r="G145" s="64" t="s">
        <v>8</v>
      </c>
      <c r="H145" s="49"/>
      <c r="I145" s="49"/>
      <c r="J145" s="49"/>
      <c r="K145" s="49"/>
    </row>
    <row r="146" spans="1:11" ht="14.1" customHeight="1">
      <c r="A146" s="49"/>
      <c r="B146" s="49"/>
      <c r="C146" s="53" t="s">
        <v>16</v>
      </c>
      <c r="D146" s="57" t="s">
        <v>1321</v>
      </c>
      <c r="E146" s="57" t="s">
        <v>385</v>
      </c>
      <c r="F146" s="57" t="s">
        <v>1321</v>
      </c>
      <c r="G146" s="57" t="s">
        <v>1321</v>
      </c>
      <c r="H146" s="49"/>
      <c r="I146" s="49"/>
      <c r="J146" s="49"/>
      <c r="K146" s="49"/>
    </row>
    <row r="147" spans="1:11" ht="14.1" customHeight="1">
      <c r="A147" s="49"/>
      <c r="B147" s="49"/>
      <c r="C147" s="53" t="s">
        <v>506</v>
      </c>
      <c r="D147" s="57" t="s">
        <v>1785</v>
      </c>
      <c r="E147" s="57" t="s">
        <v>385</v>
      </c>
      <c r="F147" s="57" t="s">
        <v>446</v>
      </c>
      <c r="G147" s="57" t="s">
        <v>446</v>
      </c>
      <c r="H147" s="49"/>
      <c r="I147" s="49"/>
      <c r="J147" s="49"/>
      <c r="K147" s="49"/>
    </row>
    <row r="148" spans="1:11" ht="14.1" customHeight="1">
      <c r="A148" s="49"/>
      <c r="B148" s="49"/>
      <c r="C148" s="53" t="s">
        <v>504</v>
      </c>
      <c r="D148" s="57" t="s">
        <v>1786</v>
      </c>
      <c r="E148" s="57" t="s">
        <v>385</v>
      </c>
      <c r="F148" s="57" t="s">
        <v>1787</v>
      </c>
      <c r="G148" s="57" t="s">
        <v>1787</v>
      </c>
      <c r="H148" s="49"/>
      <c r="I148" s="49"/>
      <c r="J148" s="49"/>
      <c r="K148" s="49"/>
    </row>
    <row r="149" spans="1:11" ht="14.1" customHeight="1">
      <c r="A149" s="49"/>
      <c r="B149" s="49"/>
      <c r="C149" s="53" t="s">
        <v>388</v>
      </c>
      <c r="D149" s="57" t="s">
        <v>361</v>
      </c>
      <c r="E149" s="57" t="s">
        <v>430</v>
      </c>
      <c r="F149" s="57" t="s">
        <v>361</v>
      </c>
      <c r="G149" s="57" t="s">
        <v>385</v>
      </c>
      <c r="H149" s="49"/>
      <c r="I149" s="49"/>
      <c r="J149" s="49"/>
      <c r="K149" s="49"/>
    </row>
    <row r="150" spans="1:11" ht="14.1" customHeight="1">
      <c r="A150" s="49"/>
      <c r="B150" s="49"/>
      <c r="C150" s="53" t="s">
        <v>387</v>
      </c>
      <c r="D150" s="57" t="s">
        <v>361</v>
      </c>
      <c r="E150" s="57" t="s">
        <v>430</v>
      </c>
      <c r="F150" s="57" t="s">
        <v>361</v>
      </c>
      <c r="G150" s="57" t="s">
        <v>385</v>
      </c>
      <c r="H150" s="49"/>
      <c r="I150" s="49"/>
      <c r="J150" s="49"/>
      <c r="K150" s="49"/>
    </row>
    <row r="151" spans="1:11" ht="14.1" customHeight="1">
      <c r="A151" s="49"/>
      <c r="B151" s="49"/>
      <c r="C151" s="53" t="s">
        <v>22</v>
      </c>
      <c r="D151" s="57" t="s">
        <v>361</v>
      </c>
      <c r="E151" s="57" t="s">
        <v>430</v>
      </c>
      <c r="F151" s="57" t="s">
        <v>361</v>
      </c>
      <c r="G151" s="57" t="s">
        <v>385</v>
      </c>
      <c r="H151" s="49"/>
      <c r="I151" s="49"/>
      <c r="J151" s="49"/>
      <c r="K151" s="49"/>
    </row>
    <row r="152" spans="1:11" ht="14.1" customHeight="1">
      <c r="A152" s="49"/>
      <c r="B152" s="49"/>
      <c r="C152" s="1256" t="s">
        <v>384</v>
      </c>
      <c r="D152" s="1257"/>
      <c r="E152" s="1257"/>
      <c r="F152" s="1257"/>
      <c r="G152" s="1257"/>
      <c r="H152" s="49"/>
      <c r="I152" s="49"/>
      <c r="J152" s="49"/>
      <c r="K152" s="49"/>
    </row>
    <row r="153" spans="1:11" ht="14.1" customHeight="1">
      <c r="A153" s="49"/>
      <c r="B153" s="49"/>
      <c r="C153" s="61"/>
      <c r="D153" s="62">
        <v>2021</v>
      </c>
      <c r="E153" s="62">
        <v>2022</v>
      </c>
      <c r="F153" s="62">
        <v>2023</v>
      </c>
      <c r="G153" s="62">
        <v>2024</v>
      </c>
      <c r="H153" s="49"/>
      <c r="I153" s="49"/>
      <c r="J153" s="49"/>
      <c r="K153" s="49"/>
    </row>
    <row r="154" spans="1:11" ht="14.1" customHeight="1">
      <c r="A154" s="49"/>
      <c r="B154" s="49"/>
      <c r="C154" s="63"/>
      <c r="D154" s="64" t="s">
        <v>7</v>
      </c>
      <c r="E154" s="64" t="s">
        <v>8</v>
      </c>
      <c r="F154" s="64" t="s">
        <v>8</v>
      </c>
      <c r="G154" s="64" t="s">
        <v>8</v>
      </c>
      <c r="H154" s="49"/>
      <c r="I154" s="49"/>
      <c r="J154" s="49"/>
      <c r="K154" s="49"/>
    </row>
    <row r="155" spans="1:11" ht="14.1" customHeight="1">
      <c r="A155" s="49"/>
      <c r="B155" s="49"/>
      <c r="C155" s="65" t="s">
        <v>381</v>
      </c>
      <c r="D155" s="66">
        <v>0</v>
      </c>
      <c r="E155" s="66">
        <v>0</v>
      </c>
      <c r="F155" s="66">
        <v>0</v>
      </c>
      <c r="G155" s="66">
        <v>0</v>
      </c>
      <c r="H155" s="49"/>
      <c r="I155" s="49"/>
      <c r="J155" s="49"/>
      <c r="K155" s="49"/>
    </row>
    <row r="156" spans="1:11" ht="14.1" customHeight="1">
      <c r="A156" s="49"/>
      <c r="B156" s="49"/>
      <c r="C156" s="65" t="s">
        <v>370</v>
      </c>
      <c r="D156" s="66">
        <v>0</v>
      </c>
      <c r="E156" s="66">
        <v>0</v>
      </c>
      <c r="F156" s="66">
        <v>0</v>
      </c>
      <c r="G156" s="66">
        <v>0</v>
      </c>
      <c r="H156" s="49"/>
      <c r="I156" s="49"/>
      <c r="J156" s="49"/>
      <c r="K156" s="49"/>
    </row>
    <row r="157" spans="1:11" ht="14.1" customHeight="1">
      <c r="A157" s="49"/>
      <c r="B157" s="49"/>
      <c r="C157" s="65" t="s">
        <v>374</v>
      </c>
      <c r="D157" s="66">
        <v>0</v>
      </c>
      <c r="E157" s="66">
        <v>0</v>
      </c>
      <c r="F157" s="66">
        <v>0</v>
      </c>
      <c r="G157" s="66">
        <v>0</v>
      </c>
      <c r="H157" s="49"/>
      <c r="I157" s="49"/>
      <c r="J157" s="49"/>
      <c r="K157" s="49"/>
    </row>
    <row r="158" spans="1:11" ht="14.1" customHeight="1">
      <c r="A158" s="49"/>
      <c r="B158" s="49"/>
      <c r="C158" s="65" t="s">
        <v>380</v>
      </c>
      <c r="D158" s="66">
        <v>0</v>
      </c>
      <c r="E158" s="66">
        <v>0</v>
      </c>
      <c r="F158" s="66">
        <v>0</v>
      </c>
      <c r="G158" s="66">
        <v>0</v>
      </c>
      <c r="H158" s="49"/>
      <c r="I158" s="49"/>
      <c r="J158" s="49"/>
      <c r="K158" s="49"/>
    </row>
    <row r="159" spans="1:11" ht="14.1" customHeight="1">
      <c r="A159" s="49"/>
      <c r="B159" s="49"/>
      <c r="C159" s="65" t="s">
        <v>370</v>
      </c>
      <c r="D159" s="66">
        <v>0</v>
      </c>
      <c r="E159" s="66">
        <v>0</v>
      </c>
      <c r="F159" s="66">
        <v>0</v>
      </c>
      <c r="G159" s="66">
        <v>0</v>
      </c>
      <c r="H159" s="49"/>
      <c r="I159" s="49"/>
      <c r="J159" s="49"/>
      <c r="K159" s="49"/>
    </row>
    <row r="160" spans="1:11" ht="14.1" customHeight="1">
      <c r="A160" s="49"/>
      <c r="B160" s="49"/>
      <c r="C160" s="65" t="s">
        <v>374</v>
      </c>
      <c r="D160" s="66">
        <v>0</v>
      </c>
      <c r="E160" s="66">
        <v>0</v>
      </c>
      <c r="F160" s="66">
        <v>0</v>
      </c>
      <c r="G160" s="66">
        <v>0</v>
      </c>
      <c r="H160" s="49"/>
      <c r="I160" s="49"/>
      <c r="J160" s="49"/>
      <c r="K160" s="49"/>
    </row>
    <row r="161" spans="1:11" ht="14.1" customHeight="1">
      <c r="A161" s="49"/>
      <c r="B161" s="49"/>
      <c r="C161" s="65" t="s">
        <v>379</v>
      </c>
      <c r="D161" s="66">
        <v>0</v>
      </c>
      <c r="E161" s="66">
        <v>0</v>
      </c>
      <c r="F161" s="66">
        <v>0</v>
      </c>
      <c r="G161" s="66">
        <v>0</v>
      </c>
      <c r="H161" s="49"/>
      <c r="I161" s="49"/>
      <c r="J161" s="49"/>
      <c r="K161" s="49"/>
    </row>
    <row r="162" spans="1:11" ht="14.1" customHeight="1">
      <c r="A162" s="49"/>
      <c r="B162" s="49"/>
      <c r="C162" s="65" t="s">
        <v>370</v>
      </c>
      <c r="D162" s="66">
        <v>0</v>
      </c>
      <c r="E162" s="66">
        <v>0</v>
      </c>
      <c r="F162" s="66">
        <v>0</v>
      </c>
      <c r="G162" s="66">
        <v>0</v>
      </c>
      <c r="H162" s="49"/>
      <c r="I162" s="49"/>
      <c r="J162" s="49"/>
      <c r="K162" s="49"/>
    </row>
    <row r="163" spans="1:11" ht="14.1" customHeight="1">
      <c r="A163" s="49"/>
      <c r="B163" s="49"/>
      <c r="C163" s="65" t="s">
        <v>374</v>
      </c>
      <c r="D163" s="66">
        <v>0</v>
      </c>
      <c r="E163" s="66">
        <v>0</v>
      </c>
      <c r="F163" s="66">
        <v>0</v>
      </c>
      <c r="G163" s="66">
        <v>0</v>
      </c>
      <c r="H163" s="49"/>
      <c r="I163" s="49"/>
      <c r="J163" s="49"/>
      <c r="K163" s="49"/>
    </row>
    <row r="164" spans="1:11" ht="14.1" customHeight="1">
      <c r="A164" s="49"/>
      <c r="B164" s="49"/>
      <c r="C164" s="65" t="s">
        <v>378</v>
      </c>
      <c r="D164" s="66">
        <v>0</v>
      </c>
      <c r="E164" s="66">
        <v>0</v>
      </c>
      <c r="F164" s="66">
        <v>0</v>
      </c>
      <c r="G164" s="66">
        <v>0</v>
      </c>
      <c r="H164" s="49"/>
      <c r="I164" s="49"/>
      <c r="J164" s="49"/>
      <c r="K164" s="49"/>
    </row>
    <row r="165" spans="1:11" ht="14.1" customHeight="1">
      <c r="A165" s="49"/>
      <c r="B165" s="49"/>
      <c r="C165" s="65" t="s">
        <v>370</v>
      </c>
      <c r="D165" s="66">
        <v>0</v>
      </c>
      <c r="E165" s="66">
        <v>0</v>
      </c>
      <c r="F165" s="66">
        <v>0</v>
      </c>
      <c r="G165" s="66">
        <v>0</v>
      </c>
      <c r="H165" s="49"/>
      <c r="I165" s="49"/>
      <c r="J165" s="49"/>
      <c r="K165" s="49"/>
    </row>
    <row r="166" spans="1:11" ht="14.1" customHeight="1">
      <c r="A166" s="49"/>
      <c r="B166" s="49"/>
      <c r="C166" s="65" t="s">
        <v>374</v>
      </c>
      <c r="D166" s="66">
        <v>0</v>
      </c>
      <c r="E166" s="66">
        <v>0</v>
      </c>
      <c r="F166" s="66">
        <v>0</v>
      </c>
      <c r="G166" s="66">
        <v>0</v>
      </c>
      <c r="H166" s="49"/>
      <c r="I166" s="49"/>
      <c r="J166" s="49"/>
      <c r="K166" s="49"/>
    </row>
    <row r="167" spans="1:11" ht="14.1" customHeight="1">
      <c r="A167" s="49"/>
      <c r="B167" s="49"/>
      <c r="C167" s="65" t="s">
        <v>383</v>
      </c>
      <c r="D167" s="66">
        <v>0</v>
      </c>
      <c r="E167" s="66">
        <v>0</v>
      </c>
      <c r="F167" s="66">
        <v>0</v>
      </c>
      <c r="G167" s="66">
        <v>0</v>
      </c>
      <c r="H167" s="49"/>
      <c r="I167" s="49"/>
      <c r="J167" s="49"/>
      <c r="K167" s="49"/>
    </row>
    <row r="168" spans="1:11" ht="14.1" customHeight="1">
      <c r="A168" s="49"/>
      <c r="B168" s="49"/>
      <c r="C168" s="65" t="s">
        <v>370</v>
      </c>
      <c r="D168" s="66">
        <v>0</v>
      </c>
      <c r="E168" s="66">
        <v>0</v>
      </c>
      <c r="F168" s="66">
        <v>0</v>
      </c>
      <c r="G168" s="66">
        <v>0</v>
      </c>
      <c r="H168" s="49"/>
      <c r="I168" s="49"/>
      <c r="J168" s="49"/>
      <c r="K168" s="49"/>
    </row>
    <row r="169" spans="1:11" ht="14.1" customHeight="1">
      <c r="A169" s="49"/>
      <c r="B169" s="49"/>
      <c r="C169" s="65" t="s">
        <v>374</v>
      </c>
      <c r="D169" s="66">
        <v>0</v>
      </c>
      <c r="E169" s="66">
        <v>0</v>
      </c>
      <c r="F169" s="66">
        <v>0</v>
      </c>
      <c r="G169" s="66">
        <v>0</v>
      </c>
      <c r="H169" s="49"/>
      <c r="I169" s="49"/>
      <c r="J169" s="49"/>
      <c r="K169" s="49"/>
    </row>
    <row r="170" spans="1:11" ht="14.1" customHeight="1">
      <c r="A170" s="49"/>
      <c r="B170" s="49"/>
      <c r="C170" s="65" t="s">
        <v>376</v>
      </c>
      <c r="D170" s="66">
        <v>0</v>
      </c>
      <c r="E170" s="66">
        <v>0</v>
      </c>
      <c r="F170" s="66">
        <v>0</v>
      </c>
      <c r="G170" s="66">
        <v>0</v>
      </c>
      <c r="H170" s="49"/>
      <c r="I170" s="49"/>
      <c r="J170" s="49"/>
      <c r="K170" s="49"/>
    </row>
    <row r="171" spans="1:11" ht="14.1" customHeight="1">
      <c r="A171" s="49"/>
      <c r="B171" s="49"/>
      <c r="C171" s="65" t="s">
        <v>370</v>
      </c>
      <c r="D171" s="66">
        <v>0</v>
      </c>
      <c r="E171" s="66">
        <v>0</v>
      </c>
      <c r="F171" s="66">
        <v>0</v>
      </c>
      <c r="G171" s="66">
        <v>0</v>
      </c>
      <c r="H171" s="49"/>
      <c r="I171" s="49"/>
      <c r="J171" s="49"/>
      <c r="K171" s="49"/>
    </row>
    <row r="172" spans="1:11" ht="14.1" customHeight="1">
      <c r="A172" s="49"/>
      <c r="B172" s="49"/>
      <c r="C172" s="65" t="s">
        <v>374</v>
      </c>
      <c r="D172" s="66">
        <v>0</v>
      </c>
      <c r="E172" s="66">
        <v>0</v>
      </c>
      <c r="F172" s="66">
        <v>0</v>
      </c>
      <c r="G172" s="66">
        <v>0</v>
      </c>
      <c r="H172" s="49"/>
      <c r="I172" s="49"/>
      <c r="J172" s="49"/>
      <c r="K172" s="49"/>
    </row>
    <row r="173" spans="1:11" ht="14.1" customHeight="1">
      <c r="A173" s="49"/>
      <c r="B173" s="49"/>
      <c r="C173" s="65" t="s">
        <v>375</v>
      </c>
      <c r="D173" s="66">
        <v>0</v>
      </c>
      <c r="E173" s="66">
        <v>0</v>
      </c>
      <c r="F173" s="66">
        <v>0</v>
      </c>
      <c r="G173" s="66">
        <v>0</v>
      </c>
      <c r="H173" s="49"/>
      <c r="I173" s="49"/>
      <c r="J173" s="49"/>
      <c r="K173" s="49"/>
    </row>
    <row r="174" spans="1:11" ht="14.1" customHeight="1">
      <c r="A174" s="49"/>
      <c r="B174" s="49"/>
      <c r="C174" s="65" t="s">
        <v>370</v>
      </c>
      <c r="D174" s="66">
        <v>0</v>
      </c>
      <c r="E174" s="66">
        <v>0</v>
      </c>
      <c r="F174" s="66">
        <v>0</v>
      </c>
      <c r="G174" s="66">
        <v>0</v>
      </c>
      <c r="H174" s="49"/>
      <c r="I174" s="49"/>
      <c r="J174" s="49"/>
      <c r="K174" s="49"/>
    </row>
    <row r="175" spans="1:11" ht="14.1" customHeight="1">
      <c r="A175" s="49"/>
      <c r="B175" s="49"/>
      <c r="C175" s="65" t="s">
        <v>374</v>
      </c>
      <c r="D175" s="66">
        <v>0</v>
      </c>
      <c r="E175" s="66">
        <v>0</v>
      </c>
      <c r="F175" s="66">
        <v>0</v>
      </c>
      <c r="G175" s="66">
        <v>0</v>
      </c>
      <c r="H175" s="49"/>
      <c r="I175" s="49"/>
      <c r="J175" s="49"/>
      <c r="K175" s="49"/>
    </row>
    <row r="176" spans="1:11" ht="14.1" customHeight="1">
      <c r="A176" s="49"/>
      <c r="B176" s="49"/>
      <c r="C176" s="65" t="s">
        <v>373</v>
      </c>
      <c r="D176" s="66">
        <v>0</v>
      </c>
      <c r="E176" s="66">
        <v>0</v>
      </c>
      <c r="F176" s="66">
        <v>0</v>
      </c>
      <c r="G176" s="66">
        <v>0</v>
      </c>
      <c r="H176" s="49"/>
      <c r="I176" s="49"/>
      <c r="J176" s="49"/>
      <c r="K176" s="49"/>
    </row>
    <row r="177" spans="1:11" ht="14.1" customHeight="1">
      <c r="A177" s="49"/>
      <c r="B177" s="49"/>
      <c r="C177" s="65" t="s">
        <v>370</v>
      </c>
      <c r="D177" s="66">
        <v>0</v>
      </c>
      <c r="E177" s="66">
        <v>0</v>
      </c>
      <c r="F177" s="66">
        <v>0</v>
      </c>
      <c r="G177" s="66">
        <v>0</v>
      </c>
      <c r="H177" s="49"/>
      <c r="I177" s="49"/>
      <c r="J177" s="49"/>
      <c r="K177" s="49"/>
    </row>
    <row r="178" spans="1:11" ht="14.1" customHeight="1">
      <c r="A178" s="49"/>
      <c r="B178" s="49"/>
      <c r="C178" s="65" t="s">
        <v>369</v>
      </c>
      <c r="D178" s="66">
        <v>0</v>
      </c>
      <c r="E178" s="66">
        <v>0</v>
      </c>
      <c r="F178" s="66">
        <v>0</v>
      </c>
      <c r="G178" s="66">
        <v>0</v>
      </c>
      <c r="H178" s="49"/>
      <c r="I178" s="49"/>
      <c r="J178" s="49"/>
      <c r="K178" s="49"/>
    </row>
    <row r="179" spans="1:11" ht="14.1" customHeight="1">
      <c r="A179" s="49"/>
      <c r="B179" s="49"/>
      <c r="C179" s="65" t="s">
        <v>368</v>
      </c>
      <c r="D179" s="66">
        <v>0</v>
      </c>
      <c r="E179" s="66">
        <v>0</v>
      </c>
      <c r="F179" s="66">
        <v>0</v>
      </c>
      <c r="G179" s="66">
        <v>0</v>
      </c>
      <c r="H179" s="49"/>
      <c r="I179" s="49"/>
      <c r="J179" s="49"/>
      <c r="K179" s="49"/>
    </row>
    <row r="180" spans="1:11" ht="14.1" customHeight="1">
      <c r="A180" s="49"/>
      <c r="B180" s="49"/>
      <c r="C180" s="65" t="s">
        <v>367</v>
      </c>
      <c r="D180" s="66">
        <v>0</v>
      </c>
      <c r="E180" s="66">
        <v>0</v>
      </c>
      <c r="F180" s="66">
        <v>0</v>
      </c>
      <c r="G180" s="66">
        <v>0</v>
      </c>
      <c r="H180" s="49"/>
      <c r="I180" s="49"/>
      <c r="J180" s="49"/>
      <c r="K180" s="49"/>
    </row>
    <row r="181" spans="1:11" ht="14.1" customHeight="1">
      <c r="A181" s="49"/>
      <c r="B181" s="49"/>
      <c r="C181" s="65" t="s">
        <v>366</v>
      </c>
      <c r="D181" s="66">
        <v>0</v>
      </c>
      <c r="E181" s="66">
        <v>0</v>
      </c>
      <c r="F181" s="66">
        <v>0</v>
      </c>
      <c r="G181" s="66">
        <v>0</v>
      </c>
      <c r="H181" s="49"/>
      <c r="I181" s="49"/>
      <c r="J181" s="49"/>
      <c r="K181" s="49"/>
    </row>
    <row r="182" spans="1:11" ht="14.1" customHeight="1">
      <c r="A182" s="49"/>
      <c r="B182" s="49"/>
      <c r="C182" s="65" t="s">
        <v>372</v>
      </c>
      <c r="D182" s="66">
        <v>422000</v>
      </c>
      <c r="E182" s="66">
        <v>0</v>
      </c>
      <c r="F182" s="66">
        <v>600000</v>
      </c>
      <c r="G182" s="66">
        <v>600000</v>
      </c>
      <c r="H182" s="49"/>
      <c r="I182" s="49"/>
      <c r="J182" s="49"/>
      <c r="K182" s="49"/>
    </row>
    <row r="183" spans="1:11" ht="14.1" customHeight="1">
      <c r="A183" s="49"/>
      <c r="B183" s="49"/>
      <c r="C183" s="65" t="s">
        <v>370</v>
      </c>
      <c r="D183" s="66">
        <v>422000</v>
      </c>
      <c r="E183" s="66">
        <v>0</v>
      </c>
      <c r="F183" s="66">
        <v>600000</v>
      </c>
      <c r="G183" s="66">
        <v>600000</v>
      </c>
      <c r="H183" s="49"/>
      <c r="I183" s="49"/>
      <c r="J183" s="49"/>
      <c r="K183" s="49"/>
    </row>
    <row r="184" spans="1:11" ht="14.1" customHeight="1">
      <c r="A184" s="49"/>
      <c r="B184" s="49"/>
      <c r="C184" s="65" t="s">
        <v>369</v>
      </c>
      <c r="D184" s="66">
        <v>0</v>
      </c>
      <c r="E184" s="66">
        <v>0</v>
      </c>
      <c r="F184" s="66">
        <v>0</v>
      </c>
      <c r="G184" s="66">
        <v>0</v>
      </c>
      <c r="H184" s="49"/>
      <c r="I184" s="49"/>
      <c r="J184" s="49"/>
      <c r="K184" s="49"/>
    </row>
    <row r="185" spans="1:11" ht="14.1" customHeight="1">
      <c r="A185" s="49"/>
      <c r="B185" s="49"/>
      <c r="C185" s="65" t="s">
        <v>368</v>
      </c>
      <c r="D185" s="66">
        <v>0</v>
      </c>
      <c r="E185" s="66">
        <v>0</v>
      </c>
      <c r="F185" s="66">
        <v>0</v>
      </c>
      <c r="G185" s="66">
        <v>0</v>
      </c>
      <c r="H185" s="49"/>
      <c r="I185" s="49"/>
      <c r="J185" s="49"/>
      <c r="K185" s="49"/>
    </row>
    <row r="186" spans="1:11" ht="14.1" customHeight="1">
      <c r="A186" s="49"/>
      <c r="B186" s="49"/>
      <c r="C186" s="65" t="s">
        <v>367</v>
      </c>
      <c r="D186" s="66">
        <v>0</v>
      </c>
      <c r="E186" s="66">
        <v>0</v>
      </c>
      <c r="F186" s="66">
        <v>0</v>
      </c>
      <c r="G186" s="66">
        <v>0</v>
      </c>
      <c r="H186" s="49"/>
      <c r="I186" s="49"/>
      <c r="J186" s="49"/>
      <c r="K186" s="49"/>
    </row>
    <row r="187" spans="1:11" ht="14.1" customHeight="1">
      <c r="A187" s="49"/>
      <c r="B187" s="49"/>
      <c r="C187" s="65" t="s">
        <v>366</v>
      </c>
      <c r="D187" s="66">
        <v>0</v>
      </c>
      <c r="E187" s="66">
        <v>0</v>
      </c>
      <c r="F187" s="66">
        <v>0</v>
      </c>
      <c r="G187" s="66">
        <v>0</v>
      </c>
      <c r="H187" s="49"/>
      <c r="I187" s="49"/>
      <c r="J187" s="49"/>
      <c r="K187" s="49"/>
    </row>
    <row r="188" spans="1:11" ht="14.1" customHeight="1">
      <c r="A188" s="49"/>
      <c r="B188" s="49"/>
      <c r="C188" s="65" t="s">
        <v>371</v>
      </c>
      <c r="D188" s="66">
        <v>0</v>
      </c>
      <c r="E188" s="66">
        <v>0</v>
      </c>
      <c r="F188" s="66">
        <v>0</v>
      </c>
      <c r="G188" s="66">
        <v>0</v>
      </c>
      <c r="H188" s="49"/>
      <c r="I188" s="49"/>
      <c r="J188" s="49"/>
      <c r="K188" s="49"/>
    </row>
    <row r="189" spans="1:11" ht="14.1" customHeight="1">
      <c r="A189" s="49"/>
      <c r="B189" s="49"/>
      <c r="C189" s="65" t="s">
        <v>370</v>
      </c>
      <c r="D189" s="66">
        <v>0</v>
      </c>
      <c r="E189" s="66">
        <v>0</v>
      </c>
      <c r="F189" s="66">
        <v>0</v>
      </c>
      <c r="G189" s="66">
        <v>0</v>
      </c>
      <c r="H189" s="49"/>
      <c r="I189" s="49"/>
      <c r="J189" s="49"/>
      <c r="K189" s="49"/>
    </row>
    <row r="190" spans="1:11" ht="14.1" customHeight="1">
      <c r="A190" s="49"/>
      <c r="B190" s="49"/>
      <c r="C190" s="65" t="s">
        <v>369</v>
      </c>
      <c r="D190" s="66">
        <v>0</v>
      </c>
      <c r="E190" s="66">
        <v>0</v>
      </c>
      <c r="F190" s="66">
        <v>0</v>
      </c>
      <c r="G190" s="66">
        <v>0</v>
      </c>
      <c r="H190" s="49"/>
      <c r="I190" s="49"/>
      <c r="J190" s="49"/>
      <c r="K190" s="49"/>
    </row>
    <row r="191" spans="1:11" ht="14.1" customHeight="1">
      <c r="A191" s="49"/>
      <c r="B191" s="49"/>
      <c r="C191" s="65" t="s">
        <v>368</v>
      </c>
      <c r="D191" s="66">
        <v>0</v>
      </c>
      <c r="E191" s="66">
        <v>0</v>
      </c>
      <c r="F191" s="66">
        <v>0</v>
      </c>
      <c r="G191" s="66">
        <v>0</v>
      </c>
      <c r="H191" s="49"/>
      <c r="I191" s="49"/>
      <c r="J191" s="49"/>
      <c r="K191" s="49"/>
    </row>
    <row r="192" spans="1:11" ht="14.1" customHeight="1">
      <c r="A192" s="49"/>
      <c r="B192" s="49"/>
      <c r="C192" s="65" t="s">
        <v>367</v>
      </c>
      <c r="D192" s="66">
        <v>0</v>
      </c>
      <c r="E192" s="66">
        <v>0</v>
      </c>
      <c r="F192" s="66">
        <v>0</v>
      </c>
      <c r="G192" s="66">
        <v>0</v>
      </c>
      <c r="H192" s="49"/>
      <c r="I192" s="49"/>
      <c r="J192" s="49"/>
      <c r="K192" s="49"/>
    </row>
    <row r="193" spans="1:11" ht="14.1" customHeight="1">
      <c r="A193" s="49"/>
      <c r="B193" s="49"/>
      <c r="C193" s="65" t="s">
        <v>366</v>
      </c>
      <c r="D193" s="66">
        <v>0</v>
      </c>
      <c r="E193" s="66">
        <v>0</v>
      </c>
      <c r="F193" s="66">
        <v>0</v>
      </c>
      <c r="G193" s="66">
        <v>0</v>
      </c>
      <c r="H193" s="49"/>
      <c r="I193" s="49"/>
      <c r="J193" s="49"/>
      <c r="K193" s="49"/>
    </row>
    <row r="194" spans="1:11" ht="14.1" customHeight="1">
      <c r="A194" s="49"/>
      <c r="B194" s="49"/>
      <c r="C194" s="65" t="s">
        <v>365</v>
      </c>
      <c r="D194" s="66">
        <v>0</v>
      </c>
      <c r="E194" s="66">
        <v>0</v>
      </c>
      <c r="F194" s="66">
        <v>0</v>
      </c>
      <c r="G194" s="66">
        <v>0</v>
      </c>
      <c r="H194" s="49"/>
      <c r="I194" s="49"/>
      <c r="J194" s="49"/>
      <c r="K194" s="49"/>
    </row>
    <row r="195" spans="1:11" ht="14.1" customHeight="1">
      <c r="A195" s="49"/>
      <c r="B195" s="49"/>
      <c r="C195" s="65" t="s">
        <v>364</v>
      </c>
      <c r="D195" s="66">
        <v>0</v>
      </c>
      <c r="E195" s="66">
        <v>0</v>
      </c>
      <c r="F195" s="66">
        <v>0</v>
      </c>
      <c r="G195" s="66">
        <v>0</v>
      </c>
      <c r="H195" s="49"/>
      <c r="I195" s="49"/>
      <c r="J195" s="49"/>
      <c r="K195" s="49"/>
    </row>
    <row r="196" spans="1:11" ht="14.1" customHeight="1">
      <c r="A196" s="49"/>
      <c r="B196" s="49"/>
      <c r="C196" s="67" t="s">
        <v>147</v>
      </c>
      <c r="D196" s="66">
        <v>422000</v>
      </c>
      <c r="E196" s="66">
        <v>0</v>
      </c>
      <c r="F196" s="66">
        <v>600000</v>
      </c>
      <c r="G196" s="66">
        <v>600000</v>
      </c>
      <c r="H196" s="49"/>
      <c r="I196" s="49"/>
      <c r="J196" s="49"/>
      <c r="K196" s="49"/>
    </row>
    <row r="197" spans="1:11" ht="14.1" customHeight="1">
      <c r="A197" s="49"/>
      <c r="B197" s="49"/>
      <c r="C197" s="59" t="s">
        <v>393</v>
      </c>
      <c r="D197" s="1258" t="s">
        <v>1788</v>
      </c>
      <c r="E197" s="1259"/>
      <c r="F197" s="1259"/>
      <c r="G197" s="1259"/>
      <c r="H197" s="49"/>
      <c r="I197" s="49"/>
      <c r="J197" s="49"/>
      <c r="K197" s="49"/>
    </row>
    <row r="198" spans="1:11" ht="14.1" customHeight="1">
      <c r="A198" s="49"/>
      <c r="B198" s="49"/>
      <c r="C198" s="60" t="s">
        <v>392</v>
      </c>
      <c r="D198" s="1254" t="s">
        <v>1789</v>
      </c>
      <c r="E198" s="1255"/>
      <c r="F198" s="1255"/>
      <c r="G198" s="1255"/>
      <c r="H198" s="49"/>
      <c r="I198" s="49"/>
      <c r="J198" s="49"/>
      <c r="K198" s="49"/>
    </row>
    <row r="199" spans="1:11" ht="14.1" customHeight="1">
      <c r="A199" s="49"/>
      <c r="B199" s="49"/>
      <c r="C199" s="60" t="s">
        <v>15</v>
      </c>
      <c r="D199" s="1254" t="s">
        <v>219</v>
      </c>
      <c r="E199" s="1255"/>
      <c r="F199" s="1255"/>
      <c r="G199" s="1255"/>
      <c r="H199" s="49"/>
      <c r="I199" s="49"/>
      <c r="J199" s="49"/>
      <c r="K199" s="49"/>
    </row>
    <row r="200" spans="1:11" ht="15" customHeight="1">
      <c r="A200" s="49"/>
      <c r="B200" s="49"/>
      <c r="C200" s="61"/>
      <c r="D200" s="62">
        <v>2021</v>
      </c>
      <c r="E200" s="62">
        <v>2022</v>
      </c>
      <c r="F200" s="62">
        <v>2023</v>
      </c>
      <c r="G200" s="62">
        <v>2024</v>
      </c>
      <c r="H200" s="49"/>
      <c r="I200" s="49"/>
      <c r="J200" s="49"/>
      <c r="K200" s="49"/>
    </row>
    <row r="201" spans="1:11" ht="15" customHeight="1">
      <c r="A201" s="49"/>
      <c r="B201" s="49"/>
      <c r="C201" s="63"/>
      <c r="D201" s="64" t="s">
        <v>7</v>
      </c>
      <c r="E201" s="64" t="s">
        <v>8</v>
      </c>
      <c r="F201" s="64" t="s">
        <v>8</v>
      </c>
      <c r="G201" s="64" t="s">
        <v>8</v>
      </c>
      <c r="H201" s="49"/>
      <c r="I201" s="49"/>
      <c r="J201" s="49"/>
      <c r="K201" s="49"/>
    </row>
    <row r="202" spans="1:11" ht="14.1" customHeight="1">
      <c r="A202" s="49"/>
      <c r="B202" s="49"/>
      <c r="C202" s="53" t="s">
        <v>16</v>
      </c>
      <c r="D202" s="57" t="s">
        <v>398</v>
      </c>
      <c r="E202" s="57" t="s">
        <v>411</v>
      </c>
      <c r="F202" s="57" t="s">
        <v>398</v>
      </c>
      <c r="G202" s="57" t="s">
        <v>398</v>
      </c>
      <c r="H202" s="49"/>
      <c r="I202" s="49"/>
      <c r="J202" s="49"/>
      <c r="K202" s="49"/>
    </row>
    <row r="203" spans="1:11" ht="14.1" customHeight="1">
      <c r="A203" s="49"/>
      <c r="B203" s="49"/>
      <c r="C203" s="53" t="s">
        <v>506</v>
      </c>
      <c r="D203" s="57" t="s">
        <v>1790</v>
      </c>
      <c r="E203" s="57" t="s">
        <v>385</v>
      </c>
      <c r="F203" s="57" t="s">
        <v>720</v>
      </c>
      <c r="G203" s="57" t="s">
        <v>720</v>
      </c>
      <c r="H203" s="49"/>
      <c r="I203" s="49"/>
      <c r="J203" s="49"/>
      <c r="K203" s="49"/>
    </row>
    <row r="204" spans="1:11" ht="14.1" customHeight="1">
      <c r="A204" s="49"/>
      <c r="B204" s="49"/>
      <c r="C204" s="53" t="s">
        <v>504</v>
      </c>
      <c r="D204" s="57" t="s">
        <v>1791</v>
      </c>
      <c r="E204" s="57" t="s">
        <v>385</v>
      </c>
      <c r="F204" s="57" t="s">
        <v>1792</v>
      </c>
      <c r="G204" s="57" t="s">
        <v>1792</v>
      </c>
      <c r="H204" s="49"/>
      <c r="I204" s="49"/>
      <c r="J204" s="49"/>
      <c r="K204" s="49"/>
    </row>
    <row r="205" spans="1:11" ht="14.1" customHeight="1">
      <c r="A205" s="49"/>
      <c r="B205" s="49"/>
      <c r="C205" s="53" t="s">
        <v>388</v>
      </c>
      <c r="D205" s="57" t="s">
        <v>361</v>
      </c>
      <c r="E205" s="57" t="s">
        <v>1245</v>
      </c>
      <c r="F205" s="57" t="s">
        <v>1097</v>
      </c>
      <c r="G205" s="57" t="s">
        <v>385</v>
      </c>
      <c r="H205" s="49"/>
      <c r="I205" s="49"/>
      <c r="J205" s="49"/>
      <c r="K205" s="49"/>
    </row>
    <row r="206" spans="1:11" ht="14.1" customHeight="1">
      <c r="A206" s="49"/>
      <c r="B206" s="49"/>
      <c r="C206" s="53" t="s">
        <v>387</v>
      </c>
      <c r="D206" s="57" t="s">
        <v>361</v>
      </c>
      <c r="E206" s="57" t="s">
        <v>430</v>
      </c>
      <c r="F206" s="57" t="s">
        <v>361</v>
      </c>
      <c r="G206" s="57" t="s">
        <v>385</v>
      </c>
      <c r="H206" s="49"/>
      <c r="I206" s="49"/>
      <c r="J206" s="49"/>
      <c r="K206" s="49"/>
    </row>
    <row r="207" spans="1:11" ht="14.1" customHeight="1">
      <c r="A207" s="49"/>
      <c r="B207" s="49"/>
      <c r="C207" s="53" t="s">
        <v>22</v>
      </c>
      <c r="D207" s="57" t="s">
        <v>361</v>
      </c>
      <c r="E207" s="57" t="s">
        <v>430</v>
      </c>
      <c r="F207" s="57" t="s">
        <v>361</v>
      </c>
      <c r="G207" s="57" t="s">
        <v>385</v>
      </c>
      <c r="H207" s="49"/>
      <c r="I207" s="49"/>
      <c r="J207" s="49"/>
      <c r="K207" s="49"/>
    </row>
    <row r="208" spans="1:11" ht="14.1" customHeight="1">
      <c r="A208" s="49"/>
      <c r="B208" s="49"/>
      <c r="C208" s="1256" t="s">
        <v>384</v>
      </c>
      <c r="D208" s="1257"/>
      <c r="E208" s="1257"/>
      <c r="F208" s="1257"/>
      <c r="G208" s="1257"/>
      <c r="H208" s="49"/>
      <c r="I208" s="49"/>
      <c r="J208" s="49"/>
      <c r="K208" s="49"/>
    </row>
    <row r="209" spans="1:11" ht="14.1" customHeight="1">
      <c r="A209" s="49"/>
      <c r="B209" s="49"/>
      <c r="C209" s="61"/>
      <c r="D209" s="62">
        <v>2021</v>
      </c>
      <c r="E209" s="62">
        <v>2022</v>
      </c>
      <c r="F209" s="62">
        <v>2023</v>
      </c>
      <c r="G209" s="62">
        <v>2024</v>
      </c>
      <c r="H209" s="49"/>
      <c r="I209" s="49"/>
      <c r="J209" s="49"/>
      <c r="K209" s="49"/>
    </row>
    <row r="210" spans="1:11" ht="14.1" customHeight="1">
      <c r="A210" s="49"/>
      <c r="B210" s="49"/>
      <c r="C210" s="63"/>
      <c r="D210" s="64" t="s">
        <v>7</v>
      </c>
      <c r="E210" s="64" t="s">
        <v>8</v>
      </c>
      <c r="F210" s="64" t="s">
        <v>8</v>
      </c>
      <c r="G210" s="64" t="s">
        <v>8</v>
      </c>
      <c r="H210" s="49"/>
      <c r="I210" s="49"/>
      <c r="J210" s="49"/>
      <c r="K210" s="49"/>
    </row>
    <row r="211" spans="1:11" ht="14.1" customHeight="1">
      <c r="A211" s="49"/>
      <c r="B211" s="49"/>
      <c r="C211" s="65" t="s">
        <v>381</v>
      </c>
      <c r="D211" s="66">
        <v>0</v>
      </c>
      <c r="E211" s="66">
        <v>0</v>
      </c>
      <c r="F211" s="66">
        <v>0</v>
      </c>
      <c r="G211" s="66">
        <v>0</v>
      </c>
      <c r="H211" s="49"/>
      <c r="I211" s="49"/>
      <c r="J211" s="49"/>
      <c r="K211" s="49"/>
    </row>
    <row r="212" spans="1:11" ht="14.1" customHeight="1">
      <c r="A212" s="49"/>
      <c r="B212" s="49"/>
      <c r="C212" s="65" t="s">
        <v>370</v>
      </c>
      <c r="D212" s="66">
        <v>0</v>
      </c>
      <c r="E212" s="66">
        <v>0</v>
      </c>
      <c r="F212" s="66">
        <v>0</v>
      </c>
      <c r="G212" s="66">
        <v>0</v>
      </c>
      <c r="H212" s="49"/>
      <c r="I212" s="49"/>
      <c r="J212" s="49"/>
      <c r="K212" s="49"/>
    </row>
    <row r="213" spans="1:11" ht="14.1" customHeight="1">
      <c r="A213" s="49"/>
      <c r="B213" s="49"/>
      <c r="C213" s="65" t="s">
        <v>374</v>
      </c>
      <c r="D213" s="66">
        <v>0</v>
      </c>
      <c r="E213" s="66">
        <v>0</v>
      </c>
      <c r="F213" s="66">
        <v>0</v>
      </c>
      <c r="G213" s="66">
        <v>0</v>
      </c>
      <c r="H213" s="49"/>
      <c r="I213" s="49"/>
      <c r="J213" s="49"/>
      <c r="K213" s="49"/>
    </row>
    <row r="214" spans="1:11" ht="14.1" customHeight="1">
      <c r="A214" s="49"/>
      <c r="B214" s="49"/>
      <c r="C214" s="65" t="s">
        <v>380</v>
      </c>
      <c r="D214" s="66">
        <v>0</v>
      </c>
      <c r="E214" s="66">
        <v>0</v>
      </c>
      <c r="F214" s="66">
        <v>0</v>
      </c>
      <c r="G214" s="66">
        <v>0</v>
      </c>
      <c r="H214" s="49"/>
      <c r="I214" s="49"/>
      <c r="J214" s="49"/>
      <c r="K214" s="49"/>
    </row>
    <row r="215" spans="1:11" ht="14.1" customHeight="1">
      <c r="A215" s="49"/>
      <c r="B215" s="49"/>
      <c r="C215" s="65" t="s">
        <v>370</v>
      </c>
      <c r="D215" s="66">
        <v>0</v>
      </c>
      <c r="E215" s="66">
        <v>0</v>
      </c>
      <c r="F215" s="66">
        <v>0</v>
      </c>
      <c r="G215" s="66">
        <v>0</v>
      </c>
      <c r="H215" s="49"/>
      <c r="I215" s="49"/>
      <c r="J215" s="49"/>
      <c r="K215" s="49"/>
    </row>
    <row r="216" spans="1:11" ht="14.1" customHeight="1">
      <c r="A216" s="49"/>
      <c r="B216" s="49"/>
      <c r="C216" s="65" t="s">
        <v>374</v>
      </c>
      <c r="D216" s="66">
        <v>0</v>
      </c>
      <c r="E216" s="66">
        <v>0</v>
      </c>
      <c r="F216" s="66">
        <v>0</v>
      </c>
      <c r="G216" s="66">
        <v>0</v>
      </c>
      <c r="H216" s="49"/>
      <c r="I216" s="49"/>
      <c r="J216" s="49"/>
      <c r="K216" s="49"/>
    </row>
    <row r="217" spans="1:11" ht="14.1" customHeight="1">
      <c r="A217" s="49"/>
      <c r="B217" s="49"/>
      <c r="C217" s="65" t="s">
        <v>379</v>
      </c>
      <c r="D217" s="66">
        <v>0</v>
      </c>
      <c r="E217" s="66">
        <v>0</v>
      </c>
      <c r="F217" s="66">
        <v>0</v>
      </c>
      <c r="G217" s="66">
        <v>0</v>
      </c>
      <c r="H217" s="49"/>
      <c r="I217" s="49"/>
      <c r="J217" s="49"/>
      <c r="K217" s="49"/>
    </row>
    <row r="218" spans="1:11" ht="14.1" customHeight="1">
      <c r="A218" s="49"/>
      <c r="B218" s="49"/>
      <c r="C218" s="65" t="s">
        <v>370</v>
      </c>
      <c r="D218" s="66">
        <v>0</v>
      </c>
      <c r="E218" s="66">
        <v>0</v>
      </c>
      <c r="F218" s="66">
        <v>0</v>
      </c>
      <c r="G218" s="66">
        <v>0</v>
      </c>
      <c r="H218" s="49"/>
      <c r="I218" s="49"/>
      <c r="J218" s="49"/>
      <c r="K218" s="49"/>
    </row>
    <row r="219" spans="1:11" ht="14.1" customHeight="1">
      <c r="A219" s="49"/>
      <c r="B219" s="49"/>
      <c r="C219" s="65" t="s">
        <v>374</v>
      </c>
      <c r="D219" s="66">
        <v>0</v>
      </c>
      <c r="E219" s="66">
        <v>0</v>
      </c>
      <c r="F219" s="66">
        <v>0</v>
      </c>
      <c r="G219" s="66">
        <v>0</v>
      </c>
      <c r="H219" s="49"/>
      <c r="I219" s="49"/>
      <c r="J219" s="49"/>
      <c r="K219" s="49"/>
    </row>
    <row r="220" spans="1:11" ht="14.1" customHeight="1">
      <c r="A220" s="49"/>
      <c r="B220" s="49"/>
      <c r="C220" s="65" t="s">
        <v>378</v>
      </c>
      <c r="D220" s="66">
        <v>0</v>
      </c>
      <c r="E220" s="66">
        <v>0</v>
      </c>
      <c r="F220" s="66">
        <v>0</v>
      </c>
      <c r="G220" s="66">
        <v>0</v>
      </c>
      <c r="H220" s="49"/>
      <c r="I220" s="49"/>
      <c r="J220" s="49"/>
      <c r="K220" s="49"/>
    </row>
    <row r="221" spans="1:11" ht="14.1" customHeight="1">
      <c r="A221" s="49"/>
      <c r="B221" s="49"/>
      <c r="C221" s="65" t="s">
        <v>370</v>
      </c>
      <c r="D221" s="66">
        <v>0</v>
      </c>
      <c r="E221" s="66">
        <v>0</v>
      </c>
      <c r="F221" s="66">
        <v>0</v>
      </c>
      <c r="G221" s="66">
        <v>0</v>
      </c>
      <c r="H221" s="49"/>
      <c r="I221" s="49"/>
      <c r="J221" s="49"/>
      <c r="K221" s="49"/>
    </row>
    <row r="222" spans="1:11" ht="14.1" customHeight="1">
      <c r="A222" s="49"/>
      <c r="B222" s="49"/>
      <c r="C222" s="65" t="s">
        <v>374</v>
      </c>
      <c r="D222" s="66">
        <v>0</v>
      </c>
      <c r="E222" s="66">
        <v>0</v>
      </c>
      <c r="F222" s="66">
        <v>0</v>
      </c>
      <c r="G222" s="66">
        <v>0</v>
      </c>
      <c r="H222" s="49"/>
      <c r="I222" s="49"/>
      <c r="J222" s="49"/>
      <c r="K222" s="49"/>
    </row>
    <row r="223" spans="1:11" ht="14.1" customHeight="1">
      <c r="A223" s="49"/>
      <c r="B223" s="49"/>
      <c r="C223" s="65" t="s">
        <v>383</v>
      </c>
      <c r="D223" s="66">
        <v>0</v>
      </c>
      <c r="E223" s="66">
        <v>0</v>
      </c>
      <c r="F223" s="66">
        <v>0</v>
      </c>
      <c r="G223" s="66">
        <v>0</v>
      </c>
      <c r="H223" s="49"/>
      <c r="I223" s="49"/>
      <c r="J223" s="49"/>
      <c r="K223" s="49"/>
    </row>
    <row r="224" spans="1:11" ht="14.1" customHeight="1">
      <c r="A224" s="49"/>
      <c r="B224" s="49"/>
      <c r="C224" s="65" t="s">
        <v>370</v>
      </c>
      <c r="D224" s="66">
        <v>0</v>
      </c>
      <c r="E224" s="66">
        <v>0</v>
      </c>
      <c r="F224" s="66">
        <v>0</v>
      </c>
      <c r="G224" s="66">
        <v>0</v>
      </c>
      <c r="H224" s="49"/>
      <c r="I224" s="49"/>
      <c r="J224" s="49"/>
      <c r="K224" s="49"/>
    </row>
    <row r="225" spans="1:11" ht="14.1" customHeight="1">
      <c r="A225" s="49"/>
      <c r="B225" s="49"/>
      <c r="C225" s="65" t="s">
        <v>374</v>
      </c>
      <c r="D225" s="66">
        <v>0</v>
      </c>
      <c r="E225" s="66">
        <v>0</v>
      </c>
      <c r="F225" s="66">
        <v>0</v>
      </c>
      <c r="G225" s="66">
        <v>0</v>
      </c>
      <c r="H225" s="49"/>
      <c r="I225" s="49"/>
      <c r="J225" s="49"/>
      <c r="K225" s="49"/>
    </row>
    <row r="226" spans="1:11" ht="14.1" customHeight="1">
      <c r="A226" s="49"/>
      <c r="B226" s="49"/>
      <c r="C226" s="65" t="s">
        <v>376</v>
      </c>
      <c r="D226" s="66">
        <v>0</v>
      </c>
      <c r="E226" s="66">
        <v>0</v>
      </c>
      <c r="F226" s="66">
        <v>0</v>
      </c>
      <c r="G226" s="66">
        <v>0</v>
      </c>
      <c r="H226" s="49"/>
      <c r="I226" s="49"/>
      <c r="J226" s="49"/>
      <c r="K226" s="49"/>
    </row>
    <row r="227" spans="1:11" ht="14.1" customHeight="1">
      <c r="A227" s="49"/>
      <c r="B227" s="49"/>
      <c r="C227" s="65" t="s">
        <v>370</v>
      </c>
      <c r="D227" s="66">
        <v>0</v>
      </c>
      <c r="E227" s="66">
        <v>0</v>
      </c>
      <c r="F227" s="66">
        <v>0</v>
      </c>
      <c r="G227" s="66">
        <v>0</v>
      </c>
      <c r="H227" s="49"/>
      <c r="I227" s="49"/>
      <c r="J227" s="49"/>
      <c r="K227" s="49"/>
    </row>
    <row r="228" spans="1:11" ht="14.1" customHeight="1">
      <c r="A228" s="49"/>
      <c r="B228" s="49"/>
      <c r="C228" s="65" t="s">
        <v>374</v>
      </c>
      <c r="D228" s="66">
        <v>0</v>
      </c>
      <c r="E228" s="66">
        <v>0</v>
      </c>
      <c r="F228" s="66">
        <v>0</v>
      </c>
      <c r="G228" s="66">
        <v>0</v>
      </c>
      <c r="H228" s="49"/>
      <c r="I228" s="49"/>
      <c r="J228" s="49"/>
      <c r="K228" s="49"/>
    </row>
    <row r="229" spans="1:11" ht="14.1" customHeight="1">
      <c r="A229" s="49"/>
      <c r="B229" s="49"/>
      <c r="C229" s="65" t="s">
        <v>375</v>
      </c>
      <c r="D229" s="66">
        <v>0</v>
      </c>
      <c r="E229" s="66">
        <v>0</v>
      </c>
      <c r="F229" s="66">
        <v>0</v>
      </c>
      <c r="G229" s="66">
        <v>0</v>
      </c>
      <c r="H229" s="49"/>
      <c r="I229" s="49"/>
      <c r="J229" s="49"/>
      <c r="K229" s="49"/>
    </row>
    <row r="230" spans="1:11" ht="14.1" customHeight="1">
      <c r="A230" s="49"/>
      <c r="B230" s="49"/>
      <c r="C230" s="65" t="s">
        <v>370</v>
      </c>
      <c r="D230" s="66">
        <v>0</v>
      </c>
      <c r="E230" s="66">
        <v>0</v>
      </c>
      <c r="F230" s="66">
        <v>0</v>
      </c>
      <c r="G230" s="66">
        <v>0</v>
      </c>
      <c r="H230" s="49"/>
      <c r="I230" s="49"/>
      <c r="J230" s="49"/>
      <c r="K230" s="49"/>
    </row>
    <row r="231" spans="1:11" ht="14.1" customHeight="1">
      <c r="A231" s="49"/>
      <c r="B231" s="49"/>
      <c r="C231" s="65" t="s">
        <v>374</v>
      </c>
      <c r="D231" s="66">
        <v>0</v>
      </c>
      <c r="E231" s="66">
        <v>0</v>
      </c>
      <c r="F231" s="66">
        <v>0</v>
      </c>
      <c r="G231" s="66">
        <v>0</v>
      </c>
      <c r="H231" s="49"/>
      <c r="I231" s="49"/>
      <c r="J231" s="49"/>
      <c r="K231" s="49"/>
    </row>
    <row r="232" spans="1:11" ht="14.1" customHeight="1">
      <c r="A232" s="49"/>
      <c r="B232" s="49"/>
      <c r="C232" s="65" t="s">
        <v>373</v>
      </c>
      <c r="D232" s="66">
        <v>0</v>
      </c>
      <c r="E232" s="66">
        <v>0</v>
      </c>
      <c r="F232" s="66">
        <v>0</v>
      </c>
      <c r="G232" s="66">
        <v>0</v>
      </c>
      <c r="H232" s="49"/>
      <c r="I232" s="49"/>
      <c r="J232" s="49"/>
      <c r="K232" s="49"/>
    </row>
    <row r="233" spans="1:11" ht="14.1" customHeight="1">
      <c r="A233" s="49"/>
      <c r="B233" s="49"/>
      <c r="C233" s="65" t="s">
        <v>370</v>
      </c>
      <c r="D233" s="66">
        <v>0</v>
      </c>
      <c r="E233" s="66">
        <v>0</v>
      </c>
      <c r="F233" s="66">
        <v>0</v>
      </c>
      <c r="G233" s="66">
        <v>0</v>
      </c>
      <c r="H233" s="49"/>
      <c r="I233" s="49"/>
      <c r="J233" s="49"/>
      <c r="K233" s="49"/>
    </row>
    <row r="234" spans="1:11" ht="14.1" customHeight="1">
      <c r="A234" s="49"/>
      <c r="B234" s="49"/>
      <c r="C234" s="65" t="s">
        <v>369</v>
      </c>
      <c r="D234" s="66">
        <v>0</v>
      </c>
      <c r="E234" s="66">
        <v>0</v>
      </c>
      <c r="F234" s="66">
        <v>0</v>
      </c>
      <c r="G234" s="66">
        <v>0</v>
      </c>
      <c r="H234" s="49"/>
      <c r="I234" s="49"/>
      <c r="J234" s="49"/>
      <c r="K234" s="49"/>
    </row>
    <row r="235" spans="1:11" ht="14.1" customHeight="1">
      <c r="A235" s="49"/>
      <c r="B235" s="49"/>
      <c r="C235" s="65" t="s">
        <v>368</v>
      </c>
      <c r="D235" s="66">
        <v>0</v>
      </c>
      <c r="E235" s="66">
        <v>0</v>
      </c>
      <c r="F235" s="66">
        <v>0</v>
      </c>
      <c r="G235" s="66">
        <v>0</v>
      </c>
      <c r="H235" s="49"/>
      <c r="I235" s="49"/>
      <c r="J235" s="49"/>
      <c r="K235" s="49"/>
    </row>
    <row r="236" spans="1:11" ht="14.1" customHeight="1">
      <c r="A236" s="49"/>
      <c r="B236" s="49"/>
      <c r="C236" s="65" t="s">
        <v>367</v>
      </c>
      <c r="D236" s="66">
        <v>0</v>
      </c>
      <c r="E236" s="66">
        <v>0</v>
      </c>
      <c r="F236" s="66">
        <v>0</v>
      </c>
      <c r="G236" s="66">
        <v>0</v>
      </c>
      <c r="H236" s="49"/>
      <c r="I236" s="49"/>
      <c r="J236" s="49"/>
      <c r="K236" s="49"/>
    </row>
    <row r="237" spans="1:11" ht="14.1" customHeight="1">
      <c r="A237" s="49"/>
      <c r="B237" s="49"/>
      <c r="C237" s="65" t="s">
        <v>366</v>
      </c>
      <c r="D237" s="66">
        <v>0</v>
      </c>
      <c r="E237" s="66">
        <v>0</v>
      </c>
      <c r="F237" s="66">
        <v>0</v>
      </c>
      <c r="G237" s="66">
        <v>0</v>
      </c>
      <c r="H237" s="49"/>
      <c r="I237" s="49"/>
      <c r="J237" s="49"/>
      <c r="K237" s="49"/>
    </row>
    <row r="238" spans="1:11" ht="14.1" customHeight="1">
      <c r="A238" s="49"/>
      <c r="B238" s="49"/>
      <c r="C238" s="65" t="s">
        <v>372</v>
      </c>
      <c r="D238" s="66">
        <v>675000</v>
      </c>
      <c r="E238" s="66">
        <v>0</v>
      </c>
      <c r="F238" s="66">
        <v>400000</v>
      </c>
      <c r="G238" s="66">
        <v>400000</v>
      </c>
      <c r="H238" s="49"/>
      <c r="I238" s="49"/>
      <c r="J238" s="49"/>
      <c r="K238" s="49"/>
    </row>
    <row r="239" spans="1:11" ht="14.1" customHeight="1">
      <c r="A239" s="49"/>
      <c r="B239" s="49"/>
      <c r="C239" s="65" t="s">
        <v>370</v>
      </c>
      <c r="D239" s="66">
        <v>675000</v>
      </c>
      <c r="E239" s="66">
        <v>0</v>
      </c>
      <c r="F239" s="66">
        <v>400000</v>
      </c>
      <c r="G239" s="66">
        <v>400000</v>
      </c>
      <c r="H239" s="49"/>
      <c r="I239" s="49"/>
      <c r="J239" s="49"/>
      <c r="K239" s="49"/>
    </row>
    <row r="240" spans="1:11" ht="14.1" customHeight="1">
      <c r="A240" s="49"/>
      <c r="B240" s="49"/>
      <c r="C240" s="65" t="s">
        <v>369</v>
      </c>
      <c r="D240" s="66">
        <v>0</v>
      </c>
      <c r="E240" s="66">
        <v>0</v>
      </c>
      <c r="F240" s="66">
        <v>0</v>
      </c>
      <c r="G240" s="66">
        <v>0</v>
      </c>
      <c r="H240" s="49"/>
      <c r="I240" s="49"/>
      <c r="J240" s="49"/>
      <c r="K240" s="49"/>
    </row>
    <row r="241" spans="1:11" ht="14.1" customHeight="1">
      <c r="A241" s="49"/>
      <c r="B241" s="49"/>
      <c r="C241" s="65" t="s">
        <v>368</v>
      </c>
      <c r="D241" s="66">
        <v>0</v>
      </c>
      <c r="E241" s="66">
        <v>0</v>
      </c>
      <c r="F241" s="66">
        <v>0</v>
      </c>
      <c r="G241" s="66">
        <v>0</v>
      </c>
      <c r="H241" s="49"/>
      <c r="I241" s="49"/>
      <c r="J241" s="49"/>
      <c r="K241" s="49"/>
    </row>
    <row r="242" spans="1:11" ht="14.1" customHeight="1">
      <c r="A242" s="49"/>
      <c r="B242" s="49"/>
      <c r="C242" s="65" t="s">
        <v>367</v>
      </c>
      <c r="D242" s="66">
        <v>0</v>
      </c>
      <c r="E242" s="66">
        <v>0</v>
      </c>
      <c r="F242" s="66">
        <v>0</v>
      </c>
      <c r="G242" s="66">
        <v>0</v>
      </c>
      <c r="H242" s="49"/>
      <c r="I242" s="49"/>
      <c r="J242" s="49"/>
      <c r="K242" s="49"/>
    </row>
    <row r="243" spans="1:11" ht="14.1" customHeight="1">
      <c r="A243" s="49"/>
      <c r="B243" s="49"/>
      <c r="C243" s="65" t="s">
        <v>366</v>
      </c>
      <c r="D243" s="66">
        <v>0</v>
      </c>
      <c r="E243" s="66">
        <v>0</v>
      </c>
      <c r="F243" s="66">
        <v>0</v>
      </c>
      <c r="G243" s="66">
        <v>0</v>
      </c>
      <c r="H243" s="49"/>
      <c r="I243" s="49"/>
      <c r="J243" s="49"/>
      <c r="K243" s="49"/>
    </row>
    <row r="244" spans="1:11" ht="14.1" customHeight="1">
      <c r="A244" s="49"/>
      <c r="B244" s="49"/>
      <c r="C244" s="65" t="s">
        <v>371</v>
      </c>
      <c r="D244" s="66">
        <v>0</v>
      </c>
      <c r="E244" s="66">
        <v>0</v>
      </c>
      <c r="F244" s="66">
        <v>0</v>
      </c>
      <c r="G244" s="66">
        <v>0</v>
      </c>
      <c r="H244" s="49"/>
      <c r="I244" s="49"/>
      <c r="J244" s="49"/>
      <c r="K244" s="49"/>
    </row>
    <row r="245" spans="1:11" ht="14.1" customHeight="1">
      <c r="A245" s="49"/>
      <c r="B245" s="49"/>
      <c r="C245" s="65" t="s">
        <v>370</v>
      </c>
      <c r="D245" s="66">
        <v>0</v>
      </c>
      <c r="E245" s="66">
        <v>0</v>
      </c>
      <c r="F245" s="66">
        <v>0</v>
      </c>
      <c r="G245" s="66">
        <v>0</v>
      </c>
      <c r="H245" s="49"/>
      <c r="I245" s="49"/>
      <c r="J245" s="49"/>
      <c r="K245" s="49"/>
    </row>
    <row r="246" spans="1:11" ht="14.1" customHeight="1">
      <c r="A246" s="49"/>
      <c r="B246" s="49"/>
      <c r="C246" s="65" t="s">
        <v>369</v>
      </c>
      <c r="D246" s="66">
        <v>0</v>
      </c>
      <c r="E246" s="66">
        <v>0</v>
      </c>
      <c r="F246" s="66">
        <v>0</v>
      </c>
      <c r="G246" s="66">
        <v>0</v>
      </c>
      <c r="H246" s="49"/>
      <c r="I246" s="49"/>
      <c r="J246" s="49"/>
      <c r="K246" s="49"/>
    </row>
    <row r="247" spans="1:11" ht="14.1" customHeight="1">
      <c r="A247" s="49"/>
      <c r="B247" s="49"/>
      <c r="C247" s="65" t="s">
        <v>368</v>
      </c>
      <c r="D247" s="66">
        <v>0</v>
      </c>
      <c r="E247" s="66">
        <v>0</v>
      </c>
      <c r="F247" s="66">
        <v>0</v>
      </c>
      <c r="G247" s="66">
        <v>0</v>
      </c>
      <c r="H247" s="49"/>
      <c r="I247" s="49"/>
      <c r="J247" s="49"/>
      <c r="K247" s="49"/>
    </row>
    <row r="248" spans="1:11" ht="14.1" customHeight="1">
      <c r="A248" s="49"/>
      <c r="B248" s="49"/>
      <c r="C248" s="65" t="s">
        <v>367</v>
      </c>
      <c r="D248" s="66">
        <v>0</v>
      </c>
      <c r="E248" s="66">
        <v>0</v>
      </c>
      <c r="F248" s="66">
        <v>0</v>
      </c>
      <c r="G248" s="66">
        <v>0</v>
      </c>
      <c r="H248" s="49"/>
      <c r="I248" s="49"/>
      <c r="J248" s="49"/>
      <c r="K248" s="49"/>
    </row>
    <row r="249" spans="1:11" ht="14.1" customHeight="1">
      <c r="A249" s="49"/>
      <c r="B249" s="49"/>
      <c r="C249" s="65" t="s">
        <v>366</v>
      </c>
      <c r="D249" s="66">
        <v>0</v>
      </c>
      <c r="E249" s="66">
        <v>0</v>
      </c>
      <c r="F249" s="66">
        <v>0</v>
      </c>
      <c r="G249" s="66">
        <v>0</v>
      </c>
      <c r="H249" s="49"/>
      <c r="I249" s="49"/>
      <c r="J249" s="49"/>
      <c r="K249" s="49"/>
    </row>
    <row r="250" spans="1:11" ht="14.1" customHeight="1">
      <c r="A250" s="49"/>
      <c r="B250" s="49"/>
      <c r="C250" s="65" t="s">
        <v>365</v>
      </c>
      <c r="D250" s="66">
        <v>0</v>
      </c>
      <c r="E250" s="66">
        <v>0</v>
      </c>
      <c r="F250" s="66">
        <v>0</v>
      </c>
      <c r="G250" s="66">
        <v>0</v>
      </c>
      <c r="H250" s="49"/>
      <c r="I250" s="49"/>
      <c r="J250" s="49"/>
      <c r="K250" s="49"/>
    </row>
    <row r="251" spans="1:11" ht="14.1" customHeight="1">
      <c r="A251" s="49"/>
      <c r="B251" s="49"/>
      <c r="C251" s="65" t="s">
        <v>364</v>
      </c>
      <c r="D251" s="66">
        <v>0</v>
      </c>
      <c r="E251" s="66">
        <v>0</v>
      </c>
      <c r="F251" s="66">
        <v>0</v>
      </c>
      <c r="G251" s="66">
        <v>0</v>
      </c>
      <c r="H251" s="49"/>
      <c r="I251" s="49"/>
      <c r="J251" s="49"/>
      <c r="K251" s="49"/>
    </row>
    <row r="252" spans="1:11" ht="14.1" customHeight="1">
      <c r="A252" s="49"/>
      <c r="B252" s="49"/>
      <c r="C252" s="67" t="s">
        <v>147</v>
      </c>
      <c r="D252" s="66">
        <v>675000</v>
      </c>
      <c r="E252" s="66">
        <v>0</v>
      </c>
      <c r="F252" s="66">
        <v>400000</v>
      </c>
      <c r="G252" s="66">
        <v>400000</v>
      </c>
      <c r="H252" s="49"/>
      <c r="I252" s="49"/>
      <c r="J252" s="49"/>
      <c r="K252" s="49"/>
    </row>
    <row r="253" spans="1:11" ht="14.1" customHeight="1">
      <c r="A253" s="49"/>
      <c r="B253" s="49"/>
      <c r="C253" s="58" t="s">
        <v>1793</v>
      </c>
      <c r="D253" s="1246" t="s">
        <v>1794</v>
      </c>
      <c r="E253" s="1247"/>
      <c r="F253" s="1247"/>
      <c r="G253" s="1247"/>
      <c r="H253" s="49"/>
      <c r="I253" s="49"/>
      <c r="J253" s="49"/>
      <c r="K253" s="49"/>
    </row>
    <row r="254" spans="1:11" ht="14.1" customHeight="1">
      <c r="A254" s="49"/>
      <c r="B254" s="49"/>
      <c r="C254" s="59" t="s">
        <v>393</v>
      </c>
      <c r="D254" s="1258" t="s">
        <v>1795</v>
      </c>
      <c r="E254" s="1259"/>
      <c r="F254" s="1259"/>
      <c r="G254" s="1259"/>
      <c r="H254" s="49"/>
      <c r="I254" s="49"/>
      <c r="J254" s="49"/>
      <c r="K254" s="49"/>
    </row>
    <row r="255" spans="1:11" ht="14.1" customHeight="1">
      <c r="A255" s="49"/>
      <c r="B255" s="49"/>
      <c r="C255" s="60" t="s">
        <v>392</v>
      </c>
      <c r="D255" s="1254" t="s">
        <v>1794</v>
      </c>
      <c r="E255" s="1255"/>
      <c r="F255" s="1255"/>
      <c r="G255" s="1255"/>
      <c r="H255" s="49"/>
      <c r="I255" s="49"/>
      <c r="J255" s="49"/>
      <c r="K255" s="49"/>
    </row>
    <row r="256" spans="1:11" ht="14.1" customHeight="1">
      <c r="A256" s="49"/>
      <c r="B256" s="49"/>
      <c r="C256" s="60" t="s">
        <v>15</v>
      </c>
      <c r="D256" s="1254" t="s">
        <v>40</v>
      </c>
      <c r="E256" s="1255"/>
      <c r="F256" s="1255"/>
      <c r="G256" s="1255"/>
      <c r="H256" s="49"/>
      <c r="I256" s="49"/>
      <c r="J256" s="49"/>
      <c r="K256" s="49"/>
    </row>
    <row r="257" spans="1:11" ht="15" customHeight="1">
      <c r="A257" s="49"/>
      <c r="B257" s="49"/>
      <c r="C257" s="61"/>
      <c r="D257" s="62">
        <v>2021</v>
      </c>
      <c r="E257" s="62">
        <v>2022</v>
      </c>
      <c r="F257" s="62">
        <v>2023</v>
      </c>
      <c r="G257" s="62">
        <v>2024</v>
      </c>
      <c r="H257" s="49"/>
      <c r="I257" s="49"/>
      <c r="J257" s="49"/>
      <c r="K257" s="49"/>
    </row>
    <row r="258" spans="1:11" ht="15" customHeight="1">
      <c r="A258" s="49"/>
      <c r="B258" s="49"/>
      <c r="C258" s="63"/>
      <c r="D258" s="64" t="s">
        <v>7</v>
      </c>
      <c r="E258" s="64" t="s">
        <v>8</v>
      </c>
      <c r="F258" s="64" t="s">
        <v>8</v>
      </c>
      <c r="G258" s="64" t="s">
        <v>8</v>
      </c>
      <c r="H258" s="49"/>
      <c r="I258" s="49"/>
      <c r="J258" s="49"/>
      <c r="K258" s="49"/>
    </row>
    <row r="259" spans="1:11" ht="14.1" customHeight="1">
      <c r="A259" s="49"/>
      <c r="B259" s="49"/>
      <c r="C259" s="53" t="s">
        <v>16</v>
      </c>
      <c r="D259" s="57" t="s">
        <v>361</v>
      </c>
      <c r="E259" s="57" t="s">
        <v>411</v>
      </c>
      <c r="F259" s="57" t="s">
        <v>385</v>
      </c>
      <c r="G259" s="57" t="s">
        <v>385</v>
      </c>
      <c r="H259" s="49"/>
      <c r="I259" s="49"/>
      <c r="J259" s="49"/>
      <c r="K259" s="49"/>
    </row>
    <row r="260" spans="1:11" ht="14.1" customHeight="1">
      <c r="A260" s="49"/>
      <c r="B260" s="49"/>
      <c r="C260" s="53" t="s">
        <v>506</v>
      </c>
      <c r="D260" s="57" t="s">
        <v>385</v>
      </c>
      <c r="E260" s="57" t="s">
        <v>737</v>
      </c>
      <c r="F260" s="57" t="s">
        <v>385</v>
      </c>
      <c r="G260" s="57" t="s">
        <v>385</v>
      </c>
      <c r="H260" s="49"/>
      <c r="I260" s="49"/>
      <c r="J260" s="49"/>
      <c r="K260" s="49"/>
    </row>
    <row r="261" spans="1:11" ht="14.1" customHeight="1">
      <c r="A261" s="49"/>
      <c r="B261" s="49"/>
      <c r="C261" s="53" t="s">
        <v>504</v>
      </c>
      <c r="D261" s="57" t="s">
        <v>385</v>
      </c>
      <c r="E261" s="57" t="s">
        <v>737</v>
      </c>
      <c r="F261" s="57" t="s">
        <v>385</v>
      </c>
      <c r="G261" s="57" t="s">
        <v>385</v>
      </c>
      <c r="H261" s="49"/>
      <c r="I261" s="49"/>
      <c r="J261" s="49"/>
      <c r="K261" s="49"/>
    </row>
    <row r="262" spans="1:11" ht="14.1" customHeight="1">
      <c r="A262" s="49"/>
      <c r="B262" s="49"/>
      <c r="C262" s="53" t="s">
        <v>388</v>
      </c>
      <c r="D262" s="57" t="s">
        <v>361</v>
      </c>
      <c r="E262" s="57" t="s">
        <v>361</v>
      </c>
      <c r="F262" s="57" t="s">
        <v>430</v>
      </c>
      <c r="G262" s="57" t="s">
        <v>361</v>
      </c>
      <c r="H262" s="49"/>
      <c r="I262" s="49"/>
      <c r="J262" s="49"/>
      <c r="K262" s="49"/>
    </row>
    <row r="263" spans="1:11" ht="14.1" customHeight="1">
      <c r="A263" s="49"/>
      <c r="B263" s="49"/>
      <c r="C263" s="53" t="s">
        <v>387</v>
      </c>
      <c r="D263" s="57" t="s">
        <v>361</v>
      </c>
      <c r="E263" s="57" t="s">
        <v>361</v>
      </c>
      <c r="F263" s="57" t="s">
        <v>430</v>
      </c>
      <c r="G263" s="57" t="s">
        <v>361</v>
      </c>
      <c r="H263" s="49"/>
      <c r="I263" s="49"/>
      <c r="J263" s="49"/>
      <c r="K263" s="49"/>
    </row>
    <row r="264" spans="1:11" ht="14.1" customHeight="1">
      <c r="A264" s="49"/>
      <c r="B264" s="49"/>
      <c r="C264" s="53" t="s">
        <v>22</v>
      </c>
      <c r="D264" s="57" t="s">
        <v>361</v>
      </c>
      <c r="E264" s="57" t="s">
        <v>361</v>
      </c>
      <c r="F264" s="57" t="s">
        <v>430</v>
      </c>
      <c r="G264" s="57" t="s">
        <v>361</v>
      </c>
      <c r="H264" s="49"/>
      <c r="I264" s="49"/>
      <c r="J264" s="49"/>
      <c r="K264" s="49"/>
    </row>
    <row r="265" spans="1:11" ht="14.1" customHeight="1">
      <c r="A265" s="49"/>
      <c r="B265" s="49"/>
      <c r="C265" s="1256" t="s">
        <v>384</v>
      </c>
      <c r="D265" s="1257"/>
      <c r="E265" s="1257"/>
      <c r="F265" s="1257"/>
      <c r="G265" s="1257"/>
      <c r="H265" s="49"/>
      <c r="I265" s="49"/>
      <c r="J265" s="49"/>
      <c r="K265" s="49"/>
    </row>
    <row r="266" spans="1:11" ht="14.1" customHeight="1">
      <c r="A266" s="49"/>
      <c r="B266" s="49"/>
      <c r="C266" s="61"/>
      <c r="D266" s="62">
        <v>2021</v>
      </c>
      <c r="E266" s="62">
        <v>2022</v>
      </c>
      <c r="F266" s="62">
        <v>2023</v>
      </c>
      <c r="G266" s="62">
        <v>2024</v>
      </c>
      <c r="H266" s="49"/>
      <c r="I266" s="49"/>
      <c r="J266" s="49"/>
      <c r="K266" s="49"/>
    </row>
    <row r="267" spans="1:11" ht="14.1" customHeight="1">
      <c r="A267" s="49"/>
      <c r="B267" s="49"/>
      <c r="C267" s="63"/>
      <c r="D267" s="64" t="s">
        <v>7</v>
      </c>
      <c r="E267" s="64" t="s">
        <v>8</v>
      </c>
      <c r="F267" s="64" t="s">
        <v>8</v>
      </c>
      <c r="G267" s="64" t="s">
        <v>8</v>
      </c>
      <c r="H267" s="49"/>
      <c r="I267" s="49"/>
      <c r="J267" s="49"/>
      <c r="K267" s="49"/>
    </row>
    <row r="268" spans="1:11" ht="14.1" customHeight="1">
      <c r="A268" s="49"/>
      <c r="B268" s="49"/>
      <c r="C268" s="65" t="s">
        <v>381</v>
      </c>
      <c r="D268" s="66">
        <v>0</v>
      </c>
      <c r="E268" s="66">
        <v>0</v>
      </c>
      <c r="F268" s="66">
        <v>0</v>
      </c>
      <c r="G268" s="66">
        <v>0</v>
      </c>
      <c r="H268" s="49"/>
      <c r="I268" s="49"/>
      <c r="J268" s="49"/>
      <c r="K268" s="49"/>
    </row>
    <row r="269" spans="1:11" ht="14.1" customHeight="1">
      <c r="A269" s="49"/>
      <c r="B269" s="49"/>
      <c r="C269" s="65" t="s">
        <v>370</v>
      </c>
      <c r="D269" s="66">
        <v>0</v>
      </c>
      <c r="E269" s="66">
        <v>0</v>
      </c>
      <c r="F269" s="66">
        <v>0</v>
      </c>
      <c r="G269" s="66">
        <v>0</v>
      </c>
      <c r="H269" s="49"/>
      <c r="I269" s="49"/>
      <c r="J269" s="49"/>
      <c r="K269" s="49"/>
    </row>
    <row r="270" spans="1:11" ht="14.1" customHeight="1">
      <c r="A270" s="49"/>
      <c r="B270" s="49"/>
      <c r="C270" s="65" t="s">
        <v>374</v>
      </c>
      <c r="D270" s="66">
        <v>0</v>
      </c>
      <c r="E270" s="66">
        <v>0</v>
      </c>
      <c r="F270" s="66">
        <v>0</v>
      </c>
      <c r="G270" s="66">
        <v>0</v>
      </c>
      <c r="H270" s="49"/>
      <c r="I270" s="49"/>
      <c r="J270" s="49"/>
      <c r="K270" s="49"/>
    </row>
    <row r="271" spans="1:11" ht="14.1" customHeight="1">
      <c r="A271" s="49"/>
      <c r="B271" s="49"/>
      <c r="C271" s="65" t="s">
        <v>380</v>
      </c>
      <c r="D271" s="66">
        <v>0</v>
      </c>
      <c r="E271" s="66">
        <v>0</v>
      </c>
      <c r="F271" s="66">
        <v>0</v>
      </c>
      <c r="G271" s="66">
        <v>0</v>
      </c>
      <c r="H271" s="49"/>
      <c r="I271" s="49"/>
      <c r="J271" s="49"/>
      <c r="K271" s="49"/>
    </row>
    <row r="272" spans="1:11" ht="14.1" customHeight="1">
      <c r="A272" s="49"/>
      <c r="B272" s="49"/>
      <c r="C272" s="65" t="s">
        <v>370</v>
      </c>
      <c r="D272" s="66">
        <v>0</v>
      </c>
      <c r="E272" s="66">
        <v>0</v>
      </c>
      <c r="F272" s="66">
        <v>0</v>
      </c>
      <c r="G272" s="66">
        <v>0</v>
      </c>
      <c r="H272" s="49"/>
      <c r="I272" s="49"/>
      <c r="J272" s="49"/>
      <c r="K272" s="49"/>
    </row>
    <row r="273" spans="1:11" ht="14.1" customHeight="1">
      <c r="A273" s="49"/>
      <c r="B273" s="49"/>
      <c r="C273" s="65" t="s">
        <v>374</v>
      </c>
      <c r="D273" s="66">
        <v>0</v>
      </c>
      <c r="E273" s="66">
        <v>0</v>
      </c>
      <c r="F273" s="66">
        <v>0</v>
      </c>
      <c r="G273" s="66">
        <v>0</v>
      </c>
      <c r="H273" s="49"/>
      <c r="I273" s="49"/>
      <c r="J273" s="49"/>
      <c r="K273" s="49"/>
    </row>
    <row r="274" spans="1:11" ht="14.1" customHeight="1">
      <c r="A274" s="49"/>
      <c r="B274" s="49"/>
      <c r="C274" s="65" t="s">
        <v>379</v>
      </c>
      <c r="D274" s="66">
        <v>0</v>
      </c>
      <c r="E274" s="66">
        <v>0</v>
      </c>
      <c r="F274" s="66">
        <v>0</v>
      </c>
      <c r="G274" s="66">
        <v>0</v>
      </c>
      <c r="H274" s="49"/>
      <c r="I274" s="49"/>
      <c r="J274" s="49"/>
      <c r="K274" s="49"/>
    </row>
    <row r="275" spans="1:11" ht="14.1" customHeight="1">
      <c r="A275" s="49"/>
      <c r="B275" s="49"/>
      <c r="C275" s="65" t="s">
        <v>370</v>
      </c>
      <c r="D275" s="66">
        <v>0</v>
      </c>
      <c r="E275" s="66">
        <v>0</v>
      </c>
      <c r="F275" s="66">
        <v>0</v>
      </c>
      <c r="G275" s="66">
        <v>0</v>
      </c>
      <c r="H275" s="49"/>
      <c r="I275" s="49"/>
      <c r="J275" s="49"/>
      <c r="K275" s="49"/>
    </row>
    <row r="276" spans="1:11" ht="14.1" customHeight="1">
      <c r="A276" s="49"/>
      <c r="B276" s="49"/>
      <c r="C276" s="65" t="s">
        <v>374</v>
      </c>
      <c r="D276" s="66">
        <v>0</v>
      </c>
      <c r="E276" s="66">
        <v>0</v>
      </c>
      <c r="F276" s="66">
        <v>0</v>
      </c>
      <c r="G276" s="66">
        <v>0</v>
      </c>
      <c r="H276" s="49"/>
      <c r="I276" s="49"/>
      <c r="J276" s="49"/>
      <c r="K276" s="49"/>
    </row>
    <row r="277" spans="1:11" ht="14.1" customHeight="1">
      <c r="A277" s="49"/>
      <c r="B277" s="49"/>
      <c r="C277" s="65" t="s">
        <v>378</v>
      </c>
      <c r="D277" s="66">
        <v>0</v>
      </c>
      <c r="E277" s="66">
        <v>0</v>
      </c>
      <c r="F277" s="66">
        <v>0</v>
      </c>
      <c r="G277" s="66">
        <v>0</v>
      </c>
      <c r="H277" s="49"/>
      <c r="I277" s="49"/>
      <c r="J277" s="49"/>
      <c r="K277" s="49"/>
    </row>
    <row r="278" spans="1:11" ht="14.1" customHeight="1">
      <c r="A278" s="49"/>
      <c r="B278" s="49"/>
      <c r="C278" s="65" t="s">
        <v>370</v>
      </c>
      <c r="D278" s="66">
        <v>0</v>
      </c>
      <c r="E278" s="66">
        <v>0</v>
      </c>
      <c r="F278" s="66">
        <v>0</v>
      </c>
      <c r="G278" s="66">
        <v>0</v>
      </c>
      <c r="H278" s="49"/>
      <c r="I278" s="49"/>
      <c r="J278" s="49"/>
      <c r="K278" s="49"/>
    </row>
    <row r="279" spans="1:11" ht="14.1" customHeight="1">
      <c r="A279" s="49"/>
      <c r="B279" s="49"/>
      <c r="C279" s="65" t="s">
        <v>374</v>
      </c>
      <c r="D279" s="66">
        <v>0</v>
      </c>
      <c r="E279" s="66">
        <v>0</v>
      </c>
      <c r="F279" s="66">
        <v>0</v>
      </c>
      <c r="G279" s="66">
        <v>0</v>
      </c>
      <c r="H279" s="49"/>
      <c r="I279" s="49"/>
      <c r="J279" s="49"/>
      <c r="K279" s="49"/>
    </row>
    <row r="280" spans="1:11" ht="14.1" customHeight="1">
      <c r="A280" s="49"/>
      <c r="B280" s="49"/>
      <c r="C280" s="65" t="s">
        <v>383</v>
      </c>
      <c r="D280" s="66">
        <v>0</v>
      </c>
      <c r="E280" s="66">
        <v>0</v>
      </c>
      <c r="F280" s="66">
        <v>0</v>
      </c>
      <c r="G280" s="66">
        <v>0</v>
      </c>
      <c r="H280" s="49"/>
      <c r="I280" s="49"/>
      <c r="J280" s="49"/>
      <c r="K280" s="49"/>
    </row>
    <row r="281" spans="1:11" ht="14.1" customHeight="1">
      <c r="A281" s="49"/>
      <c r="B281" s="49"/>
      <c r="C281" s="65" t="s">
        <v>370</v>
      </c>
      <c r="D281" s="66">
        <v>0</v>
      </c>
      <c r="E281" s="66">
        <v>0</v>
      </c>
      <c r="F281" s="66">
        <v>0</v>
      </c>
      <c r="G281" s="66">
        <v>0</v>
      </c>
      <c r="H281" s="49"/>
      <c r="I281" s="49"/>
      <c r="J281" s="49"/>
      <c r="K281" s="49"/>
    </row>
    <row r="282" spans="1:11" ht="14.1" customHeight="1">
      <c r="A282" s="49"/>
      <c r="B282" s="49"/>
      <c r="C282" s="65" t="s">
        <v>374</v>
      </c>
      <c r="D282" s="66">
        <v>0</v>
      </c>
      <c r="E282" s="66">
        <v>0</v>
      </c>
      <c r="F282" s="66">
        <v>0</v>
      </c>
      <c r="G282" s="66">
        <v>0</v>
      </c>
      <c r="H282" s="49"/>
      <c r="I282" s="49"/>
      <c r="J282" s="49"/>
      <c r="K282" s="49"/>
    </row>
    <row r="283" spans="1:11" ht="14.1" customHeight="1">
      <c r="A283" s="49"/>
      <c r="B283" s="49"/>
      <c r="C283" s="65" t="s">
        <v>376</v>
      </c>
      <c r="D283" s="66">
        <v>0</v>
      </c>
      <c r="E283" s="66">
        <v>0</v>
      </c>
      <c r="F283" s="66">
        <v>0</v>
      </c>
      <c r="G283" s="66">
        <v>0</v>
      </c>
      <c r="H283" s="49"/>
      <c r="I283" s="49"/>
      <c r="J283" s="49"/>
      <c r="K283" s="49"/>
    </row>
    <row r="284" spans="1:11" ht="14.1" customHeight="1">
      <c r="A284" s="49"/>
      <c r="B284" s="49"/>
      <c r="C284" s="65" t="s">
        <v>370</v>
      </c>
      <c r="D284" s="66">
        <v>0</v>
      </c>
      <c r="E284" s="66">
        <v>0</v>
      </c>
      <c r="F284" s="66">
        <v>0</v>
      </c>
      <c r="G284" s="66">
        <v>0</v>
      </c>
      <c r="H284" s="49"/>
      <c r="I284" s="49"/>
      <c r="J284" s="49"/>
      <c r="K284" s="49"/>
    </row>
    <row r="285" spans="1:11" ht="14.1" customHeight="1">
      <c r="A285" s="49"/>
      <c r="B285" s="49"/>
      <c r="C285" s="65" t="s">
        <v>374</v>
      </c>
      <c r="D285" s="66">
        <v>0</v>
      </c>
      <c r="E285" s="66">
        <v>0</v>
      </c>
      <c r="F285" s="66">
        <v>0</v>
      </c>
      <c r="G285" s="66">
        <v>0</v>
      </c>
      <c r="H285" s="49"/>
      <c r="I285" s="49"/>
      <c r="J285" s="49"/>
      <c r="K285" s="49"/>
    </row>
    <row r="286" spans="1:11" ht="14.1" customHeight="1">
      <c r="A286" s="49"/>
      <c r="B286" s="49"/>
      <c r="C286" s="65" t="s">
        <v>375</v>
      </c>
      <c r="D286" s="66">
        <v>0</v>
      </c>
      <c r="E286" s="66">
        <v>0</v>
      </c>
      <c r="F286" s="66">
        <v>0</v>
      </c>
      <c r="G286" s="66">
        <v>0</v>
      </c>
      <c r="H286" s="49"/>
      <c r="I286" s="49"/>
      <c r="J286" s="49"/>
      <c r="K286" s="49"/>
    </row>
    <row r="287" spans="1:11" ht="14.1" customHeight="1">
      <c r="A287" s="49"/>
      <c r="B287" s="49"/>
      <c r="C287" s="65" t="s">
        <v>370</v>
      </c>
      <c r="D287" s="66">
        <v>0</v>
      </c>
      <c r="E287" s="66">
        <v>0</v>
      </c>
      <c r="F287" s="66">
        <v>0</v>
      </c>
      <c r="G287" s="66">
        <v>0</v>
      </c>
      <c r="H287" s="49"/>
      <c r="I287" s="49"/>
      <c r="J287" s="49"/>
      <c r="K287" s="49"/>
    </row>
    <row r="288" spans="1:11" ht="14.1" customHeight="1">
      <c r="A288" s="49"/>
      <c r="B288" s="49"/>
      <c r="C288" s="65" t="s">
        <v>374</v>
      </c>
      <c r="D288" s="66">
        <v>0</v>
      </c>
      <c r="E288" s="66">
        <v>0</v>
      </c>
      <c r="F288" s="66">
        <v>0</v>
      </c>
      <c r="G288" s="66">
        <v>0</v>
      </c>
      <c r="H288" s="49"/>
      <c r="I288" s="49"/>
      <c r="J288" s="49"/>
      <c r="K288" s="49"/>
    </row>
    <row r="289" spans="1:11" ht="14.1" customHeight="1">
      <c r="A289" s="49"/>
      <c r="B289" s="49"/>
      <c r="C289" s="65" t="s">
        <v>373</v>
      </c>
      <c r="D289" s="66">
        <v>0</v>
      </c>
      <c r="E289" s="66">
        <v>0</v>
      </c>
      <c r="F289" s="66">
        <v>0</v>
      </c>
      <c r="G289" s="66">
        <v>0</v>
      </c>
      <c r="H289" s="49"/>
      <c r="I289" s="49"/>
      <c r="J289" s="49"/>
      <c r="K289" s="49"/>
    </row>
    <row r="290" spans="1:11" ht="14.1" customHeight="1">
      <c r="A290" s="49"/>
      <c r="B290" s="49"/>
      <c r="C290" s="65" t="s">
        <v>370</v>
      </c>
      <c r="D290" s="66">
        <v>0</v>
      </c>
      <c r="E290" s="66">
        <v>0</v>
      </c>
      <c r="F290" s="66">
        <v>0</v>
      </c>
      <c r="G290" s="66">
        <v>0</v>
      </c>
      <c r="H290" s="49"/>
      <c r="I290" s="49"/>
      <c r="J290" s="49"/>
      <c r="K290" s="49"/>
    </row>
    <row r="291" spans="1:11" ht="14.1" customHeight="1">
      <c r="A291" s="49"/>
      <c r="B291" s="49"/>
      <c r="C291" s="65" t="s">
        <v>369</v>
      </c>
      <c r="D291" s="66">
        <v>0</v>
      </c>
      <c r="E291" s="66">
        <v>0</v>
      </c>
      <c r="F291" s="66">
        <v>0</v>
      </c>
      <c r="G291" s="66">
        <v>0</v>
      </c>
      <c r="H291" s="49"/>
      <c r="I291" s="49"/>
      <c r="J291" s="49"/>
      <c r="K291" s="49"/>
    </row>
    <row r="292" spans="1:11" ht="14.1" customHeight="1">
      <c r="A292" s="49"/>
      <c r="B292" s="49"/>
      <c r="C292" s="65" t="s">
        <v>368</v>
      </c>
      <c r="D292" s="66">
        <v>0</v>
      </c>
      <c r="E292" s="66">
        <v>0</v>
      </c>
      <c r="F292" s="66">
        <v>0</v>
      </c>
      <c r="G292" s="66">
        <v>0</v>
      </c>
      <c r="H292" s="49"/>
      <c r="I292" s="49"/>
      <c r="J292" s="49"/>
      <c r="K292" s="49"/>
    </row>
    <row r="293" spans="1:11" ht="14.1" customHeight="1">
      <c r="A293" s="49"/>
      <c r="B293" s="49"/>
      <c r="C293" s="65" t="s">
        <v>367</v>
      </c>
      <c r="D293" s="66">
        <v>0</v>
      </c>
      <c r="E293" s="66">
        <v>0</v>
      </c>
      <c r="F293" s="66">
        <v>0</v>
      </c>
      <c r="G293" s="66">
        <v>0</v>
      </c>
      <c r="H293" s="49"/>
      <c r="I293" s="49"/>
      <c r="J293" s="49"/>
      <c r="K293" s="49"/>
    </row>
    <row r="294" spans="1:11" ht="14.1" customHeight="1">
      <c r="A294" s="49"/>
      <c r="B294" s="49"/>
      <c r="C294" s="65" t="s">
        <v>366</v>
      </c>
      <c r="D294" s="66">
        <v>0</v>
      </c>
      <c r="E294" s="66">
        <v>0</v>
      </c>
      <c r="F294" s="66">
        <v>0</v>
      </c>
      <c r="G294" s="66">
        <v>0</v>
      </c>
      <c r="H294" s="49"/>
      <c r="I294" s="49"/>
      <c r="J294" s="49"/>
      <c r="K294" s="49"/>
    </row>
    <row r="295" spans="1:11" ht="14.1" customHeight="1">
      <c r="A295" s="49"/>
      <c r="B295" s="49"/>
      <c r="C295" s="65" t="s">
        <v>372</v>
      </c>
      <c r="D295" s="66">
        <v>0</v>
      </c>
      <c r="E295" s="66">
        <v>3000000</v>
      </c>
      <c r="F295" s="66">
        <v>0</v>
      </c>
      <c r="G295" s="66">
        <v>0</v>
      </c>
      <c r="H295" s="49"/>
      <c r="I295" s="49"/>
      <c r="J295" s="49"/>
      <c r="K295" s="49"/>
    </row>
    <row r="296" spans="1:11" ht="14.1" customHeight="1">
      <c r="A296" s="49"/>
      <c r="B296" s="49"/>
      <c r="C296" s="65" t="s">
        <v>370</v>
      </c>
      <c r="D296" s="66">
        <v>0</v>
      </c>
      <c r="E296" s="66">
        <v>3000000</v>
      </c>
      <c r="F296" s="66">
        <v>0</v>
      </c>
      <c r="G296" s="66">
        <v>0</v>
      </c>
      <c r="H296" s="49"/>
      <c r="I296" s="49"/>
      <c r="J296" s="49"/>
      <c r="K296" s="49"/>
    </row>
    <row r="297" spans="1:11" ht="14.1" customHeight="1">
      <c r="A297" s="49"/>
      <c r="B297" s="49"/>
      <c r="C297" s="65" t="s">
        <v>369</v>
      </c>
      <c r="D297" s="66">
        <v>0</v>
      </c>
      <c r="E297" s="66">
        <v>0</v>
      </c>
      <c r="F297" s="66">
        <v>0</v>
      </c>
      <c r="G297" s="66">
        <v>0</v>
      </c>
      <c r="H297" s="49"/>
      <c r="I297" s="49"/>
      <c r="J297" s="49"/>
      <c r="K297" s="49"/>
    </row>
    <row r="298" spans="1:11" ht="14.1" customHeight="1">
      <c r="A298" s="49"/>
      <c r="B298" s="49"/>
      <c r="C298" s="65" t="s">
        <v>368</v>
      </c>
      <c r="D298" s="66">
        <v>0</v>
      </c>
      <c r="E298" s="66">
        <v>0</v>
      </c>
      <c r="F298" s="66">
        <v>0</v>
      </c>
      <c r="G298" s="66">
        <v>0</v>
      </c>
      <c r="H298" s="49"/>
      <c r="I298" s="49"/>
      <c r="J298" s="49"/>
      <c r="K298" s="49"/>
    </row>
    <row r="299" spans="1:11" ht="14.1" customHeight="1">
      <c r="A299" s="49"/>
      <c r="B299" s="49"/>
      <c r="C299" s="65" t="s">
        <v>367</v>
      </c>
      <c r="D299" s="66">
        <v>0</v>
      </c>
      <c r="E299" s="66">
        <v>0</v>
      </c>
      <c r="F299" s="66">
        <v>0</v>
      </c>
      <c r="G299" s="66">
        <v>0</v>
      </c>
      <c r="H299" s="49"/>
      <c r="I299" s="49"/>
      <c r="J299" s="49"/>
      <c r="K299" s="49"/>
    </row>
    <row r="300" spans="1:11" ht="14.1" customHeight="1">
      <c r="A300" s="49"/>
      <c r="B300" s="49"/>
      <c r="C300" s="65" t="s">
        <v>366</v>
      </c>
      <c r="D300" s="66">
        <v>0</v>
      </c>
      <c r="E300" s="66">
        <v>0</v>
      </c>
      <c r="F300" s="66">
        <v>0</v>
      </c>
      <c r="G300" s="66">
        <v>0</v>
      </c>
      <c r="H300" s="49"/>
      <c r="I300" s="49"/>
      <c r="J300" s="49"/>
      <c r="K300" s="49"/>
    </row>
    <row r="301" spans="1:11" ht="14.1" customHeight="1">
      <c r="A301" s="49"/>
      <c r="B301" s="49"/>
      <c r="C301" s="65" t="s">
        <v>371</v>
      </c>
      <c r="D301" s="66">
        <v>0</v>
      </c>
      <c r="E301" s="66">
        <v>0</v>
      </c>
      <c r="F301" s="66">
        <v>0</v>
      </c>
      <c r="G301" s="66">
        <v>0</v>
      </c>
      <c r="H301" s="49"/>
      <c r="I301" s="49"/>
      <c r="J301" s="49"/>
      <c r="K301" s="49"/>
    </row>
    <row r="302" spans="1:11" ht="14.1" customHeight="1">
      <c r="A302" s="49"/>
      <c r="B302" s="49"/>
      <c r="C302" s="65" t="s">
        <v>370</v>
      </c>
      <c r="D302" s="66">
        <v>0</v>
      </c>
      <c r="E302" s="66">
        <v>0</v>
      </c>
      <c r="F302" s="66">
        <v>0</v>
      </c>
      <c r="G302" s="66">
        <v>0</v>
      </c>
      <c r="H302" s="49"/>
      <c r="I302" s="49"/>
      <c r="J302" s="49"/>
      <c r="K302" s="49"/>
    </row>
    <row r="303" spans="1:11" ht="14.1" customHeight="1">
      <c r="A303" s="49"/>
      <c r="B303" s="49"/>
      <c r="C303" s="65" t="s">
        <v>369</v>
      </c>
      <c r="D303" s="66">
        <v>0</v>
      </c>
      <c r="E303" s="66">
        <v>0</v>
      </c>
      <c r="F303" s="66">
        <v>0</v>
      </c>
      <c r="G303" s="66">
        <v>0</v>
      </c>
      <c r="H303" s="49"/>
      <c r="I303" s="49"/>
      <c r="J303" s="49"/>
      <c r="K303" s="49"/>
    </row>
    <row r="304" spans="1:11" ht="14.1" customHeight="1">
      <c r="A304" s="49"/>
      <c r="B304" s="49"/>
      <c r="C304" s="65" t="s">
        <v>368</v>
      </c>
      <c r="D304" s="66">
        <v>0</v>
      </c>
      <c r="E304" s="66">
        <v>0</v>
      </c>
      <c r="F304" s="66">
        <v>0</v>
      </c>
      <c r="G304" s="66">
        <v>0</v>
      </c>
      <c r="H304" s="49"/>
      <c r="I304" s="49"/>
      <c r="J304" s="49"/>
      <c r="K304" s="49"/>
    </row>
    <row r="305" spans="1:11" ht="14.1" customHeight="1">
      <c r="A305" s="49"/>
      <c r="B305" s="49"/>
      <c r="C305" s="65" t="s">
        <v>367</v>
      </c>
      <c r="D305" s="66">
        <v>0</v>
      </c>
      <c r="E305" s="66">
        <v>0</v>
      </c>
      <c r="F305" s="66">
        <v>0</v>
      </c>
      <c r="G305" s="66">
        <v>0</v>
      </c>
      <c r="H305" s="49"/>
      <c r="I305" s="49"/>
      <c r="J305" s="49"/>
      <c r="K305" s="49"/>
    </row>
    <row r="306" spans="1:11" ht="14.1" customHeight="1">
      <c r="A306" s="49"/>
      <c r="B306" s="49"/>
      <c r="C306" s="65" t="s">
        <v>366</v>
      </c>
      <c r="D306" s="66">
        <v>0</v>
      </c>
      <c r="E306" s="66">
        <v>0</v>
      </c>
      <c r="F306" s="66">
        <v>0</v>
      </c>
      <c r="G306" s="66">
        <v>0</v>
      </c>
      <c r="H306" s="49"/>
      <c r="I306" s="49"/>
      <c r="J306" s="49"/>
      <c r="K306" s="49"/>
    </row>
    <row r="307" spans="1:11" ht="14.1" customHeight="1">
      <c r="A307" s="49"/>
      <c r="B307" s="49"/>
      <c r="C307" s="65" t="s">
        <v>365</v>
      </c>
      <c r="D307" s="66">
        <v>0</v>
      </c>
      <c r="E307" s="66">
        <v>0</v>
      </c>
      <c r="F307" s="66">
        <v>0</v>
      </c>
      <c r="G307" s="66">
        <v>0</v>
      </c>
      <c r="H307" s="49"/>
      <c r="I307" s="49"/>
      <c r="J307" s="49"/>
      <c r="K307" s="49"/>
    </row>
    <row r="308" spans="1:11" ht="14.1" customHeight="1">
      <c r="A308" s="49"/>
      <c r="B308" s="49"/>
      <c r="C308" s="65" t="s">
        <v>364</v>
      </c>
      <c r="D308" s="66">
        <v>0</v>
      </c>
      <c r="E308" s="66">
        <v>0</v>
      </c>
      <c r="F308" s="66">
        <v>0</v>
      </c>
      <c r="G308" s="66">
        <v>0</v>
      </c>
      <c r="H308" s="49"/>
      <c r="I308" s="49"/>
      <c r="J308" s="49"/>
      <c r="K308" s="49"/>
    </row>
    <row r="309" spans="1:11" ht="14.1" customHeight="1">
      <c r="A309" s="49"/>
      <c r="B309" s="49"/>
      <c r="C309" s="67" t="s">
        <v>147</v>
      </c>
      <c r="D309" s="66">
        <v>0</v>
      </c>
      <c r="E309" s="66">
        <v>3000000</v>
      </c>
      <c r="F309" s="66">
        <v>0</v>
      </c>
      <c r="G309" s="66">
        <v>0</v>
      </c>
      <c r="H309" s="49"/>
      <c r="I309" s="49"/>
      <c r="J309" s="49"/>
      <c r="K309" s="49"/>
    </row>
    <row r="310" spans="1:11" ht="15" customHeight="1">
      <c r="A310" s="49"/>
      <c r="B310" s="49"/>
      <c r="C310" s="68" t="s">
        <v>361</v>
      </c>
      <c r="D310" s="69" t="s">
        <v>361</v>
      </c>
      <c r="E310" s="69" t="s">
        <v>361</v>
      </c>
      <c r="F310" s="69" t="s">
        <v>361</v>
      </c>
      <c r="G310" s="69" t="s">
        <v>361</v>
      </c>
      <c r="H310" s="49"/>
      <c r="I310" s="49"/>
      <c r="J310" s="49"/>
      <c r="K310" s="49"/>
    </row>
    <row r="311" spans="1:11" ht="15" customHeight="1">
      <c r="A311" s="49"/>
      <c r="B311" s="49"/>
      <c r="C311" s="52" t="s">
        <v>382</v>
      </c>
      <c r="D311" s="70">
        <v>55900000</v>
      </c>
      <c r="E311" s="70">
        <v>54120000</v>
      </c>
      <c r="F311" s="70">
        <v>54000000</v>
      </c>
      <c r="G311" s="70">
        <v>55500000</v>
      </c>
      <c r="H311" s="49"/>
      <c r="I311" s="49"/>
      <c r="J311" s="49"/>
      <c r="K311" s="49"/>
    </row>
    <row r="312" spans="1:11" ht="15" customHeight="1">
      <c r="A312" s="49"/>
      <c r="B312" s="49"/>
      <c r="C312" s="53" t="s">
        <v>381</v>
      </c>
      <c r="D312" s="71">
        <v>35000000</v>
      </c>
      <c r="E312" s="71">
        <v>35000000</v>
      </c>
      <c r="F312" s="71">
        <v>35000000</v>
      </c>
      <c r="G312" s="71">
        <v>35000000</v>
      </c>
      <c r="H312" s="49"/>
      <c r="I312" s="49"/>
      <c r="J312" s="49"/>
      <c r="K312" s="49"/>
    </row>
    <row r="313" spans="1:11" ht="15" customHeight="1">
      <c r="A313" s="49"/>
      <c r="B313" s="49"/>
      <c r="C313" s="53" t="s">
        <v>370</v>
      </c>
      <c r="D313" s="71">
        <v>35000000</v>
      </c>
      <c r="E313" s="71">
        <v>35000000</v>
      </c>
      <c r="F313" s="71">
        <v>35000000</v>
      </c>
      <c r="G313" s="71">
        <v>35000000</v>
      </c>
      <c r="H313" s="49"/>
      <c r="I313" s="49"/>
      <c r="J313" s="49"/>
      <c r="K313" s="49"/>
    </row>
    <row r="314" spans="1:11" ht="15" customHeight="1">
      <c r="A314" s="49"/>
      <c r="B314" s="49"/>
      <c r="C314" s="53" t="s">
        <v>374</v>
      </c>
      <c r="D314" s="71">
        <v>0</v>
      </c>
      <c r="E314" s="71">
        <v>0</v>
      </c>
      <c r="F314" s="71">
        <v>0</v>
      </c>
      <c r="G314" s="71">
        <v>0</v>
      </c>
      <c r="H314" s="49"/>
      <c r="I314" s="49"/>
      <c r="J314" s="49"/>
      <c r="K314" s="49"/>
    </row>
    <row r="315" spans="1:11" ht="15" customHeight="1">
      <c r="A315" s="49"/>
      <c r="B315" s="49"/>
      <c r="C315" s="53" t="s">
        <v>380</v>
      </c>
      <c r="D315" s="71">
        <v>6000000</v>
      </c>
      <c r="E315" s="71">
        <v>6000000</v>
      </c>
      <c r="F315" s="71">
        <v>6000000</v>
      </c>
      <c r="G315" s="71">
        <v>6000000</v>
      </c>
      <c r="H315" s="49"/>
      <c r="I315" s="49"/>
      <c r="J315" s="49"/>
      <c r="K315" s="49"/>
    </row>
    <row r="316" spans="1:11" ht="15" customHeight="1">
      <c r="A316" s="49"/>
      <c r="B316" s="49"/>
      <c r="C316" s="53" t="s">
        <v>370</v>
      </c>
      <c r="D316" s="71">
        <v>6000000</v>
      </c>
      <c r="E316" s="71">
        <v>6000000</v>
      </c>
      <c r="F316" s="71">
        <v>6000000</v>
      </c>
      <c r="G316" s="71">
        <v>6000000</v>
      </c>
      <c r="H316" s="49"/>
      <c r="I316" s="49"/>
      <c r="J316" s="49"/>
      <c r="K316" s="49"/>
    </row>
    <row r="317" spans="1:11" ht="15" customHeight="1">
      <c r="A317" s="49"/>
      <c r="B317" s="49"/>
      <c r="C317" s="53" t="s">
        <v>374</v>
      </c>
      <c r="D317" s="71">
        <v>0</v>
      </c>
      <c r="E317" s="71">
        <v>0</v>
      </c>
      <c r="F317" s="71">
        <v>0</v>
      </c>
      <c r="G317" s="71">
        <v>0</v>
      </c>
      <c r="H317" s="49"/>
      <c r="I317" s="49"/>
      <c r="J317" s="49"/>
      <c r="K317" s="49"/>
    </row>
    <row r="318" spans="1:11" ht="15" customHeight="1">
      <c r="A318" s="49"/>
      <c r="B318" s="49"/>
      <c r="C318" s="53" t="s">
        <v>379</v>
      </c>
      <c r="D318" s="71">
        <v>10460000</v>
      </c>
      <c r="E318" s="71">
        <v>9880000</v>
      </c>
      <c r="F318" s="71">
        <v>11760000</v>
      </c>
      <c r="G318" s="71">
        <v>13260000</v>
      </c>
      <c r="H318" s="49"/>
      <c r="I318" s="49"/>
      <c r="J318" s="49"/>
      <c r="K318" s="49"/>
    </row>
    <row r="319" spans="1:11" ht="15" customHeight="1">
      <c r="A319" s="49"/>
      <c r="B319" s="49"/>
      <c r="C319" s="53" t="s">
        <v>370</v>
      </c>
      <c r="D319" s="71">
        <v>10460000</v>
      </c>
      <c r="E319" s="71">
        <v>9880000</v>
      </c>
      <c r="F319" s="71">
        <v>11760000</v>
      </c>
      <c r="G319" s="71">
        <v>13260000</v>
      </c>
      <c r="H319" s="49"/>
      <c r="I319" s="49"/>
      <c r="J319" s="49"/>
      <c r="K319" s="49"/>
    </row>
    <row r="320" spans="1:11" ht="15" customHeight="1">
      <c r="A320" s="49"/>
      <c r="B320" s="49"/>
      <c r="C320" s="53" t="s">
        <v>374</v>
      </c>
      <c r="D320" s="71">
        <v>0</v>
      </c>
      <c r="E320" s="71">
        <v>0</v>
      </c>
      <c r="F320" s="71">
        <v>0</v>
      </c>
      <c r="G320" s="71">
        <v>0</v>
      </c>
      <c r="H320" s="49"/>
      <c r="I320" s="49"/>
      <c r="J320" s="49"/>
      <c r="K320" s="49"/>
    </row>
    <row r="321" spans="1:11" ht="15" customHeight="1">
      <c r="A321" s="49"/>
      <c r="B321" s="49"/>
      <c r="C321" s="53" t="s">
        <v>378</v>
      </c>
      <c r="D321" s="71">
        <v>0</v>
      </c>
      <c r="E321" s="71">
        <v>0</v>
      </c>
      <c r="F321" s="71">
        <v>0</v>
      </c>
      <c r="G321" s="71">
        <v>0</v>
      </c>
      <c r="H321" s="49"/>
      <c r="I321" s="49"/>
      <c r="J321" s="49"/>
      <c r="K321" s="49"/>
    </row>
    <row r="322" spans="1:11" ht="15" customHeight="1">
      <c r="A322" s="49"/>
      <c r="B322" s="49"/>
      <c r="C322" s="53" t="s">
        <v>370</v>
      </c>
      <c r="D322" s="71">
        <v>0</v>
      </c>
      <c r="E322" s="71">
        <v>0</v>
      </c>
      <c r="F322" s="71">
        <v>0</v>
      </c>
      <c r="G322" s="71">
        <v>0</v>
      </c>
      <c r="H322" s="49"/>
      <c r="I322" s="49"/>
      <c r="J322" s="49"/>
      <c r="K322" s="49"/>
    </row>
    <row r="323" spans="1:11" ht="15" customHeight="1">
      <c r="A323" s="49"/>
      <c r="B323" s="49"/>
      <c r="C323" s="53" t="s">
        <v>374</v>
      </c>
      <c r="D323" s="71">
        <v>0</v>
      </c>
      <c r="E323" s="71">
        <v>0</v>
      </c>
      <c r="F323" s="71">
        <v>0</v>
      </c>
      <c r="G323" s="71">
        <v>0</v>
      </c>
      <c r="H323" s="49"/>
      <c r="I323" s="49"/>
      <c r="J323" s="49"/>
      <c r="K323" s="49"/>
    </row>
    <row r="324" spans="1:11" ht="20.100000000000001" customHeight="1">
      <c r="A324" s="49"/>
      <c r="B324" s="49"/>
      <c r="C324" s="53" t="s">
        <v>377</v>
      </c>
      <c r="D324" s="73">
        <v>0</v>
      </c>
      <c r="E324" s="73">
        <v>0</v>
      </c>
      <c r="F324" s="73">
        <v>0</v>
      </c>
      <c r="G324" s="73">
        <v>0</v>
      </c>
      <c r="H324" s="49"/>
      <c r="I324" s="49"/>
      <c r="J324" s="49"/>
      <c r="K324" s="49"/>
    </row>
    <row r="325" spans="1:11" ht="15" customHeight="1">
      <c r="A325" s="49"/>
      <c r="B325" s="49"/>
      <c r="C325" s="53" t="s">
        <v>370</v>
      </c>
      <c r="D325" s="71">
        <v>0</v>
      </c>
      <c r="E325" s="71">
        <v>0</v>
      </c>
      <c r="F325" s="71">
        <v>0</v>
      </c>
      <c r="G325" s="71">
        <v>0</v>
      </c>
      <c r="H325" s="49"/>
      <c r="I325" s="49"/>
      <c r="J325" s="49"/>
      <c r="K325" s="49"/>
    </row>
    <row r="326" spans="1:11" ht="15" customHeight="1">
      <c r="A326" s="49"/>
      <c r="B326" s="49"/>
      <c r="C326" s="53" t="s">
        <v>374</v>
      </c>
      <c r="D326" s="71">
        <v>0</v>
      </c>
      <c r="E326" s="71">
        <v>0</v>
      </c>
      <c r="F326" s="71">
        <v>0</v>
      </c>
      <c r="G326" s="71">
        <v>0</v>
      </c>
      <c r="H326" s="49"/>
      <c r="I326" s="49"/>
      <c r="J326" s="49"/>
      <c r="K326" s="49"/>
    </row>
    <row r="327" spans="1:11" ht="15" customHeight="1">
      <c r="A327" s="49"/>
      <c r="B327" s="49"/>
      <c r="C327" s="53" t="s">
        <v>376</v>
      </c>
      <c r="D327" s="71">
        <v>0</v>
      </c>
      <c r="E327" s="71">
        <v>0</v>
      </c>
      <c r="F327" s="71">
        <v>0</v>
      </c>
      <c r="G327" s="71">
        <v>0</v>
      </c>
      <c r="H327" s="49"/>
      <c r="I327" s="49"/>
      <c r="J327" s="49"/>
      <c r="K327" s="49"/>
    </row>
    <row r="328" spans="1:11" ht="15" customHeight="1">
      <c r="A328" s="49"/>
      <c r="B328" s="49"/>
      <c r="C328" s="53" t="s">
        <v>370</v>
      </c>
      <c r="D328" s="71">
        <v>0</v>
      </c>
      <c r="E328" s="71">
        <v>0</v>
      </c>
      <c r="F328" s="71">
        <v>0</v>
      </c>
      <c r="G328" s="71">
        <v>0</v>
      </c>
      <c r="H328" s="49"/>
      <c r="I328" s="49"/>
      <c r="J328" s="49"/>
      <c r="K328" s="49"/>
    </row>
    <row r="329" spans="1:11" ht="15" customHeight="1">
      <c r="A329" s="49"/>
      <c r="B329" s="49"/>
      <c r="C329" s="53" t="s">
        <v>374</v>
      </c>
      <c r="D329" s="71">
        <v>0</v>
      </c>
      <c r="E329" s="71">
        <v>0</v>
      </c>
      <c r="F329" s="71">
        <v>0</v>
      </c>
      <c r="G329" s="71">
        <v>0</v>
      </c>
      <c r="H329" s="49"/>
      <c r="I329" s="49"/>
      <c r="J329" s="49"/>
      <c r="K329" s="49"/>
    </row>
    <row r="330" spans="1:11" ht="15" customHeight="1">
      <c r="A330" s="49"/>
      <c r="B330" s="49"/>
      <c r="C330" s="53" t="s">
        <v>375</v>
      </c>
      <c r="D330" s="71">
        <v>440000</v>
      </c>
      <c r="E330" s="71">
        <v>240000</v>
      </c>
      <c r="F330" s="71">
        <v>240000</v>
      </c>
      <c r="G330" s="71">
        <v>240000</v>
      </c>
      <c r="H330" s="49"/>
      <c r="I330" s="49"/>
      <c r="J330" s="49"/>
      <c r="K330" s="49"/>
    </row>
    <row r="331" spans="1:11" ht="15" customHeight="1">
      <c r="A331" s="49"/>
      <c r="B331" s="49"/>
      <c r="C331" s="53" t="s">
        <v>370</v>
      </c>
      <c r="D331" s="71">
        <v>440000</v>
      </c>
      <c r="E331" s="71">
        <v>240000</v>
      </c>
      <c r="F331" s="71">
        <v>240000</v>
      </c>
      <c r="G331" s="71">
        <v>240000</v>
      </c>
      <c r="H331" s="49"/>
      <c r="I331" s="49"/>
      <c r="J331" s="49"/>
      <c r="K331" s="49"/>
    </row>
    <row r="332" spans="1:11" ht="15" customHeight="1">
      <c r="A332" s="49"/>
      <c r="B332" s="49"/>
      <c r="C332" s="53" t="s">
        <v>374</v>
      </c>
      <c r="D332" s="71">
        <v>0</v>
      </c>
      <c r="E332" s="71">
        <v>0</v>
      </c>
      <c r="F332" s="71">
        <v>0</v>
      </c>
      <c r="G332" s="71">
        <v>0</v>
      </c>
      <c r="H332" s="49"/>
      <c r="I332" s="49"/>
      <c r="J332" s="49"/>
      <c r="K332" s="49"/>
    </row>
    <row r="333" spans="1:11" ht="15" customHeight="1">
      <c r="A333" s="49"/>
      <c r="B333" s="49"/>
      <c r="C333" s="53" t="s">
        <v>373</v>
      </c>
      <c r="D333" s="71">
        <v>0</v>
      </c>
      <c r="E333" s="71">
        <v>0</v>
      </c>
      <c r="F333" s="71">
        <v>0</v>
      </c>
      <c r="G333" s="71">
        <v>0</v>
      </c>
      <c r="H333" s="49"/>
      <c r="I333" s="49"/>
      <c r="J333" s="49"/>
      <c r="K333" s="49"/>
    </row>
    <row r="334" spans="1:11" ht="15" customHeight="1">
      <c r="A334" s="49"/>
      <c r="B334" s="49"/>
      <c r="C334" s="53" t="s">
        <v>370</v>
      </c>
      <c r="D334" s="71">
        <v>0</v>
      </c>
      <c r="E334" s="71">
        <v>0</v>
      </c>
      <c r="F334" s="71">
        <v>0</v>
      </c>
      <c r="G334" s="71">
        <v>0</v>
      </c>
      <c r="H334" s="49"/>
      <c r="I334" s="49"/>
      <c r="J334" s="49"/>
      <c r="K334" s="49"/>
    </row>
    <row r="335" spans="1:11" ht="15" customHeight="1">
      <c r="A335" s="49"/>
      <c r="B335" s="49"/>
      <c r="C335" s="53" t="s">
        <v>369</v>
      </c>
      <c r="D335" s="71">
        <v>0</v>
      </c>
      <c r="E335" s="71">
        <v>0</v>
      </c>
      <c r="F335" s="71">
        <v>0</v>
      </c>
      <c r="G335" s="71">
        <v>0</v>
      </c>
      <c r="H335" s="49"/>
      <c r="I335" s="49"/>
      <c r="J335" s="49"/>
      <c r="K335" s="49"/>
    </row>
    <row r="336" spans="1:11" ht="15" customHeight="1">
      <c r="A336" s="49"/>
      <c r="B336" s="49"/>
      <c r="C336" s="53" t="s">
        <v>368</v>
      </c>
      <c r="D336" s="71">
        <v>0</v>
      </c>
      <c r="E336" s="71">
        <v>0</v>
      </c>
      <c r="F336" s="71">
        <v>0</v>
      </c>
      <c r="G336" s="71">
        <v>0</v>
      </c>
      <c r="H336" s="49"/>
      <c r="I336" s="49"/>
      <c r="J336" s="49"/>
      <c r="K336" s="49"/>
    </row>
    <row r="337" spans="1:11" ht="15" customHeight="1">
      <c r="A337" s="49"/>
      <c r="B337" s="49"/>
      <c r="C337" s="53" t="s">
        <v>367</v>
      </c>
      <c r="D337" s="71">
        <v>0</v>
      </c>
      <c r="E337" s="71">
        <v>0</v>
      </c>
      <c r="F337" s="71">
        <v>0</v>
      </c>
      <c r="G337" s="71">
        <v>0</v>
      </c>
      <c r="H337" s="49"/>
      <c r="I337" s="49"/>
      <c r="J337" s="49"/>
      <c r="K337" s="49"/>
    </row>
    <row r="338" spans="1:11" ht="15" customHeight="1">
      <c r="A338" s="49"/>
      <c r="B338" s="49"/>
      <c r="C338" s="53" t="s">
        <v>366</v>
      </c>
      <c r="D338" s="71">
        <v>0</v>
      </c>
      <c r="E338" s="71">
        <v>0</v>
      </c>
      <c r="F338" s="71">
        <v>0</v>
      </c>
      <c r="G338" s="71">
        <v>0</v>
      </c>
      <c r="H338" s="49"/>
      <c r="I338" s="49"/>
      <c r="J338" s="49"/>
      <c r="K338" s="49"/>
    </row>
    <row r="339" spans="1:11" ht="15" customHeight="1">
      <c r="A339" s="49"/>
      <c r="B339" s="49"/>
      <c r="C339" s="53" t="s">
        <v>372</v>
      </c>
      <c r="D339" s="71">
        <v>4000000</v>
      </c>
      <c r="E339" s="71">
        <v>3000000</v>
      </c>
      <c r="F339" s="71">
        <v>1000000</v>
      </c>
      <c r="G339" s="71">
        <v>1000000</v>
      </c>
      <c r="H339" s="49"/>
      <c r="I339" s="49"/>
      <c r="J339" s="49"/>
      <c r="K339" s="49"/>
    </row>
    <row r="340" spans="1:11" ht="15" customHeight="1">
      <c r="A340" s="49"/>
      <c r="B340" s="49"/>
      <c r="C340" s="53" t="s">
        <v>370</v>
      </c>
      <c r="D340" s="71">
        <v>4000000</v>
      </c>
      <c r="E340" s="71">
        <v>3000000</v>
      </c>
      <c r="F340" s="71">
        <v>1000000</v>
      </c>
      <c r="G340" s="71">
        <v>1000000</v>
      </c>
      <c r="H340" s="49"/>
      <c r="I340" s="49"/>
      <c r="J340" s="49"/>
      <c r="K340" s="49"/>
    </row>
    <row r="341" spans="1:11" ht="15" customHeight="1">
      <c r="A341" s="49"/>
      <c r="B341" s="49"/>
      <c r="C341" s="53" t="s">
        <v>369</v>
      </c>
      <c r="D341" s="71">
        <v>0</v>
      </c>
      <c r="E341" s="71">
        <v>0</v>
      </c>
      <c r="F341" s="71">
        <v>0</v>
      </c>
      <c r="G341" s="71">
        <v>0</v>
      </c>
      <c r="H341" s="49"/>
      <c r="I341" s="49"/>
      <c r="J341" s="49"/>
      <c r="K341" s="49"/>
    </row>
    <row r="342" spans="1:11" ht="15" customHeight="1">
      <c r="A342" s="49"/>
      <c r="B342" s="49"/>
      <c r="C342" s="53" t="s">
        <v>368</v>
      </c>
      <c r="D342" s="71">
        <v>0</v>
      </c>
      <c r="E342" s="71">
        <v>0</v>
      </c>
      <c r="F342" s="71">
        <v>0</v>
      </c>
      <c r="G342" s="71">
        <v>0</v>
      </c>
      <c r="H342" s="49"/>
      <c r="I342" s="49"/>
      <c r="J342" s="49"/>
      <c r="K342" s="49"/>
    </row>
    <row r="343" spans="1:11" ht="15" customHeight="1">
      <c r="A343" s="49"/>
      <c r="B343" s="49"/>
      <c r="C343" s="53" t="s">
        <v>367</v>
      </c>
      <c r="D343" s="71">
        <v>0</v>
      </c>
      <c r="E343" s="71">
        <v>0</v>
      </c>
      <c r="F343" s="71">
        <v>0</v>
      </c>
      <c r="G343" s="71">
        <v>0</v>
      </c>
      <c r="H343" s="49"/>
      <c r="I343" s="49"/>
      <c r="J343" s="49"/>
      <c r="K343" s="49"/>
    </row>
    <row r="344" spans="1:11" ht="15" customHeight="1">
      <c r="A344" s="49"/>
      <c r="B344" s="49"/>
      <c r="C344" s="53" t="s">
        <v>366</v>
      </c>
      <c r="D344" s="71">
        <v>0</v>
      </c>
      <c r="E344" s="71">
        <v>0</v>
      </c>
      <c r="F344" s="71">
        <v>0</v>
      </c>
      <c r="G344" s="71">
        <v>0</v>
      </c>
      <c r="H344" s="49"/>
      <c r="I344" s="49"/>
      <c r="J344" s="49"/>
      <c r="K344" s="49"/>
    </row>
    <row r="345" spans="1:11" ht="15" customHeight="1">
      <c r="A345" s="49"/>
      <c r="B345" s="49"/>
      <c r="C345" s="53" t="s">
        <v>371</v>
      </c>
      <c r="D345" s="71">
        <v>0</v>
      </c>
      <c r="E345" s="71">
        <v>0</v>
      </c>
      <c r="F345" s="71">
        <v>0</v>
      </c>
      <c r="G345" s="71">
        <v>0</v>
      </c>
      <c r="H345" s="49"/>
      <c r="I345" s="49"/>
      <c r="J345" s="49"/>
      <c r="K345" s="49"/>
    </row>
    <row r="346" spans="1:11" ht="15" customHeight="1">
      <c r="A346" s="49"/>
      <c r="B346" s="49"/>
      <c r="C346" s="53" t="s">
        <v>370</v>
      </c>
      <c r="D346" s="71">
        <v>0</v>
      </c>
      <c r="E346" s="71">
        <v>0</v>
      </c>
      <c r="F346" s="71">
        <v>0</v>
      </c>
      <c r="G346" s="71">
        <v>0</v>
      </c>
      <c r="H346" s="49"/>
      <c r="I346" s="49"/>
      <c r="J346" s="49"/>
      <c r="K346" s="49"/>
    </row>
    <row r="347" spans="1:11" ht="15" customHeight="1">
      <c r="A347" s="49"/>
      <c r="B347" s="49"/>
      <c r="C347" s="53" t="s">
        <v>369</v>
      </c>
      <c r="D347" s="71">
        <v>0</v>
      </c>
      <c r="E347" s="71">
        <v>0</v>
      </c>
      <c r="F347" s="71">
        <v>0</v>
      </c>
      <c r="G347" s="71">
        <v>0</v>
      </c>
      <c r="H347" s="49"/>
      <c r="I347" s="49"/>
      <c r="J347" s="49"/>
      <c r="K347" s="49"/>
    </row>
    <row r="348" spans="1:11" ht="15" customHeight="1">
      <c r="A348" s="49"/>
      <c r="B348" s="49"/>
      <c r="C348" s="53" t="s">
        <v>368</v>
      </c>
      <c r="D348" s="71">
        <v>0</v>
      </c>
      <c r="E348" s="71">
        <v>0</v>
      </c>
      <c r="F348" s="71">
        <v>0</v>
      </c>
      <c r="G348" s="71">
        <v>0</v>
      </c>
      <c r="H348" s="49"/>
      <c r="I348" s="49"/>
      <c r="J348" s="49"/>
      <c r="K348" s="49"/>
    </row>
    <row r="349" spans="1:11" ht="15" customHeight="1">
      <c r="A349" s="49"/>
      <c r="B349" s="49"/>
      <c r="C349" s="53" t="s">
        <v>367</v>
      </c>
      <c r="D349" s="71">
        <v>0</v>
      </c>
      <c r="E349" s="71">
        <v>0</v>
      </c>
      <c r="F349" s="71">
        <v>0</v>
      </c>
      <c r="G349" s="71">
        <v>0</v>
      </c>
      <c r="H349" s="49"/>
      <c r="I349" s="49"/>
      <c r="J349" s="49"/>
      <c r="K349" s="49"/>
    </row>
    <row r="350" spans="1:11" ht="15" customHeight="1">
      <c r="A350" s="49"/>
      <c r="B350" s="49"/>
      <c r="C350" s="53" t="s">
        <v>366</v>
      </c>
      <c r="D350" s="71">
        <v>0</v>
      </c>
      <c r="E350" s="71">
        <v>0</v>
      </c>
      <c r="F350" s="71">
        <v>0</v>
      </c>
      <c r="G350" s="71">
        <v>0</v>
      </c>
      <c r="H350" s="49"/>
      <c r="I350" s="49"/>
      <c r="J350" s="49"/>
      <c r="K350" s="49"/>
    </row>
    <row r="351" spans="1:11" ht="15" customHeight="1">
      <c r="A351" s="49"/>
      <c r="B351" s="49"/>
      <c r="C351" s="53" t="s">
        <v>365</v>
      </c>
      <c r="D351" s="71">
        <v>0</v>
      </c>
      <c r="E351" s="71">
        <v>0</v>
      </c>
      <c r="F351" s="71">
        <v>0</v>
      </c>
      <c r="G351" s="71">
        <v>0</v>
      </c>
      <c r="H351" s="49"/>
      <c r="I351" s="49"/>
      <c r="J351" s="49"/>
      <c r="K351" s="49"/>
    </row>
    <row r="352" spans="1:11" ht="15" customHeight="1">
      <c r="A352" s="49"/>
      <c r="B352" s="49"/>
      <c r="C352" s="53" t="s">
        <v>364</v>
      </c>
      <c r="D352" s="71">
        <v>0</v>
      </c>
      <c r="E352" s="71">
        <v>0</v>
      </c>
      <c r="F352" s="71">
        <v>0</v>
      </c>
      <c r="G352" s="71">
        <v>0</v>
      </c>
      <c r="H352" s="49"/>
      <c r="I352" s="49"/>
      <c r="J352" s="49"/>
      <c r="K352" s="49"/>
    </row>
    <row r="353" spans="1:11" ht="20.100000000000001" customHeight="1">
      <c r="A353" s="49"/>
      <c r="B353" s="49"/>
      <c r="C353" s="74" t="s">
        <v>361</v>
      </c>
      <c r="D353" s="49"/>
      <c r="E353" s="49"/>
      <c r="F353" s="49"/>
      <c r="G353" s="49"/>
      <c r="H353" s="49"/>
      <c r="I353" s="49"/>
      <c r="J353" s="49"/>
      <c r="K353" s="49"/>
    </row>
    <row r="354" spans="1:11" ht="20.100000000000001" customHeight="1">
      <c r="A354" s="75" t="s">
        <v>429</v>
      </c>
      <c r="B354" s="60" t="s">
        <v>269</v>
      </c>
      <c r="C354" s="60" t="s">
        <v>361</v>
      </c>
      <c r="D354" s="49"/>
      <c r="E354" s="76" t="s">
        <v>361</v>
      </c>
      <c r="F354" s="60" t="s">
        <v>269</v>
      </c>
      <c r="G354" s="60" t="s">
        <v>361</v>
      </c>
      <c r="H354" s="77" t="s">
        <v>361</v>
      </c>
      <c r="I354" s="76" t="s">
        <v>361</v>
      </c>
      <c r="J354" s="60" t="s">
        <v>269</v>
      </c>
      <c r="K354" s="60" t="s">
        <v>361</v>
      </c>
    </row>
    <row r="355" spans="1:11" ht="20.100000000000001" customHeight="1">
      <c r="A355" s="78" t="s">
        <v>428</v>
      </c>
      <c r="B355" s="60" t="s">
        <v>362</v>
      </c>
      <c r="C355" s="60" t="s">
        <v>361</v>
      </c>
      <c r="D355" s="49"/>
      <c r="E355" s="78" t="s">
        <v>427</v>
      </c>
      <c r="F355" s="60" t="s">
        <v>362</v>
      </c>
      <c r="G355" s="60" t="s">
        <v>361</v>
      </c>
      <c r="H355" s="49"/>
      <c r="I355" s="78" t="s">
        <v>363</v>
      </c>
      <c r="J355" s="60" t="s">
        <v>362</v>
      </c>
      <c r="K355" s="60" t="s">
        <v>361</v>
      </c>
    </row>
    <row r="356" spans="1:11" ht="20.100000000000001" customHeight="1">
      <c r="A356" s="79" t="s">
        <v>361</v>
      </c>
      <c r="B356" s="60" t="s">
        <v>267</v>
      </c>
      <c r="C356" s="60" t="s">
        <v>361</v>
      </c>
      <c r="D356" s="49"/>
      <c r="E356" s="79" t="s">
        <v>361</v>
      </c>
      <c r="F356" s="60" t="s">
        <v>267</v>
      </c>
      <c r="G356" s="60" t="s">
        <v>361</v>
      </c>
      <c r="H356" s="49"/>
      <c r="I356" s="79" t="s">
        <v>361</v>
      </c>
      <c r="J356" s="60" t="s">
        <v>267</v>
      </c>
      <c r="K356" s="60" t="s">
        <v>361</v>
      </c>
    </row>
  </sheetData>
  <mergeCells count="36">
    <mergeCell ref="C265:G265"/>
    <mergeCell ref="D142:G142"/>
    <mergeCell ref="D143:G143"/>
    <mergeCell ref="C152:G152"/>
    <mergeCell ref="D197:G197"/>
    <mergeCell ref="D198:G198"/>
    <mergeCell ref="D199:G199"/>
    <mergeCell ref="C208:G208"/>
    <mergeCell ref="D253:G253"/>
    <mergeCell ref="D254:G254"/>
    <mergeCell ref="D255:G255"/>
    <mergeCell ref="D256:G256"/>
    <mergeCell ref="D141:G141"/>
    <mergeCell ref="D26:G26"/>
    <mergeCell ref="D27:G27"/>
    <mergeCell ref="D28:G28"/>
    <mergeCell ref="D29:G29"/>
    <mergeCell ref="C38:G38"/>
    <mergeCell ref="D83:G83"/>
    <mergeCell ref="D84:G84"/>
    <mergeCell ref="D85:G85"/>
    <mergeCell ref="C94:G94"/>
    <mergeCell ref="C139:G139"/>
    <mergeCell ref="D140:G140"/>
    <mergeCell ref="C25:G25"/>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N293"/>
  <sheetViews>
    <sheetView workbookViewId="0">
      <selection activeCell="C3" sqref="C3:G13"/>
    </sheetView>
  </sheetViews>
  <sheetFormatPr defaultRowHeight="15"/>
  <cols>
    <col min="1" max="1" width="13.28515625" style="50" customWidth="1"/>
    <col min="2" max="2" width="9.7109375" style="50" customWidth="1"/>
    <col min="3" max="3" width="28.28515625" style="50" customWidth="1"/>
    <col min="4" max="6" width="15.85546875" style="50" customWidth="1"/>
    <col min="7" max="7" width="16.140625" style="50" customWidth="1"/>
    <col min="8" max="8" width="6.7109375" style="50" customWidth="1"/>
    <col min="9" max="9" width="18.28515625" style="50" customWidth="1"/>
    <col min="10" max="10" width="10.7109375" style="50" customWidth="1"/>
    <col min="11" max="11" width="17.42578125" style="50" customWidth="1"/>
    <col min="12" max="16384" width="9.140625" style="50"/>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1194</v>
      </c>
      <c r="E3" s="1253"/>
      <c r="F3" s="1253"/>
      <c r="G3" s="1253"/>
      <c r="H3" s="49"/>
      <c r="I3" s="49"/>
      <c r="J3" s="49"/>
      <c r="K3" s="49"/>
    </row>
    <row r="4" spans="1:11" ht="14.1" customHeight="1">
      <c r="A4" s="49"/>
      <c r="B4" s="49"/>
      <c r="C4" s="51" t="s">
        <v>424</v>
      </c>
      <c r="D4" s="1252" t="s">
        <v>1193</v>
      </c>
      <c r="E4" s="1253"/>
      <c r="F4" s="1253"/>
      <c r="G4" s="1253"/>
      <c r="H4" s="49"/>
      <c r="I4" s="49"/>
      <c r="J4" s="49"/>
      <c r="K4" s="49"/>
    </row>
    <row r="5" spans="1:11" ht="14.1" customHeight="1">
      <c r="A5" s="49"/>
      <c r="B5" s="49"/>
      <c r="C5" s="51" t="s">
        <v>0</v>
      </c>
      <c r="D5" s="1252" t="s">
        <v>65</v>
      </c>
      <c r="E5" s="1253"/>
      <c r="F5" s="1253"/>
      <c r="G5" s="1253"/>
      <c r="H5" s="49"/>
      <c r="I5" s="49"/>
      <c r="J5" s="49"/>
      <c r="K5" s="49"/>
    </row>
    <row r="6" spans="1:11" ht="14.1" customHeight="1">
      <c r="A6" s="49"/>
      <c r="B6" s="49"/>
      <c r="C6" s="51" t="s">
        <v>1</v>
      </c>
      <c r="D6" s="1252" t="s">
        <v>2</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30.95" customHeight="1">
      <c r="A9" s="49"/>
      <c r="B9" s="49"/>
      <c r="C9" s="1242" t="s">
        <v>1192</v>
      </c>
      <c r="D9" s="1243"/>
      <c r="E9" s="1243"/>
      <c r="F9" s="1243"/>
      <c r="G9" s="1243"/>
      <c r="H9" s="49"/>
      <c r="I9" s="49"/>
      <c r="J9" s="49"/>
      <c r="K9" s="49"/>
    </row>
    <row r="10" spans="1:11" ht="54.75" customHeight="1">
      <c r="A10" s="49"/>
      <c r="B10" s="49"/>
      <c r="C10" s="52" t="s">
        <v>5</v>
      </c>
      <c r="D10" s="1244" t="s">
        <v>220</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83.1" customHeight="1">
      <c r="A13" s="49"/>
      <c r="B13" s="49"/>
      <c r="C13" s="53" t="s">
        <v>221</v>
      </c>
      <c r="D13" s="57" t="s">
        <v>361</v>
      </c>
      <c r="E13" s="57" t="s">
        <v>399</v>
      </c>
      <c r="F13" s="57" t="s">
        <v>399</v>
      </c>
      <c r="G13" s="57" t="s">
        <v>399</v>
      </c>
      <c r="H13" s="49"/>
      <c r="I13" s="49"/>
      <c r="J13" s="49"/>
      <c r="K13" s="49"/>
    </row>
    <row r="14" spans="1:11" ht="72.95" customHeight="1">
      <c r="A14" s="49"/>
      <c r="B14" s="49"/>
      <c r="C14" s="53" t="s">
        <v>222</v>
      </c>
      <c r="D14" s="57" t="s">
        <v>361</v>
      </c>
      <c r="E14" s="57" t="s">
        <v>1191</v>
      </c>
      <c r="F14" s="57" t="s">
        <v>1191</v>
      </c>
      <c r="G14" s="57" t="s">
        <v>1191</v>
      </c>
      <c r="H14" s="49"/>
      <c r="I14" s="49"/>
      <c r="J14" s="49"/>
      <c r="K14" s="49"/>
    </row>
    <row r="15" spans="1:11" ht="30.95" customHeight="1">
      <c r="A15" s="49"/>
      <c r="B15" s="49"/>
      <c r="C15" s="52" t="s">
        <v>235</v>
      </c>
      <c r="D15" s="1244" t="s">
        <v>1190</v>
      </c>
      <c r="E15" s="1245"/>
      <c r="F15" s="1245"/>
      <c r="G15" s="1245"/>
      <c r="H15" s="49"/>
      <c r="I15" s="49"/>
      <c r="J15" s="49"/>
      <c r="K15" s="49"/>
    </row>
    <row r="16" spans="1:11" ht="27.95" customHeight="1">
      <c r="A16" s="49"/>
      <c r="B16" s="49"/>
      <c r="C16" s="53" t="s">
        <v>405</v>
      </c>
      <c r="D16" s="54">
        <v>2021</v>
      </c>
      <c r="E16" s="54">
        <v>2022</v>
      </c>
      <c r="F16" s="54">
        <v>2023</v>
      </c>
      <c r="G16" s="54">
        <v>2024</v>
      </c>
      <c r="H16" s="49"/>
      <c r="I16" s="49"/>
      <c r="J16" s="49"/>
      <c r="K16" s="49"/>
    </row>
    <row r="17" spans="1:11" ht="14.1" customHeight="1">
      <c r="A17" s="49"/>
      <c r="B17" s="49"/>
      <c r="C17" s="55"/>
      <c r="D17" s="56" t="s">
        <v>7</v>
      </c>
      <c r="E17" s="56" t="s">
        <v>8</v>
      </c>
      <c r="F17" s="56" t="s">
        <v>8</v>
      </c>
      <c r="G17" s="56" t="s">
        <v>8</v>
      </c>
      <c r="H17" s="49"/>
      <c r="I17" s="49"/>
      <c r="J17" s="49"/>
      <c r="K17" s="49"/>
    </row>
    <row r="18" spans="1:11" ht="14.1" customHeight="1">
      <c r="A18" s="49"/>
      <c r="B18" s="49"/>
      <c r="C18" s="53" t="s">
        <v>223</v>
      </c>
      <c r="D18" s="57" t="s">
        <v>361</v>
      </c>
      <c r="E18" s="57" t="s">
        <v>399</v>
      </c>
      <c r="F18" s="57" t="s">
        <v>399</v>
      </c>
      <c r="G18" s="57" t="s">
        <v>399</v>
      </c>
      <c r="H18" s="49"/>
      <c r="I18" s="49"/>
      <c r="J18" s="49"/>
      <c r="K18" s="49"/>
    </row>
    <row r="19" spans="1:11" ht="14.1" customHeight="1">
      <c r="A19" s="49"/>
      <c r="B19" s="49"/>
      <c r="C19" s="1246" t="s">
        <v>273</v>
      </c>
      <c r="D19" s="1247"/>
      <c r="E19" s="1247"/>
      <c r="F19" s="1247"/>
      <c r="G19" s="1247"/>
      <c r="H19" s="49"/>
      <c r="I19" s="49"/>
      <c r="J19" s="49"/>
      <c r="K19" s="49"/>
    </row>
    <row r="20" spans="1:11" ht="14.1" customHeight="1">
      <c r="A20" s="49"/>
      <c r="B20" s="49"/>
      <c r="C20" s="58" t="s">
        <v>1189</v>
      </c>
      <c r="D20" s="1246" t="s">
        <v>1188</v>
      </c>
      <c r="E20" s="1247"/>
      <c r="F20" s="1247"/>
      <c r="G20" s="1247"/>
      <c r="H20" s="49"/>
      <c r="I20" s="49"/>
      <c r="J20" s="49"/>
      <c r="K20" s="49"/>
    </row>
    <row r="21" spans="1:11">
      <c r="A21" s="49"/>
      <c r="B21" s="49"/>
      <c r="C21" s="59" t="s">
        <v>393</v>
      </c>
      <c r="D21" s="1258" t="s">
        <v>1187</v>
      </c>
      <c r="E21" s="1259"/>
      <c r="F21" s="1259"/>
      <c r="G21" s="1259"/>
      <c r="H21" s="49"/>
      <c r="I21" s="49"/>
      <c r="J21" s="49"/>
      <c r="K21" s="49"/>
    </row>
    <row r="22" spans="1:11" ht="36.950000000000003" customHeight="1">
      <c r="A22" s="49"/>
      <c r="B22" s="49"/>
      <c r="C22" s="60" t="s">
        <v>392</v>
      </c>
      <c r="D22" s="1254" t="s">
        <v>224</v>
      </c>
      <c r="E22" s="1255"/>
      <c r="F22" s="1255"/>
      <c r="G22" s="1255"/>
      <c r="H22" s="49"/>
      <c r="I22" s="49"/>
      <c r="J22" s="49"/>
      <c r="K22" s="49"/>
    </row>
    <row r="23" spans="1:11">
      <c r="A23" s="49"/>
      <c r="B23" s="49"/>
      <c r="C23" s="60" t="s">
        <v>15</v>
      </c>
      <c r="D23" s="1254" t="s">
        <v>68</v>
      </c>
      <c r="E23" s="1255"/>
      <c r="F23" s="1255"/>
      <c r="G23" s="1255"/>
      <c r="H23" s="49"/>
      <c r="I23" s="49"/>
      <c r="J23" s="49"/>
      <c r="K23" s="49"/>
    </row>
    <row r="24" spans="1:11" ht="15" customHeight="1">
      <c r="A24" s="49"/>
      <c r="B24" s="49"/>
      <c r="C24" s="61"/>
      <c r="D24" s="62">
        <v>2021</v>
      </c>
      <c r="E24" s="62">
        <v>2022</v>
      </c>
      <c r="F24" s="62">
        <v>2023</v>
      </c>
      <c r="G24" s="62">
        <v>2024</v>
      </c>
      <c r="H24" s="49"/>
      <c r="I24" s="49"/>
      <c r="J24" s="49"/>
      <c r="K24" s="49"/>
    </row>
    <row r="25" spans="1:11" ht="15" customHeight="1">
      <c r="A25" s="49"/>
      <c r="B25" s="49"/>
      <c r="C25" s="63"/>
      <c r="D25" s="64" t="s">
        <v>7</v>
      </c>
      <c r="E25" s="64" t="s">
        <v>8</v>
      </c>
      <c r="F25" s="64" t="s">
        <v>8</v>
      </c>
      <c r="G25" s="64" t="s">
        <v>8</v>
      </c>
      <c r="H25" s="49"/>
      <c r="I25" s="49"/>
      <c r="J25" s="49"/>
      <c r="K25" s="49"/>
    </row>
    <row r="26" spans="1:11" ht="14.1" customHeight="1">
      <c r="A26" s="49"/>
      <c r="B26" s="49"/>
      <c r="C26" s="53" t="s">
        <v>16</v>
      </c>
      <c r="D26" s="57" t="s">
        <v>1186</v>
      </c>
      <c r="E26" s="57" t="s">
        <v>1186</v>
      </c>
      <c r="F26" s="57" t="s">
        <v>1186</v>
      </c>
      <c r="G26" s="57" t="s">
        <v>1186</v>
      </c>
      <c r="H26" s="49"/>
      <c r="I26" s="49"/>
      <c r="J26" s="49"/>
      <c r="K26" s="49"/>
    </row>
    <row r="27" spans="1:11" ht="14.1" customHeight="1">
      <c r="A27" s="49"/>
      <c r="B27" s="49"/>
      <c r="C27" s="53" t="s">
        <v>506</v>
      </c>
      <c r="D27" s="57" t="s">
        <v>1185</v>
      </c>
      <c r="E27" s="57" t="s">
        <v>1184</v>
      </c>
      <c r="F27" s="57">
        <v>32040000</v>
      </c>
      <c r="G27" s="57" t="s">
        <v>1183</v>
      </c>
      <c r="H27" s="49"/>
      <c r="I27" s="49"/>
      <c r="J27" s="49"/>
      <c r="K27" s="49"/>
    </row>
    <row r="28" spans="1:11" ht="14.1" customHeight="1">
      <c r="A28" s="49"/>
      <c r="B28" s="49"/>
      <c r="C28" s="53" t="s">
        <v>504</v>
      </c>
      <c r="D28" s="57" t="s">
        <v>1182</v>
      </c>
      <c r="E28" s="57" t="s">
        <v>1181</v>
      </c>
      <c r="F28" s="57" t="s">
        <v>1181</v>
      </c>
      <c r="G28" s="57" t="s">
        <v>469</v>
      </c>
      <c r="H28" s="49"/>
      <c r="I28" s="49"/>
      <c r="J28" s="49"/>
      <c r="K28" s="49"/>
    </row>
    <row r="29" spans="1:11" ht="14.1" customHeight="1">
      <c r="A29" s="49"/>
      <c r="B29" s="49"/>
      <c r="C29" s="53" t="s">
        <v>388</v>
      </c>
      <c r="D29" s="57" t="s">
        <v>361</v>
      </c>
      <c r="E29" s="57" t="s">
        <v>385</v>
      </c>
      <c r="F29" s="57" t="s">
        <v>385</v>
      </c>
      <c r="G29" s="57" t="s">
        <v>385</v>
      </c>
      <c r="H29" s="49"/>
      <c r="I29" s="49"/>
      <c r="J29" s="49"/>
      <c r="K29" s="49"/>
    </row>
    <row r="30" spans="1:11" ht="14.1" customHeight="1">
      <c r="A30" s="49"/>
      <c r="B30" s="49"/>
      <c r="C30" s="53" t="s">
        <v>387</v>
      </c>
      <c r="D30" s="57" t="s">
        <v>361</v>
      </c>
      <c r="E30" s="57" t="s">
        <v>1180</v>
      </c>
      <c r="F30" s="57" t="s">
        <v>385</v>
      </c>
      <c r="G30" s="57" t="s">
        <v>1179</v>
      </c>
      <c r="H30" s="49"/>
      <c r="I30" s="49"/>
      <c r="J30" s="49"/>
      <c r="K30" s="49"/>
    </row>
    <row r="31" spans="1:11" ht="14.1" customHeight="1">
      <c r="A31" s="49"/>
      <c r="B31" s="49"/>
      <c r="C31" s="53" t="s">
        <v>22</v>
      </c>
      <c r="D31" s="57" t="s">
        <v>361</v>
      </c>
      <c r="E31" s="57" t="s">
        <v>1180</v>
      </c>
      <c r="F31" s="57" t="s">
        <v>385</v>
      </c>
      <c r="G31" s="57" t="s">
        <v>1179</v>
      </c>
      <c r="H31" s="49"/>
      <c r="I31" s="49"/>
      <c r="J31" s="49"/>
      <c r="K31" s="49"/>
    </row>
    <row r="32" spans="1:11" ht="14.1" customHeight="1">
      <c r="A32" s="49"/>
      <c r="B32" s="49"/>
      <c r="C32" s="1256" t="s">
        <v>384</v>
      </c>
      <c r="D32" s="1257"/>
      <c r="E32" s="1257"/>
      <c r="F32" s="1257"/>
      <c r="G32" s="1257"/>
      <c r="H32" s="49"/>
      <c r="I32" s="49"/>
      <c r="J32" s="49"/>
      <c r="K32" s="49"/>
    </row>
    <row r="33" spans="1:14" ht="14.1" customHeight="1">
      <c r="A33" s="49"/>
      <c r="B33" s="49"/>
      <c r="C33" s="61"/>
      <c r="D33" s="62">
        <v>2021</v>
      </c>
      <c r="E33" s="62">
        <v>2022</v>
      </c>
      <c r="F33" s="62">
        <v>2023</v>
      </c>
      <c r="G33" s="62">
        <v>2024</v>
      </c>
      <c r="H33" s="49"/>
      <c r="I33" s="49"/>
      <c r="J33" s="49"/>
      <c r="K33" s="49"/>
    </row>
    <row r="34" spans="1:14" ht="14.1" customHeight="1">
      <c r="A34" s="49"/>
      <c r="B34" s="49"/>
      <c r="C34" s="63"/>
      <c r="D34" s="64" t="s">
        <v>7</v>
      </c>
      <c r="E34" s="64" t="s">
        <v>8</v>
      </c>
      <c r="F34" s="64" t="s">
        <v>8</v>
      </c>
      <c r="G34" s="64" t="s">
        <v>8</v>
      </c>
      <c r="H34" s="49"/>
      <c r="I34" s="49"/>
      <c r="J34" s="49"/>
      <c r="K34" s="49"/>
    </row>
    <row r="35" spans="1:14" ht="14.1" customHeight="1">
      <c r="A35" s="49"/>
      <c r="B35" s="49"/>
      <c r="C35" s="65" t="s">
        <v>381</v>
      </c>
      <c r="D35" s="66">
        <v>18100000</v>
      </c>
      <c r="E35" s="66">
        <v>21700000</v>
      </c>
      <c r="F35" s="66">
        <v>21700000</v>
      </c>
      <c r="G35" s="66">
        <v>21700000</v>
      </c>
      <c r="H35" s="49"/>
      <c r="I35" s="49"/>
      <c r="J35" s="49"/>
      <c r="K35" s="49"/>
    </row>
    <row r="36" spans="1:14" ht="14.1" customHeight="1">
      <c r="A36" s="49"/>
      <c r="B36" s="49"/>
      <c r="C36" s="65" t="s">
        <v>370</v>
      </c>
      <c r="D36" s="66">
        <v>18100000</v>
      </c>
      <c r="E36" s="66">
        <v>21700000</v>
      </c>
      <c r="F36" s="66">
        <v>21700000</v>
      </c>
      <c r="G36" s="66">
        <v>21700000</v>
      </c>
      <c r="H36" s="49"/>
      <c r="I36" s="49"/>
      <c r="J36" s="49"/>
      <c r="K36" s="72"/>
    </row>
    <row r="37" spans="1:14" ht="14.1" customHeight="1">
      <c r="A37" s="49"/>
      <c r="B37" s="49"/>
      <c r="C37" s="65" t="s">
        <v>374</v>
      </c>
      <c r="D37" s="66">
        <v>0</v>
      </c>
      <c r="E37" s="66">
        <v>0</v>
      </c>
      <c r="F37" s="66">
        <v>0</v>
      </c>
      <c r="G37" s="66">
        <v>0</v>
      </c>
      <c r="H37" s="49"/>
      <c r="I37" s="49"/>
      <c r="J37" s="49"/>
      <c r="K37" s="49"/>
    </row>
    <row r="38" spans="1:14" ht="14.1" customHeight="1">
      <c r="A38" s="49"/>
      <c r="B38" s="49"/>
      <c r="C38" s="65" t="s">
        <v>380</v>
      </c>
      <c r="D38" s="66">
        <v>3000000</v>
      </c>
      <c r="E38" s="66">
        <v>3300000</v>
      </c>
      <c r="F38" s="66">
        <v>3300000</v>
      </c>
      <c r="G38" s="66">
        <v>3300000</v>
      </c>
      <c r="H38" s="49"/>
      <c r="I38" s="49"/>
      <c r="J38" s="49"/>
      <c r="K38" s="49"/>
    </row>
    <row r="39" spans="1:14" ht="14.1" customHeight="1">
      <c r="A39" s="49"/>
      <c r="B39" s="49"/>
      <c r="C39" s="65" t="s">
        <v>370</v>
      </c>
      <c r="D39" s="66">
        <v>3000000</v>
      </c>
      <c r="E39" s="66">
        <v>3300000</v>
      </c>
      <c r="F39" s="66">
        <v>3300000</v>
      </c>
      <c r="G39" s="66">
        <v>3300000</v>
      </c>
      <c r="H39" s="49"/>
      <c r="I39" s="49"/>
      <c r="J39" s="49"/>
      <c r="K39" s="49"/>
    </row>
    <row r="40" spans="1:14" ht="14.1" customHeight="1">
      <c r="A40" s="49"/>
      <c r="B40" s="49"/>
      <c r="C40" s="65" t="s">
        <v>374</v>
      </c>
      <c r="D40" s="66">
        <v>0</v>
      </c>
      <c r="E40" s="66">
        <v>0</v>
      </c>
      <c r="F40" s="66">
        <v>0</v>
      </c>
      <c r="G40" s="66">
        <v>0</v>
      </c>
      <c r="H40" s="49"/>
      <c r="I40" s="49"/>
      <c r="J40" s="49"/>
      <c r="K40" s="49"/>
    </row>
    <row r="41" spans="1:14" ht="14.1" customHeight="1">
      <c r="A41" s="49"/>
      <c r="B41" s="49"/>
      <c r="C41" s="65" t="s">
        <v>379</v>
      </c>
      <c r="D41" s="66">
        <v>9170000</v>
      </c>
      <c r="E41" s="66">
        <v>11500000</v>
      </c>
      <c r="F41" s="66">
        <v>7040000</v>
      </c>
      <c r="G41" s="66">
        <v>9762000</v>
      </c>
      <c r="H41" s="49"/>
      <c r="I41" s="49"/>
      <c r="J41" s="49"/>
      <c r="K41" s="49"/>
    </row>
    <row r="42" spans="1:14" ht="14.1" customHeight="1">
      <c r="A42" s="49"/>
      <c r="B42" s="49"/>
      <c r="C42" s="65" t="s">
        <v>370</v>
      </c>
      <c r="D42" s="66">
        <v>9170000</v>
      </c>
      <c r="E42" s="66">
        <v>11500000</v>
      </c>
      <c r="F42" s="66">
        <v>7040000</v>
      </c>
      <c r="G42" s="66">
        <v>9762000</v>
      </c>
      <c r="H42" s="49"/>
      <c r="I42" s="49"/>
      <c r="J42" s="49"/>
      <c r="K42" s="138">
        <f>G42+G98</f>
        <v>11500000</v>
      </c>
      <c r="M42" s="98"/>
      <c r="N42" s="98"/>
    </row>
    <row r="43" spans="1:14" ht="14.1" customHeight="1">
      <c r="A43" s="49"/>
      <c r="B43" s="49"/>
      <c r="C43" s="65" t="s">
        <v>374</v>
      </c>
      <c r="D43" s="66">
        <v>0</v>
      </c>
      <c r="E43" s="66">
        <v>0</v>
      </c>
      <c r="F43" s="66">
        <v>0</v>
      </c>
      <c r="G43" s="66">
        <v>0</v>
      </c>
      <c r="H43" s="49"/>
      <c r="I43" s="49"/>
      <c r="J43" s="49"/>
      <c r="K43" s="72"/>
    </row>
    <row r="44" spans="1:14" ht="14.1" customHeight="1">
      <c r="A44" s="49"/>
      <c r="B44" s="49"/>
      <c r="C44" s="65" t="s">
        <v>378</v>
      </c>
      <c r="D44" s="66">
        <v>0</v>
      </c>
      <c r="E44" s="66">
        <v>0</v>
      </c>
      <c r="F44" s="66">
        <v>0</v>
      </c>
      <c r="G44" s="66">
        <v>0</v>
      </c>
      <c r="H44" s="49"/>
      <c r="I44" s="49"/>
      <c r="J44" s="49"/>
      <c r="K44" s="49"/>
    </row>
    <row r="45" spans="1:14" ht="14.1" customHeight="1">
      <c r="A45" s="49"/>
      <c r="B45" s="49"/>
      <c r="C45" s="65" t="s">
        <v>370</v>
      </c>
      <c r="D45" s="66">
        <v>0</v>
      </c>
      <c r="E45" s="66">
        <v>0</v>
      </c>
      <c r="F45" s="66">
        <v>0</v>
      </c>
      <c r="G45" s="66">
        <v>0</v>
      </c>
      <c r="H45" s="49"/>
      <c r="I45" s="49"/>
      <c r="J45" s="49"/>
      <c r="K45" s="49"/>
    </row>
    <row r="46" spans="1:14" ht="14.1" customHeight="1">
      <c r="A46" s="49"/>
      <c r="B46" s="49"/>
      <c r="C46" s="65" t="s">
        <v>374</v>
      </c>
      <c r="D46" s="66">
        <v>0</v>
      </c>
      <c r="E46" s="66">
        <v>0</v>
      </c>
      <c r="F46" s="66">
        <v>0</v>
      </c>
      <c r="G46" s="66">
        <v>0</v>
      </c>
      <c r="H46" s="49"/>
      <c r="I46" s="49"/>
      <c r="J46" s="49"/>
      <c r="K46" s="49"/>
    </row>
    <row r="47" spans="1:14" ht="14.1" customHeight="1">
      <c r="A47" s="49"/>
      <c r="B47" s="49"/>
      <c r="C47" s="65" t="s">
        <v>383</v>
      </c>
      <c r="D47" s="66">
        <v>0</v>
      </c>
      <c r="E47" s="66">
        <v>0</v>
      </c>
      <c r="F47" s="66">
        <v>0</v>
      </c>
      <c r="G47" s="66">
        <v>0</v>
      </c>
      <c r="H47" s="49"/>
      <c r="I47" s="49"/>
      <c r="J47" s="49"/>
      <c r="K47" s="49"/>
    </row>
    <row r="48" spans="1:14" ht="14.1" customHeight="1">
      <c r="A48" s="49"/>
      <c r="B48" s="49"/>
      <c r="C48" s="65" t="s">
        <v>370</v>
      </c>
      <c r="D48" s="66">
        <v>0</v>
      </c>
      <c r="E48" s="66">
        <v>0</v>
      </c>
      <c r="F48" s="66">
        <v>0</v>
      </c>
      <c r="G48" s="66">
        <v>0</v>
      </c>
      <c r="H48" s="49"/>
      <c r="I48" s="49"/>
      <c r="J48" s="49"/>
      <c r="K48" s="49"/>
    </row>
    <row r="49" spans="1:11" ht="14.1" customHeight="1">
      <c r="A49" s="49"/>
      <c r="B49" s="49"/>
      <c r="C49" s="65" t="s">
        <v>374</v>
      </c>
      <c r="D49" s="66">
        <v>0</v>
      </c>
      <c r="E49" s="66">
        <v>0</v>
      </c>
      <c r="F49" s="66">
        <v>0</v>
      </c>
      <c r="G49" s="66">
        <v>0</v>
      </c>
      <c r="H49" s="49"/>
      <c r="I49" s="49"/>
      <c r="J49" s="49"/>
      <c r="K49" s="49"/>
    </row>
    <row r="50" spans="1:11" ht="14.1" customHeight="1">
      <c r="A50" s="49"/>
      <c r="B50" s="49"/>
      <c r="C50" s="65" t="s">
        <v>376</v>
      </c>
      <c r="D50" s="66">
        <v>0</v>
      </c>
      <c r="E50" s="66">
        <v>0</v>
      </c>
      <c r="F50" s="66">
        <v>0</v>
      </c>
      <c r="G50" s="66">
        <v>0</v>
      </c>
      <c r="H50" s="49"/>
      <c r="I50" s="49"/>
      <c r="J50" s="49"/>
      <c r="K50" s="49"/>
    </row>
    <row r="51" spans="1:11" ht="14.1" customHeight="1">
      <c r="A51" s="49"/>
      <c r="B51" s="49"/>
      <c r="C51" s="65" t="s">
        <v>370</v>
      </c>
      <c r="D51" s="66">
        <v>0</v>
      </c>
      <c r="E51" s="66">
        <v>0</v>
      </c>
      <c r="F51" s="66">
        <v>0</v>
      </c>
      <c r="G51" s="66">
        <v>0</v>
      </c>
      <c r="H51" s="49"/>
      <c r="I51" s="49"/>
      <c r="J51" s="49"/>
      <c r="K51" s="49"/>
    </row>
    <row r="52" spans="1:11" ht="14.1" customHeight="1">
      <c r="A52" s="49"/>
      <c r="B52" s="49"/>
      <c r="C52" s="65" t="s">
        <v>374</v>
      </c>
      <c r="D52" s="66">
        <v>0</v>
      </c>
      <c r="E52" s="66">
        <v>0</v>
      </c>
      <c r="F52" s="66">
        <v>0</v>
      </c>
      <c r="G52" s="66">
        <v>0</v>
      </c>
      <c r="H52" s="49"/>
      <c r="I52" s="49"/>
      <c r="J52" s="49"/>
      <c r="K52" s="49"/>
    </row>
    <row r="53" spans="1:11" ht="14.1" customHeight="1">
      <c r="A53" s="49"/>
      <c r="B53" s="49"/>
      <c r="C53" s="65" t="s">
        <v>375</v>
      </c>
      <c r="D53" s="66">
        <v>330000</v>
      </c>
      <c r="E53" s="66">
        <v>0</v>
      </c>
      <c r="F53" s="66">
        <v>0</v>
      </c>
      <c r="G53" s="66">
        <v>0</v>
      </c>
      <c r="H53" s="49"/>
      <c r="I53" s="49"/>
      <c r="J53" s="49"/>
      <c r="K53" s="49"/>
    </row>
    <row r="54" spans="1:11" ht="14.1" customHeight="1">
      <c r="A54" s="49"/>
      <c r="B54" s="49"/>
      <c r="C54" s="65" t="s">
        <v>370</v>
      </c>
      <c r="D54" s="66">
        <v>330000</v>
      </c>
      <c r="E54" s="66">
        <v>0</v>
      </c>
      <c r="F54" s="66">
        <v>0</v>
      </c>
      <c r="G54" s="66">
        <v>0</v>
      </c>
      <c r="H54" s="49"/>
      <c r="I54" s="49"/>
      <c r="J54" s="49"/>
      <c r="K54" s="49"/>
    </row>
    <row r="55" spans="1:11" ht="14.1" customHeight="1">
      <c r="A55" s="49"/>
      <c r="B55" s="49"/>
      <c r="C55" s="65" t="s">
        <v>374</v>
      </c>
      <c r="D55" s="66">
        <v>0</v>
      </c>
      <c r="E55" s="66">
        <v>0</v>
      </c>
      <c r="F55" s="66">
        <v>0</v>
      </c>
      <c r="G55" s="66">
        <v>0</v>
      </c>
      <c r="H55" s="49"/>
      <c r="I55" s="49"/>
      <c r="J55" s="49"/>
      <c r="K55" s="49"/>
    </row>
    <row r="56" spans="1:11" ht="14.1" customHeight="1">
      <c r="A56" s="49"/>
      <c r="B56" s="49"/>
      <c r="C56" s="65" t="s">
        <v>373</v>
      </c>
      <c r="D56" s="66">
        <v>0</v>
      </c>
      <c r="E56" s="66">
        <v>0</v>
      </c>
      <c r="F56" s="66">
        <v>0</v>
      </c>
      <c r="G56" s="66">
        <v>0</v>
      </c>
      <c r="H56" s="49"/>
      <c r="I56" s="49"/>
      <c r="J56" s="49"/>
      <c r="K56" s="49"/>
    </row>
    <row r="57" spans="1:11" ht="14.1" customHeight="1">
      <c r="A57" s="49"/>
      <c r="B57" s="49"/>
      <c r="C57" s="65" t="s">
        <v>370</v>
      </c>
      <c r="D57" s="66">
        <v>0</v>
      </c>
      <c r="E57" s="66">
        <v>0</v>
      </c>
      <c r="F57" s="66">
        <v>0</v>
      </c>
      <c r="G57" s="66">
        <v>0</v>
      </c>
      <c r="H57" s="49"/>
      <c r="I57" s="49"/>
      <c r="J57" s="49"/>
      <c r="K57" s="49"/>
    </row>
    <row r="58" spans="1:11" ht="14.1" customHeight="1">
      <c r="A58" s="49"/>
      <c r="B58" s="49"/>
      <c r="C58" s="65" t="s">
        <v>369</v>
      </c>
      <c r="D58" s="66">
        <v>0</v>
      </c>
      <c r="E58" s="66">
        <v>0</v>
      </c>
      <c r="F58" s="66">
        <v>0</v>
      </c>
      <c r="G58" s="66">
        <v>0</v>
      </c>
      <c r="H58" s="49"/>
      <c r="I58" s="49"/>
      <c r="J58" s="49"/>
      <c r="K58" s="49"/>
    </row>
    <row r="59" spans="1:11" ht="14.1" customHeight="1">
      <c r="A59" s="49"/>
      <c r="B59" s="49"/>
      <c r="C59" s="65" t="s">
        <v>368</v>
      </c>
      <c r="D59" s="66">
        <v>0</v>
      </c>
      <c r="E59" s="66">
        <v>0</v>
      </c>
      <c r="F59" s="66">
        <v>0</v>
      </c>
      <c r="G59" s="66">
        <v>0</v>
      </c>
      <c r="H59" s="49"/>
      <c r="I59" s="49"/>
      <c r="J59" s="49"/>
      <c r="K59" s="49"/>
    </row>
    <row r="60" spans="1:11" ht="14.1" customHeight="1">
      <c r="A60" s="49"/>
      <c r="B60" s="49"/>
      <c r="C60" s="65" t="s">
        <v>367</v>
      </c>
      <c r="D60" s="66">
        <v>0</v>
      </c>
      <c r="E60" s="66">
        <v>0</v>
      </c>
      <c r="F60" s="66">
        <v>0</v>
      </c>
      <c r="G60" s="66">
        <v>0</v>
      </c>
      <c r="H60" s="49"/>
      <c r="I60" s="49"/>
      <c r="J60" s="49"/>
      <c r="K60" s="49"/>
    </row>
    <row r="61" spans="1:11" ht="14.1" customHeight="1">
      <c r="A61" s="49"/>
      <c r="B61" s="49"/>
      <c r="C61" s="65" t="s">
        <v>366</v>
      </c>
      <c r="D61" s="66">
        <v>0</v>
      </c>
      <c r="E61" s="66">
        <v>0</v>
      </c>
      <c r="F61" s="66">
        <v>0</v>
      </c>
      <c r="G61" s="66">
        <v>0</v>
      </c>
      <c r="H61" s="49"/>
      <c r="I61" s="49"/>
      <c r="J61" s="49"/>
      <c r="K61" s="49"/>
    </row>
    <row r="62" spans="1:11" ht="14.1" customHeight="1">
      <c r="A62" s="49"/>
      <c r="B62" s="49"/>
      <c r="C62" s="65" t="s">
        <v>372</v>
      </c>
      <c r="D62" s="66">
        <v>0</v>
      </c>
      <c r="E62" s="66">
        <v>0</v>
      </c>
      <c r="F62" s="66">
        <v>0</v>
      </c>
      <c r="G62" s="66">
        <v>0</v>
      </c>
      <c r="H62" s="49"/>
      <c r="I62" s="49"/>
      <c r="J62" s="49"/>
      <c r="K62" s="49"/>
    </row>
    <row r="63" spans="1:11" ht="14.1" customHeight="1">
      <c r="A63" s="49"/>
      <c r="B63" s="49"/>
      <c r="C63" s="65" t="s">
        <v>370</v>
      </c>
      <c r="D63" s="66">
        <v>0</v>
      </c>
      <c r="E63" s="66">
        <v>0</v>
      </c>
      <c r="F63" s="66">
        <v>0</v>
      </c>
      <c r="G63" s="66">
        <v>0</v>
      </c>
      <c r="H63" s="49"/>
      <c r="I63" s="49"/>
      <c r="J63" s="49"/>
      <c r="K63" s="49"/>
    </row>
    <row r="64" spans="1:11" ht="14.1" customHeight="1">
      <c r="A64" s="49"/>
      <c r="B64" s="49"/>
      <c r="C64" s="65" t="s">
        <v>369</v>
      </c>
      <c r="D64" s="66">
        <v>0</v>
      </c>
      <c r="E64" s="66">
        <v>0</v>
      </c>
      <c r="F64" s="66">
        <v>0</v>
      </c>
      <c r="G64" s="66">
        <v>0</v>
      </c>
      <c r="H64" s="49"/>
      <c r="I64" s="49"/>
      <c r="J64" s="49"/>
      <c r="K64" s="49"/>
    </row>
    <row r="65" spans="1:11" ht="14.1" customHeight="1">
      <c r="A65" s="49"/>
      <c r="B65" s="49"/>
      <c r="C65" s="65" t="s">
        <v>368</v>
      </c>
      <c r="D65" s="66">
        <v>0</v>
      </c>
      <c r="E65" s="66">
        <v>0</v>
      </c>
      <c r="F65" s="66">
        <v>0</v>
      </c>
      <c r="G65" s="66">
        <v>0</v>
      </c>
      <c r="H65" s="49"/>
      <c r="I65" s="49"/>
      <c r="J65" s="49"/>
      <c r="K65" s="49"/>
    </row>
    <row r="66" spans="1:11" ht="14.1" customHeight="1">
      <c r="A66" s="49"/>
      <c r="B66" s="49"/>
      <c r="C66" s="65" t="s">
        <v>367</v>
      </c>
      <c r="D66" s="66">
        <v>0</v>
      </c>
      <c r="E66" s="66">
        <v>0</v>
      </c>
      <c r="F66" s="66">
        <v>0</v>
      </c>
      <c r="G66" s="66">
        <v>0</v>
      </c>
      <c r="H66" s="49"/>
      <c r="I66" s="49"/>
      <c r="J66" s="49"/>
      <c r="K66" s="49"/>
    </row>
    <row r="67" spans="1:11" ht="14.1" customHeight="1">
      <c r="A67" s="49"/>
      <c r="B67" s="49"/>
      <c r="C67" s="65" t="s">
        <v>366</v>
      </c>
      <c r="D67" s="66">
        <v>0</v>
      </c>
      <c r="E67" s="66">
        <v>0</v>
      </c>
      <c r="F67" s="66">
        <v>0</v>
      </c>
      <c r="G67" s="66">
        <v>0</v>
      </c>
      <c r="H67" s="49"/>
      <c r="I67" s="49"/>
      <c r="J67" s="49"/>
      <c r="K67" s="49"/>
    </row>
    <row r="68" spans="1:11" ht="14.1" customHeight="1">
      <c r="A68" s="49"/>
      <c r="B68" s="49"/>
      <c r="C68" s="65" t="s">
        <v>371</v>
      </c>
      <c r="D68" s="66">
        <v>0</v>
      </c>
      <c r="E68" s="66">
        <v>0</v>
      </c>
      <c r="F68" s="66">
        <v>0</v>
      </c>
      <c r="G68" s="66">
        <v>0</v>
      </c>
      <c r="H68" s="49"/>
      <c r="I68" s="49"/>
      <c r="J68" s="49"/>
      <c r="K68" s="49"/>
    </row>
    <row r="69" spans="1:11" ht="14.1" customHeight="1">
      <c r="A69" s="49"/>
      <c r="B69" s="49"/>
      <c r="C69" s="65" t="s">
        <v>370</v>
      </c>
      <c r="D69" s="66">
        <v>0</v>
      </c>
      <c r="E69" s="66">
        <v>0</v>
      </c>
      <c r="F69" s="66">
        <v>0</v>
      </c>
      <c r="G69" s="66">
        <v>0</v>
      </c>
      <c r="H69" s="49"/>
      <c r="I69" s="49"/>
      <c r="J69" s="49"/>
      <c r="K69" s="49"/>
    </row>
    <row r="70" spans="1:11" ht="14.1" customHeight="1">
      <c r="A70" s="49"/>
      <c r="B70" s="49"/>
      <c r="C70" s="65" t="s">
        <v>369</v>
      </c>
      <c r="D70" s="66">
        <v>0</v>
      </c>
      <c r="E70" s="66">
        <v>0</v>
      </c>
      <c r="F70" s="66">
        <v>0</v>
      </c>
      <c r="G70" s="66">
        <v>0</v>
      </c>
      <c r="H70" s="49"/>
      <c r="I70" s="49"/>
      <c r="J70" s="49"/>
      <c r="K70" s="49"/>
    </row>
    <row r="71" spans="1:11" ht="14.1" customHeight="1">
      <c r="A71" s="49"/>
      <c r="B71" s="49"/>
      <c r="C71" s="65" t="s">
        <v>368</v>
      </c>
      <c r="D71" s="66">
        <v>0</v>
      </c>
      <c r="E71" s="66">
        <v>0</v>
      </c>
      <c r="F71" s="66">
        <v>0</v>
      </c>
      <c r="G71" s="66">
        <v>0</v>
      </c>
      <c r="H71" s="49"/>
      <c r="I71" s="49"/>
      <c r="J71" s="49"/>
      <c r="K71" s="49"/>
    </row>
    <row r="72" spans="1:11" ht="14.1" customHeight="1">
      <c r="A72" s="49"/>
      <c r="B72" s="49"/>
      <c r="C72" s="65" t="s">
        <v>367</v>
      </c>
      <c r="D72" s="66">
        <v>0</v>
      </c>
      <c r="E72" s="66">
        <v>0</v>
      </c>
      <c r="F72" s="66">
        <v>0</v>
      </c>
      <c r="G72" s="66">
        <v>0</v>
      </c>
      <c r="H72" s="49"/>
      <c r="I72" s="49"/>
      <c r="J72" s="49"/>
      <c r="K72" s="49"/>
    </row>
    <row r="73" spans="1:11" ht="14.1" customHeight="1">
      <c r="A73" s="49"/>
      <c r="B73" s="49"/>
      <c r="C73" s="65" t="s">
        <v>366</v>
      </c>
      <c r="D73" s="66">
        <v>0</v>
      </c>
      <c r="E73" s="66">
        <v>0</v>
      </c>
      <c r="F73" s="66">
        <v>0</v>
      </c>
      <c r="G73" s="66">
        <v>0</v>
      </c>
      <c r="H73" s="49"/>
      <c r="I73" s="49"/>
      <c r="J73" s="49"/>
      <c r="K73" s="49"/>
    </row>
    <row r="74" spans="1:11" ht="14.1" customHeight="1">
      <c r="A74" s="49"/>
      <c r="B74" s="49"/>
      <c r="C74" s="65" t="s">
        <v>365</v>
      </c>
      <c r="D74" s="66">
        <v>0</v>
      </c>
      <c r="E74" s="66">
        <v>0</v>
      </c>
      <c r="F74" s="66">
        <v>0</v>
      </c>
      <c r="G74" s="66">
        <v>0</v>
      </c>
      <c r="H74" s="49"/>
      <c r="I74" s="49"/>
      <c r="J74" s="49"/>
      <c r="K74" s="49"/>
    </row>
    <row r="75" spans="1:11" ht="14.1" customHeight="1">
      <c r="A75" s="49"/>
      <c r="B75" s="49"/>
      <c r="C75" s="65" t="s">
        <v>364</v>
      </c>
      <c r="D75" s="66">
        <v>0</v>
      </c>
      <c r="E75" s="66">
        <v>0</v>
      </c>
      <c r="F75" s="66">
        <v>0</v>
      </c>
      <c r="G75" s="66">
        <v>0</v>
      </c>
      <c r="H75" s="49"/>
      <c r="I75" s="49"/>
      <c r="J75" s="49"/>
      <c r="K75" s="49"/>
    </row>
    <row r="76" spans="1:11" ht="14.1" customHeight="1">
      <c r="A76" s="49"/>
      <c r="B76" s="49"/>
      <c r="C76" s="67" t="s">
        <v>147</v>
      </c>
      <c r="D76" s="66">
        <v>30600000</v>
      </c>
      <c r="E76" s="66">
        <v>36500000</v>
      </c>
      <c r="F76" s="66">
        <v>36500000</v>
      </c>
      <c r="G76" s="66">
        <v>37500000</v>
      </c>
      <c r="H76" s="49"/>
      <c r="I76" s="49"/>
      <c r="J76" s="49"/>
      <c r="K76" s="49"/>
    </row>
    <row r="77" spans="1:11">
      <c r="A77" s="49"/>
      <c r="B77" s="49"/>
      <c r="C77" s="59" t="s">
        <v>393</v>
      </c>
      <c r="D77" s="1258" t="s">
        <v>1178</v>
      </c>
      <c r="E77" s="1259"/>
      <c r="F77" s="1259"/>
      <c r="G77" s="1259"/>
      <c r="H77" s="49"/>
      <c r="I77" s="49"/>
      <c r="J77" s="49"/>
      <c r="K77" s="49"/>
    </row>
    <row r="78" spans="1:11" ht="21.95" customHeight="1">
      <c r="A78" s="49"/>
      <c r="B78" s="49"/>
      <c r="C78" s="60" t="s">
        <v>392</v>
      </c>
      <c r="D78" s="1254" t="s">
        <v>225</v>
      </c>
      <c r="E78" s="1255"/>
      <c r="F78" s="1255"/>
      <c r="G78" s="1255"/>
      <c r="H78" s="49"/>
      <c r="I78" s="49"/>
      <c r="J78" s="49"/>
      <c r="K78" s="49"/>
    </row>
    <row r="79" spans="1:11">
      <c r="A79" s="49"/>
      <c r="B79" s="49"/>
      <c r="C79" s="60" t="s">
        <v>15</v>
      </c>
      <c r="D79" s="1254" t="s">
        <v>226</v>
      </c>
      <c r="E79" s="1255"/>
      <c r="F79" s="1255"/>
      <c r="G79" s="1255"/>
      <c r="H79" s="49"/>
      <c r="I79" s="49"/>
      <c r="J79" s="49"/>
      <c r="K79" s="49"/>
    </row>
    <row r="80" spans="1:11" ht="15" customHeight="1">
      <c r="A80" s="49"/>
      <c r="B80" s="49"/>
      <c r="C80" s="61"/>
      <c r="D80" s="62">
        <v>2021</v>
      </c>
      <c r="E80" s="62">
        <v>2022</v>
      </c>
      <c r="F80" s="62">
        <v>2023</v>
      </c>
      <c r="G80" s="62">
        <v>2024</v>
      </c>
      <c r="H80" s="49"/>
      <c r="I80" s="49"/>
      <c r="J80" s="49"/>
      <c r="K80" s="49"/>
    </row>
    <row r="81" spans="1:11" ht="15" customHeight="1">
      <c r="A81" s="49"/>
      <c r="B81" s="49"/>
      <c r="C81" s="63"/>
      <c r="D81" s="64" t="s">
        <v>7</v>
      </c>
      <c r="E81" s="64" t="s">
        <v>8</v>
      </c>
      <c r="F81" s="64" t="s">
        <v>8</v>
      </c>
      <c r="G81" s="64" t="s">
        <v>8</v>
      </c>
      <c r="H81" s="49"/>
      <c r="I81" s="49"/>
      <c r="J81" s="49"/>
      <c r="K81" s="49"/>
    </row>
    <row r="82" spans="1:11" ht="14.1" customHeight="1">
      <c r="A82" s="49"/>
      <c r="B82" s="49"/>
      <c r="C82" s="53" t="s">
        <v>16</v>
      </c>
      <c r="D82" s="57" t="s">
        <v>401</v>
      </c>
      <c r="E82" s="57" t="s">
        <v>398</v>
      </c>
      <c r="F82" s="57" t="s">
        <v>398</v>
      </c>
      <c r="G82" s="57" t="s">
        <v>398</v>
      </c>
      <c r="H82" s="49"/>
      <c r="I82" s="49"/>
      <c r="J82" s="49"/>
      <c r="K82" s="49"/>
    </row>
    <row r="83" spans="1:11" ht="14.1" customHeight="1">
      <c r="A83" s="49"/>
      <c r="B83" s="49"/>
      <c r="C83" s="53" t="s">
        <v>506</v>
      </c>
      <c r="D83" s="57" t="s">
        <v>1011</v>
      </c>
      <c r="E83" s="57" t="s">
        <v>1177</v>
      </c>
      <c r="F83" s="57" t="s">
        <v>1177</v>
      </c>
      <c r="G83" s="57" t="s">
        <v>1176</v>
      </c>
      <c r="H83" s="49"/>
      <c r="I83" s="49"/>
      <c r="J83" s="49"/>
      <c r="K83" s="49"/>
    </row>
    <row r="84" spans="1:11" ht="14.1" customHeight="1">
      <c r="A84" s="49"/>
      <c r="B84" s="49"/>
      <c r="C84" s="53" t="s">
        <v>504</v>
      </c>
      <c r="D84" s="57" t="s">
        <v>1175</v>
      </c>
      <c r="E84" s="57" t="s">
        <v>1174</v>
      </c>
      <c r="F84" s="57" t="s">
        <v>1174</v>
      </c>
      <c r="G84" s="57" t="s">
        <v>1173</v>
      </c>
      <c r="H84" s="49"/>
      <c r="I84" s="49"/>
      <c r="J84" s="49"/>
      <c r="K84" s="49"/>
    </row>
    <row r="85" spans="1:11" ht="14.1" customHeight="1">
      <c r="A85" s="49"/>
      <c r="B85" s="49"/>
      <c r="C85" s="53" t="s">
        <v>388</v>
      </c>
      <c r="D85" s="57" t="s">
        <v>361</v>
      </c>
      <c r="E85" s="57" t="s">
        <v>1006</v>
      </c>
      <c r="F85" s="57" t="s">
        <v>385</v>
      </c>
      <c r="G85" s="57" t="s">
        <v>385</v>
      </c>
      <c r="H85" s="49"/>
      <c r="I85" s="49"/>
      <c r="J85" s="49"/>
      <c r="K85" s="49"/>
    </row>
    <row r="86" spans="1:11" ht="14.1" customHeight="1">
      <c r="A86" s="49"/>
      <c r="B86" s="49"/>
      <c r="C86" s="53" t="s">
        <v>387</v>
      </c>
      <c r="D86" s="57" t="s">
        <v>361</v>
      </c>
      <c r="E86" s="57" t="s">
        <v>1172</v>
      </c>
      <c r="F86" s="57" t="s">
        <v>385</v>
      </c>
      <c r="G86" s="57" t="s">
        <v>1170</v>
      </c>
      <c r="H86" s="49"/>
      <c r="I86" s="49"/>
      <c r="J86" s="49"/>
      <c r="K86" s="49"/>
    </row>
    <row r="87" spans="1:11" ht="14.1" customHeight="1">
      <c r="A87" s="49"/>
      <c r="B87" s="49"/>
      <c r="C87" s="53" t="s">
        <v>22</v>
      </c>
      <c r="D87" s="57" t="s">
        <v>361</v>
      </c>
      <c r="E87" s="57" t="s">
        <v>1171</v>
      </c>
      <c r="F87" s="57" t="s">
        <v>385</v>
      </c>
      <c r="G87" s="57" t="s">
        <v>1170</v>
      </c>
      <c r="H87" s="49"/>
      <c r="I87" s="49"/>
      <c r="J87" s="49"/>
      <c r="K87" s="49"/>
    </row>
    <row r="88" spans="1:11" ht="14.1" customHeight="1">
      <c r="A88" s="49"/>
      <c r="B88" s="49"/>
      <c r="C88" s="1256" t="s">
        <v>384</v>
      </c>
      <c r="D88" s="1257"/>
      <c r="E88" s="1257"/>
      <c r="F88" s="1257"/>
      <c r="G88" s="1257"/>
      <c r="H88" s="49"/>
      <c r="I88" s="49"/>
      <c r="J88" s="49"/>
      <c r="K88" s="49"/>
    </row>
    <row r="89" spans="1:11" ht="14.1" customHeight="1">
      <c r="A89" s="49"/>
      <c r="B89" s="49"/>
      <c r="C89" s="61"/>
      <c r="D89" s="62">
        <v>2021</v>
      </c>
      <c r="E89" s="62">
        <v>2022</v>
      </c>
      <c r="F89" s="62">
        <v>2023</v>
      </c>
      <c r="G89" s="62">
        <v>2024</v>
      </c>
      <c r="H89" s="49"/>
      <c r="I89" s="49"/>
      <c r="J89" s="49"/>
      <c r="K89" s="49"/>
    </row>
    <row r="90" spans="1:11" ht="14.1" customHeight="1">
      <c r="A90" s="49"/>
      <c r="B90" s="49"/>
      <c r="C90" s="63"/>
      <c r="D90" s="64" t="s">
        <v>7</v>
      </c>
      <c r="E90" s="64" t="s">
        <v>8</v>
      </c>
      <c r="F90" s="64" t="s">
        <v>8</v>
      </c>
      <c r="G90" s="64" t="s">
        <v>8</v>
      </c>
      <c r="H90" s="49"/>
      <c r="I90" s="49"/>
      <c r="J90" s="49"/>
      <c r="K90" s="49"/>
    </row>
    <row r="91" spans="1:11" ht="14.1" customHeight="1">
      <c r="A91" s="49"/>
      <c r="B91" s="49"/>
      <c r="C91" s="65" t="s">
        <v>381</v>
      </c>
      <c r="D91" s="66">
        <v>0</v>
      </c>
      <c r="E91" s="66">
        <v>0</v>
      </c>
      <c r="F91" s="66">
        <v>0</v>
      </c>
      <c r="G91" s="66">
        <v>0</v>
      </c>
      <c r="H91" s="49"/>
      <c r="I91" s="49"/>
      <c r="J91" s="49"/>
      <c r="K91" s="49"/>
    </row>
    <row r="92" spans="1:11" ht="14.1" customHeight="1">
      <c r="A92" s="49"/>
      <c r="B92" s="49"/>
      <c r="C92" s="65" t="s">
        <v>370</v>
      </c>
      <c r="D92" s="66">
        <v>0</v>
      </c>
      <c r="E92" s="66">
        <v>0</v>
      </c>
      <c r="F92" s="66">
        <v>0</v>
      </c>
      <c r="G92" s="66">
        <v>0</v>
      </c>
      <c r="H92" s="49"/>
      <c r="I92" s="49"/>
      <c r="J92" s="49"/>
      <c r="K92" s="49"/>
    </row>
    <row r="93" spans="1:11" ht="14.1" customHeight="1">
      <c r="A93" s="49"/>
      <c r="B93" s="49"/>
      <c r="C93" s="65" t="s">
        <v>374</v>
      </c>
      <c r="D93" s="66">
        <v>0</v>
      </c>
      <c r="E93" s="66">
        <v>0</v>
      </c>
      <c r="F93" s="66">
        <v>0</v>
      </c>
      <c r="G93" s="66">
        <v>0</v>
      </c>
      <c r="H93" s="49"/>
      <c r="I93" s="49"/>
      <c r="J93" s="49"/>
      <c r="K93" s="49"/>
    </row>
    <row r="94" spans="1:11" ht="14.1" customHeight="1">
      <c r="A94" s="49"/>
      <c r="B94" s="49"/>
      <c r="C94" s="65" t="s">
        <v>380</v>
      </c>
      <c r="D94" s="66">
        <v>0</v>
      </c>
      <c r="E94" s="66">
        <v>0</v>
      </c>
      <c r="F94" s="66">
        <v>0</v>
      </c>
      <c r="G94" s="66">
        <v>0</v>
      </c>
      <c r="H94" s="49"/>
      <c r="I94" s="49"/>
      <c r="J94" s="49"/>
      <c r="K94" s="49"/>
    </row>
    <row r="95" spans="1:11" ht="14.1" customHeight="1">
      <c r="A95" s="49"/>
      <c r="B95" s="49"/>
      <c r="C95" s="65" t="s">
        <v>370</v>
      </c>
      <c r="D95" s="66">
        <v>0</v>
      </c>
      <c r="E95" s="66">
        <v>0</v>
      </c>
      <c r="F95" s="66">
        <v>0</v>
      </c>
      <c r="G95" s="66">
        <v>0</v>
      </c>
      <c r="H95" s="49"/>
      <c r="I95" s="49"/>
      <c r="J95" s="49"/>
      <c r="K95" s="49"/>
    </row>
    <row r="96" spans="1:11" ht="14.1" customHeight="1">
      <c r="A96" s="49"/>
      <c r="B96" s="49"/>
      <c r="C96" s="65" t="s">
        <v>374</v>
      </c>
      <c r="D96" s="66">
        <v>0</v>
      </c>
      <c r="E96" s="66">
        <v>0</v>
      </c>
      <c r="F96" s="66">
        <v>0</v>
      </c>
      <c r="G96" s="66">
        <v>0</v>
      </c>
      <c r="H96" s="49"/>
      <c r="I96" s="49"/>
      <c r="J96" s="49"/>
      <c r="K96" s="49"/>
    </row>
    <row r="97" spans="1:11" ht="14.1" customHeight="1">
      <c r="A97" s="49"/>
      <c r="B97" s="49"/>
      <c r="C97" s="65" t="s">
        <v>379</v>
      </c>
      <c r="D97" s="66">
        <v>1500000</v>
      </c>
      <c r="E97" s="66">
        <v>1460000</v>
      </c>
      <c r="F97" s="66">
        <v>1460000</v>
      </c>
      <c r="G97" s="66">
        <v>1738000</v>
      </c>
      <c r="H97" s="49"/>
      <c r="I97" s="49"/>
      <c r="J97" s="49"/>
      <c r="K97" s="49"/>
    </row>
    <row r="98" spans="1:11" ht="14.1" customHeight="1">
      <c r="A98" s="49"/>
      <c r="B98" s="49"/>
      <c r="C98" s="65" t="s">
        <v>370</v>
      </c>
      <c r="D98" s="66">
        <v>1500000</v>
      </c>
      <c r="E98" s="66">
        <v>1460000</v>
      </c>
      <c r="F98" s="66">
        <v>1460000</v>
      </c>
      <c r="G98" s="66">
        <v>1738000</v>
      </c>
      <c r="H98" s="49"/>
      <c r="I98" s="49"/>
      <c r="J98" s="49"/>
      <c r="K98" s="49"/>
    </row>
    <row r="99" spans="1:11" ht="14.1" customHeight="1">
      <c r="A99" s="49"/>
      <c r="B99" s="49"/>
      <c r="C99" s="65" t="s">
        <v>374</v>
      </c>
      <c r="D99" s="66">
        <v>0</v>
      </c>
      <c r="E99" s="66">
        <v>0</v>
      </c>
      <c r="F99" s="66">
        <v>0</v>
      </c>
      <c r="G99" s="66">
        <v>0</v>
      </c>
      <c r="H99" s="49"/>
      <c r="I99" s="49"/>
      <c r="J99" s="49"/>
      <c r="K99" s="49"/>
    </row>
    <row r="100" spans="1:11" ht="14.1" customHeight="1">
      <c r="A100" s="49"/>
      <c r="B100" s="49"/>
      <c r="C100" s="65" t="s">
        <v>378</v>
      </c>
      <c r="D100" s="66">
        <v>0</v>
      </c>
      <c r="E100" s="66">
        <v>0</v>
      </c>
      <c r="F100" s="66">
        <v>0</v>
      </c>
      <c r="G100" s="66">
        <v>0</v>
      </c>
      <c r="H100" s="49"/>
      <c r="I100" s="49"/>
      <c r="J100" s="49"/>
      <c r="K100" s="49"/>
    </row>
    <row r="101" spans="1:11" ht="14.1" customHeight="1">
      <c r="A101" s="49"/>
      <c r="B101" s="49"/>
      <c r="C101" s="65" t="s">
        <v>370</v>
      </c>
      <c r="D101" s="66">
        <v>0</v>
      </c>
      <c r="E101" s="66">
        <v>0</v>
      </c>
      <c r="F101" s="66">
        <v>0</v>
      </c>
      <c r="G101" s="66">
        <v>0</v>
      </c>
      <c r="H101" s="49"/>
      <c r="I101" s="49"/>
      <c r="J101" s="49"/>
      <c r="K101" s="49"/>
    </row>
    <row r="102" spans="1:11" ht="14.1" customHeight="1">
      <c r="A102" s="49"/>
      <c r="B102" s="49"/>
      <c r="C102" s="65" t="s">
        <v>374</v>
      </c>
      <c r="D102" s="66">
        <v>0</v>
      </c>
      <c r="E102" s="66">
        <v>0</v>
      </c>
      <c r="F102" s="66">
        <v>0</v>
      </c>
      <c r="G102" s="66">
        <v>0</v>
      </c>
      <c r="H102" s="49"/>
      <c r="I102" s="49"/>
      <c r="J102" s="49"/>
      <c r="K102" s="49"/>
    </row>
    <row r="103" spans="1:11" ht="14.1" customHeight="1">
      <c r="A103" s="49"/>
      <c r="B103" s="49"/>
      <c r="C103" s="65" t="s">
        <v>383</v>
      </c>
      <c r="D103" s="66">
        <v>0</v>
      </c>
      <c r="E103" s="66">
        <v>0</v>
      </c>
      <c r="F103" s="66">
        <v>0</v>
      </c>
      <c r="G103" s="66">
        <v>0</v>
      </c>
      <c r="H103" s="49"/>
      <c r="I103" s="49"/>
      <c r="J103" s="49"/>
      <c r="K103" s="49"/>
    </row>
    <row r="104" spans="1:11" ht="14.1" customHeight="1">
      <c r="A104" s="49"/>
      <c r="B104" s="49"/>
      <c r="C104" s="65" t="s">
        <v>370</v>
      </c>
      <c r="D104" s="66">
        <v>0</v>
      </c>
      <c r="E104" s="66">
        <v>0</v>
      </c>
      <c r="F104" s="66">
        <v>0</v>
      </c>
      <c r="G104" s="66">
        <v>0</v>
      </c>
      <c r="H104" s="49"/>
      <c r="I104" s="49"/>
      <c r="J104" s="49"/>
      <c r="K104" s="49"/>
    </row>
    <row r="105" spans="1:11" ht="14.1" customHeight="1">
      <c r="A105" s="49"/>
      <c r="B105" s="49"/>
      <c r="C105" s="65" t="s">
        <v>374</v>
      </c>
      <c r="D105" s="66">
        <v>0</v>
      </c>
      <c r="E105" s="66">
        <v>0</v>
      </c>
      <c r="F105" s="66">
        <v>0</v>
      </c>
      <c r="G105" s="66">
        <v>0</v>
      </c>
      <c r="H105" s="49"/>
      <c r="I105" s="49"/>
      <c r="J105" s="49"/>
      <c r="K105" s="49"/>
    </row>
    <row r="106" spans="1:11" ht="14.1" customHeight="1">
      <c r="A106" s="49"/>
      <c r="B106" s="49"/>
      <c r="C106" s="65" t="s">
        <v>376</v>
      </c>
      <c r="D106" s="66">
        <v>0</v>
      </c>
      <c r="E106" s="66">
        <v>0</v>
      </c>
      <c r="F106" s="66">
        <v>0</v>
      </c>
      <c r="G106" s="66">
        <v>0</v>
      </c>
      <c r="H106" s="49"/>
      <c r="I106" s="49"/>
      <c r="J106" s="49"/>
      <c r="K106" s="49"/>
    </row>
    <row r="107" spans="1:11" ht="14.1" customHeight="1">
      <c r="A107" s="49"/>
      <c r="B107" s="49"/>
      <c r="C107" s="65" t="s">
        <v>370</v>
      </c>
      <c r="D107" s="66">
        <v>0</v>
      </c>
      <c r="E107" s="66">
        <v>0</v>
      </c>
      <c r="F107" s="66">
        <v>0</v>
      </c>
      <c r="G107" s="66">
        <v>0</v>
      </c>
      <c r="H107" s="49"/>
      <c r="I107" s="49"/>
      <c r="J107" s="49"/>
      <c r="K107" s="49"/>
    </row>
    <row r="108" spans="1:11" ht="14.1" customHeight="1">
      <c r="A108" s="49"/>
      <c r="B108" s="49"/>
      <c r="C108" s="65" t="s">
        <v>374</v>
      </c>
      <c r="D108" s="66">
        <v>0</v>
      </c>
      <c r="E108" s="66">
        <v>0</v>
      </c>
      <c r="F108" s="66">
        <v>0</v>
      </c>
      <c r="G108" s="66">
        <v>0</v>
      </c>
      <c r="H108" s="49"/>
      <c r="I108" s="49"/>
      <c r="J108" s="49"/>
      <c r="K108" s="49"/>
    </row>
    <row r="109" spans="1:11" ht="14.1" customHeight="1">
      <c r="A109" s="49"/>
      <c r="B109" s="49"/>
      <c r="C109" s="65" t="s">
        <v>375</v>
      </c>
      <c r="D109" s="66">
        <v>0</v>
      </c>
      <c r="E109" s="66">
        <v>0</v>
      </c>
      <c r="F109" s="66">
        <v>0</v>
      </c>
      <c r="G109" s="66">
        <v>0</v>
      </c>
      <c r="H109" s="49"/>
      <c r="I109" s="49"/>
      <c r="J109" s="49"/>
      <c r="K109" s="49"/>
    </row>
    <row r="110" spans="1:11" ht="14.1" customHeight="1">
      <c r="A110" s="49"/>
      <c r="B110" s="49"/>
      <c r="C110" s="65" t="s">
        <v>370</v>
      </c>
      <c r="D110" s="66">
        <v>0</v>
      </c>
      <c r="E110" s="66">
        <v>0</v>
      </c>
      <c r="F110" s="66">
        <v>0</v>
      </c>
      <c r="G110" s="66">
        <v>0</v>
      </c>
      <c r="H110" s="49"/>
      <c r="I110" s="49"/>
      <c r="J110" s="49"/>
      <c r="K110" s="49"/>
    </row>
    <row r="111" spans="1:11" ht="14.1" customHeight="1">
      <c r="A111" s="49"/>
      <c r="B111" s="49"/>
      <c r="C111" s="65" t="s">
        <v>374</v>
      </c>
      <c r="D111" s="66">
        <v>0</v>
      </c>
      <c r="E111" s="66">
        <v>0</v>
      </c>
      <c r="F111" s="66">
        <v>0</v>
      </c>
      <c r="G111" s="66">
        <v>0</v>
      </c>
      <c r="H111" s="49"/>
      <c r="I111" s="49"/>
      <c r="J111" s="49"/>
      <c r="K111" s="49"/>
    </row>
    <row r="112" spans="1:11" ht="14.1" customHeight="1">
      <c r="A112" s="49"/>
      <c r="B112" s="49"/>
      <c r="C112" s="65" t="s">
        <v>373</v>
      </c>
      <c r="D112" s="66">
        <v>0</v>
      </c>
      <c r="E112" s="66">
        <v>0</v>
      </c>
      <c r="F112" s="66">
        <v>0</v>
      </c>
      <c r="G112" s="66">
        <v>0</v>
      </c>
      <c r="H112" s="49"/>
      <c r="I112" s="49"/>
      <c r="J112" s="49"/>
      <c r="K112" s="49"/>
    </row>
    <row r="113" spans="1:11" ht="14.1" customHeight="1">
      <c r="A113" s="49"/>
      <c r="B113" s="49"/>
      <c r="C113" s="65" t="s">
        <v>370</v>
      </c>
      <c r="D113" s="66">
        <v>0</v>
      </c>
      <c r="E113" s="66">
        <v>0</v>
      </c>
      <c r="F113" s="66">
        <v>0</v>
      </c>
      <c r="G113" s="66">
        <v>0</v>
      </c>
      <c r="H113" s="49"/>
      <c r="I113" s="49"/>
      <c r="J113" s="49"/>
      <c r="K113" s="49"/>
    </row>
    <row r="114" spans="1:11" ht="14.1" customHeight="1">
      <c r="A114" s="49"/>
      <c r="B114" s="49"/>
      <c r="C114" s="65" t="s">
        <v>369</v>
      </c>
      <c r="D114" s="66">
        <v>0</v>
      </c>
      <c r="E114" s="66">
        <v>0</v>
      </c>
      <c r="F114" s="66">
        <v>0</v>
      </c>
      <c r="G114" s="66">
        <v>0</v>
      </c>
      <c r="H114" s="49"/>
      <c r="I114" s="49"/>
      <c r="J114" s="49"/>
      <c r="K114" s="49"/>
    </row>
    <row r="115" spans="1:11" ht="14.1" customHeight="1">
      <c r="A115" s="49"/>
      <c r="B115" s="49"/>
      <c r="C115" s="65" t="s">
        <v>368</v>
      </c>
      <c r="D115" s="66">
        <v>0</v>
      </c>
      <c r="E115" s="66">
        <v>0</v>
      </c>
      <c r="F115" s="66">
        <v>0</v>
      </c>
      <c r="G115" s="66">
        <v>0</v>
      </c>
      <c r="H115" s="49"/>
      <c r="I115" s="49"/>
      <c r="J115" s="49"/>
      <c r="K115" s="49"/>
    </row>
    <row r="116" spans="1:11" ht="14.1" customHeight="1">
      <c r="A116" s="49"/>
      <c r="B116" s="49"/>
      <c r="C116" s="65" t="s">
        <v>367</v>
      </c>
      <c r="D116" s="66">
        <v>0</v>
      </c>
      <c r="E116" s="66">
        <v>0</v>
      </c>
      <c r="F116" s="66">
        <v>0</v>
      </c>
      <c r="G116" s="66">
        <v>0</v>
      </c>
      <c r="H116" s="49"/>
      <c r="I116" s="49"/>
      <c r="J116" s="49"/>
      <c r="K116" s="49"/>
    </row>
    <row r="117" spans="1:11" ht="14.1" customHeight="1">
      <c r="A117" s="49"/>
      <c r="B117" s="49"/>
      <c r="C117" s="65" t="s">
        <v>366</v>
      </c>
      <c r="D117" s="66">
        <v>0</v>
      </c>
      <c r="E117" s="66">
        <v>0</v>
      </c>
      <c r="F117" s="66">
        <v>0</v>
      </c>
      <c r="G117" s="66">
        <v>0</v>
      </c>
      <c r="H117" s="49"/>
      <c r="I117" s="49"/>
      <c r="J117" s="49"/>
      <c r="K117" s="49"/>
    </row>
    <row r="118" spans="1:11" ht="14.1" customHeight="1">
      <c r="A118" s="49"/>
      <c r="B118" s="49"/>
      <c r="C118" s="65" t="s">
        <v>372</v>
      </c>
      <c r="D118" s="66">
        <v>0</v>
      </c>
      <c r="E118" s="66">
        <v>0</v>
      </c>
      <c r="F118" s="66">
        <v>0</v>
      </c>
      <c r="G118" s="66">
        <v>0</v>
      </c>
      <c r="H118" s="49"/>
      <c r="I118" s="49"/>
      <c r="J118" s="49"/>
      <c r="K118" s="49"/>
    </row>
    <row r="119" spans="1:11" ht="14.1" customHeight="1">
      <c r="A119" s="49"/>
      <c r="B119" s="49"/>
      <c r="C119" s="65" t="s">
        <v>370</v>
      </c>
      <c r="D119" s="66">
        <v>0</v>
      </c>
      <c r="E119" s="66">
        <v>0</v>
      </c>
      <c r="F119" s="66">
        <v>0</v>
      </c>
      <c r="G119" s="66">
        <v>0</v>
      </c>
      <c r="H119" s="49"/>
      <c r="I119" s="49"/>
      <c r="J119" s="49"/>
      <c r="K119" s="49"/>
    </row>
    <row r="120" spans="1:11" ht="14.1" customHeight="1">
      <c r="A120" s="49"/>
      <c r="B120" s="49"/>
      <c r="C120" s="65" t="s">
        <v>369</v>
      </c>
      <c r="D120" s="66">
        <v>0</v>
      </c>
      <c r="E120" s="66">
        <v>0</v>
      </c>
      <c r="F120" s="66">
        <v>0</v>
      </c>
      <c r="G120" s="66">
        <v>0</v>
      </c>
      <c r="H120" s="49"/>
      <c r="I120" s="49"/>
      <c r="J120" s="49"/>
      <c r="K120" s="49"/>
    </row>
    <row r="121" spans="1:11" ht="14.1" customHeight="1">
      <c r="A121" s="49"/>
      <c r="B121" s="49"/>
      <c r="C121" s="65" t="s">
        <v>368</v>
      </c>
      <c r="D121" s="66">
        <v>0</v>
      </c>
      <c r="E121" s="66">
        <v>0</v>
      </c>
      <c r="F121" s="66">
        <v>0</v>
      </c>
      <c r="G121" s="66">
        <v>0</v>
      </c>
      <c r="H121" s="49"/>
      <c r="I121" s="49"/>
      <c r="J121" s="49"/>
      <c r="K121" s="49"/>
    </row>
    <row r="122" spans="1:11" ht="14.1" customHeight="1">
      <c r="A122" s="49"/>
      <c r="B122" s="49"/>
      <c r="C122" s="65" t="s">
        <v>367</v>
      </c>
      <c r="D122" s="66">
        <v>0</v>
      </c>
      <c r="E122" s="66">
        <v>0</v>
      </c>
      <c r="F122" s="66">
        <v>0</v>
      </c>
      <c r="G122" s="66">
        <v>0</v>
      </c>
      <c r="H122" s="49"/>
      <c r="I122" s="49"/>
      <c r="J122" s="49"/>
      <c r="K122" s="49"/>
    </row>
    <row r="123" spans="1:11" ht="14.1" customHeight="1">
      <c r="A123" s="49"/>
      <c r="B123" s="49"/>
      <c r="C123" s="65" t="s">
        <v>366</v>
      </c>
      <c r="D123" s="66">
        <v>0</v>
      </c>
      <c r="E123" s="66">
        <v>0</v>
      </c>
      <c r="F123" s="66">
        <v>0</v>
      </c>
      <c r="G123" s="66">
        <v>0</v>
      </c>
      <c r="H123" s="49"/>
      <c r="I123" s="49"/>
      <c r="J123" s="49"/>
      <c r="K123" s="49"/>
    </row>
    <row r="124" spans="1:11" ht="14.1" customHeight="1">
      <c r="A124" s="49"/>
      <c r="B124" s="49"/>
      <c r="C124" s="65" t="s">
        <v>371</v>
      </c>
      <c r="D124" s="66">
        <v>0</v>
      </c>
      <c r="E124" s="66">
        <v>0</v>
      </c>
      <c r="F124" s="66">
        <v>0</v>
      </c>
      <c r="G124" s="66">
        <v>0</v>
      </c>
      <c r="H124" s="49"/>
      <c r="I124" s="49"/>
      <c r="J124" s="49"/>
      <c r="K124" s="49"/>
    </row>
    <row r="125" spans="1:11" ht="14.1" customHeight="1">
      <c r="A125" s="49"/>
      <c r="B125" s="49"/>
      <c r="C125" s="65" t="s">
        <v>370</v>
      </c>
      <c r="D125" s="66">
        <v>0</v>
      </c>
      <c r="E125" s="66">
        <v>0</v>
      </c>
      <c r="F125" s="66">
        <v>0</v>
      </c>
      <c r="G125" s="66">
        <v>0</v>
      </c>
      <c r="H125" s="49"/>
      <c r="I125" s="49"/>
      <c r="J125" s="49"/>
      <c r="K125" s="49"/>
    </row>
    <row r="126" spans="1:11" ht="14.1" customHeight="1">
      <c r="A126" s="49"/>
      <c r="B126" s="49"/>
      <c r="C126" s="65" t="s">
        <v>369</v>
      </c>
      <c r="D126" s="66">
        <v>0</v>
      </c>
      <c r="E126" s="66">
        <v>0</v>
      </c>
      <c r="F126" s="66">
        <v>0</v>
      </c>
      <c r="G126" s="66">
        <v>0</v>
      </c>
      <c r="H126" s="49"/>
      <c r="I126" s="49"/>
      <c r="J126" s="49"/>
      <c r="K126" s="49"/>
    </row>
    <row r="127" spans="1:11" ht="14.1" customHeight="1">
      <c r="A127" s="49"/>
      <c r="B127" s="49"/>
      <c r="C127" s="65" t="s">
        <v>368</v>
      </c>
      <c r="D127" s="66">
        <v>0</v>
      </c>
      <c r="E127" s="66">
        <v>0</v>
      </c>
      <c r="F127" s="66">
        <v>0</v>
      </c>
      <c r="G127" s="66">
        <v>0</v>
      </c>
      <c r="H127" s="49"/>
      <c r="I127" s="49"/>
      <c r="J127" s="49"/>
      <c r="K127" s="49"/>
    </row>
    <row r="128" spans="1:11" ht="14.1" customHeight="1">
      <c r="A128" s="49"/>
      <c r="B128" s="49"/>
      <c r="C128" s="65" t="s">
        <v>367</v>
      </c>
      <c r="D128" s="66">
        <v>0</v>
      </c>
      <c r="E128" s="66">
        <v>0</v>
      </c>
      <c r="F128" s="66">
        <v>0</v>
      </c>
      <c r="G128" s="66">
        <v>0</v>
      </c>
      <c r="H128" s="49"/>
      <c r="I128" s="49"/>
      <c r="J128" s="49"/>
      <c r="K128" s="49"/>
    </row>
    <row r="129" spans="1:11" ht="14.1" customHeight="1">
      <c r="A129" s="49"/>
      <c r="B129" s="49"/>
      <c r="C129" s="65" t="s">
        <v>366</v>
      </c>
      <c r="D129" s="66">
        <v>0</v>
      </c>
      <c r="E129" s="66">
        <v>0</v>
      </c>
      <c r="F129" s="66">
        <v>0</v>
      </c>
      <c r="G129" s="66">
        <v>0</v>
      </c>
      <c r="H129" s="49"/>
      <c r="I129" s="49"/>
      <c r="J129" s="49"/>
      <c r="K129" s="49"/>
    </row>
    <row r="130" spans="1:11" ht="14.1" customHeight="1">
      <c r="A130" s="49"/>
      <c r="B130" s="49"/>
      <c r="C130" s="65" t="s">
        <v>365</v>
      </c>
      <c r="D130" s="66">
        <v>0</v>
      </c>
      <c r="E130" s="66">
        <v>0</v>
      </c>
      <c r="F130" s="66">
        <v>0</v>
      </c>
      <c r="G130" s="66">
        <v>0</v>
      </c>
      <c r="H130" s="49"/>
      <c r="I130" s="49"/>
      <c r="J130" s="49"/>
      <c r="K130" s="49"/>
    </row>
    <row r="131" spans="1:11" ht="14.1" customHeight="1">
      <c r="A131" s="49"/>
      <c r="B131" s="49"/>
      <c r="C131" s="65" t="s">
        <v>364</v>
      </c>
      <c r="D131" s="66">
        <v>0</v>
      </c>
      <c r="E131" s="66">
        <v>0</v>
      </c>
      <c r="F131" s="66">
        <v>0</v>
      </c>
      <c r="G131" s="66">
        <v>0</v>
      </c>
      <c r="H131" s="49"/>
      <c r="I131" s="49"/>
      <c r="J131" s="49"/>
      <c r="K131" s="49"/>
    </row>
    <row r="132" spans="1:11" ht="14.1" customHeight="1">
      <c r="A132" s="49"/>
      <c r="B132" s="49"/>
      <c r="C132" s="67" t="s">
        <v>147</v>
      </c>
      <c r="D132" s="66">
        <v>1500000</v>
      </c>
      <c r="E132" s="66">
        <v>1460000</v>
      </c>
      <c r="F132" s="66">
        <v>1460000</v>
      </c>
      <c r="G132" s="66">
        <v>1738000</v>
      </c>
      <c r="H132" s="49"/>
      <c r="I132" s="49"/>
      <c r="J132" s="49"/>
      <c r="K132" s="49"/>
    </row>
    <row r="133" spans="1:11" ht="14.1" customHeight="1">
      <c r="A133" s="49"/>
      <c r="B133" s="49"/>
      <c r="C133" s="1246" t="s">
        <v>44</v>
      </c>
      <c r="D133" s="1247"/>
      <c r="E133" s="1247"/>
      <c r="F133" s="1247"/>
      <c r="G133" s="1247"/>
      <c r="H133" s="49"/>
      <c r="I133" s="49"/>
      <c r="J133" s="49"/>
      <c r="K133" s="49"/>
    </row>
    <row r="134" spans="1:11" ht="14.1" customHeight="1">
      <c r="A134" s="49"/>
      <c r="B134" s="49"/>
      <c r="C134" s="58" t="s">
        <v>1169</v>
      </c>
      <c r="D134" s="1246" t="s">
        <v>1168</v>
      </c>
      <c r="E134" s="1247"/>
      <c r="F134" s="1247"/>
      <c r="G134" s="1247"/>
      <c r="H134" s="49"/>
      <c r="I134" s="49"/>
      <c r="J134" s="49"/>
      <c r="K134" s="49"/>
    </row>
    <row r="135" spans="1:11">
      <c r="A135" s="49"/>
      <c r="B135" s="49"/>
      <c r="C135" s="59" t="s">
        <v>393</v>
      </c>
      <c r="D135" s="1258" t="s">
        <v>1167</v>
      </c>
      <c r="E135" s="1259"/>
      <c r="F135" s="1259"/>
      <c r="G135" s="1259"/>
      <c r="H135" s="49"/>
      <c r="I135" s="49"/>
      <c r="J135" s="49"/>
      <c r="K135" s="49"/>
    </row>
    <row r="136" spans="1:11" ht="18" customHeight="1">
      <c r="A136" s="49"/>
      <c r="B136" s="49"/>
      <c r="C136" s="60" t="s">
        <v>392</v>
      </c>
      <c r="D136" s="1254" t="s">
        <v>81</v>
      </c>
      <c r="E136" s="1255"/>
      <c r="F136" s="1255"/>
      <c r="G136" s="1255"/>
      <c r="H136" s="49"/>
      <c r="I136" s="49"/>
      <c r="J136" s="49"/>
      <c r="K136" s="49"/>
    </row>
    <row r="137" spans="1:11">
      <c r="A137" s="49"/>
      <c r="B137" s="49"/>
      <c r="C137" s="60" t="s">
        <v>15</v>
      </c>
      <c r="D137" s="1254" t="s">
        <v>68</v>
      </c>
      <c r="E137" s="1255"/>
      <c r="F137" s="1255"/>
      <c r="G137" s="1255"/>
      <c r="H137" s="49"/>
      <c r="I137" s="49"/>
      <c r="J137" s="49"/>
      <c r="K137" s="49"/>
    </row>
    <row r="138" spans="1:11" ht="15" customHeight="1">
      <c r="A138" s="49"/>
      <c r="B138" s="49"/>
      <c r="C138" s="61"/>
      <c r="D138" s="62">
        <v>2021</v>
      </c>
      <c r="E138" s="62">
        <v>2022</v>
      </c>
      <c r="F138" s="62">
        <v>2023</v>
      </c>
      <c r="G138" s="62">
        <v>2024</v>
      </c>
      <c r="H138" s="49"/>
      <c r="I138" s="49"/>
      <c r="J138" s="49"/>
      <c r="K138" s="49"/>
    </row>
    <row r="139" spans="1:11" ht="15" customHeight="1">
      <c r="A139" s="49"/>
      <c r="B139" s="49"/>
      <c r="C139" s="63"/>
      <c r="D139" s="64" t="s">
        <v>7</v>
      </c>
      <c r="E139" s="64" t="s">
        <v>8</v>
      </c>
      <c r="F139" s="64" t="s">
        <v>8</v>
      </c>
      <c r="G139" s="64" t="s">
        <v>8</v>
      </c>
      <c r="H139" s="49"/>
      <c r="I139" s="49"/>
      <c r="J139" s="49"/>
      <c r="K139" s="49"/>
    </row>
    <row r="140" spans="1:11" ht="14.1" customHeight="1">
      <c r="A140" s="49"/>
      <c r="B140" s="49"/>
      <c r="C140" s="53" t="s">
        <v>16</v>
      </c>
      <c r="D140" s="57" t="s">
        <v>1097</v>
      </c>
      <c r="E140" s="57" t="s">
        <v>1097</v>
      </c>
      <c r="F140" s="57" t="s">
        <v>1097</v>
      </c>
      <c r="G140" s="57" t="s">
        <v>1097</v>
      </c>
      <c r="H140" s="49"/>
      <c r="I140" s="49"/>
      <c r="J140" s="49"/>
      <c r="K140" s="49"/>
    </row>
    <row r="141" spans="1:11" ht="14.1" customHeight="1">
      <c r="A141" s="49"/>
      <c r="B141" s="49"/>
      <c r="C141" s="53" t="s">
        <v>506</v>
      </c>
      <c r="D141" s="57" t="s">
        <v>389</v>
      </c>
      <c r="E141" s="57" t="s">
        <v>719</v>
      </c>
      <c r="F141" s="57" t="s">
        <v>720</v>
      </c>
      <c r="G141" s="57" t="s">
        <v>720</v>
      </c>
      <c r="H141" s="49"/>
      <c r="I141" s="49"/>
      <c r="J141" s="49"/>
      <c r="K141" s="49"/>
    </row>
    <row r="142" spans="1:11" ht="14.1" customHeight="1">
      <c r="A142" s="49"/>
      <c r="B142" s="49"/>
      <c r="C142" s="53" t="s">
        <v>504</v>
      </c>
      <c r="D142" s="57" t="s">
        <v>735</v>
      </c>
      <c r="E142" s="57" t="s">
        <v>457</v>
      </c>
      <c r="F142" s="57" t="s">
        <v>444</v>
      </c>
      <c r="G142" s="57" t="s">
        <v>444</v>
      </c>
      <c r="H142" s="49"/>
      <c r="I142" s="49"/>
      <c r="J142" s="49"/>
      <c r="K142" s="49"/>
    </row>
    <row r="143" spans="1:11" ht="14.1" customHeight="1">
      <c r="A143" s="49"/>
      <c r="B143" s="49"/>
      <c r="C143" s="53" t="s">
        <v>388</v>
      </c>
      <c r="D143" s="57" t="s">
        <v>361</v>
      </c>
      <c r="E143" s="57" t="s">
        <v>385</v>
      </c>
      <c r="F143" s="57" t="s">
        <v>385</v>
      </c>
      <c r="G143" s="57" t="s">
        <v>385</v>
      </c>
      <c r="H143" s="49"/>
      <c r="I143" s="49"/>
      <c r="J143" s="49"/>
      <c r="K143" s="49"/>
    </row>
    <row r="144" spans="1:11" ht="14.1" customHeight="1">
      <c r="A144" s="49"/>
      <c r="B144" s="49"/>
      <c r="C144" s="53" t="s">
        <v>387</v>
      </c>
      <c r="D144" s="57" t="s">
        <v>361</v>
      </c>
      <c r="E144" s="57" t="s">
        <v>516</v>
      </c>
      <c r="F144" s="57" t="s">
        <v>887</v>
      </c>
      <c r="G144" s="57" t="s">
        <v>385</v>
      </c>
      <c r="H144" s="49"/>
      <c r="I144" s="49"/>
      <c r="J144" s="49"/>
      <c r="K144" s="49"/>
    </row>
    <row r="145" spans="1:11" ht="14.1" customHeight="1">
      <c r="A145" s="49"/>
      <c r="B145" s="49"/>
      <c r="C145" s="53" t="s">
        <v>22</v>
      </c>
      <c r="D145" s="57" t="s">
        <v>361</v>
      </c>
      <c r="E145" s="57" t="s">
        <v>516</v>
      </c>
      <c r="F145" s="57" t="s">
        <v>887</v>
      </c>
      <c r="G145" s="57" t="s">
        <v>385</v>
      </c>
      <c r="H145" s="49"/>
      <c r="I145" s="49"/>
      <c r="J145" s="49"/>
      <c r="K145" s="49"/>
    </row>
    <row r="146" spans="1:11" ht="14.1" customHeight="1">
      <c r="A146" s="49"/>
      <c r="B146" s="49"/>
      <c r="C146" s="1256" t="s">
        <v>384</v>
      </c>
      <c r="D146" s="1257"/>
      <c r="E146" s="1257"/>
      <c r="F146" s="1257"/>
      <c r="G146" s="1257"/>
      <c r="H146" s="49"/>
      <c r="I146" s="49"/>
      <c r="J146" s="49"/>
      <c r="K146" s="49"/>
    </row>
    <row r="147" spans="1:11" ht="14.1" customHeight="1">
      <c r="A147" s="49"/>
      <c r="B147" s="49"/>
      <c r="C147" s="61"/>
      <c r="D147" s="62">
        <v>2021</v>
      </c>
      <c r="E147" s="62">
        <v>2022</v>
      </c>
      <c r="F147" s="62">
        <v>2023</v>
      </c>
      <c r="G147" s="62">
        <v>2024</v>
      </c>
      <c r="H147" s="49"/>
      <c r="I147" s="49"/>
      <c r="J147" s="49"/>
      <c r="K147" s="49"/>
    </row>
    <row r="148" spans="1:11" ht="14.1" customHeight="1">
      <c r="A148" s="49"/>
      <c r="B148" s="49"/>
      <c r="C148" s="63"/>
      <c r="D148" s="64" t="s">
        <v>7</v>
      </c>
      <c r="E148" s="64" t="s">
        <v>8</v>
      </c>
      <c r="F148" s="64" t="s">
        <v>8</v>
      </c>
      <c r="G148" s="64" t="s">
        <v>8</v>
      </c>
      <c r="H148" s="49"/>
      <c r="I148" s="49"/>
      <c r="J148" s="49"/>
      <c r="K148" s="49"/>
    </row>
    <row r="149" spans="1:11" ht="14.1" customHeight="1">
      <c r="A149" s="49"/>
      <c r="B149" s="49"/>
      <c r="C149" s="65" t="s">
        <v>381</v>
      </c>
      <c r="D149" s="66">
        <v>0</v>
      </c>
      <c r="E149" s="66">
        <v>0</v>
      </c>
      <c r="F149" s="66">
        <v>0</v>
      </c>
      <c r="G149" s="66">
        <v>0</v>
      </c>
      <c r="H149" s="49"/>
      <c r="I149" s="49"/>
      <c r="J149" s="49"/>
      <c r="K149" s="49"/>
    </row>
    <row r="150" spans="1:11" ht="14.1" customHeight="1">
      <c r="A150" s="49"/>
      <c r="B150" s="49"/>
      <c r="C150" s="65" t="s">
        <v>370</v>
      </c>
      <c r="D150" s="66">
        <v>0</v>
      </c>
      <c r="E150" s="66">
        <v>0</v>
      </c>
      <c r="F150" s="66">
        <v>0</v>
      </c>
      <c r="G150" s="66">
        <v>0</v>
      </c>
      <c r="H150" s="49"/>
      <c r="I150" s="49"/>
      <c r="J150" s="49"/>
      <c r="K150" s="49"/>
    </row>
    <row r="151" spans="1:11" ht="14.1" customHeight="1">
      <c r="A151" s="49"/>
      <c r="B151" s="49"/>
      <c r="C151" s="65" t="s">
        <v>374</v>
      </c>
      <c r="D151" s="66">
        <v>0</v>
      </c>
      <c r="E151" s="66">
        <v>0</v>
      </c>
      <c r="F151" s="66">
        <v>0</v>
      </c>
      <c r="G151" s="66">
        <v>0</v>
      </c>
      <c r="H151" s="49"/>
      <c r="I151" s="49"/>
      <c r="J151" s="49"/>
      <c r="K151" s="49"/>
    </row>
    <row r="152" spans="1:11" ht="14.1" customHeight="1">
      <c r="A152" s="49"/>
      <c r="B152" s="49"/>
      <c r="C152" s="65" t="s">
        <v>380</v>
      </c>
      <c r="D152" s="66">
        <v>0</v>
      </c>
      <c r="E152" s="66">
        <v>0</v>
      </c>
      <c r="F152" s="66">
        <v>0</v>
      </c>
      <c r="G152" s="66">
        <v>0</v>
      </c>
      <c r="H152" s="49"/>
      <c r="I152" s="49"/>
      <c r="J152" s="49"/>
      <c r="K152" s="49"/>
    </row>
    <row r="153" spans="1:11" ht="14.1" customHeight="1">
      <c r="A153" s="49"/>
      <c r="B153" s="49"/>
      <c r="C153" s="65" t="s">
        <v>370</v>
      </c>
      <c r="D153" s="66">
        <v>0</v>
      </c>
      <c r="E153" s="66">
        <v>0</v>
      </c>
      <c r="F153" s="66">
        <v>0</v>
      </c>
      <c r="G153" s="66">
        <v>0</v>
      </c>
      <c r="H153" s="49"/>
      <c r="I153" s="49"/>
      <c r="J153" s="49"/>
      <c r="K153" s="49"/>
    </row>
    <row r="154" spans="1:11" ht="14.1" customHeight="1">
      <c r="A154" s="49"/>
      <c r="B154" s="49"/>
      <c r="C154" s="65" t="s">
        <v>374</v>
      </c>
      <c r="D154" s="66">
        <v>0</v>
      </c>
      <c r="E154" s="66">
        <v>0</v>
      </c>
      <c r="F154" s="66">
        <v>0</v>
      </c>
      <c r="G154" s="66">
        <v>0</v>
      </c>
      <c r="H154" s="49"/>
      <c r="I154" s="49"/>
      <c r="J154" s="49"/>
      <c r="K154" s="49"/>
    </row>
    <row r="155" spans="1:11" ht="14.1" customHeight="1">
      <c r="A155" s="49"/>
      <c r="B155" s="49"/>
      <c r="C155" s="65" t="s">
        <v>379</v>
      </c>
      <c r="D155" s="66">
        <v>0</v>
      </c>
      <c r="E155" s="66">
        <v>0</v>
      </c>
      <c r="F155" s="66">
        <v>0</v>
      </c>
      <c r="G155" s="66">
        <v>0</v>
      </c>
      <c r="H155" s="49"/>
      <c r="I155" s="49"/>
      <c r="J155" s="49"/>
      <c r="K155" s="49"/>
    </row>
    <row r="156" spans="1:11" ht="14.1" customHeight="1">
      <c r="A156" s="49"/>
      <c r="B156" s="49"/>
      <c r="C156" s="65" t="s">
        <v>370</v>
      </c>
      <c r="D156" s="66">
        <v>0</v>
      </c>
      <c r="E156" s="66">
        <v>0</v>
      </c>
      <c r="F156" s="66">
        <v>0</v>
      </c>
      <c r="G156" s="66">
        <v>0</v>
      </c>
      <c r="H156" s="49"/>
      <c r="I156" s="49"/>
      <c r="J156" s="49"/>
      <c r="K156" s="49"/>
    </row>
    <row r="157" spans="1:11" ht="14.1" customHeight="1">
      <c r="A157" s="49"/>
      <c r="B157" s="49"/>
      <c r="C157" s="65" t="s">
        <v>374</v>
      </c>
      <c r="D157" s="66">
        <v>0</v>
      </c>
      <c r="E157" s="66">
        <v>0</v>
      </c>
      <c r="F157" s="66">
        <v>0</v>
      </c>
      <c r="G157" s="66">
        <v>0</v>
      </c>
      <c r="H157" s="49"/>
      <c r="I157" s="49"/>
      <c r="J157" s="49"/>
      <c r="K157" s="49"/>
    </row>
    <row r="158" spans="1:11" ht="14.1" customHeight="1">
      <c r="A158" s="49"/>
      <c r="B158" s="49"/>
      <c r="C158" s="65" t="s">
        <v>378</v>
      </c>
      <c r="D158" s="66">
        <v>0</v>
      </c>
      <c r="E158" s="66">
        <v>0</v>
      </c>
      <c r="F158" s="66">
        <v>0</v>
      </c>
      <c r="G158" s="66">
        <v>0</v>
      </c>
      <c r="H158" s="49"/>
      <c r="I158" s="49"/>
      <c r="J158" s="49"/>
      <c r="K158" s="49"/>
    </row>
    <row r="159" spans="1:11" ht="14.1" customHeight="1">
      <c r="A159" s="49"/>
      <c r="B159" s="49"/>
      <c r="C159" s="65" t="s">
        <v>370</v>
      </c>
      <c r="D159" s="66">
        <v>0</v>
      </c>
      <c r="E159" s="66">
        <v>0</v>
      </c>
      <c r="F159" s="66">
        <v>0</v>
      </c>
      <c r="G159" s="66">
        <v>0</v>
      </c>
      <c r="H159" s="49"/>
      <c r="I159" s="49"/>
      <c r="J159" s="49"/>
      <c r="K159" s="49"/>
    </row>
    <row r="160" spans="1:11" ht="14.1" customHeight="1">
      <c r="A160" s="49"/>
      <c r="B160" s="49"/>
      <c r="C160" s="65" t="s">
        <v>374</v>
      </c>
      <c r="D160" s="66">
        <v>0</v>
      </c>
      <c r="E160" s="66">
        <v>0</v>
      </c>
      <c r="F160" s="66">
        <v>0</v>
      </c>
      <c r="G160" s="66">
        <v>0</v>
      </c>
      <c r="H160" s="49"/>
      <c r="I160" s="49"/>
      <c r="J160" s="49"/>
      <c r="K160" s="49"/>
    </row>
    <row r="161" spans="1:11" ht="14.1" customHeight="1">
      <c r="A161" s="49"/>
      <c r="B161" s="49"/>
      <c r="C161" s="65" t="s">
        <v>383</v>
      </c>
      <c r="D161" s="66">
        <v>0</v>
      </c>
      <c r="E161" s="66">
        <v>0</v>
      </c>
      <c r="F161" s="66">
        <v>0</v>
      </c>
      <c r="G161" s="66">
        <v>0</v>
      </c>
      <c r="H161" s="49"/>
      <c r="I161" s="49"/>
      <c r="J161" s="49"/>
      <c r="K161" s="49"/>
    </row>
    <row r="162" spans="1:11" ht="14.1" customHeight="1">
      <c r="A162" s="49"/>
      <c r="B162" s="49"/>
      <c r="C162" s="65" t="s">
        <v>370</v>
      </c>
      <c r="D162" s="66">
        <v>0</v>
      </c>
      <c r="E162" s="66">
        <v>0</v>
      </c>
      <c r="F162" s="66">
        <v>0</v>
      </c>
      <c r="G162" s="66">
        <v>0</v>
      </c>
      <c r="H162" s="49"/>
      <c r="I162" s="49"/>
      <c r="J162" s="49"/>
      <c r="K162" s="49"/>
    </row>
    <row r="163" spans="1:11" ht="14.1" customHeight="1">
      <c r="A163" s="49"/>
      <c r="B163" s="49"/>
      <c r="C163" s="65" t="s">
        <v>374</v>
      </c>
      <c r="D163" s="66">
        <v>0</v>
      </c>
      <c r="E163" s="66">
        <v>0</v>
      </c>
      <c r="F163" s="66">
        <v>0</v>
      </c>
      <c r="G163" s="66">
        <v>0</v>
      </c>
      <c r="H163" s="49"/>
      <c r="I163" s="49"/>
      <c r="J163" s="49"/>
      <c r="K163" s="49"/>
    </row>
    <row r="164" spans="1:11" ht="14.1" customHeight="1">
      <c r="A164" s="49"/>
      <c r="B164" s="49"/>
      <c r="C164" s="65" t="s">
        <v>376</v>
      </c>
      <c r="D164" s="66">
        <v>0</v>
      </c>
      <c r="E164" s="66">
        <v>0</v>
      </c>
      <c r="F164" s="66">
        <v>0</v>
      </c>
      <c r="G164" s="66">
        <v>0</v>
      </c>
      <c r="H164" s="49"/>
      <c r="I164" s="49"/>
      <c r="J164" s="49"/>
      <c r="K164" s="49"/>
    </row>
    <row r="165" spans="1:11" ht="14.1" customHeight="1">
      <c r="A165" s="49"/>
      <c r="B165" s="49"/>
      <c r="C165" s="65" t="s">
        <v>370</v>
      </c>
      <c r="D165" s="66">
        <v>0</v>
      </c>
      <c r="E165" s="66">
        <v>0</v>
      </c>
      <c r="F165" s="66">
        <v>0</v>
      </c>
      <c r="G165" s="66">
        <v>0</v>
      </c>
      <c r="H165" s="49"/>
      <c r="I165" s="49"/>
      <c r="J165" s="49"/>
      <c r="K165" s="49"/>
    </row>
    <row r="166" spans="1:11" ht="14.1" customHeight="1">
      <c r="A166" s="49"/>
      <c r="B166" s="49"/>
      <c r="C166" s="65" t="s">
        <v>374</v>
      </c>
      <c r="D166" s="66">
        <v>0</v>
      </c>
      <c r="E166" s="66">
        <v>0</v>
      </c>
      <c r="F166" s="66">
        <v>0</v>
      </c>
      <c r="G166" s="66">
        <v>0</v>
      </c>
      <c r="H166" s="49"/>
      <c r="I166" s="49"/>
      <c r="J166" s="49"/>
      <c r="K166" s="49"/>
    </row>
    <row r="167" spans="1:11" ht="14.1" customHeight="1">
      <c r="A167" s="49"/>
      <c r="B167" s="49"/>
      <c r="C167" s="65" t="s">
        <v>375</v>
      </c>
      <c r="D167" s="66">
        <v>0</v>
      </c>
      <c r="E167" s="66">
        <v>0</v>
      </c>
      <c r="F167" s="66">
        <v>0</v>
      </c>
      <c r="G167" s="66">
        <v>0</v>
      </c>
      <c r="H167" s="49"/>
      <c r="I167" s="49"/>
      <c r="J167" s="49"/>
      <c r="K167" s="49"/>
    </row>
    <row r="168" spans="1:11" ht="14.1" customHeight="1">
      <c r="A168" s="49"/>
      <c r="B168" s="49"/>
      <c r="C168" s="65" t="s">
        <v>370</v>
      </c>
      <c r="D168" s="66">
        <v>0</v>
      </c>
      <c r="E168" s="66">
        <v>0</v>
      </c>
      <c r="F168" s="66">
        <v>0</v>
      </c>
      <c r="G168" s="66">
        <v>0</v>
      </c>
      <c r="H168" s="49"/>
      <c r="I168" s="49"/>
      <c r="J168" s="49"/>
      <c r="K168" s="49"/>
    </row>
    <row r="169" spans="1:11" ht="14.1" customHeight="1">
      <c r="A169" s="49"/>
      <c r="B169" s="49"/>
      <c r="C169" s="65" t="s">
        <v>374</v>
      </c>
      <c r="D169" s="66">
        <v>0</v>
      </c>
      <c r="E169" s="66">
        <v>0</v>
      </c>
      <c r="F169" s="66">
        <v>0</v>
      </c>
      <c r="G169" s="66">
        <v>0</v>
      </c>
      <c r="H169" s="49"/>
      <c r="I169" s="49"/>
      <c r="J169" s="49"/>
      <c r="K169" s="49"/>
    </row>
    <row r="170" spans="1:11" ht="14.1" customHeight="1">
      <c r="A170" s="49"/>
      <c r="B170" s="49"/>
      <c r="C170" s="65" t="s">
        <v>373</v>
      </c>
      <c r="D170" s="66">
        <v>0</v>
      </c>
      <c r="E170" s="66">
        <v>0</v>
      </c>
      <c r="F170" s="66">
        <v>0</v>
      </c>
      <c r="G170" s="66">
        <v>0</v>
      </c>
      <c r="H170" s="49"/>
      <c r="I170" s="49"/>
      <c r="J170" s="49"/>
      <c r="K170" s="49"/>
    </row>
    <row r="171" spans="1:11" ht="14.1" customHeight="1">
      <c r="A171" s="49"/>
      <c r="B171" s="49"/>
      <c r="C171" s="65" t="s">
        <v>370</v>
      </c>
      <c r="D171" s="66">
        <v>0</v>
      </c>
      <c r="E171" s="66">
        <v>0</v>
      </c>
      <c r="F171" s="66">
        <v>0</v>
      </c>
      <c r="G171" s="66">
        <v>0</v>
      </c>
      <c r="H171" s="49"/>
      <c r="I171" s="49"/>
      <c r="J171" s="49"/>
      <c r="K171" s="49"/>
    </row>
    <row r="172" spans="1:11" ht="14.1" customHeight="1">
      <c r="A172" s="49"/>
      <c r="B172" s="49"/>
      <c r="C172" s="65" t="s">
        <v>369</v>
      </c>
      <c r="D172" s="66">
        <v>0</v>
      </c>
      <c r="E172" s="66">
        <v>0</v>
      </c>
      <c r="F172" s="66">
        <v>0</v>
      </c>
      <c r="G172" s="66">
        <v>0</v>
      </c>
      <c r="H172" s="49"/>
      <c r="I172" s="49"/>
      <c r="J172" s="49"/>
      <c r="K172" s="49"/>
    </row>
    <row r="173" spans="1:11" ht="14.1" customHeight="1">
      <c r="A173" s="49"/>
      <c r="B173" s="49"/>
      <c r="C173" s="65" t="s">
        <v>368</v>
      </c>
      <c r="D173" s="66">
        <v>0</v>
      </c>
      <c r="E173" s="66">
        <v>0</v>
      </c>
      <c r="F173" s="66">
        <v>0</v>
      </c>
      <c r="G173" s="66">
        <v>0</v>
      </c>
      <c r="H173" s="49"/>
      <c r="I173" s="49"/>
      <c r="J173" s="49"/>
      <c r="K173" s="49"/>
    </row>
    <row r="174" spans="1:11" ht="14.1" customHeight="1">
      <c r="A174" s="49"/>
      <c r="B174" s="49"/>
      <c r="C174" s="65" t="s">
        <v>367</v>
      </c>
      <c r="D174" s="66">
        <v>0</v>
      </c>
      <c r="E174" s="66">
        <v>0</v>
      </c>
      <c r="F174" s="66">
        <v>0</v>
      </c>
      <c r="G174" s="66">
        <v>0</v>
      </c>
      <c r="H174" s="49"/>
      <c r="I174" s="49"/>
      <c r="J174" s="49"/>
      <c r="K174" s="49"/>
    </row>
    <row r="175" spans="1:11" ht="14.1" customHeight="1">
      <c r="A175" s="49"/>
      <c r="B175" s="49"/>
      <c r="C175" s="65" t="s">
        <v>366</v>
      </c>
      <c r="D175" s="66">
        <v>0</v>
      </c>
      <c r="E175" s="66">
        <v>0</v>
      </c>
      <c r="F175" s="66">
        <v>0</v>
      </c>
      <c r="G175" s="66">
        <v>0</v>
      </c>
      <c r="H175" s="49"/>
      <c r="I175" s="49"/>
      <c r="J175" s="49"/>
      <c r="K175" s="49"/>
    </row>
    <row r="176" spans="1:11" ht="14.1" customHeight="1">
      <c r="A176" s="49"/>
      <c r="B176" s="49"/>
      <c r="C176" s="65" t="s">
        <v>372</v>
      </c>
      <c r="D176" s="66">
        <v>200000</v>
      </c>
      <c r="E176" s="66">
        <v>300000</v>
      </c>
      <c r="F176" s="66">
        <v>400000</v>
      </c>
      <c r="G176" s="66">
        <v>400000</v>
      </c>
      <c r="H176" s="49"/>
      <c r="I176" s="49"/>
      <c r="J176" s="49"/>
      <c r="K176" s="49"/>
    </row>
    <row r="177" spans="1:11" ht="14.1" customHeight="1">
      <c r="A177" s="49"/>
      <c r="B177" s="49"/>
      <c r="C177" s="65" t="s">
        <v>370</v>
      </c>
      <c r="D177" s="66">
        <v>200000</v>
      </c>
      <c r="E177" s="66">
        <v>300000</v>
      </c>
      <c r="F177" s="66">
        <v>400000</v>
      </c>
      <c r="G177" s="66">
        <v>400000</v>
      </c>
      <c r="H177" s="49"/>
      <c r="I177" s="49"/>
      <c r="J177" s="49"/>
      <c r="K177" s="49"/>
    </row>
    <row r="178" spans="1:11" ht="14.1" customHeight="1">
      <c r="A178" s="49"/>
      <c r="B178" s="49"/>
      <c r="C178" s="65" t="s">
        <v>369</v>
      </c>
      <c r="D178" s="66">
        <v>0</v>
      </c>
      <c r="E178" s="66">
        <v>0</v>
      </c>
      <c r="F178" s="66">
        <v>0</v>
      </c>
      <c r="G178" s="66">
        <v>0</v>
      </c>
      <c r="H178" s="49"/>
      <c r="I178" s="49"/>
      <c r="J178" s="49"/>
      <c r="K178" s="49"/>
    </row>
    <row r="179" spans="1:11" ht="14.1" customHeight="1">
      <c r="A179" s="49"/>
      <c r="B179" s="49"/>
      <c r="C179" s="65" t="s">
        <v>368</v>
      </c>
      <c r="D179" s="66">
        <v>0</v>
      </c>
      <c r="E179" s="66">
        <v>0</v>
      </c>
      <c r="F179" s="66">
        <v>0</v>
      </c>
      <c r="G179" s="66">
        <v>0</v>
      </c>
      <c r="H179" s="49"/>
      <c r="I179" s="49"/>
      <c r="J179" s="49"/>
      <c r="K179" s="49"/>
    </row>
    <row r="180" spans="1:11" ht="14.1" customHeight="1">
      <c r="A180" s="49"/>
      <c r="B180" s="49"/>
      <c r="C180" s="65" t="s">
        <v>367</v>
      </c>
      <c r="D180" s="66">
        <v>0</v>
      </c>
      <c r="E180" s="66">
        <v>0</v>
      </c>
      <c r="F180" s="66">
        <v>0</v>
      </c>
      <c r="G180" s="66">
        <v>0</v>
      </c>
      <c r="H180" s="49"/>
      <c r="I180" s="49"/>
      <c r="J180" s="49"/>
      <c r="K180" s="49"/>
    </row>
    <row r="181" spans="1:11" ht="14.1" customHeight="1">
      <c r="A181" s="49"/>
      <c r="B181" s="49"/>
      <c r="C181" s="65" t="s">
        <v>366</v>
      </c>
      <c r="D181" s="66">
        <v>0</v>
      </c>
      <c r="E181" s="66">
        <v>0</v>
      </c>
      <c r="F181" s="66">
        <v>0</v>
      </c>
      <c r="G181" s="66">
        <v>0</v>
      </c>
      <c r="H181" s="49"/>
      <c r="I181" s="49"/>
      <c r="J181" s="49"/>
      <c r="K181" s="49"/>
    </row>
    <row r="182" spans="1:11" ht="14.1" customHeight="1">
      <c r="A182" s="49"/>
      <c r="B182" s="49"/>
      <c r="C182" s="65" t="s">
        <v>371</v>
      </c>
      <c r="D182" s="66">
        <v>0</v>
      </c>
      <c r="E182" s="66">
        <v>0</v>
      </c>
      <c r="F182" s="66">
        <v>0</v>
      </c>
      <c r="G182" s="66">
        <v>0</v>
      </c>
      <c r="H182" s="49"/>
      <c r="I182" s="49"/>
      <c r="J182" s="49"/>
      <c r="K182" s="49"/>
    </row>
    <row r="183" spans="1:11" ht="14.1" customHeight="1">
      <c r="A183" s="49"/>
      <c r="B183" s="49"/>
      <c r="C183" s="65" t="s">
        <v>370</v>
      </c>
      <c r="D183" s="66">
        <v>0</v>
      </c>
      <c r="E183" s="66">
        <v>0</v>
      </c>
      <c r="F183" s="66">
        <v>0</v>
      </c>
      <c r="G183" s="66">
        <v>0</v>
      </c>
      <c r="H183" s="49"/>
      <c r="I183" s="49"/>
      <c r="J183" s="49"/>
      <c r="K183" s="49"/>
    </row>
    <row r="184" spans="1:11" ht="14.1" customHeight="1">
      <c r="A184" s="49"/>
      <c r="B184" s="49"/>
      <c r="C184" s="65" t="s">
        <v>369</v>
      </c>
      <c r="D184" s="66">
        <v>0</v>
      </c>
      <c r="E184" s="66">
        <v>0</v>
      </c>
      <c r="F184" s="66">
        <v>0</v>
      </c>
      <c r="G184" s="66">
        <v>0</v>
      </c>
      <c r="H184" s="49"/>
      <c r="I184" s="49"/>
      <c r="J184" s="49"/>
      <c r="K184" s="49"/>
    </row>
    <row r="185" spans="1:11" ht="14.1" customHeight="1">
      <c r="A185" s="49"/>
      <c r="B185" s="49"/>
      <c r="C185" s="65" t="s">
        <v>368</v>
      </c>
      <c r="D185" s="66">
        <v>0</v>
      </c>
      <c r="E185" s="66">
        <v>0</v>
      </c>
      <c r="F185" s="66">
        <v>0</v>
      </c>
      <c r="G185" s="66">
        <v>0</v>
      </c>
      <c r="H185" s="49"/>
      <c r="I185" s="49"/>
      <c r="J185" s="49"/>
      <c r="K185" s="49"/>
    </row>
    <row r="186" spans="1:11" ht="14.1" customHeight="1">
      <c r="A186" s="49"/>
      <c r="B186" s="49"/>
      <c r="C186" s="65" t="s">
        <v>367</v>
      </c>
      <c r="D186" s="66">
        <v>0</v>
      </c>
      <c r="E186" s="66">
        <v>0</v>
      </c>
      <c r="F186" s="66">
        <v>0</v>
      </c>
      <c r="G186" s="66">
        <v>0</v>
      </c>
      <c r="H186" s="49"/>
      <c r="I186" s="49"/>
      <c r="J186" s="49"/>
      <c r="K186" s="49"/>
    </row>
    <row r="187" spans="1:11" ht="14.1" customHeight="1">
      <c r="A187" s="49"/>
      <c r="B187" s="49"/>
      <c r="C187" s="65" t="s">
        <v>366</v>
      </c>
      <c r="D187" s="66">
        <v>0</v>
      </c>
      <c r="E187" s="66">
        <v>0</v>
      </c>
      <c r="F187" s="66">
        <v>0</v>
      </c>
      <c r="G187" s="66">
        <v>0</v>
      </c>
      <c r="H187" s="49"/>
      <c r="I187" s="49"/>
      <c r="J187" s="49"/>
      <c r="K187" s="49"/>
    </row>
    <row r="188" spans="1:11" ht="14.1" customHeight="1">
      <c r="A188" s="49"/>
      <c r="B188" s="49"/>
      <c r="C188" s="65" t="s">
        <v>365</v>
      </c>
      <c r="D188" s="66">
        <v>0</v>
      </c>
      <c r="E188" s="66">
        <v>0</v>
      </c>
      <c r="F188" s="66">
        <v>0</v>
      </c>
      <c r="G188" s="66">
        <v>0</v>
      </c>
      <c r="H188" s="49"/>
      <c r="I188" s="49"/>
      <c r="J188" s="49"/>
      <c r="K188" s="49"/>
    </row>
    <row r="189" spans="1:11" ht="14.1" customHeight="1">
      <c r="A189" s="49"/>
      <c r="B189" s="49"/>
      <c r="C189" s="65" t="s">
        <v>364</v>
      </c>
      <c r="D189" s="66">
        <v>0</v>
      </c>
      <c r="E189" s="66">
        <v>0</v>
      </c>
      <c r="F189" s="66">
        <v>0</v>
      </c>
      <c r="G189" s="66">
        <v>0</v>
      </c>
      <c r="H189" s="49"/>
      <c r="I189" s="49"/>
      <c r="J189" s="49"/>
      <c r="K189" s="49"/>
    </row>
    <row r="190" spans="1:11" ht="14.1" customHeight="1">
      <c r="A190" s="49"/>
      <c r="B190" s="49"/>
      <c r="C190" s="67" t="s">
        <v>147</v>
      </c>
      <c r="D190" s="66">
        <v>200000</v>
      </c>
      <c r="E190" s="66">
        <v>300000</v>
      </c>
      <c r="F190" s="66">
        <v>400000</v>
      </c>
      <c r="G190" s="66">
        <v>400000</v>
      </c>
      <c r="H190" s="49"/>
      <c r="I190" s="49"/>
      <c r="J190" s="49"/>
      <c r="K190" s="49"/>
    </row>
    <row r="191" spans="1:11">
      <c r="A191" s="49"/>
      <c r="B191" s="49"/>
      <c r="C191" s="59" t="s">
        <v>393</v>
      </c>
      <c r="D191" s="1258" t="s">
        <v>1166</v>
      </c>
      <c r="E191" s="1259"/>
      <c r="F191" s="1259"/>
      <c r="G191" s="1259"/>
      <c r="H191" s="49"/>
      <c r="I191" s="49"/>
      <c r="J191" s="49"/>
      <c r="K191" s="49"/>
    </row>
    <row r="192" spans="1:11" ht="18" customHeight="1">
      <c r="A192" s="49"/>
      <c r="B192" s="49"/>
      <c r="C192" s="60" t="s">
        <v>392</v>
      </c>
      <c r="D192" s="1254" t="s">
        <v>82</v>
      </c>
      <c r="E192" s="1255"/>
      <c r="F192" s="1255"/>
      <c r="G192" s="1255"/>
      <c r="H192" s="49"/>
      <c r="I192" s="49"/>
      <c r="J192" s="49"/>
      <c r="K192" s="49"/>
    </row>
    <row r="193" spans="1:11">
      <c r="A193" s="49"/>
      <c r="B193" s="49"/>
      <c r="C193" s="60" t="s">
        <v>15</v>
      </c>
      <c r="D193" s="1254" t="s">
        <v>227</v>
      </c>
      <c r="E193" s="1255"/>
      <c r="F193" s="1255"/>
      <c r="G193" s="1255"/>
      <c r="H193" s="49"/>
      <c r="I193" s="49"/>
      <c r="J193" s="49"/>
      <c r="K193" s="49"/>
    </row>
    <row r="194" spans="1:11" ht="15" customHeight="1">
      <c r="A194" s="49"/>
      <c r="B194" s="49"/>
      <c r="C194" s="61"/>
      <c r="D194" s="62">
        <v>2021</v>
      </c>
      <c r="E194" s="62">
        <v>2022</v>
      </c>
      <c r="F194" s="62">
        <v>2023</v>
      </c>
      <c r="G194" s="62">
        <v>2024</v>
      </c>
      <c r="H194" s="49"/>
      <c r="I194" s="49"/>
      <c r="J194" s="49"/>
      <c r="K194" s="49"/>
    </row>
    <row r="195" spans="1:11" ht="15" customHeight="1">
      <c r="A195" s="49"/>
      <c r="B195" s="49"/>
      <c r="C195" s="63"/>
      <c r="D195" s="64" t="s">
        <v>7</v>
      </c>
      <c r="E195" s="64" t="s">
        <v>8</v>
      </c>
      <c r="F195" s="64" t="s">
        <v>8</v>
      </c>
      <c r="G195" s="64" t="s">
        <v>8</v>
      </c>
      <c r="H195" s="49"/>
      <c r="I195" s="49"/>
      <c r="J195" s="49"/>
      <c r="K195" s="49"/>
    </row>
    <row r="196" spans="1:11" ht="14.1" customHeight="1">
      <c r="A196" s="49"/>
      <c r="B196" s="49"/>
      <c r="C196" s="53" t="s">
        <v>16</v>
      </c>
      <c r="D196" s="57" t="s">
        <v>398</v>
      </c>
      <c r="E196" s="57" t="s">
        <v>448</v>
      </c>
      <c r="F196" s="57" t="s">
        <v>398</v>
      </c>
      <c r="G196" s="57" t="s">
        <v>398</v>
      </c>
      <c r="H196" s="49"/>
      <c r="I196" s="49"/>
      <c r="J196" s="49"/>
      <c r="K196" s="49"/>
    </row>
    <row r="197" spans="1:11" ht="14.1" customHeight="1">
      <c r="A197" s="49"/>
      <c r="B197" s="49"/>
      <c r="C197" s="53" t="s">
        <v>506</v>
      </c>
      <c r="D197" s="57" t="s">
        <v>929</v>
      </c>
      <c r="E197" s="57" t="s">
        <v>858</v>
      </c>
      <c r="F197" s="57" t="s">
        <v>446</v>
      </c>
      <c r="G197" s="57" t="s">
        <v>446</v>
      </c>
      <c r="H197" s="49"/>
      <c r="I197" s="49"/>
      <c r="J197" s="49"/>
      <c r="K197" s="49"/>
    </row>
    <row r="198" spans="1:11" ht="14.1" customHeight="1">
      <c r="A198" s="49"/>
      <c r="B198" s="49"/>
      <c r="C198" s="53" t="s">
        <v>504</v>
      </c>
      <c r="D198" s="57" t="s">
        <v>447</v>
      </c>
      <c r="E198" s="57" t="s">
        <v>1165</v>
      </c>
      <c r="F198" s="57" t="s">
        <v>431</v>
      </c>
      <c r="G198" s="57" t="s">
        <v>431</v>
      </c>
      <c r="H198" s="49"/>
      <c r="I198" s="49"/>
      <c r="J198" s="49"/>
      <c r="K198" s="49"/>
    </row>
    <row r="199" spans="1:11" ht="14.1" customHeight="1">
      <c r="A199" s="49"/>
      <c r="B199" s="49"/>
      <c r="C199" s="53" t="s">
        <v>388</v>
      </c>
      <c r="D199" s="57" t="s">
        <v>361</v>
      </c>
      <c r="E199" s="57" t="s">
        <v>464</v>
      </c>
      <c r="F199" s="57" t="s">
        <v>465</v>
      </c>
      <c r="G199" s="57" t="s">
        <v>385</v>
      </c>
      <c r="H199" s="49"/>
      <c r="I199" s="49"/>
      <c r="J199" s="49"/>
      <c r="K199" s="49"/>
    </row>
    <row r="200" spans="1:11" ht="14.1" customHeight="1">
      <c r="A200" s="49"/>
      <c r="B200" s="49"/>
      <c r="C200" s="53" t="s">
        <v>387</v>
      </c>
      <c r="D200" s="57" t="s">
        <v>361</v>
      </c>
      <c r="E200" s="57" t="s">
        <v>454</v>
      </c>
      <c r="F200" s="57" t="s">
        <v>886</v>
      </c>
      <c r="G200" s="57" t="s">
        <v>385</v>
      </c>
      <c r="H200" s="49"/>
      <c r="I200" s="49"/>
      <c r="J200" s="49"/>
      <c r="K200" s="49"/>
    </row>
    <row r="201" spans="1:11" ht="14.1" customHeight="1">
      <c r="A201" s="49"/>
      <c r="B201" s="49"/>
      <c r="C201" s="53" t="s">
        <v>22</v>
      </c>
      <c r="D201" s="57" t="s">
        <v>361</v>
      </c>
      <c r="E201" s="57" t="s">
        <v>1164</v>
      </c>
      <c r="F201" s="57" t="s">
        <v>1163</v>
      </c>
      <c r="G201" s="57" t="s">
        <v>385</v>
      </c>
      <c r="H201" s="49"/>
      <c r="I201" s="49"/>
      <c r="J201" s="49"/>
      <c r="K201" s="49"/>
    </row>
    <row r="202" spans="1:11" ht="14.1" customHeight="1">
      <c r="A202" s="49"/>
      <c r="B202" s="49"/>
      <c r="C202" s="1256" t="s">
        <v>384</v>
      </c>
      <c r="D202" s="1257"/>
      <c r="E202" s="1257"/>
      <c r="F202" s="1257"/>
      <c r="G202" s="1257"/>
      <c r="H202" s="49"/>
      <c r="I202" s="49"/>
      <c r="J202" s="49"/>
      <c r="K202" s="49"/>
    </row>
    <row r="203" spans="1:11" ht="14.1" customHeight="1">
      <c r="A203" s="49"/>
      <c r="B203" s="49"/>
      <c r="C203" s="61"/>
      <c r="D203" s="62">
        <v>2021</v>
      </c>
      <c r="E203" s="62">
        <v>2022</v>
      </c>
      <c r="F203" s="62">
        <v>2023</v>
      </c>
      <c r="G203" s="62">
        <v>2024</v>
      </c>
      <c r="H203" s="49"/>
      <c r="I203" s="49"/>
      <c r="J203" s="49"/>
      <c r="K203" s="49"/>
    </row>
    <row r="204" spans="1:11" ht="14.1" customHeight="1">
      <c r="A204" s="49"/>
      <c r="B204" s="49"/>
      <c r="C204" s="63"/>
      <c r="D204" s="64" t="s">
        <v>7</v>
      </c>
      <c r="E204" s="64" t="s">
        <v>8</v>
      </c>
      <c r="F204" s="64" t="s">
        <v>8</v>
      </c>
      <c r="G204" s="64" t="s">
        <v>8</v>
      </c>
      <c r="H204" s="49"/>
      <c r="I204" s="49"/>
      <c r="J204" s="49"/>
      <c r="K204" s="49"/>
    </row>
    <row r="205" spans="1:11" ht="14.1" customHeight="1">
      <c r="A205" s="49"/>
      <c r="B205" s="49"/>
      <c r="C205" s="65" t="s">
        <v>381</v>
      </c>
      <c r="D205" s="66">
        <v>0</v>
      </c>
      <c r="E205" s="66">
        <v>0</v>
      </c>
      <c r="F205" s="66">
        <v>0</v>
      </c>
      <c r="G205" s="66">
        <v>0</v>
      </c>
      <c r="H205" s="49"/>
      <c r="I205" s="49"/>
      <c r="J205" s="49"/>
      <c r="K205" s="49"/>
    </row>
    <row r="206" spans="1:11" ht="14.1" customHeight="1">
      <c r="A206" s="49"/>
      <c r="B206" s="49"/>
      <c r="C206" s="65" t="s">
        <v>370</v>
      </c>
      <c r="D206" s="66">
        <v>0</v>
      </c>
      <c r="E206" s="66">
        <v>0</v>
      </c>
      <c r="F206" s="66">
        <v>0</v>
      </c>
      <c r="G206" s="66">
        <v>0</v>
      </c>
      <c r="H206" s="49"/>
      <c r="I206" s="49"/>
      <c r="J206" s="49"/>
      <c r="K206" s="49"/>
    </row>
    <row r="207" spans="1:11" ht="14.1" customHeight="1">
      <c r="A207" s="49"/>
      <c r="B207" s="49"/>
      <c r="C207" s="65" t="s">
        <v>374</v>
      </c>
      <c r="D207" s="66">
        <v>0</v>
      </c>
      <c r="E207" s="66">
        <v>0</v>
      </c>
      <c r="F207" s="66">
        <v>0</v>
      </c>
      <c r="G207" s="66">
        <v>0</v>
      </c>
      <c r="H207" s="49"/>
      <c r="I207" s="49"/>
      <c r="J207" s="49"/>
      <c r="K207" s="49"/>
    </row>
    <row r="208" spans="1:11" ht="14.1" customHeight="1">
      <c r="A208" s="49"/>
      <c r="B208" s="49"/>
      <c r="C208" s="65" t="s">
        <v>380</v>
      </c>
      <c r="D208" s="66">
        <v>0</v>
      </c>
      <c r="E208" s="66">
        <v>0</v>
      </c>
      <c r="F208" s="66">
        <v>0</v>
      </c>
      <c r="G208" s="66">
        <v>0</v>
      </c>
      <c r="H208" s="49"/>
      <c r="I208" s="49"/>
      <c r="J208" s="49"/>
      <c r="K208" s="49"/>
    </row>
    <row r="209" spans="1:11" ht="14.1" customHeight="1">
      <c r="A209" s="49"/>
      <c r="B209" s="49"/>
      <c r="C209" s="65" t="s">
        <v>370</v>
      </c>
      <c r="D209" s="66">
        <v>0</v>
      </c>
      <c r="E209" s="66">
        <v>0</v>
      </c>
      <c r="F209" s="66">
        <v>0</v>
      </c>
      <c r="G209" s="66">
        <v>0</v>
      </c>
      <c r="H209" s="49"/>
      <c r="I209" s="49"/>
      <c r="J209" s="49"/>
      <c r="K209" s="49"/>
    </row>
    <row r="210" spans="1:11" ht="14.1" customHeight="1">
      <c r="A210" s="49"/>
      <c r="B210" s="49"/>
      <c r="C210" s="65" t="s">
        <v>374</v>
      </c>
      <c r="D210" s="66">
        <v>0</v>
      </c>
      <c r="E210" s="66">
        <v>0</v>
      </c>
      <c r="F210" s="66">
        <v>0</v>
      </c>
      <c r="G210" s="66">
        <v>0</v>
      </c>
      <c r="H210" s="49"/>
      <c r="I210" s="49"/>
      <c r="J210" s="49"/>
      <c r="K210" s="49"/>
    </row>
    <row r="211" spans="1:11" ht="14.1" customHeight="1">
      <c r="A211" s="49"/>
      <c r="B211" s="49"/>
      <c r="C211" s="65" t="s">
        <v>379</v>
      </c>
      <c r="D211" s="66">
        <v>0</v>
      </c>
      <c r="E211" s="66">
        <v>0</v>
      </c>
      <c r="F211" s="66">
        <v>0</v>
      </c>
      <c r="G211" s="66">
        <v>0</v>
      </c>
      <c r="H211" s="49"/>
      <c r="I211" s="49"/>
      <c r="J211" s="49"/>
      <c r="K211" s="49"/>
    </row>
    <row r="212" spans="1:11" ht="14.1" customHeight="1">
      <c r="A212" s="49"/>
      <c r="B212" s="49"/>
      <c r="C212" s="65" t="s">
        <v>370</v>
      </c>
      <c r="D212" s="66">
        <v>0</v>
      </c>
      <c r="E212" s="66">
        <v>0</v>
      </c>
      <c r="F212" s="66">
        <v>0</v>
      </c>
      <c r="G212" s="66">
        <v>0</v>
      </c>
      <c r="H212" s="49"/>
      <c r="I212" s="49"/>
      <c r="J212" s="49"/>
      <c r="K212" s="49"/>
    </row>
    <row r="213" spans="1:11" ht="14.1" customHeight="1">
      <c r="A213" s="49"/>
      <c r="B213" s="49"/>
      <c r="C213" s="65" t="s">
        <v>374</v>
      </c>
      <c r="D213" s="66">
        <v>0</v>
      </c>
      <c r="E213" s="66">
        <v>0</v>
      </c>
      <c r="F213" s="66">
        <v>0</v>
      </c>
      <c r="G213" s="66">
        <v>0</v>
      </c>
      <c r="H213" s="49"/>
      <c r="I213" s="49"/>
      <c r="J213" s="49"/>
      <c r="K213" s="49"/>
    </row>
    <row r="214" spans="1:11" ht="14.1" customHeight="1">
      <c r="A214" s="49"/>
      <c r="B214" s="49"/>
      <c r="C214" s="65" t="s">
        <v>378</v>
      </c>
      <c r="D214" s="66">
        <v>0</v>
      </c>
      <c r="E214" s="66">
        <v>0</v>
      </c>
      <c r="F214" s="66">
        <v>0</v>
      </c>
      <c r="G214" s="66">
        <v>0</v>
      </c>
      <c r="H214" s="49"/>
      <c r="I214" s="49"/>
      <c r="J214" s="49"/>
      <c r="K214" s="49"/>
    </row>
    <row r="215" spans="1:11" ht="14.1" customHeight="1">
      <c r="A215" s="49"/>
      <c r="B215" s="49"/>
      <c r="C215" s="65" t="s">
        <v>370</v>
      </c>
      <c r="D215" s="66">
        <v>0</v>
      </c>
      <c r="E215" s="66">
        <v>0</v>
      </c>
      <c r="F215" s="66">
        <v>0</v>
      </c>
      <c r="G215" s="66">
        <v>0</v>
      </c>
      <c r="H215" s="49"/>
      <c r="I215" s="49"/>
      <c r="J215" s="49"/>
      <c r="K215" s="49"/>
    </row>
    <row r="216" spans="1:11" ht="14.1" customHeight="1">
      <c r="A216" s="49"/>
      <c r="B216" s="49"/>
      <c r="C216" s="65" t="s">
        <v>374</v>
      </c>
      <c r="D216" s="66">
        <v>0</v>
      </c>
      <c r="E216" s="66">
        <v>0</v>
      </c>
      <c r="F216" s="66">
        <v>0</v>
      </c>
      <c r="G216" s="66">
        <v>0</v>
      </c>
      <c r="H216" s="49"/>
      <c r="I216" s="49"/>
      <c r="J216" s="49"/>
      <c r="K216" s="49"/>
    </row>
    <row r="217" spans="1:11" ht="14.1" customHeight="1">
      <c r="A217" s="49"/>
      <c r="B217" s="49"/>
      <c r="C217" s="65" t="s">
        <v>383</v>
      </c>
      <c r="D217" s="66">
        <v>0</v>
      </c>
      <c r="E217" s="66">
        <v>0</v>
      </c>
      <c r="F217" s="66">
        <v>0</v>
      </c>
      <c r="G217" s="66">
        <v>0</v>
      </c>
      <c r="H217" s="49"/>
      <c r="I217" s="49"/>
      <c r="J217" s="49"/>
      <c r="K217" s="49"/>
    </row>
    <row r="218" spans="1:11" ht="14.1" customHeight="1">
      <c r="A218" s="49"/>
      <c r="B218" s="49"/>
      <c r="C218" s="65" t="s">
        <v>370</v>
      </c>
      <c r="D218" s="66">
        <v>0</v>
      </c>
      <c r="E218" s="66">
        <v>0</v>
      </c>
      <c r="F218" s="66">
        <v>0</v>
      </c>
      <c r="G218" s="66">
        <v>0</v>
      </c>
      <c r="H218" s="49"/>
      <c r="I218" s="49"/>
      <c r="J218" s="49"/>
      <c r="K218" s="49"/>
    </row>
    <row r="219" spans="1:11" ht="14.1" customHeight="1">
      <c r="A219" s="49"/>
      <c r="B219" s="49"/>
      <c r="C219" s="65" t="s">
        <v>374</v>
      </c>
      <c r="D219" s="66">
        <v>0</v>
      </c>
      <c r="E219" s="66">
        <v>0</v>
      </c>
      <c r="F219" s="66">
        <v>0</v>
      </c>
      <c r="G219" s="66">
        <v>0</v>
      </c>
      <c r="H219" s="49"/>
      <c r="I219" s="49"/>
      <c r="J219" s="49"/>
      <c r="K219" s="49"/>
    </row>
    <row r="220" spans="1:11" ht="14.1" customHeight="1">
      <c r="A220" s="49"/>
      <c r="B220" s="49"/>
      <c r="C220" s="65" t="s">
        <v>376</v>
      </c>
      <c r="D220" s="66">
        <v>0</v>
      </c>
      <c r="E220" s="66">
        <v>0</v>
      </c>
      <c r="F220" s="66">
        <v>0</v>
      </c>
      <c r="G220" s="66">
        <v>0</v>
      </c>
      <c r="H220" s="49"/>
      <c r="I220" s="49"/>
      <c r="J220" s="49"/>
      <c r="K220" s="49"/>
    </row>
    <row r="221" spans="1:11" ht="14.1" customHeight="1">
      <c r="A221" s="49"/>
      <c r="B221" s="49"/>
      <c r="C221" s="65" t="s">
        <v>370</v>
      </c>
      <c r="D221" s="66">
        <v>0</v>
      </c>
      <c r="E221" s="66">
        <v>0</v>
      </c>
      <c r="F221" s="66">
        <v>0</v>
      </c>
      <c r="G221" s="66">
        <v>0</v>
      </c>
      <c r="H221" s="49"/>
      <c r="I221" s="49"/>
      <c r="J221" s="49"/>
      <c r="K221" s="49"/>
    </row>
    <row r="222" spans="1:11" ht="14.1" customHeight="1">
      <c r="A222" s="49"/>
      <c r="B222" s="49"/>
      <c r="C222" s="65" t="s">
        <v>374</v>
      </c>
      <c r="D222" s="66">
        <v>0</v>
      </c>
      <c r="E222" s="66">
        <v>0</v>
      </c>
      <c r="F222" s="66">
        <v>0</v>
      </c>
      <c r="G222" s="66">
        <v>0</v>
      </c>
      <c r="H222" s="49"/>
      <c r="I222" s="49"/>
      <c r="J222" s="49"/>
      <c r="K222" s="49"/>
    </row>
    <row r="223" spans="1:11" ht="14.1" customHeight="1">
      <c r="A223" s="49"/>
      <c r="B223" s="49"/>
      <c r="C223" s="65" t="s">
        <v>375</v>
      </c>
      <c r="D223" s="66">
        <v>0</v>
      </c>
      <c r="E223" s="66">
        <v>0</v>
      </c>
      <c r="F223" s="66">
        <v>0</v>
      </c>
      <c r="G223" s="66">
        <v>0</v>
      </c>
      <c r="H223" s="49"/>
      <c r="I223" s="49"/>
      <c r="J223" s="49"/>
      <c r="K223" s="49"/>
    </row>
    <row r="224" spans="1:11" ht="14.1" customHeight="1">
      <c r="A224" s="49"/>
      <c r="B224" s="49"/>
      <c r="C224" s="65" t="s">
        <v>370</v>
      </c>
      <c r="D224" s="66">
        <v>0</v>
      </c>
      <c r="E224" s="66">
        <v>0</v>
      </c>
      <c r="F224" s="66">
        <v>0</v>
      </c>
      <c r="G224" s="66">
        <v>0</v>
      </c>
      <c r="H224" s="49"/>
      <c r="I224" s="49"/>
      <c r="J224" s="49"/>
      <c r="K224" s="49"/>
    </row>
    <row r="225" spans="1:11" ht="14.1" customHeight="1">
      <c r="A225" s="49"/>
      <c r="B225" s="49"/>
      <c r="C225" s="65" t="s">
        <v>374</v>
      </c>
      <c r="D225" s="66">
        <v>0</v>
      </c>
      <c r="E225" s="66">
        <v>0</v>
      </c>
      <c r="F225" s="66">
        <v>0</v>
      </c>
      <c r="G225" s="66">
        <v>0</v>
      </c>
      <c r="H225" s="49"/>
      <c r="I225" s="49"/>
      <c r="J225" s="49"/>
      <c r="K225" s="49"/>
    </row>
    <row r="226" spans="1:11" ht="14.1" customHeight="1">
      <c r="A226" s="49"/>
      <c r="B226" s="49"/>
      <c r="C226" s="65" t="s">
        <v>373</v>
      </c>
      <c r="D226" s="66">
        <v>0</v>
      </c>
      <c r="E226" s="66">
        <v>0</v>
      </c>
      <c r="F226" s="66">
        <v>0</v>
      </c>
      <c r="G226" s="66">
        <v>0</v>
      </c>
      <c r="H226" s="49"/>
      <c r="I226" s="49"/>
      <c r="J226" s="49"/>
      <c r="K226" s="49"/>
    </row>
    <row r="227" spans="1:11" ht="14.1" customHeight="1">
      <c r="A227" s="49"/>
      <c r="B227" s="49"/>
      <c r="C227" s="65" t="s">
        <v>370</v>
      </c>
      <c r="D227" s="66">
        <v>0</v>
      </c>
      <c r="E227" s="66">
        <v>0</v>
      </c>
      <c r="F227" s="66">
        <v>0</v>
      </c>
      <c r="G227" s="66">
        <v>0</v>
      </c>
      <c r="H227" s="49"/>
      <c r="I227" s="49"/>
      <c r="J227" s="49"/>
      <c r="K227" s="49"/>
    </row>
    <row r="228" spans="1:11" ht="14.1" customHeight="1">
      <c r="A228" s="49"/>
      <c r="B228" s="49"/>
      <c r="C228" s="65" t="s">
        <v>369</v>
      </c>
      <c r="D228" s="66">
        <v>0</v>
      </c>
      <c r="E228" s="66">
        <v>0</v>
      </c>
      <c r="F228" s="66">
        <v>0</v>
      </c>
      <c r="G228" s="66">
        <v>0</v>
      </c>
      <c r="H228" s="49"/>
      <c r="I228" s="49"/>
      <c r="J228" s="49"/>
      <c r="K228" s="49"/>
    </row>
    <row r="229" spans="1:11" ht="14.1" customHeight="1">
      <c r="A229" s="49"/>
      <c r="B229" s="49"/>
      <c r="C229" s="65" t="s">
        <v>368</v>
      </c>
      <c r="D229" s="66">
        <v>0</v>
      </c>
      <c r="E229" s="66">
        <v>0</v>
      </c>
      <c r="F229" s="66">
        <v>0</v>
      </c>
      <c r="G229" s="66">
        <v>0</v>
      </c>
      <c r="H229" s="49"/>
      <c r="I229" s="49"/>
      <c r="J229" s="49"/>
      <c r="K229" s="49"/>
    </row>
    <row r="230" spans="1:11" ht="14.1" customHeight="1">
      <c r="A230" s="49"/>
      <c r="B230" s="49"/>
      <c r="C230" s="65" t="s">
        <v>367</v>
      </c>
      <c r="D230" s="66">
        <v>0</v>
      </c>
      <c r="E230" s="66">
        <v>0</v>
      </c>
      <c r="F230" s="66">
        <v>0</v>
      </c>
      <c r="G230" s="66">
        <v>0</v>
      </c>
      <c r="H230" s="49"/>
      <c r="I230" s="49"/>
      <c r="J230" s="49"/>
      <c r="K230" s="49"/>
    </row>
    <row r="231" spans="1:11" ht="14.1" customHeight="1">
      <c r="A231" s="49"/>
      <c r="B231" s="49"/>
      <c r="C231" s="65" t="s">
        <v>366</v>
      </c>
      <c r="D231" s="66">
        <v>0</v>
      </c>
      <c r="E231" s="66">
        <v>0</v>
      </c>
      <c r="F231" s="66">
        <v>0</v>
      </c>
      <c r="G231" s="66">
        <v>0</v>
      </c>
      <c r="H231" s="49"/>
      <c r="I231" s="49"/>
      <c r="J231" s="49"/>
      <c r="K231" s="49"/>
    </row>
    <row r="232" spans="1:11" ht="14.1" customHeight="1">
      <c r="A232" s="49"/>
      <c r="B232" s="49"/>
      <c r="C232" s="65" t="s">
        <v>372</v>
      </c>
      <c r="D232" s="66">
        <v>800000</v>
      </c>
      <c r="E232" s="66">
        <v>700000</v>
      </c>
      <c r="F232" s="66">
        <v>600000</v>
      </c>
      <c r="G232" s="66">
        <v>600000</v>
      </c>
      <c r="H232" s="49"/>
      <c r="I232" s="49"/>
      <c r="J232" s="49"/>
      <c r="K232" s="49"/>
    </row>
    <row r="233" spans="1:11" ht="14.1" customHeight="1">
      <c r="A233" s="49"/>
      <c r="B233" s="49"/>
      <c r="C233" s="65" t="s">
        <v>370</v>
      </c>
      <c r="D233" s="66">
        <v>800000</v>
      </c>
      <c r="E233" s="66">
        <v>700000</v>
      </c>
      <c r="F233" s="66">
        <v>600000</v>
      </c>
      <c r="G233" s="66">
        <v>600000</v>
      </c>
      <c r="H233" s="49"/>
      <c r="I233" s="49"/>
      <c r="J233" s="49"/>
      <c r="K233" s="49"/>
    </row>
    <row r="234" spans="1:11" ht="14.1" customHeight="1">
      <c r="A234" s="49"/>
      <c r="B234" s="49"/>
      <c r="C234" s="65" t="s">
        <v>369</v>
      </c>
      <c r="D234" s="66">
        <v>0</v>
      </c>
      <c r="E234" s="66">
        <v>0</v>
      </c>
      <c r="F234" s="66">
        <v>0</v>
      </c>
      <c r="G234" s="66">
        <v>0</v>
      </c>
      <c r="H234" s="49"/>
      <c r="I234" s="49"/>
      <c r="J234" s="49"/>
      <c r="K234" s="49"/>
    </row>
    <row r="235" spans="1:11" ht="14.1" customHeight="1">
      <c r="A235" s="49"/>
      <c r="B235" s="49"/>
      <c r="C235" s="65" t="s">
        <v>368</v>
      </c>
      <c r="D235" s="66">
        <v>0</v>
      </c>
      <c r="E235" s="66">
        <v>0</v>
      </c>
      <c r="F235" s="66">
        <v>0</v>
      </c>
      <c r="G235" s="66">
        <v>0</v>
      </c>
      <c r="H235" s="49"/>
      <c r="I235" s="49"/>
      <c r="J235" s="49"/>
      <c r="K235" s="49"/>
    </row>
    <row r="236" spans="1:11" ht="14.1" customHeight="1">
      <c r="A236" s="49"/>
      <c r="B236" s="49"/>
      <c r="C236" s="65" t="s">
        <v>367</v>
      </c>
      <c r="D236" s="66">
        <v>0</v>
      </c>
      <c r="E236" s="66">
        <v>0</v>
      </c>
      <c r="F236" s="66">
        <v>0</v>
      </c>
      <c r="G236" s="66">
        <v>0</v>
      </c>
      <c r="H236" s="49"/>
      <c r="I236" s="49"/>
      <c r="J236" s="49"/>
      <c r="K236" s="49"/>
    </row>
    <row r="237" spans="1:11" ht="14.1" customHeight="1">
      <c r="A237" s="49"/>
      <c r="B237" s="49"/>
      <c r="C237" s="65" t="s">
        <v>366</v>
      </c>
      <c r="D237" s="66">
        <v>0</v>
      </c>
      <c r="E237" s="66">
        <v>0</v>
      </c>
      <c r="F237" s="66">
        <v>0</v>
      </c>
      <c r="G237" s="66">
        <v>0</v>
      </c>
      <c r="H237" s="49"/>
      <c r="I237" s="49"/>
      <c r="J237" s="49"/>
      <c r="K237" s="49"/>
    </row>
    <row r="238" spans="1:11" ht="14.1" customHeight="1">
      <c r="A238" s="49"/>
      <c r="B238" s="49"/>
      <c r="C238" s="65" t="s">
        <v>371</v>
      </c>
      <c r="D238" s="66">
        <v>0</v>
      </c>
      <c r="E238" s="66">
        <v>0</v>
      </c>
      <c r="F238" s="66">
        <v>0</v>
      </c>
      <c r="G238" s="66">
        <v>0</v>
      </c>
      <c r="H238" s="49"/>
      <c r="I238" s="49"/>
      <c r="J238" s="49"/>
      <c r="K238" s="49"/>
    </row>
    <row r="239" spans="1:11" ht="14.1" customHeight="1">
      <c r="A239" s="49"/>
      <c r="B239" s="49"/>
      <c r="C239" s="65" t="s">
        <v>370</v>
      </c>
      <c r="D239" s="66">
        <v>0</v>
      </c>
      <c r="E239" s="66">
        <v>0</v>
      </c>
      <c r="F239" s="66">
        <v>0</v>
      </c>
      <c r="G239" s="66">
        <v>0</v>
      </c>
      <c r="H239" s="49"/>
      <c r="I239" s="49"/>
      <c r="J239" s="49"/>
      <c r="K239" s="49"/>
    </row>
    <row r="240" spans="1:11" ht="14.1" customHeight="1">
      <c r="A240" s="49"/>
      <c r="B240" s="49"/>
      <c r="C240" s="65" t="s">
        <v>369</v>
      </c>
      <c r="D240" s="66">
        <v>0</v>
      </c>
      <c r="E240" s="66">
        <v>0</v>
      </c>
      <c r="F240" s="66">
        <v>0</v>
      </c>
      <c r="G240" s="66">
        <v>0</v>
      </c>
      <c r="H240" s="49"/>
      <c r="I240" s="49"/>
      <c r="J240" s="49"/>
      <c r="K240" s="49"/>
    </row>
    <row r="241" spans="1:11" ht="14.1" customHeight="1">
      <c r="A241" s="49"/>
      <c r="B241" s="49"/>
      <c r="C241" s="65" t="s">
        <v>368</v>
      </c>
      <c r="D241" s="66">
        <v>0</v>
      </c>
      <c r="E241" s="66">
        <v>0</v>
      </c>
      <c r="F241" s="66">
        <v>0</v>
      </c>
      <c r="G241" s="66">
        <v>0</v>
      </c>
      <c r="H241" s="49"/>
      <c r="I241" s="49"/>
      <c r="J241" s="49"/>
      <c r="K241" s="49"/>
    </row>
    <row r="242" spans="1:11" ht="14.1" customHeight="1">
      <c r="A242" s="49"/>
      <c r="B242" s="49"/>
      <c r="C242" s="65" t="s">
        <v>367</v>
      </c>
      <c r="D242" s="66">
        <v>0</v>
      </c>
      <c r="E242" s="66">
        <v>0</v>
      </c>
      <c r="F242" s="66">
        <v>0</v>
      </c>
      <c r="G242" s="66">
        <v>0</v>
      </c>
      <c r="H242" s="49"/>
      <c r="I242" s="49"/>
      <c r="J242" s="49"/>
      <c r="K242" s="49"/>
    </row>
    <row r="243" spans="1:11" ht="14.1" customHeight="1">
      <c r="A243" s="49"/>
      <c r="B243" s="49"/>
      <c r="C243" s="65" t="s">
        <v>366</v>
      </c>
      <c r="D243" s="66">
        <v>0</v>
      </c>
      <c r="E243" s="66">
        <v>0</v>
      </c>
      <c r="F243" s="66">
        <v>0</v>
      </c>
      <c r="G243" s="66">
        <v>0</v>
      </c>
      <c r="H243" s="49"/>
      <c r="I243" s="49"/>
      <c r="J243" s="49"/>
      <c r="K243" s="49"/>
    </row>
    <row r="244" spans="1:11" ht="14.1" customHeight="1">
      <c r="A244" s="49"/>
      <c r="B244" s="49"/>
      <c r="C244" s="65" t="s">
        <v>365</v>
      </c>
      <c r="D244" s="66">
        <v>0</v>
      </c>
      <c r="E244" s="66">
        <v>0</v>
      </c>
      <c r="F244" s="66">
        <v>0</v>
      </c>
      <c r="G244" s="66">
        <v>0</v>
      </c>
      <c r="H244" s="49"/>
      <c r="I244" s="49"/>
      <c r="J244" s="49"/>
      <c r="K244" s="49"/>
    </row>
    <row r="245" spans="1:11" ht="14.1" customHeight="1">
      <c r="A245" s="49"/>
      <c r="B245" s="49"/>
      <c r="C245" s="65" t="s">
        <v>364</v>
      </c>
      <c r="D245" s="66">
        <v>0</v>
      </c>
      <c r="E245" s="66">
        <v>0</v>
      </c>
      <c r="F245" s="66">
        <v>0</v>
      </c>
      <c r="G245" s="66">
        <v>0</v>
      </c>
      <c r="H245" s="49"/>
      <c r="I245" s="49"/>
      <c r="J245" s="49"/>
      <c r="K245" s="49"/>
    </row>
    <row r="246" spans="1:11" ht="14.1" customHeight="1">
      <c r="A246" s="49"/>
      <c r="B246" s="49"/>
      <c r="C246" s="67" t="s">
        <v>147</v>
      </c>
      <c r="D246" s="66">
        <v>800000</v>
      </c>
      <c r="E246" s="66">
        <v>700000</v>
      </c>
      <c r="F246" s="66">
        <v>600000</v>
      </c>
      <c r="G246" s="66">
        <v>600000</v>
      </c>
      <c r="H246" s="49"/>
      <c r="I246" s="49"/>
      <c r="J246" s="49"/>
      <c r="K246" s="49"/>
    </row>
    <row r="247" spans="1:11" ht="15" customHeight="1">
      <c r="A247" s="49"/>
      <c r="B247" s="49"/>
      <c r="C247" s="68" t="s">
        <v>361</v>
      </c>
      <c r="D247" s="69" t="s">
        <v>361</v>
      </c>
      <c r="E247" s="69" t="s">
        <v>361</v>
      </c>
      <c r="F247" s="69" t="s">
        <v>361</v>
      </c>
      <c r="G247" s="69" t="s">
        <v>361</v>
      </c>
      <c r="H247" s="49"/>
      <c r="I247" s="49"/>
      <c r="J247" s="49"/>
      <c r="K247" s="49"/>
    </row>
    <row r="248" spans="1:11" ht="15" customHeight="1">
      <c r="A248" s="49"/>
      <c r="B248" s="49"/>
      <c r="C248" s="52" t="s">
        <v>382</v>
      </c>
      <c r="D248" s="70">
        <v>33100000</v>
      </c>
      <c r="E248" s="70">
        <v>38960000</v>
      </c>
      <c r="F248" s="70">
        <v>34500000</v>
      </c>
      <c r="G248" s="70">
        <v>37500000</v>
      </c>
      <c r="H248" s="49"/>
      <c r="I248" s="49"/>
      <c r="J248" s="49"/>
      <c r="K248" s="49"/>
    </row>
    <row r="249" spans="1:11" ht="15" customHeight="1">
      <c r="A249" s="49"/>
      <c r="B249" s="49"/>
      <c r="C249" s="53" t="s">
        <v>381</v>
      </c>
      <c r="D249" s="71">
        <v>18100000</v>
      </c>
      <c r="E249" s="71">
        <v>21700000</v>
      </c>
      <c r="F249" s="71">
        <v>21700000</v>
      </c>
      <c r="G249" s="71">
        <v>21700000</v>
      </c>
      <c r="H249" s="49"/>
      <c r="I249" s="49"/>
      <c r="J249" s="49"/>
      <c r="K249" s="49"/>
    </row>
    <row r="250" spans="1:11" ht="15" customHeight="1">
      <c r="A250" s="49"/>
      <c r="B250" s="49"/>
      <c r="C250" s="53" t="s">
        <v>370</v>
      </c>
      <c r="D250" s="71">
        <v>18100000</v>
      </c>
      <c r="E250" s="71">
        <v>21700000</v>
      </c>
      <c r="F250" s="71">
        <v>21700000</v>
      </c>
      <c r="G250" s="71">
        <v>21700000</v>
      </c>
      <c r="H250" s="49"/>
      <c r="I250" s="49"/>
      <c r="J250" s="49"/>
      <c r="K250" s="72"/>
    </row>
    <row r="251" spans="1:11" ht="15" customHeight="1">
      <c r="A251" s="49"/>
      <c r="B251" s="49"/>
      <c r="C251" s="53" t="s">
        <v>374</v>
      </c>
      <c r="D251" s="71">
        <v>0</v>
      </c>
      <c r="E251" s="71">
        <v>0</v>
      </c>
      <c r="F251" s="71">
        <v>0</v>
      </c>
      <c r="G251" s="71">
        <v>0</v>
      </c>
      <c r="H251" s="49"/>
      <c r="I251" s="49"/>
      <c r="J251" s="49"/>
      <c r="K251" s="72"/>
    </row>
    <row r="252" spans="1:11" ht="15" customHeight="1">
      <c r="A252" s="49"/>
      <c r="B252" s="49"/>
      <c r="C252" s="53" t="s">
        <v>380</v>
      </c>
      <c r="D252" s="71">
        <v>3000000</v>
      </c>
      <c r="E252" s="71">
        <v>3300000</v>
      </c>
      <c r="F252" s="71">
        <v>3300000</v>
      </c>
      <c r="G252" s="71">
        <v>3300000</v>
      </c>
      <c r="H252" s="49"/>
      <c r="I252" s="49"/>
      <c r="J252" s="49"/>
      <c r="K252" s="49"/>
    </row>
    <row r="253" spans="1:11" ht="15" customHeight="1">
      <c r="A253" s="49"/>
      <c r="B253" s="49"/>
      <c r="C253" s="53" t="s">
        <v>370</v>
      </c>
      <c r="D253" s="71">
        <v>3000000</v>
      </c>
      <c r="E253" s="71">
        <v>3300000</v>
      </c>
      <c r="F253" s="71">
        <v>3300000</v>
      </c>
      <c r="G253" s="71">
        <v>3300000</v>
      </c>
      <c r="H253" s="49"/>
      <c r="I253" s="49"/>
      <c r="J253" s="49"/>
      <c r="K253" s="49"/>
    </row>
    <row r="254" spans="1:11" ht="15" customHeight="1">
      <c r="A254" s="49"/>
      <c r="B254" s="49"/>
      <c r="C254" s="53" t="s">
        <v>374</v>
      </c>
      <c r="D254" s="71">
        <v>0</v>
      </c>
      <c r="E254" s="71">
        <v>0</v>
      </c>
      <c r="F254" s="71">
        <v>0</v>
      </c>
      <c r="G254" s="71">
        <v>0</v>
      </c>
      <c r="H254" s="49"/>
      <c r="I254" s="49"/>
      <c r="J254" s="49"/>
      <c r="K254" s="72"/>
    </row>
    <row r="255" spans="1:11" ht="15" customHeight="1">
      <c r="A255" s="49"/>
      <c r="B255" s="49"/>
      <c r="C255" s="53" t="s">
        <v>379</v>
      </c>
      <c r="D255" s="71">
        <v>10670000</v>
      </c>
      <c r="E255" s="71">
        <v>12960000</v>
      </c>
      <c r="F255" s="71">
        <v>8500000</v>
      </c>
      <c r="G255" s="71">
        <v>11500000</v>
      </c>
      <c r="H255" s="49"/>
      <c r="I255" s="49"/>
      <c r="J255" s="49"/>
      <c r="K255" s="49"/>
    </row>
    <row r="256" spans="1:11" ht="15" customHeight="1">
      <c r="A256" s="49"/>
      <c r="B256" s="49"/>
      <c r="C256" s="53" t="s">
        <v>370</v>
      </c>
      <c r="D256" s="71">
        <v>10670000</v>
      </c>
      <c r="E256" s="71">
        <v>12960000</v>
      </c>
      <c r="F256" s="71">
        <v>8500000</v>
      </c>
      <c r="G256" s="71">
        <v>11500000</v>
      </c>
      <c r="H256" s="49"/>
      <c r="I256" s="49"/>
      <c r="J256" s="49"/>
      <c r="K256" s="49"/>
    </row>
    <row r="257" spans="1:11" ht="15" customHeight="1">
      <c r="A257" s="49"/>
      <c r="B257" s="49"/>
      <c r="C257" s="53" t="s">
        <v>374</v>
      </c>
      <c r="D257" s="71">
        <v>0</v>
      </c>
      <c r="E257" s="71">
        <v>0</v>
      </c>
      <c r="F257" s="71">
        <v>0</v>
      </c>
      <c r="G257" s="71">
        <v>0</v>
      </c>
      <c r="H257" s="49"/>
      <c r="I257" s="49"/>
      <c r="J257" s="49"/>
      <c r="K257" s="49"/>
    </row>
    <row r="258" spans="1:11" ht="15" customHeight="1">
      <c r="A258" s="49"/>
      <c r="B258" s="49"/>
      <c r="C258" s="53" t="s">
        <v>378</v>
      </c>
      <c r="D258" s="71">
        <v>0</v>
      </c>
      <c r="E258" s="71">
        <v>0</v>
      </c>
      <c r="F258" s="71">
        <v>0</v>
      </c>
      <c r="G258" s="71">
        <v>0</v>
      </c>
      <c r="H258" s="49"/>
      <c r="I258" s="49"/>
      <c r="J258" s="49"/>
      <c r="K258" s="49"/>
    </row>
    <row r="259" spans="1:11" ht="15" customHeight="1">
      <c r="A259" s="49"/>
      <c r="B259" s="49"/>
      <c r="C259" s="53" t="s">
        <v>370</v>
      </c>
      <c r="D259" s="71">
        <v>0</v>
      </c>
      <c r="E259" s="71">
        <v>0</v>
      </c>
      <c r="F259" s="71">
        <v>0</v>
      </c>
      <c r="G259" s="71">
        <v>0</v>
      </c>
      <c r="H259" s="49"/>
      <c r="I259" s="49"/>
      <c r="J259" s="49"/>
      <c r="K259" s="49"/>
    </row>
    <row r="260" spans="1:11" ht="15" customHeight="1">
      <c r="A260" s="49"/>
      <c r="B260" s="49"/>
      <c r="C260" s="53" t="s">
        <v>374</v>
      </c>
      <c r="D260" s="71">
        <v>0</v>
      </c>
      <c r="E260" s="71">
        <v>0</v>
      </c>
      <c r="F260" s="71">
        <v>0</v>
      </c>
      <c r="G260" s="71">
        <v>0</v>
      </c>
      <c r="H260" s="49"/>
      <c r="I260" s="49"/>
      <c r="J260" s="49"/>
      <c r="K260" s="49"/>
    </row>
    <row r="261" spans="1:11" ht="20.100000000000001" customHeight="1">
      <c r="A261" s="49"/>
      <c r="B261" s="49"/>
      <c r="C261" s="53" t="s">
        <v>377</v>
      </c>
      <c r="D261" s="73">
        <v>0</v>
      </c>
      <c r="E261" s="73">
        <v>0</v>
      </c>
      <c r="F261" s="73">
        <v>0</v>
      </c>
      <c r="G261" s="73">
        <v>0</v>
      </c>
      <c r="H261" s="49"/>
      <c r="I261" s="49"/>
      <c r="J261" s="49"/>
      <c r="K261" s="49"/>
    </row>
    <row r="262" spans="1:11" ht="15" customHeight="1">
      <c r="A262" s="49"/>
      <c r="B262" s="49"/>
      <c r="C262" s="53" t="s">
        <v>370</v>
      </c>
      <c r="D262" s="71">
        <v>0</v>
      </c>
      <c r="E262" s="71">
        <v>0</v>
      </c>
      <c r="F262" s="71">
        <v>0</v>
      </c>
      <c r="G262" s="71">
        <v>0</v>
      </c>
      <c r="H262" s="49"/>
      <c r="I262" s="49"/>
      <c r="J262" s="49"/>
      <c r="K262" s="49"/>
    </row>
    <row r="263" spans="1:11" ht="15" customHeight="1">
      <c r="A263" s="49"/>
      <c r="B263" s="49"/>
      <c r="C263" s="53" t="s">
        <v>374</v>
      </c>
      <c r="D263" s="71">
        <v>0</v>
      </c>
      <c r="E263" s="71">
        <v>0</v>
      </c>
      <c r="F263" s="71">
        <v>0</v>
      </c>
      <c r="G263" s="71">
        <v>0</v>
      </c>
      <c r="H263" s="49"/>
      <c r="I263" s="49"/>
      <c r="J263" s="49"/>
      <c r="K263" s="49"/>
    </row>
    <row r="264" spans="1:11" ht="15" customHeight="1">
      <c r="A264" s="49"/>
      <c r="B264" s="49"/>
      <c r="C264" s="53" t="s">
        <v>376</v>
      </c>
      <c r="D264" s="71">
        <v>0</v>
      </c>
      <c r="E264" s="71">
        <v>0</v>
      </c>
      <c r="F264" s="71">
        <v>0</v>
      </c>
      <c r="G264" s="71">
        <v>0</v>
      </c>
      <c r="H264" s="49"/>
      <c r="I264" s="49"/>
      <c r="J264" s="49"/>
      <c r="K264" s="49"/>
    </row>
    <row r="265" spans="1:11" ht="15" customHeight="1">
      <c r="A265" s="49"/>
      <c r="B265" s="49"/>
      <c r="C265" s="53" t="s">
        <v>370</v>
      </c>
      <c r="D265" s="71">
        <v>0</v>
      </c>
      <c r="E265" s="71">
        <v>0</v>
      </c>
      <c r="F265" s="71">
        <v>0</v>
      </c>
      <c r="G265" s="71">
        <v>0</v>
      </c>
      <c r="H265" s="49"/>
      <c r="I265" s="49"/>
      <c r="J265" s="49"/>
      <c r="K265" s="49"/>
    </row>
    <row r="266" spans="1:11" ht="15" customHeight="1">
      <c r="A266" s="49"/>
      <c r="B266" s="49"/>
      <c r="C266" s="53" t="s">
        <v>374</v>
      </c>
      <c r="D266" s="71">
        <v>0</v>
      </c>
      <c r="E266" s="71">
        <v>0</v>
      </c>
      <c r="F266" s="71">
        <v>0</v>
      </c>
      <c r="G266" s="71">
        <v>0</v>
      </c>
      <c r="H266" s="49"/>
      <c r="I266" s="49"/>
      <c r="J266" s="49"/>
      <c r="K266" s="49"/>
    </row>
    <row r="267" spans="1:11" ht="15" customHeight="1">
      <c r="A267" s="49"/>
      <c r="B267" s="49"/>
      <c r="C267" s="53" t="s">
        <v>375</v>
      </c>
      <c r="D267" s="71">
        <v>330000</v>
      </c>
      <c r="E267" s="71">
        <v>0</v>
      </c>
      <c r="F267" s="71">
        <v>0</v>
      </c>
      <c r="G267" s="71">
        <v>0</v>
      </c>
      <c r="H267" s="49"/>
      <c r="I267" s="49"/>
      <c r="J267" s="49"/>
      <c r="K267" s="49"/>
    </row>
    <row r="268" spans="1:11" ht="15" customHeight="1">
      <c r="A268" s="49"/>
      <c r="B268" s="49"/>
      <c r="C268" s="53" t="s">
        <v>370</v>
      </c>
      <c r="D268" s="71">
        <v>330000</v>
      </c>
      <c r="E268" s="71">
        <v>0</v>
      </c>
      <c r="F268" s="71">
        <v>0</v>
      </c>
      <c r="G268" s="71">
        <v>0</v>
      </c>
      <c r="H268" s="49"/>
      <c r="I268" s="49"/>
      <c r="J268" s="49"/>
      <c r="K268" s="49"/>
    </row>
    <row r="269" spans="1:11" ht="15" customHeight="1">
      <c r="A269" s="49"/>
      <c r="B269" s="49"/>
      <c r="C269" s="53" t="s">
        <v>374</v>
      </c>
      <c r="D269" s="71">
        <v>0</v>
      </c>
      <c r="E269" s="71">
        <v>0</v>
      </c>
      <c r="F269" s="71">
        <v>0</v>
      </c>
      <c r="G269" s="71">
        <v>0</v>
      </c>
      <c r="H269" s="49"/>
      <c r="I269" s="49"/>
      <c r="J269" s="49"/>
      <c r="K269" s="49"/>
    </row>
    <row r="270" spans="1:11" ht="15" customHeight="1">
      <c r="A270" s="49"/>
      <c r="B270" s="49"/>
      <c r="C270" s="53" t="s">
        <v>373</v>
      </c>
      <c r="D270" s="71">
        <v>0</v>
      </c>
      <c r="E270" s="71">
        <v>0</v>
      </c>
      <c r="F270" s="71">
        <v>0</v>
      </c>
      <c r="G270" s="71">
        <v>0</v>
      </c>
      <c r="H270" s="49"/>
      <c r="I270" s="49"/>
      <c r="J270" s="49"/>
      <c r="K270" s="49"/>
    </row>
    <row r="271" spans="1:11" ht="15" customHeight="1">
      <c r="A271" s="49"/>
      <c r="B271" s="49"/>
      <c r="C271" s="53" t="s">
        <v>370</v>
      </c>
      <c r="D271" s="71">
        <v>0</v>
      </c>
      <c r="E271" s="71">
        <v>0</v>
      </c>
      <c r="F271" s="71">
        <v>0</v>
      </c>
      <c r="G271" s="71">
        <v>0</v>
      </c>
      <c r="H271" s="49"/>
      <c r="I271" s="49"/>
      <c r="J271" s="49"/>
      <c r="K271" s="49"/>
    </row>
    <row r="272" spans="1:11" ht="15" customHeight="1">
      <c r="A272" s="49"/>
      <c r="B272" s="49"/>
      <c r="C272" s="53" t="s">
        <v>369</v>
      </c>
      <c r="D272" s="71">
        <v>0</v>
      </c>
      <c r="E272" s="71">
        <v>0</v>
      </c>
      <c r="F272" s="71">
        <v>0</v>
      </c>
      <c r="G272" s="71">
        <v>0</v>
      </c>
      <c r="H272" s="49"/>
      <c r="I272" s="49"/>
      <c r="J272" s="49"/>
      <c r="K272" s="49"/>
    </row>
    <row r="273" spans="1:11" ht="15" customHeight="1">
      <c r="A273" s="49"/>
      <c r="B273" s="49"/>
      <c r="C273" s="53" t="s">
        <v>368</v>
      </c>
      <c r="D273" s="71">
        <v>0</v>
      </c>
      <c r="E273" s="71">
        <v>0</v>
      </c>
      <c r="F273" s="71">
        <v>0</v>
      </c>
      <c r="G273" s="71">
        <v>0</v>
      </c>
      <c r="H273" s="49"/>
      <c r="I273" s="49"/>
      <c r="J273" s="49"/>
      <c r="K273" s="49"/>
    </row>
    <row r="274" spans="1:11" ht="15" customHeight="1">
      <c r="A274" s="49"/>
      <c r="B274" s="49"/>
      <c r="C274" s="53" t="s">
        <v>367</v>
      </c>
      <c r="D274" s="71">
        <v>0</v>
      </c>
      <c r="E274" s="71">
        <v>0</v>
      </c>
      <c r="F274" s="71">
        <v>0</v>
      </c>
      <c r="G274" s="71">
        <v>0</v>
      </c>
      <c r="H274" s="49"/>
      <c r="I274" s="49"/>
      <c r="J274" s="49"/>
      <c r="K274" s="49"/>
    </row>
    <row r="275" spans="1:11" ht="15" customHeight="1">
      <c r="A275" s="49"/>
      <c r="B275" s="49"/>
      <c r="C275" s="53" t="s">
        <v>366</v>
      </c>
      <c r="D275" s="71">
        <v>0</v>
      </c>
      <c r="E275" s="71">
        <v>0</v>
      </c>
      <c r="F275" s="71">
        <v>0</v>
      </c>
      <c r="G275" s="71">
        <v>0</v>
      </c>
      <c r="H275" s="49"/>
      <c r="I275" s="49"/>
      <c r="J275" s="49"/>
      <c r="K275" s="49"/>
    </row>
    <row r="276" spans="1:11" ht="15" customHeight="1">
      <c r="A276" s="49"/>
      <c r="B276" s="49"/>
      <c r="C276" s="53" t="s">
        <v>372</v>
      </c>
      <c r="D276" s="71">
        <v>1000000</v>
      </c>
      <c r="E276" s="71">
        <v>1000000</v>
      </c>
      <c r="F276" s="71">
        <v>1000000</v>
      </c>
      <c r="G276" s="71">
        <v>1000000</v>
      </c>
      <c r="H276" s="49"/>
      <c r="I276" s="49"/>
      <c r="J276" s="49"/>
      <c r="K276" s="49"/>
    </row>
    <row r="277" spans="1:11" ht="15" customHeight="1">
      <c r="A277" s="49"/>
      <c r="B277" s="49"/>
      <c r="C277" s="53" t="s">
        <v>370</v>
      </c>
      <c r="D277" s="71">
        <v>1000000</v>
      </c>
      <c r="E277" s="71">
        <v>1000000</v>
      </c>
      <c r="F277" s="71">
        <v>1000000</v>
      </c>
      <c r="G277" s="71">
        <v>1000000</v>
      </c>
      <c r="H277" s="49"/>
      <c r="I277" s="49"/>
      <c r="J277" s="49"/>
      <c r="K277" s="49"/>
    </row>
    <row r="278" spans="1:11" ht="15" customHeight="1">
      <c r="A278" s="49"/>
      <c r="B278" s="49"/>
      <c r="C278" s="53" t="s">
        <v>369</v>
      </c>
      <c r="D278" s="71">
        <v>0</v>
      </c>
      <c r="E278" s="71">
        <v>0</v>
      </c>
      <c r="F278" s="71">
        <v>0</v>
      </c>
      <c r="G278" s="71">
        <v>0</v>
      </c>
      <c r="H278" s="49"/>
      <c r="I278" s="49"/>
      <c r="J278" s="49"/>
      <c r="K278" s="49"/>
    </row>
    <row r="279" spans="1:11" ht="15" customHeight="1">
      <c r="A279" s="49"/>
      <c r="B279" s="49"/>
      <c r="C279" s="53" t="s">
        <v>368</v>
      </c>
      <c r="D279" s="71">
        <v>0</v>
      </c>
      <c r="E279" s="71">
        <v>0</v>
      </c>
      <c r="F279" s="71">
        <v>0</v>
      </c>
      <c r="G279" s="71">
        <v>0</v>
      </c>
      <c r="H279" s="49"/>
      <c r="I279" s="49"/>
      <c r="J279" s="49"/>
      <c r="K279" s="49"/>
    </row>
    <row r="280" spans="1:11" ht="15" customHeight="1">
      <c r="A280" s="49"/>
      <c r="B280" s="49"/>
      <c r="C280" s="53" t="s">
        <v>367</v>
      </c>
      <c r="D280" s="71">
        <v>0</v>
      </c>
      <c r="E280" s="71">
        <v>0</v>
      </c>
      <c r="F280" s="71">
        <v>0</v>
      </c>
      <c r="G280" s="71">
        <v>0</v>
      </c>
      <c r="H280" s="49"/>
      <c r="I280" s="49"/>
      <c r="J280" s="49"/>
      <c r="K280" s="49"/>
    </row>
    <row r="281" spans="1:11" ht="15" customHeight="1">
      <c r="A281" s="49"/>
      <c r="B281" s="49"/>
      <c r="C281" s="53" t="s">
        <v>366</v>
      </c>
      <c r="D281" s="71">
        <v>0</v>
      </c>
      <c r="E281" s="71">
        <v>0</v>
      </c>
      <c r="F281" s="71">
        <v>0</v>
      </c>
      <c r="G281" s="71">
        <v>0</v>
      </c>
      <c r="H281" s="49"/>
      <c r="I281" s="49"/>
      <c r="J281" s="49"/>
      <c r="K281" s="49"/>
    </row>
    <row r="282" spans="1:11" ht="15" customHeight="1">
      <c r="A282" s="49"/>
      <c r="B282" s="49"/>
      <c r="C282" s="53" t="s">
        <v>371</v>
      </c>
      <c r="D282" s="71">
        <v>0</v>
      </c>
      <c r="E282" s="71">
        <v>0</v>
      </c>
      <c r="F282" s="71">
        <v>0</v>
      </c>
      <c r="G282" s="71">
        <v>0</v>
      </c>
      <c r="H282" s="49"/>
      <c r="I282" s="49"/>
      <c r="J282" s="49"/>
      <c r="K282" s="49"/>
    </row>
    <row r="283" spans="1:11" ht="15" customHeight="1">
      <c r="A283" s="49"/>
      <c r="B283" s="49"/>
      <c r="C283" s="53" t="s">
        <v>370</v>
      </c>
      <c r="D283" s="71">
        <v>0</v>
      </c>
      <c r="E283" s="71">
        <v>0</v>
      </c>
      <c r="F283" s="71">
        <v>0</v>
      </c>
      <c r="G283" s="71">
        <v>0</v>
      </c>
      <c r="H283" s="49"/>
      <c r="I283" s="49"/>
      <c r="J283" s="49"/>
      <c r="K283" s="49"/>
    </row>
    <row r="284" spans="1:11" ht="15" customHeight="1">
      <c r="A284" s="49"/>
      <c r="B284" s="49"/>
      <c r="C284" s="53" t="s">
        <v>369</v>
      </c>
      <c r="D284" s="71">
        <v>0</v>
      </c>
      <c r="E284" s="71">
        <v>0</v>
      </c>
      <c r="F284" s="71">
        <v>0</v>
      </c>
      <c r="G284" s="71">
        <v>0</v>
      </c>
      <c r="H284" s="49"/>
      <c r="I284" s="49"/>
      <c r="J284" s="49"/>
      <c r="K284" s="49"/>
    </row>
    <row r="285" spans="1:11" ht="15" customHeight="1">
      <c r="A285" s="49"/>
      <c r="B285" s="49"/>
      <c r="C285" s="53" t="s">
        <v>368</v>
      </c>
      <c r="D285" s="71">
        <v>0</v>
      </c>
      <c r="E285" s="71">
        <v>0</v>
      </c>
      <c r="F285" s="71">
        <v>0</v>
      </c>
      <c r="G285" s="71">
        <v>0</v>
      </c>
      <c r="H285" s="49"/>
      <c r="I285" s="49"/>
      <c r="J285" s="49"/>
      <c r="K285" s="49"/>
    </row>
    <row r="286" spans="1:11" ht="15" customHeight="1">
      <c r="A286" s="49"/>
      <c r="B286" s="49"/>
      <c r="C286" s="53" t="s">
        <v>367</v>
      </c>
      <c r="D286" s="71">
        <v>0</v>
      </c>
      <c r="E286" s="71">
        <v>0</v>
      </c>
      <c r="F286" s="71">
        <v>0</v>
      </c>
      <c r="G286" s="71">
        <v>0</v>
      </c>
      <c r="H286" s="49"/>
      <c r="I286" s="49"/>
      <c r="J286" s="49"/>
      <c r="K286" s="49"/>
    </row>
    <row r="287" spans="1:11" ht="15" customHeight="1">
      <c r="A287" s="49"/>
      <c r="B287" s="49"/>
      <c r="C287" s="53" t="s">
        <v>366</v>
      </c>
      <c r="D287" s="71">
        <v>0</v>
      </c>
      <c r="E287" s="71">
        <v>0</v>
      </c>
      <c r="F287" s="71">
        <v>0</v>
      </c>
      <c r="G287" s="71">
        <v>0</v>
      </c>
      <c r="H287" s="49"/>
      <c r="I287" s="49"/>
      <c r="J287" s="49"/>
      <c r="K287" s="49"/>
    </row>
    <row r="288" spans="1:11" ht="15" customHeight="1">
      <c r="A288" s="49"/>
      <c r="B288" s="49"/>
      <c r="C288" s="53" t="s">
        <v>365</v>
      </c>
      <c r="D288" s="71">
        <v>0</v>
      </c>
      <c r="E288" s="71">
        <v>0</v>
      </c>
      <c r="F288" s="71">
        <v>0</v>
      </c>
      <c r="G288" s="71">
        <v>0</v>
      </c>
      <c r="H288" s="49"/>
      <c r="I288" s="49"/>
      <c r="J288" s="49"/>
      <c r="K288" s="49"/>
    </row>
    <row r="289" spans="1:11" ht="15" customHeight="1">
      <c r="A289" s="49"/>
      <c r="B289" s="49"/>
      <c r="C289" s="53" t="s">
        <v>364</v>
      </c>
      <c r="D289" s="71">
        <v>0</v>
      </c>
      <c r="E289" s="71">
        <v>0</v>
      </c>
      <c r="F289" s="71">
        <v>0</v>
      </c>
      <c r="G289" s="71">
        <v>0</v>
      </c>
      <c r="H289" s="49"/>
      <c r="I289" s="49"/>
      <c r="J289" s="49"/>
      <c r="K289" s="49"/>
    </row>
    <row r="290" spans="1:11" ht="20.100000000000001" customHeight="1">
      <c r="A290" s="49"/>
      <c r="B290" s="49"/>
      <c r="C290" s="74" t="s">
        <v>361</v>
      </c>
      <c r="D290" s="49"/>
      <c r="E290" s="49"/>
      <c r="F290" s="49"/>
      <c r="G290" s="49"/>
      <c r="H290" s="49"/>
      <c r="I290" s="49"/>
      <c r="J290" s="49"/>
      <c r="K290" s="49"/>
    </row>
    <row r="291" spans="1:11" ht="20.100000000000001" customHeight="1">
      <c r="A291" s="75" t="s">
        <v>429</v>
      </c>
      <c r="B291" s="60" t="s">
        <v>269</v>
      </c>
      <c r="C291" s="60" t="s">
        <v>361</v>
      </c>
      <c r="D291" s="49"/>
      <c r="E291" s="76" t="s">
        <v>361</v>
      </c>
      <c r="F291" s="60" t="s">
        <v>269</v>
      </c>
      <c r="G291" s="60" t="s">
        <v>361</v>
      </c>
      <c r="H291" s="77" t="s">
        <v>361</v>
      </c>
      <c r="I291" s="76" t="s">
        <v>361</v>
      </c>
      <c r="J291" s="60" t="s">
        <v>269</v>
      </c>
      <c r="K291" s="60" t="s">
        <v>361</v>
      </c>
    </row>
    <row r="292" spans="1:11" ht="20.100000000000001" customHeight="1">
      <c r="A292" s="78" t="s">
        <v>428</v>
      </c>
      <c r="B292" s="60" t="s">
        <v>362</v>
      </c>
      <c r="C292" s="60" t="s">
        <v>361</v>
      </c>
      <c r="D292" s="49"/>
      <c r="E292" s="78" t="s">
        <v>427</v>
      </c>
      <c r="F292" s="60" t="s">
        <v>362</v>
      </c>
      <c r="G292" s="60" t="s">
        <v>361</v>
      </c>
      <c r="H292" s="49"/>
      <c r="I292" s="78" t="s">
        <v>363</v>
      </c>
      <c r="J292" s="60" t="s">
        <v>362</v>
      </c>
      <c r="K292" s="60" t="s">
        <v>361</v>
      </c>
    </row>
    <row r="293" spans="1:11" ht="20.100000000000001" customHeight="1">
      <c r="A293" s="79" t="s">
        <v>361</v>
      </c>
      <c r="B293" s="60" t="s">
        <v>267</v>
      </c>
      <c r="C293" s="60" t="s">
        <v>361</v>
      </c>
      <c r="D293" s="49"/>
      <c r="E293" s="79" t="s">
        <v>361</v>
      </c>
      <c r="F293" s="60" t="s">
        <v>267</v>
      </c>
      <c r="G293" s="60" t="s">
        <v>361</v>
      </c>
      <c r="H293" s="49"/>
      <c r="I293" s="79" t="s">
        <v>361</v>
      </c>
      <c r="J293" s="60" t="s">
        <v>267</v>
      </c>
      <c r="K293" s="60" t="s">
        <v>361</v>
      </c>
    </row>
  </sheetData>
  <mergeCells count="31">
    <mergeCell ref="C202:G202"/>
    <mergeCell ref="D136:G136"/>
    <mergeCell ref="D137:G137"/>
    <mergeCell ref="C146:G146"/>
    <mergeCell ref="D191:G191"/>
    <mergeCell ref="D192:G192"/>
    <mergeCell ref="D193:G193"/>
    <mergeCell ref="D135:G135"/>
    <mergeCell ref="D20:G20"/>
    <mergeCell ref="D21:G21"/>
    <mergeCell ref="D22:G22"/>
    <mergeCell ref="D23:G23"/>
    <mergeCell ref="C32:G32"/>
    <mergeCell ref="D77:G77"/>
    <mergeCell ref="D78:G78"/>
    <mergeCell ref="D79:G79"/>
    <mergeCell ref="C88:G88"/>
    <mergeCell ref="C133:G133"/>
    <mergeCell ref="D134:G134"/>
    <mergeCell ref="C19:G19"/>
    <mergeCell ref="C1:G1"/>
    <mergeCell ref="C2:G2"/>
    <mergeCell ref="D3:G3"/>
    <mergeCell ref="D4:G4"/>
    <mergeCell ref="D5:G5"/>
    <mergeCell ref="D6:G6"/>
    <mergeCell ref="D7:G7"/>
    <mergeCell ref="C8:G8"/>
    <mergeCell ref="C9:G9"/>
    <mergeCell ref="D10:G10"/>
    <mergeCell ref="D15:G15"/>
  </mergeCells>
  <pageMargins left="0" right="0" top="0" bottom="0"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94"/>
  <sheetViews>
    <sheetView topLeftCell="A571" workbookViewId="0">
      <selection activeCell="C601" sqref="C60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788</v>
      </c>
      <c r="E3" s="1217"/>
      <c r="F3" s="1217"/>
      <c r="G3" s="1217"/>
      <c r="H3" s="4"/>
      <c r="I3" s="4"/>
      <c r="J3" s="4"/>
      <c r="K3" s="4"/>
    </row>
    <row r="4" spans="1:11" ht="14.1" customHeight="1">
      <c r="A4" s="4"/>
      <c r="B4" s="4"/>
      <c r="C4" s="16" t="s">
        <v>424</v>
      </c>
      <c r="D4" s="1216" t="s">
        <v>414</v>
      </c>
      <c r="E4" s="1217"/>
      <c r="F4" s="1217"/>
      <c r="G4" s="1217"/>
      <c r="H4" s="4"/>
      <c r="I4" s="4"/>
      <c r="J4" s="4"/>
      <c r="K4" s="4"/>
    </row>
    <row r="5" spans="1:11" ht="14.1" customHeight="1">
      <c r="A5" s="4"/>
      <c r="B5" s="4"/>
      <c r="C5" s="16" t="s">
        <v>0</v>
      </c>
      <c r="D5" s="1216" t="s">
        <v>836</v>
      </c>
      <c r="E5" s="1217"/>
      <c r="F5" s="1217"/>
      <c r="G5" s="1217"/>
      <c r="H5" s="4"/>
      <c r="I5" s="4"/>
      <c r="J5" s="4"/>
      <c r="K5" s="4"/>
    </row>
    <row r="6" spans="1:11" ht="14.1" customHeight="1">
      <c r="A6" s="4"/>
      <c r="B6" s="4"/>
      <c r="C6" s="16" t="s">
        <v>1</v>
      </c>
      <c r="D6" s="1216" t="s">
        <v>156</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30.95" customHeight="1">
      <c r="A9" s="4"/>
      <c r="B9" s="4"/>
      <c r="C9" s="1228" t="s">
        <v>157</v>
      </c>
      <c r="D9" s="1229"/>
      <c r="E9" s="1229"/>
      <c r="F9" s="1229"/>
      <c r="G9" s="1229"/>
      <c r="H9" s="4"/>
      <c r="I9" s="4"/>
      <c r="J9" s="4"/>
      <c r="K9" s="4"/>
    </row>
    <row r="10" spans="1:11" ht="57.95" customHeight="1">
      <c r="A10" s="4"/>
      <c r="B10" s="4"/>
      <c r="C10" s="8" t="s">
        <v>5</v>
      </c>
      <c r="D10" s="1230" t="s">
        <v>835</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20.100000000000001" customHeight="1">
      <c r="A13" s="4"/>
      <c r="B13" s="4"/>
      <c r="C13" s="7" t="s">
        <v>355</v>
      </c>
      <c r="D13" s="39" t="s">
        <v>820</v>
      </c>
      <c r="E13" s="39" t="s">
        <v>819</v>
      </c>
      <c r="F13" s="39" t="s">
        <v>306</v>
      </c>
      <c r="G13" s="39" t="s">
        <v>818</v>
      </c>
      <c r="H13" s="4"/>
      <c r="I13" s="4"/>
      <c r="J13" s="4"/>
      <c r="K13" s="4"/>
    </row>
    <row r="14" spans="1:11" ht="39.950000000000003" customHeight="1">
      <c r="A14" s="4"/>
      <c r="B14" s="4"/>
      <c r="C14" s="8" t="s">
        <v>235</v>
      </c>
      <c r="D14" s="1230" t="s">
        <v>356</v>
      </c>
      <c r="E14" s="1231"/>
      <c r="F14" s="1231"/>
      <c r="G14" s="1231"/>
      <c r="H14" s="4"/>
      <c r="I14" s="4"/>
      <c r="J14" s="4"/>
      <c r="K14" s="4"/>
    </row>
    <row r="15" spans="1:11" ht="27.95" customHeight="1">
      <c r="A15" s="4"/>
      <c r="B15" s="4"/>
      <c r="C15" s="7" t="s">
        <v>405</v>
      </c>
      <c r="D15" s="37">
        <v>2021</v>
      </c>
      <c r="E15" s="37">
        <v>2022</v>
      </c>
      <c r="F15" s="37">
        <v>2023</v>
      </c>
      <c r="G15" s="37">
        <v>2024</v>
      </c>
      <c r="H15" s="4"/>
      <c r="I15" s="4"/>
      <c r="J15" s="4"/>
      <c r="K15" s="4"/>
    </row>
    <row r="16" spans="1:11" ht="14.1" customHeight="1">
      <c r="A16" s="4"/>
      <c r="B16" s="4"/>
      <c r="C16" s="15"/>
      <c r="D16" s="38" t="s">
        <v>7</v>
      </c>
      <c r="E16" s="38" t="s">
        <v>8</v>
      </c>
      <c r="F16" s="38" t="s">
        <v>8</v>
      </c>
      <c r="G16" s="38" t="s">
        <v>8</v>
      </c>
      <c r="H16" s="4"/>
      <c r="I16" s="4"/>
      <c r="J16" s="4"/>
      <c r="K16" s="4"/>
    </row>
    <row r="17" spans="1:11" ht="14.1" customHeight="1">
      <c r="A17" s="4"/>
      <c r="B17" s="4"/>
      <c r="C17" s="7" t="s">
        <v>357</v>
      </c>
      <c r="D17" s="39" t="s">
        <v>483</v>
      </c>
      <c r="E17" s="39" t="s">
        <v>816</v>
      </c>
      <c r="F17" s="39" t="s">
        <v>485</v>
      </c>
      <c r="G17" s="39" t="s">
        <v>834</v>
      </c>
      <c r="H17" s="4"/>
      <c r="I17" s="4"/>
      <c r="J17" s="4"/>
      <c r="K17" s="4"/>
    </row>
    <row r="18" spans="1:11" ht="14.1" customHeight="1">
      <c r="A18" s="4"/>
      <c r="B18" s="4"/>
      <c r="C18" s="7" t="s">
        <v>358</v>
      </c>
      <c r="D18" s="39" t="s">
        <v>816</v>
      </c>
      <c r="E18" s="39" t="s">
        <v>819</v>
      </c>
      <c r="F18" s="39" t="s">
        <v>306</v>
      </c>
      <c r="G18" s="39" t="s">
        <v>833</v>
      </c>
      <c r="H18" s="4"/>
      <c r="I18" s="4"/>
      <c r="J18" s="4"/>
      <c r="K18" s="4"/>
    </row>
    <row r="19" spans="1:11" ht="14.1" customHeight="1">
      <c r="A19" s="4"/>
      <c r="B19" s="4"/>
      <c r="C19" s="1222" t="s">
        <v>273</v>
      </c>
      <c r="D19" s="1223"/>
      <c r="E19" s="1223"/>
      <c r="F19" s="1223"/>
      <c r="G19" s="1223"/>
      <c r="H19" s="4"/>
      <c r="I19" s="4"/>
      <c r="J19" s="4"/>
      <c r="K19" s="4"/>
    </row>
    <row r="20" spans="1:11" ht="14.1" customHeight="1">
      <c r="A20" s="4"/>
      <c r="B20" s="4"/>
      <c r="C20" s="36" t="s">
        <v>832</v>
      </c>
      <c r="D20" s="1222" t="s">
        <v>831</v>
      </c>
      <c r="E20" s="1223"/>
      <c r="F20" s="1223"/>
      <c r="G20" s="1223"/>
      <c r="H20" s="4"/>
      <c r="I20" s="4"/>
      <c r="J20" s="4"/>
      <c r="K20" s="4"/>
    </row>
    <row r="21" spans="1:11" ht="18" customHeight="1">
      <c r="A21" s="4"/>
      <c r="B21" s="4"/>
      <c r="C21" s="14" t="s">
        <v>393</v>
      </c>
      <c r="D21" s="1232" t="s">
        <v>830</v>
      </c>
      <c r="E21" s="1233"/>
      <c r="F21" s="1233"/>
      <c r="G21" s="1233"/>
      <c r="H21" s="4"/>
      <c r="I21" s="4"/>
      <c r="J21" s="4"/>
      <c r="K21" s="4"/>
    </row>
    <row r="22" spans="1:11" ht="18" customHeight="1">
      <c r="A22" s="4"/>
      <c r="B22" s="4"/>
      <c r="C22" s="47" t="s">
        <v>392</v>
      </c>
      <c r="D22" s="1234" t="s">
        <v>158</v>
      </c>
      <c r="E22" s="1235"/>
      <c r="F22" s="1235"/>
      <c r="G22" s="1235"/>
      <c r="H22" s="4"/>
      <c r="I22" s="4"/>
      <c r="J22" s="4"/>
      <c r="K22" s="4"/>
    </row>
    <row r="23" spans="1:11" ht="18" customHeight="1">
      <c r="A23" s="4"/>
      <c r="B23" s="4"/>
      <c r="C23" s="47" t="s">
        <v>15</v>
      </c>
      <c r="D23" s="1234" t="s">
        <v>160</v>
      </c>
      <c r="E23" s="1235"/>
      <c r="F23" s="1235"/>
      <c r="G23" s="1235"/>
      <c r="H23" s="4"/>
      <c r="I23" s="4"/>
      <c r="J23" s="4"/>
      <c r="K23" s="4"/>
    </row>
    <row r="24" spans="1:11" ht="15" customHeight="1">
      <c r="A24" s="4"/>
      <c r="B24" s="4"/>
      <c r="C24" s="13"/>
      <c r="D24" s="40">
        <v>2021</v>
      </c>
      <c r="E24" s="40">
        <v>2022</v>
      </c>
      <c r="F24" s="40">
        <v>2023</v>
      </c>
      <c r="G24" s="40">
        <v>2024</v>
      </c>
      <c r="H24" s="4"/>
      <c r="I24" s="4"/>
      <c r="J24" s="4"/>
      <c r="K24" s="4"/>
    </row>
    <row r="25" spans="1:11" ht="15" customHeight="1">
      <c r="A25" s="4"/>
      <c r="B25" s="4"/>
      <c r="C25" s="12"/>
      <c r="D25" s="41" t="s">
        <v>7</v>
      </c>
      <c r="E25" s="41" t="s">
        <v>8</v>
      </c>
      <c r="F25" s="41" t="s">
        <v>8</v>
      </c>
      <c r="G25" s="41" t="s">
        <v>8</v>
      </c>
      <c r="H25" s="4"/>
      <c r="I25" s="4"/>
      <c r="J25" s="4"/>
      <c r="K25" s="4"/>
    </row>
    <row r="26" spans="1:11" ht="14.1" customHeight="1">
      <c r="A26" s="4"/>
      <c r="B26" s="4"/>
      <c r="C26" s="7" t="s">
        <v>16</v>
      </c>
      <c r="D26" s="39" t="s">
        <v>772</v>
      </c>
      <c r="E26" s="39" t="s">
        <v>772</v>
      </c>
      <c r="F26" s="39" t="s">
        <v>772</v>
      </c>
      <c r="G26" s="39" t="s">
        <v>772</v>
      </c>
      <c r="H26" s="4"/>
      <c r="I26" s="4"/>
      <c r="J26" s="4"/>
      <c r="K26" s="4"/>
    </row>
    <row r="27" spans="1:11" ht="14.1" customHeight="1">
      <c r="A27" s="4"/>
      <c r="B27" s="4"/>
      <c r="C27" s="7" t="s">
        <v>506</v>
      </c>
      <c r="D27" s="39" t="s">
        <v>829</v>
      </c>
      <c r="E27" s="39" t="s">
        <v>1215</v>
      </c>
      <c r="F27" s="39" t="s">
        <v>1215</v>
      </c>
      <c r="G27" s="39" t="s">
        <v>2067</v>
      </c>
      <c r="H27" s="4"/>
      <c r="I27" s="4"/>
      <c r="J27" s="4"/>
      <c r="K27" s="4"/>
    </row>
    <row r="28" spans="1:11" ht="14.1" customHeight="1">
      <c r="A28" s="4"/>
      <c r="B28" s="4"/>
      <c r="C28" s="7" t="s">
        <v>504</v>
      </c>
      <c r="D28" s="39" t="s">
        <v>828</v>
      </c>
      <c r="E28" s="39" t="s">
        <v>2068</v>
      </c>
      <c r="F28" s="39" t="s">
        <v>2068</v>
      </c>
      <c r="G28" s="39" t="s">
        <v>2069</v>
      </c>
      <c r="H28" s="4"/>
      <c r="I28" s="4"/>
      <c r="J28" s="4"/>
      <c r="K28" s="4"/>
    </row>
    <row r="29" spans="1:11" ht="14.1" customHeight="1">
      <c r="A29" s="4"/>
      <c r="B29" s="4"/>
      <c r="C29" s="7" t="s">
        <v>388</v>
      </c>
      <c r="D29" s="39" t="s">
        <v>361</v>
      </c>
      <c r="E29" s="39" t="s">
        <v>385</v>
      </c>
      <c r="F29" s="39" t="s">
        <v>385</v>
      </c>
      <c r="G29" s="39" t="s">
        <v>385</v>
      </c>
      <c r="H29" s="4"/>
      <c r="I29" s="4"/>
      <c r="J29" s="4"/>
      <c r="K29" s="4"/>
    </row>
    <row r="30" spans="1:11" ht="14.1" customHeight="1">
      <c r="A30" s="4"/>
      <c r="B30" s="4"/>
      <c r="C30" s="7" t="s">
        <v>387</v>
      </c>
      <c r="D30" s="39" t="s">
        <v>361</v>
      </c>
      <c r="E30" s="39" t="s">
        <v>2070</v>
      </c>
      <c r="F30" s="39" t="s">
        <v>385</v>
      </c>
      <c r="G30" s="39" t="s">
        <v>2071</v>
      </c>
      <c r="H30" s="4"/>
      <c r="I30" s="4"/>
      <c r="J30" s="4"/>
      <c r="K30" s="4"/>
    </row>
    <row r="31" spans="1:11" ht="14.1" customHeight="1">
      <c r="A31" s="4"/>
      <c r="B31" s="4"/>
      <c r="C31" s="7" t="s">
        <v>22</v>
      </c>
      <c r="D31" s="39" t="s">
        <v>361</v>
      </c>
      <c r="E31" s="39" t="s">
        <v>2070</v>
      </c>
      <c r="F31" s="39" t="s">
        <v>385</v>
      </c>
      <c r="G31" s="39" t="s">
        <v>2071</v>
      </c>
      <c r="H31" s="4"/>
      <c r="I31" s="4"/>
      <c r="J31" s="4"/>
      <c r="K31" s="4"/>
    </row>
    <row r="32" spans="1:11" ht="14.1" customHeight="1">
      <c r="A32" s="4"/>
      <c r="B32" s="4"/>
      <c r="C32" s="1236" t="s">
        <v>384</v>
      </c>
      <c r="D32" s="1237"/>
      <c r="E32" s="1237"/>
      <c r="F32" s="1237"/>
      <c r="G32" s="1237"/>
      <c r="H32" s="4"/>
      <c r="I32" s="4"/>
      <c r="J32" s="4"/>
      <c r="K32" s="4"/>
    </row>
    <row r="33" spans="1:11" ht="14.1" customHeight="1">
      <c r="A33" s="4"/>
      <c r="B33" s="4"/>
      <c r="C33" s="13"/>
      <c r="D33" s="40">
        <v>2021</v>
      </c>
      <c r="E33" s="40">
        <v>2022</v>
      </c>
      <c r="F33" s="40">
        <v>2023</v>
      </c>
      <c r="G33" s="40">
        <v>2024</v>
      </c>
      <c r="H33" s="4"/>
      <c r="I33" s="4"/>
      <c r="J33" s="4"/>
      <c r="K33" s="4"/>
    </row>
    <row r="34" spans="1:11" ht="14.1" customHeight="1">
      <c r="A34" s="4"/>
      <c r="B34" s="4"/>
      <c r="C34" s="12"/>
      <c r="D34" s="41" t="s">
        <v>7</v>
      </c>
      <c r="E34" s="41" t="s">
        <v>8</v>
      </c>
      <c r="F34" s="41" t="s">
        <v>8</v>
      </c>
      <c r="G34" s="41" t="s">
        <v>8</v>
      </c>
      <c r="H34" s="4"/>
      <c r="I34" s="4"/>
      <c r="J34" s="4"/>
      <c r="K34" s="4"/>
    </row>
    <row r="35" spans="1:11" ht="14.1" customHeight="1">
      <c r="A35" s="4"/>
      <c r="B35" s="4"/>
      <c r="C35" s="11" t="s">
        <v>381</v>
      </c>
      <c r="D35" s="42">
        <v>0</v>
      </c>
      <c r="E35" s="42">
        <v>0</v>
      </c>
      <c r="F35" s="42">
        <v>0</v>
      </c>
      <c r="G35" s="42">
        <v>0</v>
      </c>
      <c r="H35" s="4"/>
      <c r="I35" s="4"/>
      <c r="J35" s="4"/>
      <c r="K35" s="4"/>
    </row>
    <row r="36" spans="1:11" ht="14.1" customHeight="1">
      <c r="A36" s="4"/>
      <c r="B36" s="4"/>
      <c r="C36" s="11" t="s">
        <v>370</v>
      </c>
      <c r="D36" s="42">
        <v>0</v>
      </c>
      <c r="E36" s="42">
        <v>0</v>
      </c>
      <c r="F36" s="42">
        <v>0</v>
      </c>
      <c r="G36" s="42">
        <v>0</v>
      </c>
      <c r="H36" s="4"/>
      <c r="I36" s="4"/>
      <c r="J36" s="4"/>
      <c r="K36" s="4"/>
    </row>
    <row r="37" spans="1:11" ht="14.1" customHeight="1">
      <c r="A37" s="4"/>
      <c r="B37" s="4"/>
      <c r="C37" s="11" t="s">
        <v>374</v>
      </c>
      <c r="D37" s="42">
        <v>0</v>
      </c>
      <c r="E37" s="42">
        <v>0</v>
      </c>
      <c r="F37" s="42">
        <v>0</v>
      </c>
      <c r="G37" s="42">
        <v>0</v>
      </c>
      <c r="H37" s="4"/>
      <c r="I37" s="4"/>
      <c r="J37" s="4"/>
      <c r="K37" s="4"/>
    </row>
    <row r="38" spans="1:11" ht="14.1" customHeight="1">
      <c r="A38" s="4"/>
      <c r="B38" s="4"/>
      <c r="C38" s="11" t="s">
        <v>380</v>
      </c>
      <c r="D38" s="42">
        <v>0</v>
      </c>
      <c r="E38" s="42">
        <v>0</v>
      </c>
      <c r="F38" s="42">
        <v>0</v>
      </c>
      <c r="G38" s="42">
        <v>0</v>
      </c>
      <c r="H38" s="4"/>
      <c r="I38" s="4"/>
      <c r="J38" s="4"/>
      <c r="K38" s="4"/>
    </row>
    <row r="39" spans="1:11" ht="14.1" customHeight="1">
      <c r="A39" s="4"/>
      <c r="B39" s="4"/>
      <c r="C39" s="11" t="s">
        <v>370</v>
      </c>
      <c r="D39" s="42">
        <v>0</v>
      </c>
      <c r="E39" s="42">
        <v>0</v>
      </c>
      <c r="F39" s="42">
        <v>0</v>
      </c>
      <c r="G39" s="42">
        <v>0</v>
      </c>
      <c r="H39" s="4"/>
      <c r="I39" s="4"/>
      <c r="J39" s="4"/>
      <c r="K39" s="4"/>
    </row>
    <row r="40" spans="1:11" ht="14.1" customHeight="1">
      <c r="A40" s="4"/>
      <c r="B40" s="4"/>
      <c r="C40" s="11" t="s">
        <v>374</v>
      </c>
      <c r="D40" s="42">
        <v>0</v>
      </c>
      <c r="E40" s="42">
        <v>0</v>
      </c>
      <c r="F40" s="42">
        <v>0</v>
      </c>
      <c r="G40" s="42">
        <v>0</v>
      </c>
      <c r="H40" s="4"/>
      <c r="I40" s="4"/>
      <c r="J40" s="4"/>
      <c r="K40" s="4"/>
    </row>
    <row r="41" spans="1:11" ht="14.1" customHeight="1">
      <c r="A41" s="4"/>
      <c r="B41" s="4"/>
      <c r="C41" s="11" t="s">
        <v>379</v>
      </c>
      <c r="D41" s="42">
        <v>0</v>
      </c>
      <c r="E41" s="42">
        <v>0</v>
      </c>
      <c r="F41" s="42">
        <v>0</v>
      </c>
      <c r="G41" s="42">
        <v>0</v>
      </c>
      <c r="H41" s="4"/>
      <c r="I41" s="4"/>
      <c r="J41" s="4"/>
      <c r="K41" s="4"/>
    </row>
    <row r="42" spans="1:11" ht="14.1" customHeight="1">
      <c r="A42" s="4"/>
      <c r="B42" s="4"/>
      <c r="C42" s="11" t="s">
        <v>370</v>
      </c>
      <c r="D42" s="42">
        <v>0</v>
      </c>
      <c r="E42" s="42">
        <v>0</v>
      </c>
      <c r="F42" s="42">
        <v>0</v>
      </c>
      <c r="G42" s="42">
        <v>0</v>
      </c>
      <c r="H42" s="4"/>
      <c r="I42" s="4"/>
      <c r="J42" s="4"/>
      <c r="K42" s="4"/>
    </row>
    <row r="43" spans="1:11" ht="14.1" customHeight="1">
      <c r="A43" s="4"/>
      <c r="B43" s="4"/>
      <c r="C43" s="11" t="s">
        <v>374</v>
      </c>
      <c r="D43" s="42">
        <v>0</v>
      </c>
      <c r="E43" s="42">
        <v>0</v>
      </c>
      <c r="F43" s="42">
        <v>0</v>
      </c>
      <c r="G43" s="42">
        <v>0</v>
      </c>
      <c r="H43" s="4"/>
      <c r="I43" s="4"/>
      <c r="J43" s="4"/>
      <c r="K43" s="4"/>
    </row>
    <row r="44" spans="1:11" ht="14.1" customHeight="1">
      <c r="A44" s="4"/>
      <c r="B44" s="4"/>
      <c r="C44" s="11" t="s">
        <v>378</v>
      </c>
      <c r="D44" s="42">
        <v>0</v>
      </c>
      <c r="E44" s="42">
        <v>0</v>
      </c>
      <c r="F44" s="42">
        <v>0</v>
      </c>
      <c r="G44" s="42">
        <v>0</v>
      </c>
      <c r="H44" s="4"/>
      <c r="I44" s="4"/>
      <c r="J44" s="4"/>
      <c r="K44" s="4"/>
    </row>
    <row r="45" spans="1:11" ht="14.1" customHeight="1">
      <c r="A45" s="4"/>
      <c r="B45" s="4"/>
      <c r="C45" s="11" t="s">
        <v>370</v>
      </c>
      <c r="D45" s="42">
        <v>0</v>
      </c>
      <c r="E45" s="42">
        <v>0</v>
      </c>
      <c r="F45" s="42">
        <v>0</v>
      </c>
      <c r="G45" s="42">
        <v>0</v>
      </c>
      <c r="H45" s="4"/>
      <c r="I45" s="4"/>
      <c r="J45" s="4"/>
      <c r="K45" s="4"/>
    </row>
    <row r="46" spans="1:11" ht="14.1" customHeight="1">
      <c r="A46" s="4"/>
      <c r="B46" s="4"/>
      <c r="C46" s="11" t="s">
        <v>374</v>
      </c>
      <c r="D46" s="42">
        <v>0</v>
      </c>
      <c r="E46" s="42">
        <v>0</v>
      </c>
      <c r="F46" s="42">
        <v>0</v>
      </c>
      <c r="G46" s="42">
        <v>0</v>
      </c>
      <c r="H46" s="4"/>
      <c r="I46" s="4"/>
      <c r="J46" s="4"/>
      <c r="K46" s="4"/>
    </row>
    <row r="47" spans="1:11" ht="14.1" customHeight="1">
      <c r="A47" s="4"/>
      <c r="B47" s="4"/>
      <c r="C47" s="11" t="s">
        <v>383</v>
      </c>
      <c r="D47" s="42">
        <v>190000000</v>
      </c>
      <c r="E47" s="42">
        <v>210000000</v>
      </c>
      <c r="F47" s="42">
        <v>210000000</v>
      </c>
      <c r="G47" s="42">
        <v>220000000</v>
      </c>
      <c r="H47" s="4"/>
      <c r="I47" s="4"/>
      <c r="J47" s="4"/>
      <c r="K47" s="4"/>
    </row>
    <row r="48" spans="1:11" ht="14.1" customHeight="1">
      <c r="A48" s="4"/>
      <c r="B48" s="4"/>
      <c r="C48" s="11" t="s">
        <v>370</v>
      </c>
      <c r="D48" s="42">
        <v>190000000</v>
      </c>
      <c r="E48" s="42">
        <v>210000000</v>
      </c>
      <c r="F48" s="42">
        <v>210000000</v>
      </c>
      <c r="G48" s="42">
        <v>220000000</v>
      </c>
      <c r="H48" s="4"/>
      <c r="I48" s="4"/>
      <c r="J48" s="4"/>
      <c r="K48" s="4"/>
    </row>
    <row r="49" spans="1:11" ht="14.1" customHeight="1">
      <c r="A49" s="4"/>
      <c r="B49" s="4"/>
      <c r="C49" s="11" t="s">
        <v>374</v>
      </c>
      <c r="D49" s="42">
        <v>0</v>
      </c>
      <c r="E49" s="42">
        <v>0</v>
      </c>
      <c r="F49" s="42">
        <v>0</v>
      </c>
      <c r="G49" s="42">
        <v>0</v>
      </c>
      <c r="H49" s="4"/>
      <c r="I49" s="4"/>
      <c r="J49" s="4"/>
      <c r="K49" s="4"/>
    </row>
    <row r="50" spans="1:11" ht="14.1" customHeight="1">
      <c r="A50" s="4"/>
      <c r="B50" s="4"/>
      <c r="C50" s="11" t="s">
        <v>376</v>
      </c>
      <c r="D50" s="42">
        <v>0</v>
      </c>
      <c r="E50" s="42">
        <v>0</v>
      </c>
      <c r="F50" s="42">
        <v>0</v>
      </c>
      <c r="G50" s="42">
        <v>0</v>
      </c>
      <c r="H50" s="4"/>
      <c r="I50" s="4"/>
      <c r="J50" s="4"/>
      <c r="K50" s="4"/>
    </row>
    <row r="51" spans="1:11" ht="14.1" customHeight="1">
      <c r="A51" s="4"/>
      <c r="B51" s="4"/>
      <c r="C51" s="11" t="s">
        <v>370</v>
      </c>
      <c r="D51" s="42">
        <v>0</v>
      </c>
      <c r="E51" s="42">
        <v>0</v>
      </c>
      <c r="F51" s="42">
        <v>0</v>
      </c>
      <c r="G51" s="42">
        <v>0</v>
      </c>
      <c r="H51" s="4"/>
      <c r="I51" s="4"/>
      <c r="J51" s="4"/>
      <c r="K51" s="4"/>
    </row>
    <row r="52" spans="1:11" ht="14.1" customHeight="1">
      <c r="A52" s="4"/>
      <c r="B52" s="4"/>
      <c r="C52" s="11" t="s">
        <v>374</v>
      </c>
      <c r="D52" s="42">
        <v>0</v>
      </c>
      <c r="E52" s="42">
        <v>0</v>
      </c>
      <c r="F52" s="42">
        <v>0</v>
      </c>
      <c r="G52" s="42">
        <v>0</v>
      </c>
      <c r="H52" s="4"/>
      <c r="I52" s="4"/>
      <c r="J52" s="4"/>
      <c r="K52" s="4"/>
    </row>
    <row r="53" spans="1:11" ht="14.1" customHeight="1">
      <c r="A53" s="4"/>
      <c r="B53" s="4"/>
      <c r="C53" s="11" t="s">
        <v>375</v>
      </c>
      <c r="D53" s="42">
        <v>0</v>
      </c>
      <c r="E53" s="42">
        <v>0</v>
      </c>
      <c r="F53" s="42">
        <v>0</v>
      </c>
      <c r="G53" s="42">
        <v>0</v>
      </c>
      <c r="H53" s="4"/>
      <c r="I53" s="4"/>
      <c r="J53" s="4"/>
      <c r="K53" s="4"/>
    </row>
    <row r="54" spans="1:11" ht="14.1" customHeight="1">
      <c r="A54" s="4"/>
      <c r="B54" s="4"/>
      <c r="C54" s="11" t="s">
        <v>370</v>
      </c>
      <c r="D54" s="42">
        <v>0</v>
      </c>
      <c r="E54" s="42">
        <v>0</v>
      </c>
      <c r="F54" s="42">
        <v>0</v>
      </c>
      <c r="G54" s="42">
        <v>0</v>
      </c>
      <c r="H54" s="4"/>
      <c r="I54" s="4"/>
      <c r="J54" s="4"/>
      <c r="K54" s="4"/>
    </row>
    <row r="55" spans="1:11" ht="14.1" customHeight="1">
      <c r="A55" s="4"/>
      <c r="B55" s="4"/>
      <c r="C55" s="11" t="s">
        <v>374</v>
      </c>
      <c r="D55" s="42">
        <v>0</v>
      </c>
      <c r="E55" s="42">
        <v>0</v>
      </c>
      <c r="F55" s="42">
        <v>0</v>
      </c>
      <c r="G55" s="42">
        <v>0</v>
      </c>
      <c r="H55" s="4"/>
      <c r="I55" s="4"/>
      <c r="J55" s="4"/>
      <c r="K55" s="4"/>
    </row>
    <row r="56" spans="1:11" ht="14.1" customHeight="1">
      <c r="A56" s="4"/>
      <c r="B56" s="4"/>
      <c r="C56" s="11" t="s">
        <v>373</v>
      </c>
      <c r="D56" s="42">
        <v>0</v>
      </c>
      <c r="E56" s="42">
        <v>0</v>
      </c>
      <c r="F56" s="42">
        <v>0</v>
      </c>
      <c r="G56" s="42">
        <v>0</v>
      </c>
      <c r="H56" s="4"/>
      <c r="I56" s="4"/>
      <c r="J56" s="4"/>
      <c r="K56" s="4"/>
    </row>
    <row r="57" spans="1:11" ht="14.1" customHeight="1">
      <c r="A57" s="4"/>
      <c r="B57" s="4"/>
      <c r="C57" s="11" t="s">
        <v>370</v>
      </c>
      <c r="D57" s="42">
        <v>0</v>
      </c>
      <c r="E57" s="42">
        <v>0</v>
      </c>
      <c r="F57" s="42">
        <v>0</v>
      </c>
      <c r="G57" s="42">
        <v>0</v>
      </c>
      <c r="H57" s="4"/>
      <c r="I57" s="4"/>
      <c r="J57" s="4"/>
      <c r="K57" s="4"/>
    </row>
    <row r="58" spans="1:11" ht="14.1" customHeight="1">
      <c r="A58" s="4"/>
      <c r="B58" s="4"/>
      <c r="C58" s="11" t="s">
        <v>369</v>
      </c>
      <c r="D58" s="42">
        <v>0</v>
      </c>
      <c r="E58" s="42">
        <v>0</v>
      </c>
      <c r="F58" s="42">
        <v>0</v>
      </c>
      <c r="G58" s="42">
        <v>0</v>
      </c>
      <c r="H58" s="4"/>
      <c r="I58" s="4"/>
      <c r="J58" s="4"/>
      <c r="K58" s="4"/>
    </row>
    <row r="59" spans="1:11" ht="14.1" customHeight="1">
      <c r="A59" s="4"/>
      <c r="B59" s="4"/>
      <c r="C59" s="11" t="s">
        <v>368</v>
      </c>
      <c r="D59" s="42">
        <v>0</v>
      </c>
      <c r="E59" s="42">
        <v>0</v>
      </c>
      <c r="F59" s="42">
        <v>0</v>
      </c>
      <c r="G59" s="42">
        <v>0</v>
      </c>
      <c r="H59" s="4"/>
      <c r="I59" s="4"/>
      <c r="J59" s="4"/>
      <c r="K59" s="4"/>
    </row>
    <row r="60" spans="1:11" ht="14.1" customHeight="1">
      <c r="A60" s="4"/>
      <c r="B60" s="4"/>
      <c r="C60" s="11" t="s">
        <v>367</v>
      </c>
      <c r="D60" s="42">
        <v>0</v>
      </c>
      <c r="E60" s="42">
        <v>0</v>
      </c>
      <c r="F60" s="42">
        <v>0</v>
      </c>
      <c r="G60" s="42">
        <v>0</v>
      </c>
      <c r="H60" s="4"/>
      <c r="I60" s="4"/>
      <c r="J60" s="4"/>
      <c r="K60" s="4"/>
    </row>
    <row r="61" spans="1:11" ht="14.1" customHeight="1">
      <c r="A61" s="4"/>
      <c r="B61" s="4"/>
      <c r="C61" s="11" t="s">
        <v>366</v>
      </c>
      <c r="D61" s="42">
        <v>0</v>
      </c>
      <c r="E61" s="42">
        <v>0</v>
      </c>
      <c r="F61" s="42">
        <v>0</v>
      </c>
      <c r="G61" s="42">
        <v>0</v>
      </c>
      <c r="H61" s="4"/>
      <c r="I61" s="4"/>
      <c r="J61" s="4"/>
      <c r="K61" s="4"/>
    </row>
    <row r="62" spans="1:11" ht="14.1" customHeight="1">
      <c r="A62" s="4"/>
      <c r="B62" s="4"/>
      <c r="C62" s="11" t="s">
        <v>372</v>
      </c>
      <c r="D62" s="42">
        <v>0</v>
      </c>
      <c r="E62" s="42">
        <v>0</v>
      </c>
      <c r="F62" s="42">
        <v>0</v>
      </c>
      <c r="G62" s="42">
        <v>0</v>
      </c>
      <c r="H62" s="4"/>
      <c r="I62" s="4"/>
      <c r="J62" s="4"/>
      <c r="K62" s="4"/>
    </row>
    <row r="63" spans="1:11" ht="14.1" customHeight="1">
      <c r="A63" s="4"/>
      <c r="B63" s="4"/>
      <c r="C63" s="11" t="s">
        <v>370</v>
      </c>
      <c r="D63" s="42">
        <v>0</v>
      </c>
      <c r="E63" s="42">
        <v>0</v>
      </c>
      <c r="F63" s="42">
        <v>0</v>
      </c>
      <c r="G63" s="42">
        <v>0</v>
      </c>
      <c r="H63" s="4"/>
      <c r="I63" s="4"/>
      <c r="J63" s="4"/>
      <c r="K63" s="4"/>
    </row>
    <row r="64" spans="1:11" ht="14.1" customHeight="1">
      <c r="A64" s="4"/>
      <c r="B64" s="4"/>
      <c r="C64" s="11" t="s">
        <v>369</v>
      </c>
      <c r="D64" s="42">
        <v>0</v>
      </c>
      <c r="E64" s="42">
        <v>0</v>
      </c>
      <c r="F64" s="42">
        <v>0</v>
      </c>
      <c r="G64" s="42">
        <v>0</v>
      </c>
      <c r="H64" s="4"/>
      <c r="I64" s="4"/>
      <c r="J64" s="4"/>
      <c r="K64" s="4"/>
    </row>
    <row r="65" spans="1:11" ht="14.1" customHeight="1">
      <c r="A65" s="4"/>
      <c r="B65" s="4"/>
      <c r="C65" s="11" t="s">
        <v>368</v>
      </c>
      <c r="D65" s="42">
        <v>0</v>
      </c>
      <c r="E65" s="42">
        <v>0</v>
      </c>
      <c r="F65" s="42">
        <v>0</v>
      </c>
      <c r="G65" s="42">
        <v>0</v>
      </c>
      <c r="H65" s="4"/>
      <c r="I65" s="4"/>
      <c r="J65" s="4"/>
      <c r="K65" s="4"/>
    </row>
    <row r="66" spans="1:11" ht="14.1" customHeight="1">
      <c r="A66" s="4"/>
      <c r="B66" s="4"/>
      <c r="C66" s="11" t="s">
        <v>367</v>
      </c>
      <c r="D66" s="42">
        <v>0</v>
      </c>
      <c r="E66" s="42">
        <v>0</v>
      </c>
      <c r="F66" s="42">
        <v>0</v>
      </c>
      <c r="G66" s="42">
        <v>0</v>
      </c>
      <c r="H66" s="4"/>
      <c r="I66" s="4"/>
      <c r="J66" s="4"/>
      <c r="K66" s="4"/>
    </row>
    <row r="67" spans="1:11" ht="14.1" customHeight="1">
      <c r="A67" s="4"/>
      <c r="B67" s="4"/>
      <c r="C67" s="11" t="s">
        <v>366</v>
      </c>
      <c r="D67" s="42">
        <v>0</v>
      </c>
      <c r="E67" s="42">
        <v>0</v>
      </c>
      <c r="F67" s="42">
        <v>0</v>
      </c>
      <c r="G67" s="42">
        <v>0</v>
      </c>
      <c r="H67" s="4"/>
      <c r="I67" s="4"/>
      <c r="J67" s="4"/>
      <c r="K67" s="4"/>
    </row>
    <row r="68" spans="1:11" ht="14.1" customHeight="1">
      <c r="A68" s="4"/>
      <c r="B68" s="4"/>
      <c r="C68" s="11" t="s">
        <v>371</v>
      </c>
      <c r="D68" s="42">
        <v>0</v>
      </c>
      <c r="E68" s="42">
        <v>0</v>
      </c>
      <c r="F68" s="42">
        <v>0</v>
      </c>
      <c r="G68" s="42">
        <v>0</v>
      </c>
      <c r="H68" s="4"/>
      <c r="I68" s="4"/>
      <c r="J68" s="4"/>
      <c r="K68" s="4"/>
    </row>
    <row r="69" spans="1:11" ht="14.1" customHeight="1">
      <c r="A69" s="4"/>
      <c r="B69" s="4"/>
      <c r="C69" s="11" t="s">
        <v>370</v>
      </c>
      <c r="D69" s="42">
        <v>0</v>
      </c>
      <c r="E69" s="42">
        <v>0</v>
      </c>
      <c r="F69" s="42">
        <v>0</v>
      </c>
      <c r="G69" s="42">
        <v>0</v>
      </c>
      <c r="H69" s="4"/>
      <c r="I69" s="4"/>
      <c r="J69" s="4"/>
      <c r="K69" s="4"/>
    </row>
    <row r="70" spans="1:11" ht="14.1" customHeight="1">
      <c r="A70" s="4"/>
      <c r="B70" s="4"/>
      <c r="C70" s="11" t="s">
        <v>369</v>
      </c>
      <c r="D70" s="42">
        <v>0</v>
      </c>
      <c r="E70" s="42">
        <v>0</v>
      </c>
      <c r="F70" s="42">
        <v>0</v>
      </c>
      <c r="G70" s="42">
        <v>0</v>
      </c>
      <c r="H70" s="4"/>
      <c r="I70" s="4"/>
      <c r="J70" s="4"/>
      <c r="K70" s="4"/>
    </row>
    <row r="71" spans="1:11" ht="14.1" customHeight="1">
      <c r="A71" s="4"/>
      <c r="B71" s="4"/>
      <c r="C71" s="11" t="s">
        <v>368</v>
      </c>
      <c r="D71" s="42">
        <v>0</v>
      </c>
      <c r="E71" s="42">
        <v>0</v>
      </c>
      <c r="F71" s="42">
        <v>0</v>
      </c>
      <c r="G71" s="42">
        <v>0</v>
      </c>
      <c r="H71" s="4"/>
      <c r="I71" s="4"/>
      <c r="J71" s="4"/>
      <c r="K71" s="4"/>
    </row>
    <row r="72" spans="1:11" ht="14.1" customHeight="1">
      <c r="A72" s="4"/>
      <c r="B72" s="4"/>
      <c r="C72" s="11" t="s">
        <v>367</v>
      </c>
      <c r="D72" s="42">
        <v>0</v>
      </c>
      <c r="E72" s="42">
        <v>0</v>
      </c>
      <c r="F72" s="42">
        <v>0</v>
      </c>
      <c r="G72" s="42">
        <v>0</v>
      </c>
      <c r="H72" s="4"/>
      <c r="I72" s="4"/>
      <c r="J72" s="4"/>
      <c r="K72" s="4"/>
    </row>
    <row r="73" spans="1:11" ht="14.1" customHeight="1">
      <c r="A73" s="4"/>
      <c r="B73" s="4"/>
      <c r="C73" s="11" t="s">
        <v>366</v>
      </c>
      <c r="D73" s="42">
        <v>0</v>
      </c>
      <c r="E73" s="42">
        <v>0</v>
      </c>
      <c r="F73" s="42">
        <v>0</v>
      </c>
      <c r="G73" s="42">
        <v>0</v>
      </c>
      <c r="H73" s="4"/>
      <c r="I73" s="4"/>
      <c r="J73" s="4"/>
      <c r="K73" s="4"/>
    </row>
    <row r="74" spans="1:11" ht="14.1" customHeight="1">
      <c r="A74" s="4"/>
      <c r="B74" s="4"/>
      <c r="C74" s="11" t="s">
        <v>365</v>
      </c>
      <c r="D74" s="42">
        <v>0</v>
      </c>
      <c r="E74" s="42">
        <v>0</v>
      </c>
      <c r="F74" s="42">
        <v>0</v>
      </c>
      <c r="G74" s="42">
        <v>0</v>
      </c>
      <c r="H74" s="4"/>
      <c r="I74" s="4"/>
      <c r="J74" s="4"/>
      <c r="K74" s="4"/>
    </row>
    <row r="75" spans="1:11" ht="14.1" customHeight="1">
      <c r="A75" s="4"/>
      <c r="B75" s="4"/>
      <c r="C75" s="11" t="s">
        <v>364</v>
      </c>
      <c r="D75" s="42">
        <v>0</v>
      </c>
      <c r="E75" s="42">
        <v>0</v>
      </c>
      <c r="F75" s="42">
        <v>0</v>
      </c>
      <c r="G75" s="42">
        <v>0</v>
      </c>
      <c r="H75" s="4"/>
      <c r="I75" s="4"/>
      <c r="J75" s="4"/>
      <c r="K75" s="4"/>
    </row>
    <row r="76" spans="1:11" ht="14.1" customHeight="1">
      <c r="A76" s="4"/>
      <c r="B76" s="4"/>
      <c r="C76" s="10" t="s">
        <v>147</v>
      </c>
      <c r="D76" s="42">
        <v>190000000</v>
      </c>
      <c r="E76" s="42">
        <v>210000000</v>
      </c>
      <c r="F76" s="42">
        <v>210000000</v>
      </c>
      <c r="G76" s="42">
        <v>220000000</v>
      </c>
      <c r="H76" s="4"/>
      <c r="I76" s="4"/>
      <c r="J76" s="4"/>
      <c r="K76" s="4"/>
    </row>
    <row r="77" spans="1:11" ht="27" customHeight="1">
      <c r="A77" s="4"/>
      <c r="B77" s="4"/>
      <c r="C77" s="14" t="s">
        <v>393</v>
      </c>
      <c r="D77" s="1232" t="s">
        <v>827</v>
      </c>
      <c r="E77" s="1233"/>
      <c r="F77" s="1233"/>
      <c r="G77" s="1233"/>
      <c r="H77" s="4"/>
      <c r="I77" s="4"/>
      <c r="J77" s="4"/>
      <c r="K77" s="4"/>
    </row>
    <row r="78" spans="1:11" ht="27" customHeight="1">
      <c r="A78" s="4"/>
      <c r="B78" s="4"/>
      <c r="C78" s="47" t="s">
        <v>392</v>
      </c>
      <c r="D78" s="1234" t="s">
        <v>159</v>
      </c>
      <c r="E78" s="1235"/>
      <c r="F78" s="1235"/>
      <c r="G78" s="1235"/>
      <c r="H78" s="4"/>
      <c r="I78" s="4"/>
      <c r="J78" s="4"/>
      <c r="K78" s="4"/>
    </row>
    <row r="79" spans="1:11" ht="27" customHeight="1">
      <c r="A79" s="4"/>
      <c r="B79" s="4"/>
      <c r="C79" s="47" t="s">
        <v>15</v>
      </c>
      <c r="D79" s="1234" t="s">
        <v>160</v>
      </c>
      <c r="E79" s="1235"/>
      <c r="F79" s="1235"/>
      <c r="G79" s="1235"/>
      <c r="H79" s="4"/>
      <c r="I79" s="4"/>
      <c r="J79" s="4"/>
      <c r="K79" s="4"/>
    </row>
    <row r="80" spans="1:11" ht="15" customHeight="1">
      <c r="A80" s="4"/>
      <c r="B80" s="4"/>
      <c r="C80" s="13"/>
      <c r="D80" s="40">
        <v>2021</v>
      </c>
      <c r="E80" s="40">
        <v>2022</v>
      </c>
      <c r="F80" s="40">
        <v>2023</v>
      </c>
      <c r="G80" s="40">
        <v>2024</v>
      </c>
      <c r="H80" s="4"/>
      <c r="I80" s="4"/>
      <c r="J80" s="4"/>
      <c r="K80" s="4"/>
    </row>
    <row r="81" spans="1:11" ht="15" customHeight="1">
      <c r="A81" s="4"/>
      <c r="B81" s="4"/>
      <c r="C81" s="12"/>
      <c r="D81" s="41" t="s">
        <v>7</v>
      </c>
      <c r="E81" s="41" t="s">
        <v>8</v>
      </c>
      <c r="F81" s="41" t="s">
        <v>8</v>
      </c>
      <c r="G81" s="41" t="s">
        <v>8</v>
      </c>
      <c r="H81" s="4"/>
      <c r="I81" s="4"/>
      <c r="J81" s="4"/>
      <c r="K81" s="4"/>
    </row>
    <row r="82" spans="1:11" ht="14.1" customHeight="1">
      <c r="A82" s="4"/>
      <c r="B82" s="4"/>
      <c r="C82" s="7" t="s">
        <v>16</v>
      </c>
      <c r="D82" s="39" t="s">
        <v>826</v>
      </c>
      <c r="E82" s="39" t="s">
        <v>826</v>
      </c>
      <c r="F82" s="39" t="s">
        <v>826</v>
      </c>
      <c r="G82" s="39" t="s">
        <v>826</v>
      </c>
      <c r="H82" s="4"/>
      <c r="I82" s="4"/>
      <c r="J82" s="4"/>
      <c r="K82" s="4"/>
    </row>
    <row r="83" spans="1:11" ht="14.1" customHeight="1">
      <c r="A83" s="4"/>
      <c r="B83" s="4"/>
      <c r="C83" s="7" t="s">
        <v>506</v>
      </c>
      <c r="D83" s="39" t="s">
        <v>825</v>
      </c>
      <c r="E83" s="39" t="s">
        <v>825</v>
      </c>
      <c r="F83" s="39" t="s">
        <v>825</v>
      </c>
      <c r="G83" s="39" t="s">
        <v>825</v>
      </c>
      <c r="H83" s="4"/>
      <c r="I83" s="4"/>
      <c r="J83" s="4"/>
      <c r="K83" s="4"/>
    </row>
    <row r="84" spans="1:11" ht="14.1" customHeight="1">
      <c r="A84" s="4"/>
      <c r="B84" s="4"/>
      <c r="C84" s="7" t="s">
        <v>504</v>
      </c>
      <c r="D84" s="39" t="s">
        <v>824</v>
      </c>
      <c r="E84" s="39" t="s">
        <v>824</v>
      </c>
      <c r="F84" s="39" t="s">
        <v>824</v>
      </c>
      <c r="G84" s="39" t="s">
        <v>824</v>
      </c>
      <c r="H84" s="4"/>
      <c r="I84" s="4"/>
      <c r="J84" s="4"/>
      <c r="K84" s="4"/>
    </row>
    <row r="85" spans="1:11" ht="14.1" customHeight="1">
      <c r="A85" s="4"/>
      <c r="B85" s="4"/>
      <c r="C85" s="7" t="s">
        <v>388</v>
      </c>
      <c r="D85" s="39" t="s">
        <v>361</v>
      </c>
      <c r="E85" s="39" t="s">
        <v>385</v>
      </c>
      <c r="F85" s="39" t="s">
        <v>385</v>
      </c>
      <c r="G85" s="39" t="s">
        <v>385</v>
      </c>
      <c r="H85" s="4"/>
      <c r="I85" s="4"/>
      <c r="J85" s="4"/>
      <c r="K85" s="4"/>
    </row>
    <row r="86" spans="1:11" ht="14.1" customHeight="1">
      <c r="A86" s="4"/>
      <c r="B86" s="4"/>
      <c r="C86" s="7" t="s">
        <v>387</v>
      </c>
      <c r="D86" s="39" t="s">
        <v>361</v>
      </c>
      <c r="E86" s="39" t="s">
        <v>385</v>
      </c>
      <c r="F86" s="39" t="s">
        <v>385</v>
      </c>
      <c r="G86" s="39" t="s">
        <v>385</v>
      </c>
      <c r="H86" s="4"/>
      <c r="I86" s="4"/>
      <c r="J86" s="4"/>
      <c r="K86" s="4"/>
    </row>
    <row r="87" spans="1:11" ht="14.1" customHeight="1">
      <c r="A87" s="4"/>
      <c r="B87" s="4"/>
      <c r="C87" s="7" t="s">
        <v>22</v>
      </c>
      <c r="D87" s="39" t="s">
        <v>361</v>
      </c>
      <c r="E87" s="39" t="s">
        <v>385</v>
      </c>
      <c r="F87" s="39" t="s">
        <v>385</v>
      </c>
      <c r="G87" s="39" t="s">
        <v>385</v>
      </c>
      <c r="H87" s="4"/>
      <c r="I87" s="4"/>
      <c r="J87" s="4"/>
      <c r="K87" s="4"/>
    </row>
    <row r="88" spans="1:11" ht="14.1" customHeight="1">
      <c r="A88" s="4"/>
      <c r="B88" s="4"/>
      <c r="C88" s="1236" t="s">
        <v>384</v>
      </c>
      <c r="D88" s="1237"/>
      <c r="E88" s="1237"/>
      <c r="F88" s="1237"/>
      <c r="G88" s="1237"/>
      <c r="H88" s="4"/>
      <c r="I88" s="4"/>
      <c r="J88" s="4"/>
      <c r="K88" s="4"/>
    </row>
    <row r="89" spans="1:11" ht="14.1" customHeight="1">
      <c r="A89" s="4"/>
      <c r="B89" s="4"/>
      <c r="C89" s="13"/>
      <c r="D89" s="40">
        <v>2021</v>
      </c>
      <c r="E89" s="40">
        <v>2022</v>
      </c>
      <c r="F89" s="40">
        <v>2023</v>
      </c>
      <c r="G89" s="40">
        <v>2024</v>
      </c>
      <c r="H89" s="4"/>
      <c r="I89" s="4"/>
      <c r="J89" s="4"/>
      <c r="K89" s="4"/>
    </row>
    <row r="90" spans="1:11" ht="14.1" customHeight="1">
      <c r="A90" s="4"/>
      <c r="B90" s="4"/>
      <c r="C90" s="12"/>
      <c r="D90" s="41" t="s">
        <v>7</v>
      </c>
      <c r="E90" s="41" t="s">
        <v>8</v>
      </c>
      <c r="F90" s="41" t="s">
        <v>8</v>
      </c>
      <c r="G90" s="41" t="s">
        <v>8</v>
      </c>
      <c r="H90" s="4"/>
      <c r="I90" s="4"/>
      <c r="J90" s="4"/>
      <c r="K90" s="4"/>
    </row>
    <row r="91" spans="1:11" ht="14.1" customHeight="1">
      <c r="A91" s="4"/>
      <c r="B91" s="4"/>
      <c r="C91" s="11" t="s">
        <v>381</v>
      </c>
      <c r="D91" s="42">
        <v>0</v>
      </c>
      <c r="E91" s="42">
        <v>0</v>
      </c>
      <c r="F91" s="42">
        <v>0</v>
      </c>
      <c r="G91" s="42">
        <v>0</v>
      </c>
      <c r="H91" s="4"/>
      <c r="I91" s="4"/>
      <c r="J91" s="4"/>
      <c r="K91" s="4"/>
    </row>
    <row r="92" spans="1:11" ht="14.1" customHeight="1">
      <c r="A92" s="4"/>
      <c r="B92" s="4"/>
      <c r="C92" s="11" t="s">
        <v>370</v>
      </c>
      <c r="D92" s="42">
        <v>0</v>
      </c>
      <c r="E92" s="42">
        <v>0</v>
      </c>
      <c r="F92" s="42">
        <v>0</v>
      </c>
      <c r="G92" s="42">
        <v>0</v>
      </c>
      <c r="H92" s="4"/>
      <c r="I92" s="4"/>
      <c r="J92" s="4"/>
      <c r="K92" s="4"/>
    </row>
    <row r="93" spans="1:11" ht="14.1" customHeight="1">
      <c r="A93" s="4"/>
      <c r="B93" s="4"/>
      <c r="C93" s="11" t="s">
        <v>374</v>
      </c>
      <c r="D93" s="42">
        <v>0</v>
      </c>
      <c r="E93" s="42">
        <v>0</v>
      </c>
      <c r="F93" s="42">
        <v>0</v>
      </c>
      <c r="G93" s="42">
        <v>0</v>
      </c>
      <c r="H93" s="4"/>
      <c r="I93" s="4"/>
      <c r="J93" s="4"/>
      <c r="K93" s="4"/>
    </row>
    <row r="94" spans="1:11" ht="14.1" customHeight="1">
      <c r="A94" s="4"/>
      <c r="B94" s="4"/>
      <c r="C94" s="11" t="s">
        <v>380</v>
      </c>
      <c r="D94" s="42">
        <v>0</v>
      </c>
      <c r="E94" s="42">
        <v>0</v>
      </c>
      <c r="F94" s="42">
        <v>0</v>
      </c>
      <c r="G94" s="42">
        <v>0</v>
      </c>
      <c r="H94" s="4"/>
      <c r="I94" s="4"/>
      <c r="J94" s="4"/>
      <c r="K94" s="4"/>
    </row>
    <row r="95" spans="1:11" ht="14.1" customHeight="1">
      <c r="A95" s="4"/>
      <c r="B95" s="4"/>
      <c r="C95" s="11" t="s">
        <v>370</v>
      </c>
      <c r="D95" s="42">
        <v>0</v>
      </c>
      <c r="E95" s="42">
        <v>0</v>
      </c>
      <c r="F95" s="42">
        <v>0</v>
      </c>
      <c r="G95" s="42">
        <v>0</v>
      </c>
      <c r="H95" s="4"/>
      <c r="I95" s="4"/>
      <c r="J95" s="4"/>
      <c r="K95" s="4"/>
    </row>
    <row r="96" spans="1:11" ht="14.1" customHeight="1">
      <c r="A96" s="4"/>
      <c r="B96" s="4"/>
      <c r="C96" s="11" t="s">
        <v>374</v>
      </c>
      <c r="D96" s="42">
        <v>0</v>
      </c>
      <c r="E96" s="42">
        <v>0</v>
      </c>
      <c r="F96" s="42">
        <v>0</v>
      </c>
      <c r="G96" s="42">
        <v>0</v>
      </c>
      <c r="H96" s="4"/>
      <c r="I96" s="4"/>
      <c r="J96" s="4"/>
      <c r="K96" s="4"/>
    </row>
    <row r="97" spans="1:11" ht="14.1" customHeight="1">
      <c r="A97" s="4"/>
      <c r="B97" s="4"/>
      <c r="C97" s="11" t="s">
        <v>379</v>
      </c>
      <c r="D97" s="42">
        <v>0</v>
      </c>
      <c r="E97" s="42">
        <v>0</v>
      </c>
      <c r="F97" s="42">
        <v>0</v>
      </c>
      <c r="G97" s="42">
        <v>0</v>
      </c>
      <c r="H97" s="4"/>
      <c r="I97" s="4"/>
      <c r="J97" s="4"/>
      <c r="K97" s="4"/>
    </row>
    <row r="98" spans="1:11" ht="14.1" customHeight="1">
      <c r="A98" s="4"/>
      <c r="B98" s="4"/>
      <c r="C98" s="11" t="s">
        <v>370</v>
      </c>
      <c r="D98" s="42">
        <v>0</v>
      </c>
      <c r="E98" s="42">
        <v>0</v>
      </c>
      <c r="F98" s="42">
        <v>0</v>
      </c>
      <c r="G98" s="42">
        <v>0</v>
      </c>
      <c r="H98" s="4"/>
      <c r="I98" s="4"/>
      <c r="J98" s="4"/>
      <c r="K98" s="4"/>
    </row>
    <row r="99" spans="1:11" ht="14.1" customHeight="1">
      <c r="A99" s="4"/>
      <c r="B99" s="4"/>
      <c r="C99" s="11" t="s">
        <v>374</v>
      </c>
      <c r="D99" s="42">
        <v>0</v>
      </c>
      <c r="E99" s="42">
        <v>0</v>
      </c>
      <c r="F99" s="42">
        <v>0</v>
      </c>
      <c r="G99" s="42">
        <v>0</v>
      </c>
      <c r="H99" s="4"/>
      <c r="I99" s="4"/>
      <c r="J99" s="4"/>
      <c r="K99" s="4"/>
    </row>
    <row r="100" spans="1:11" ht="14.1" customHeight="1">
      <c r="A100" s="4"/>
      <c r="B100" s="4"/>
      <c r="C100" s="11" t="s">
        <v>378</v>
      </c>
      <c r="D100" s="42">
        <v>0</v>
      </c>
      <c r="E100" s="42">
        <v>0</v>
      </c>
      <c r="F100" s="42">
        <v>0</v>
      </c>
      <c r="G100" s="42">
        <v>0</v>
      </c>
      <c r="H100" s="4"/>
      <c r="I100" s="4"/>
      <c r="J100" s="4"/>
      <c r="K100" s="4"/>
    </row>
    <row r="101" spans="1:11" ht="14.1" customHeight="1">
      <c r="A101" s="4"/>
      <c r="B101" s="4"/>
      <c r="C101" s="11" t="s">
        <v>370</v>
      </c>
      <c r="D101" s="42">
        <v>0</v>
      </c>
      <c r="E101" s="42">
        <v>0</v>
      </c>
      <c r="F101" s="42">
        <v>0</v>
      </c>
      <c r="G101" s="42">
        <v>0</v>
      </c>
      <c r="H101" s="4"/>
      <c r="I101" s="4"/>
      <c r="J101" s="4"/>
      <c r="K101" s="4"/>
    </row>
    <row r="102" spans="1:11" ht="14.1" customHeight="1">
      <c r="A102" s="4"/>
      <c r="B102" s="4"/>
      <c r="C102" s="11" t="s">
        <v>374</v>
      </c>
      <c r="D102" s="42">
        <v>0</v>
      </c>
      <c r="E102" s="42">
        <v>0</v>
      </c>
      <c r="F102" s="42">
        <v>0</v>
      </c>
      <c r="G102" s="42">
        <v>0</v>
      </c>
      <c r="H102" s="4"/>
      <c r="I102" s="4"/>
      <c r="J102" s="4"/>
      <c r="K102" s="4"/>
    </row>
    <row r="103" spans="1:11" ht="14.1" customHeight="1">
      <c r="A103" s="4"/>
      <c r="B103" s="4"/>
      <c r="C103" s="11" t="s">
        <v>383</v>
      </c>
      <c r="D103" s="42">
        <v>30000000</v>
      </c>
      <c r="E103" s="42">
        <v>30000000</v>
      </c>
      <c r="F103" s="42">
        <v>30000000</v>
      </c>
      <c r="G103" s="42">
        <v>30000000</v>
      </c>
      <c r="H103" s="4"/>
      <c r="I103" s="4"/>
      <c r="J103" s="4"/>
      <c r="K103" s="4"/>
    </row>
    <row r="104" spans="1:11" ht="14.1" customHeight="1">
      <c r="A104" s="4"/>
      <c r="B104" s="4"/>
      <c r="C104" s="11" t="s">
        <v>370</v>
      </c>
      <c r="D104" s="42">
        <v>30000000</v>
      </c>
      <c r="E104" s="42">
        <v>30000000</v>
      </c>
      <c r="F104" s="42">
        <v>30000000</v>
      </c>
      <c r="G104" s="42">
        <v>30000000</v>
      </c>
      <c r="H104" s="4"/>
      <c r="I104" s="4"/>
      <c r="J104" s="4"/>
      <c r="K104" s="4"/>
    </row>
    <row r="105" spans="1:11" ht="14.1" customHeight="1">
      <c r="A105" s="4"/>
      <c r="B105" s="4"/>
      <c r="C105" s="11" t="s">
        <v>374</v>
      </c>
      <c r="D105" s="42">
        <v>0</v>
      </c>
      <c r="E105" s="42">
        <v>0</v>
      </c>
      <c r="F105" s="42">
        <v>0</v>
      </c>
      <c r="G105" s="42">
        <v>0</v>
      </c>
      <c r="H105" s="4"/>
      <c r="I105" s="4"/>
      <c r="J105" s="4"/>
      <c r="K105" s="4"/>
    </row>
    <row r="106" spans="1:11" ht="14.1" customHeight="1">
      <c r="A106" s="4"/>
      <c r="B106" s="4"/>
      <c r="C106" s="11" t="s">
        <v>376</v>
      </c>
      <c r="D106" s="42">
        <v>0</v>
      </c>
      <c r="E106" s="42">
        <v>0</v>
      </c>
      <c r="F106" s="42">
        <v>0</v>
      </c>
      <c r="G106" s="42">
        <v>0</v>
      </c>
      <c r="H106" s="4"/>
      <c r="I106" s="4"/>
      <c r="J106" s="4"/>
      <c r="K106" s="4"/>
    </row>
    <row r="107" spans="1:11" ht="14.1" customHeight="1">
      <c r="A107" s="4"/>
      <c r="B107" s="4"/>
      <c r="C107" s="11" t="s">
        <v>370</v>
      </c>
      <c r="D107" s="42">
        <v>0</v>
      </c>
      <c r="E107" s="42">
        <v>0</v>
      </c>
      <c r="F107" s="42">
        <v>0</v>
      </c>
      <c r="G107" s="42">
        <v>0</v>
      </c>
      <c r="H107" s="4"/>
      <c r="I107" s="4"/>
      <c r="J107" s="4"/>
      <c r="K107" s="4"/>
    </row>
    <row r="108" spans="1:11" ht="14.1" customHeight="1">
      <c r="A108" s="4"/>
      <c r="B108" s="4"/>
      <c r="C108" s="11" t="s">
        <v>374</v>
      </c>
      <c r="D108" s="42">
        <v>0</v>
      </c>
      <c r="E108" s="42">
        <v>0</v>
      </c>
      <c r="F108" s="42">
        <v>0</v>
      </c>
      <c r="G108" s="42">
        <v>0</v>
      </c>
      <c r="H108" s="4"/>
      <c r="I108" s="4"/>
      <c r="J108" s="4"/>
      <c r="K108" s="4"/>
    </row>
    <row r="109" spans="1:11" ht="14.1" customHeight="1">
      <c r="A109" s="4"/>
      <c r="B109" s="4"/>
      <c r="C109" s="11" t="s">
        <v>375</v>
      </c>
      <c r="D109" s="42">
        <v>0</v>
      </c>
      <c r="E109" s="42">
        <v>0</v>
      </c>
      <c r="F109" s="42">
        <v>0</v>
      </c>
      <c r="G109" s="42">
        <v>0</v>
      </c>
      <c r="H109" s="4"/>
      <c r="I109" s="4"/>
      <c r="J109" s="4"/>
      <c r="K109" s="4"/>
    </row>
    <row r="110" spans="1:11" ht="14.1" customHeight="1">
      <c r="A110" s="4"/>
      <c r="B110" s="4"/>
      <c r="C110" s="11" t="s">
        <v>370</v>
      </c>
      <c r="D110" s="42">
        <v>0</v>
      </c>
      <c r="E110" s="42">
        <v>0</v>
      </c>
      <c r="F110" s="42">
        <v>0</v>
      </c>
      <c r="G110" s="42">
        <v>0</v>
      </c>
      <c r="H110" s="4"/>
      <c r="I110" s="4"/>
      <c r="J110" s="4"/>
      <c r="K110" s="4"/>
    </row>
    <row r="111" spans="1:11" ht="14.1" customHeight="1">
      <c r="A111" s="4"/>
      <c r="B111" s="4"/>
      <c r="C111" s="11" t="s">
        <v>374</v>
      </c>
      <c r="D111" s="42">
        <v>0</v>
      </c>
      <c r="E111" s="42">
        <v>0</v>
      </c>
      <c r="F111" s="42">
        <v>0</v>
      </c>
      <c r="G111" s="42">
        <v>0</v>
      </c>
      <c r="H111" s="4"/>
      <c r="I111" s="4"/>
      <c r="J111" s="4"/>
      <c r="K111" s="4"/>
    </row>
    <row r="112" spans="1:11" ht="14.1" customHeight="1">
      <c r="A112" s="4"/>
      <c r="B112" s="4"/>
      <c r="C112" s="11" t="s">
        <v>373</v>
      </c>
      <c r="D112" s="42">
        <v>0</v>
      </c>
      <c r="E112" s="42">
        <v>0</v>
      </c>
      <c r="F112" s="42">
        <v>0</v>
      </c>
      <c r="G112" s="42">
        <v>0</v>
      </c>
      <c r="H112" s="4"/>
      <c r="I112" s="4"/>
      <c r="J112" s="4"/>
      <c r="K112" s="4"/>
    </row>
    <row r="113" spans="1:11" ht="14.1" customHeight="1">
      <c r="A113" s="4"/>
      <c r="B113" s="4"/>
      <c r="C113" s="11" t="s">
        <v>370</v>
      </c>
      <c r="D113" s="42">
        <v>0</v>
      </c>
      <c r="E113" s="42">
        <v>0</v>
      </c>
      <c r="F113" s="42">
        <v>0</v>
      </c>
      <c r="G113" s="42">
        <v>0</v>
      </c>
      <c r="H113" s="4"/>
      <c r="I113" s="4"/>
      <c r="J113" s="4"/>
      <c r="K113" s="4"/>
    </row>
    <row r="114" spans="1:11" ht="14.1" customHeight="1">
      <c r="A114" s="4"/>
      <c r="B114" s="4"/>
      <c r="C114" s="11" t="s">
        <v>369</v>
      </c>
      <c r="D114" s="42">
        <v>0</v>
      </c>
      <c r="E114" s="42">
        <v>0</v>
      </c>
      <c r="F114" s="42">
        <v>0</v>
      </c>
      <c r="G114" s="42">
        <v>0</v>
      </c>
      <c r="H114" s="4"/>
      <c r="I114" s="4"/>
      <c r="J114" s="4"/>
      <c r="K114" s="4"/>
    </row>
    <row r="115" spans="1:11" ht="14.1" customHeight="1">
      <c r="A115" s="4"/>
      <c r="B115" s="4"/>
      <c r="C115" s="11" t="s">
        <v>368</v>
      </c>
      <c r="D115" s="42">
        <v>0</v>
      </c>
      <c r="E115" s="42">
        <v>0</v>
      </c>
      <c r="F115" s="42">
        <v>0</v>
      </c>
      <c r="G115" s="42">
        <v>0</v>
      </c>
      <c r="H115" s="4"/>
      <c r="I115" s="4"/>
      <c r="J115" s="4"/>
      <c r="K115" s="4"/>
    </row>
    <row r="116" spans="1:11" ht="14.1" customHeight="1">
      <c r="A116" s="4"/>
      <c r="B116" s="4"/>
      <c r="C116" s="11" t="s">
        <v>367</v>
      </c>
      <c r="D116" s="42">
        <v>0</v>
      </c>
      <c r="E116" s="42">
        <v>0</v>
      </c>
      <c r="F116" s="42">
        <v>0</v>
      </c>
      <c r="G116" s="42">
        <v>0</v>
      </c>
      <c r="H116" s="4"/>
      <c r="I116" s="4"/>
      <c r="J116" s="4"/>
      <c r="K116" s="4"/>
    </row>
    <row r="117" spans="1:11" ht="14.1" customHeight="1">
      <c r="A117" s="4"/>
      <c r="B117" s="4"/>
      <c r="C117" s="11" t="s">
        <v>366</v>
      </c>
      <c r="D117" s="42">
        <v>0</v>
      </c>
      <c r="E117" s="42">
        <v>0</v>
      </c>
      <c r="F117" s="42">
        <v>0</v>
      </c>
      <c r="G117" s="42">
        <v>0</v>
      </c>
      <c r="H117" s="4"/>
      <c r="I117" s="4"/>
      <c r="J117" s="4"/>
      <c r="K117" s="4"/>
    </row>
    <row r="118" spans="1:11" ht="14.1" customHeight="1">
      <c r="A118" s="4"/>
      <c r="B118" s="4"/>
      <c r="C118" s="11" t="s">
        <v>372</v>
      </c>
      <c r="D118" s="42">
        <v>0</v>
      </c>
      <c r="E118" s="42">
        <v>0</v>
      </c>
      <c r="F118" s="42">
        <v>0</v>
      </c>
      <c r="G118" s="42">
        <v>0</v>
      </c>
      <c r="H118" s="4"/>
      <c r="I118" s="4"/>
      <c r="J118" s="4"/>
      <c r="K118" s="4"/>
    </row>
    <row r="119" spans="1:11" ht="14.1" customHeight="1">
      <c r="A119" s="4"/>
      <c r="B119" s="4"/>
      <c r="C119" s="11" t="s">
        <v>370</v>
      </c>
      <c r="D119" s="42">
        <v>0</v>
      </c>
      <c r="E119" s="42">
        <v>0</v>
      </c>
      <c r="F119" s="42">
        <v>0</v>
      </c>
      <c r="G119" s="42">
        <v>0</v>
      </c>
      <c r="H119" s="4"/>
      <c r="I119" s="4"/>
      <c r="J119" s="4"/>
      <c r="K119" s="4"/>
    </row>
    <row r="120" spans="1:11" ht="14.1" customHeight="1">
      <c r="A120" s="4"/>
      <c r="B120" s="4"/>
      <c r="C120" s="11" t="s">
        <v>369</v>
      </c>
      <c r="D120" s="42">
        <v>0</v>
      </c>
      <c r="E120" s="42">
        <v>0</v>
      </c>
      <c r="F120" s="42">
        <v>0</v>
      </c>
      <c r="G120" s="42">
        <v>0</v>
      </c>
      <c r="H120" s="4"/>
      <c r="I120" s="4"/>
      <c r="J120" s="4"/>
      <c r="K120" s="4"/>
    </row>
    <row r="121" spans="1:11" ht="14.1" customHeight="1">
      <c r="A121" s="4"/>
      <c r="B121" s="4"/>
      <c r="C121" s="11" t="s">
        <v>368</v>
      </c>
      <c r="D121" s="42">
        <v>0</v>
      </c>
      <c r="E121" s="42">
        <v>0</v>
      </c>
      <c r="F121" s="42">
        <v>0</v>
      </c>
      <c r="G121" s="42">
        <v>0</v>
      </c>
      <c r="H121" s="4"/>
      <c r="I121" s="4"/>
      <c r="J121" s="4"/>
      <c r="K121" s="4"/>
    </row>
    <row r="122" spans="1:11" ht="14.1" customHeight="1">
      <c r="A122" s="4"/>
      <c r="B122" s="4"/>
      <c r="C122" s="11" t="s">
        <v>367</v>
      </c>
      <c r="D122" s="42">
        <v>0</v>
      </c>
      <c r="E122" s="42">
        <v>0</v>
      </c>
      <c r="F122" s="42">
        <v>0</v>
      </c>
      <c r="G122" s="42">
        <v>0</v>
      </c>
      <c r="H122" s="4"/>
      <c r="I122" s="4"/>
      <c r="J122" s="4"/>
      <c r="K122" s="4"/>
    </row>
    <row r="123" spans="1:11" ht="14.1" customHeight="1">
      <c r="A123" s="4"/>
      <c r="B123" s="4"/>
      <c r="C123" s="11" t="s">
        <v>366</v>
      </c>
      <c r="D123" s="42">
        <v>0</v>
      </c>
      <c r="E123" s="42">
        <v>0</v>
      </c>
      <c r="F123" s="42">
        <v>0</v>
      </c>
      <c r="G123" s="42">
        <v>0</v>
      </c>
      <c r="H123" s="4"/>
      <c r="I123" s="4"/>
      <c r="J123" s="4"/>
      <c r="K123" s="4"/>
    </row>
    <row r="124" spans="1:11" ht="14.1" customHeight="1">
      <c r="A124" s="4"/>
      <c r="B124" s="4"/>
      <c r="C124" s="11" t="s">
        <v>371</v>
      </c>
      <c r="D124" s="42">
        <v>0</v>
      </c>
      <c r="E124" s="42">
        <v>0</v>
      </c>
      <c r="F124" s="42">
        <v>0</v>
      </c>
      <c r="G124" s="42">
        <v>0</v>
      </c>
      <c r="H124" s="4"/>
      <c r="I124" s="4"/>
      <c r="J124" s="4"/>
      <c r="K124" s="4"/>
    </row>
    <row r="125" spans="1:11" ht="14.1" customHeight="1">
      <c r="A125" s="4"/>
      <c r="B125" s="4"/>
      <c r="C125" s="11" t="s">
        <v>370</v>
      </c>
      <c r="D125" s="42">
        <v>0</v>
      </c>
      <c r="E125" s="42">
        <v>0</v>
      </c>
      <c r="F125" s="42">
        <v>0</v>
      </c>
      <c r="G125" s="42">
        <v>0</v>
      </c>
      <c r="H125" s="4"/>
      <c r="I125" s="4"/>
      <c r="J125" s="4"/>
      <c r="K125" s="4"/>
    </row>
    <row r="126" spans="1:11" ht="14.1" customHeight="1">
      <c r="A126" s="4"/>
      <c r="B126" s="4"/>
      <c r="C126" s="11" t="s">
        <v>369</v>
      </c>
      <c r="D126" s="42">
        <v>0</v>
      </c>
      <c r="E126" s="42">
        <v>0</v>
      </c>
      <c r="F126" s="42">
        <v>0</v>
      </c>
      <c r="G126" s="42">
        <v>0</v>
      </c>
      <c r="H126" s="4"/>
      <c r="I126" s="4"/>
      <c r="J126" s="4"/>
      <c r="K126" s="4"/>
    </row>
    <row r="127" spans="1:11" ht="14.1" customHeight="1">
      <c r="A127" s="4"/>
      <c r="B127" s="4"/>
      <c r="C127" s="11" t="s">
        <v>368</v>
      </c>
      <c r="D127" s="42">
        <v>0</v>
      </c>
      <c r="E127" s="42">
        <v>0</v>
      </c>
      <c r="F127" s="42">
        <v>0</v>
      </c>
      <c r="G127" s="42">
        <v>0</v>
      </c>
      <c r="H127" s="4"/>
      <c r="I127" s="4"/>
      <c r="J127" s="4"/>
      <c r="K127" s="4"/>
    </row>
    <row r="128" spans="1:11" ht="14.1" customHeight="1">
      <c r="A128" s="4"/>
      <c r="B128" s="4"/>
      <c r="C128" s="11" t="s">
        <v>367</v>
      </c>
      <c r="D128" s="42">
        <v>0</v>
      </c>
      <c r="E128" s="42">
        <v>0</v>
      </c>
      <c r="F128" s="42">
        <v>0</v>
      </c>
      <c r="G128" s="42">
        <v>0</v>
      </c>
      <c r="H128" s="4"/>
      <c r="I128" s="4"/>
      <c r="J128" s="4"/>
      <c r="K128" s="4"/>
    </row>
    <row r="129" spans="1:11" ht="14.1" customHeight="1">
      <c r="A129" s="4"/>
      <c r="B129" s="4"/>
      <c r="C129" s="11" t="s">
        <v>366</v>
      </c>
      <c r="D129" s="42">
        <v>0</v>
      </c>
      <c r="E129" s="42">
        <v>0</v>
      </c>
      <c r="F129" s="42">
        <v>0</v>
      </c>
      <c r="G129" s="42">
        <v>0</v>
      </c>
      <c r="H129" s="4"/>
      <c r="I129" s="4"/>
      <c r="J129" s="4"/>
      <c r="K129" s="4"/>
    </row>
    <row r="130" spans="1:11" ht="14.1" customHeight="1">
      <c r="A130" s="4"/>
      <c r="B130" s="4"/>
      <c r="C130" s="11" t="s">
        <v>365</v>
      </c>
      <c r="D130" s="42">
        <v>0</v>
      </c>
      <c r="E130" s="42">
        <v>0</v>
      </c>
      <c r="F130" s="42">
        <v>0</v>
      </c>
      <c r="G130" s="42">
        <v>0</v>
      </c>
      <c r="H130" s="4"/>
      <c r="I130" s="4"/>
      <c r="J130" s="4"/>
      <c r="K130" s="4"/>
    </row>
    <row r="131" spans="1:11" ht="14.1" customHeight="1">
      <c r="A131" s="4"/>
      <c r="B131" s="4"/>
      <c r="C131" s="11" t="s">
        <v>364</v>
      </c>
      <c r="D131" s="42">
        <v>0</v>
      </c>
      <c r="E131" s="42">
        <v>0</v>
      </c>
      <c r="F131" s="42">
        <v>0</v>
      </c>
      <c r="G131" s="42">
        <v>0</v>
      </c>
      <c r="H131" s="4"/>
      <c r="I131" s="4"/>
      <c r="J131" s="4"/>
      <c r="K131" s="4"/>
    </row>
    <row r="132" spans="1:11" ht="14.1" customHeight="1">
      <c r="A132" s="4"/>
      <c r="B132" s="4"/>
      <c r="C132" s="10" t="s">
        <v>147</v>
      </c>
      <c r="D132" s="42">
        <v>30000000</v>
      </c>
      <c r="E132" s="42">
        <v>30000000</v>
      </c>
      <c r="F132" s="42">
        <v>30000000</v>
      </c>
      <c r="G132" s="42">
        <v>30000000</v>
      </c>
      <c r="H132" s="4"/>
      <c r="I132" s="4"/>
      <c r="J132" s="4"/>
      <c r="K132" s="4"/>
    </row>
    <row r="133" spans="1:11" ht="15" customHeight="1">
      <c r="A133" s="4"/>
      <c r="B133" s="4"/>
      <c r="C133" s="9" t="s">
        <v>361</v>
      </c>
      <c r="D133" s="44" t="s">
        <v>361</v>
      </c>
      <c r="E133" s="44" t="s">
        <v>361</v>
      </c>
      <c r="F133" s="44" t="s">
        <v>361</v>
      </c>
      <c r="G133" s="44" t="s">
        <v>361</v>
      </c>
      <c r="H133" s="4"/>
      <c r="I133" s="4"/>
      <c r="J133" s="4"/>
      <c r="K133" s="4"/>
    </row>
    <row r="134" spans="1:11" ht="15" customHeight="1">
      <c r="A134" s="4"/>
      <c r="B134" s="4"/>
      <c r="C134" s="8" t="s">
        <v>382</v>
      </c>
      <c r="D134" s="45">
        <v>220000000</v>
      </c>
      <c r="E134" s="45">
        <v>240000000</v>
      </c>
      <c r="F134" s="45">
        <v>240000000</v>
      </c>
      <c r="G134" s="45">
        <v>250000000</v>
      </c>
      <c r="H134" s="4"/>
      <c r="I134" s="4"/>
      <c r="J134" s="4"/>
      <c r="K134" s="4"/>
    </row>
    <row r="135" spans="1:11" ht="15" customHeight="1">
      <c r="A135" s="4"/>
      <c r="B135" s="4"/>
      <c r="C135" s="7" t="s">
        <v>381</v>
      </c>
      <c r="D135" s="43">
        <v>0</v>
      </c>
      <c r="E135" s="43">
        <v>0</v>
      </c>
      <c r="F135" s="43">
        <v>0</v>
      </c>
      <c r="G135" s="43">
        <v>0</v>
      </c>
      <c r="H135" s="4"/>
      <c r="I135" s="4"/>
      <c r="J135" s="4"/>
      <c r="K135" s="4"/>
    </row>
    <row r="136" spans="1:11" ht="15" customHeight="1">
      <c r="A136" s="4"/>
      <c r="B136" s="4"/>
      <c r="C136" s="7" t="s">
        <v>370</v>
      </c>
      <c r="D136" s="43">
        <v>0</v>
      </c>
      <c r="E136" s="43">
        <v>0</v>
      </c>
      <c r="F136" s="43">
        <v>0</v>
      </c>
      <c r="G136" s="43">
        <v>0</v>
      </c>
      <c r="H136" s="4"/>
      <c r="I136" s="4"/>
      <c r="J136" s="4"/>
      <c r="K136" s="4"/>
    </row>
    <row r="137" spans="1:11" ht="15" customHeight="1">
      <c r="A137" s="4"/>
      <c r="B137" s="4"/>
      <c r="C137" s="7" t="s">
        <v>374</v>
      </c>
      <c r="D137" s="43">
        <v>0</v>
      </c>
      <c r="E137" s="43">
        <v>0</v>
      </c>
      <c r="F137" s="43">
        <v>0</v>
      </c>
      <c r="G137" s="43">
        <v>0</v>
      </c>
      <c r="H137" s="4"/>
      <c r="I137" s="4"/>
      <c r="J137" s="4"/>
      <c r="K137" s="4"/>
    </row>
    <row r="138" spans="1:11" ht="15" customHeight="1">
      <c r="A138" s="4"/>
      <c r="B138" s="4"/>
      <c r="C138" s="7" t="s">
        <v>380</v>
      </c>
      <c r="D138" s="43">
        <v>0</v>
      </c>
      <c r="E138" s="43">
        <v>0</v>
      </c>
      <c r="F138" s="43">
        <v>0</v>
      </c>
      <c r="G138" s="43">
        <v>0</v>
      </c>
      <c r="H138" s="4"/>
      <c r="I138" s="4"/>
      <c r="J138" s="4"/>
      <c r="K138" s="4"/>
    </row>
    <row r="139" spans="1:11" ht="15" customHeight="1">
      <c r="A139" s="4"/>
      <c r="B139" s="4"/>
      <c r="C139" s="7" t="s">
        <v>370</v>
      </c>
      <c r="D139" s="43">
        <v>0</v>
      </c>
      <c r="E139" s="43">
        <v>0</v>
      </c>
      <c r="F139" s="43">
        <v>0</v>
      </c>
      <c r="G139" s="43">
        <v>0</v>
      </c>
      <c r="H139" s="4"/>
      <c r="I139" s="4"/>
      <c r="J139" s="4"/>
      <c r="K139" s="4"/>
    </row>
    <row r="140" spans="1:11" ht="15" customHeight="1">
      <c r="A140" s="4"/>
      <c r="B140" s="4"/>
      <c r="C140" s="7" t="s">
        <v>374</v>
      </c>
      <c r="D140" s="43">
        <v>0</v>
      </c>
      <c r="E140" s="43">
        <v>0</v>
      </c>
      <c r="F140" s="43">
        <v>0</v>
      </c>
      <c r="G140" s="43">
        <v>0</v>
      </c>
      <c r="H140" s="4"/>
      <c r="I140" s="4"/>
      <c r="J140" s="4"/>
      <c r="K140" s="4"/>
    </row>
    <row r="141" spans="1:11" ht="15" customHeight="1">
      <c r="A141" s="4"/>
      <c r="B141" s="4"/>
      <c r="C141" s="7" t="s">
        <v>379</v>
      </c>
      <c r="D141" s="43">
        <v>0</v>
      </c>
      <c r="E141" s="43">
        <v>0</v>
      </c>
      <c r="F141" s="43">
        <v>0</v>
      </c>
      <c r="G141" s="43">
        <v>0</v>
      </c>
      <c r="H141" s="4"/>
      <c r="I141" s="4"/>
      <c r="J141" s="4"/>
      <c r="K141" s="4"/>
    </row>
    <row r="142" spans="1:11" ht="15" customHeight="1">
      <c r="A142" s="4"/>
      <c r="B142" s="4"/>
      <c r="C142" s="7" t="s">
        <v>370</v>
      </c>
      <c r="D142" s="43">
        <v>0</v>
      </c>
      <c r="E142" s="43">
        <v>0</v>
      </c>
      <c r="F142" s="43">
        <v>0</v>
      </c>
      <c r="G142" s="43">
        <v>0</v>
      </c>
      <c r="H142" s="4"/>
      <c r="I142" s="4"/>
      <c r="J142" s="4"/>
      <c r="K142" s="4"/>
    </row>
    <row r="143" spans="1:11" ht="15" customHeight="1">
      <c r="A143" s="4"/>
      <c r="B143" s="4"/>
      <c r="C143" s="7" t="s">
        <v>374</v>
      </c>
      <c r="D143" s="43">
        <v>0</v>
      </c>
      <c r="E143" s="43">
        <v>0</v>
      </c>
      <c r="F143" s="43">
        <v>0</v>
      </c>
      <c r="G143" s="43">
        <v>0</v>
      </c>
      <c r="H143" s="4"/>
      <c r="I143" s="4"/>
      <c r="J143" s="4"/>
      <c r="K143" s="4"/>
    </row>
    <row r="144" spans="1:11" ht="15" customHeight="1">
      <c r="A144" s="4"/>
      <c r="B144" s="4"/>
      <c r="C144" s="7" t="s">
        <v>378</v>
      </c>
      <c r="D144" s="43">
        <v>0</v>
      </c>
      <c r="E144" s="43">
        <v>0</v>
      </c>
      <c r="F144" s="43">
        <v>0</v>
      </c>
      <c r="G144" s="43">
        <v>0</v>
      </c>
      <c r="H144" s="4"/>
      <c r="I144" s="4"/>
      <c r="J144" s="4"/>
      <c r="K144" s="4"/>
    </row>
    <row r="145" spans="1:11" ht="15" customHeight="1">
      <c r="A145" s="4"/>
      <c r="B145" s="4"/>
      <c r="C145" s="7" t="s">
        <v>370</v>
      </c>
      <c r="D145" s="43">
        <v>0</v>
      </c>
      <c r="E145" s="43">
        <v>0</v>
      </c>
      <c r="F145" s="43">
        <v>0</v>
      </c>
      <c r="G145" s="43">
        <v>0</v>
      </c>
      <c r="H145" s="4"/>
      <c r="I145" s="4"/>
      <c r="J145" s="4"/>
      <c r="K145" s="4"/>
    </row>
    <row r="146" spans="1:11" ht="15" customHeight="1">
      <c r="A146" s="4"/>
      <c r="B146" s="4"/>
      <c r="C146" s="7" t="s">
        <v>374</v>
      </c>
      <c r="D146" s="43">
        <v>0</v>
      </c>
      <c r="E146" s="43">
        <v>0</v>
      </c>
      <c r="F146" s="43">
        <v>0</v>
      </c>
      <c r="G146" s="43">
        <v>0</v>
      </c>
      <c r="H146" s="4"/>
      <c r="I146" s="4"/>
      <c r="J146" s="4"/>
      <c r="K146" s="4"/>
    </row>
    <row r="147" spans="1:11" ht="20.100000000000001" customHeight="1">
      <c r="A147" s="4"/>
      <c r="B147" s="4"/>
      <c r="C147" s="7" t="s">
        <v>377</v>
      </c>
      <c r="D147" s="46">
        <v>220000000</v>
      </c>
      <c r="E147" s="46">
        <v>240000000</v>
      </c>
      <c r="F147" s="46">
        <v>240000000</v>
      </c>
      <c r="G147" s="46">
        <v>250000000</v>
      </c>
      <c r="H147" s="4"/>
      <c r="I147" s="4"/>
      <c r="J147" s="4"/>
      <c r="K147" s="4"/>
    </row>
    <row r="148" spans="1:11" ht="15" customHeight="1">
      <c r="A148" s="4"/>
      <c r="B148" s="4"/>
      <c r="C148" s="7" t="s">
        <v>370</v>
      </c>
      <c r="D148" s="43">
        <v>220000000</v>
      </c>
      <c r="E148" s="43">
        <v>240000000</v>
      </c>
      <c r="F148" s="43">
        <v>240000000</v>
      </c>
      <c r="G148" s="43">
        <v>250000000</v>
      </c>
      <c r="H148" s="4"/>
      <c r="I148" s="4"/>
      <c r="J148" s="4"/>
      <c r="K148" s="4"/>
    </row>
    <row r="149" spans="1:11" ht="15" customHeight="1">
      <c r="A149" s="4"/>
      <c r="B149" s="4"/>
      <c r="C149" s="7" t="s">
        <v>374</v>
      </c>
      <c r="D149" s="43">
        <v>0</v>
      </c>
      <c r="E149" s="43">
        <v>0</v>
      </c>
      <c r="F149" s="43">
        <v>0</v>
      </c>
      <c r="G149" s="43">
        <v>0</v>
      </c>
      <c r="H149" s="4"/>
      <c r="I149" s="4"/>
      <c r="J149" s="4"/>
      <c r="K149" s="4"/>
    </row>
    <row r="150" spans="1:11" ht="15" customHeight="1">
      <c r="A150" s="4"/>
      <c r="B150" s="4"/>
      <c r="C150" s="7" t="s">
        <v>376</v>
      </c>
      <c r="D150" s="43">
        <v>0</v>
      </c>
      <c r="E150" s="43">
        <v>0</v>
      </c>
      <c r="F150" s="43">
        <v>0</v>
      </c>
      <c r="G150" s="43">
        <v>0</v>
      </c>
      <c r="H150" s="4"/>
      <c r="I150" s="4"/>
      <c r="J150" s="4"/>
      <c r="K150" s="4"/>
    </row>
    <row r="151" spans="1:11" ht="15" customHeight="1">
      <c r="A151" s="4"/>
      <c r="B151" s="4"/>
      <c r="C151" s="7" t="s">
        <v>370</v>
      </c>
      <c r="D151" s="43">
        <v>0</v>
      </c>
      <c r="E151" s="43">
        <v>0</v>
      </c>
      <c r="F151" s="43">
        <v>0</v>
      </c>
      <c r="G151" s="43">
        <v>0</v>
      </c>
      <c r="H151" s="4"/>
      <c r="I151" s="4"/>
      <c r="J151" s="4"/>
      <c r="K151" s="4"/>
    </row>
    <row r="152" spans="1:11" ht="15" customHeight="1">
      <c r="A152" s="4"/>
      <c r="B152" s="4"/>
      <c r="C152" s="7" t="s">
        <v>374</v>
      </c>
      <c r="D152" s="43">
        <v>0</v>
      </c>
      <c r="E152" s="43">
        <v>0</v>
      </c>
      <c r="F152" s="43">
        <v>0</v>
      </c>
      <c r="G152" s="43">
        <v>0</v>
      </c>
      <c r="H152" s="4"/>
      <c r="I152" s="4"/>
      <c r="J152" s="4"/>
      <c r="K152" s="4"/>
    </row>
    <row r="153" spans="1:11" ht="15" customHeight="1">
      <c r="A153" s="4"/>
      <c r="B153" s="4"/>
      <c r="C153" s="7" t="s">
        <v>375</v>
      </c>
      <c r="D153" s="43">
        <v>0</v>
      </c>
      <c r="E153" s="43">
        <v>0</v>
      </c>
      <c r="F153" s="43">
        <v>0</v>
      </c>
      <c r="G153" s="43">
        <v>0</v>
      </c>
      <c r="H153" s="4"/>
      <c r="I153" s="4"/>
      <c r="J153" s="4"/>
      <c r="K153" s="4"/>
    </row>
    <row r="154" spans="1:11" ht="15" customHeight="1">
      <c r="A154" s="4"/>
      <c r="B154" s="4"/>
      <c r="C154" s="7" t="s">
        <v>370</v>
      </c>
      <c r="D154" s="43">
        <v>0</v>
      </c>
      <c r="E154" s="43">
        <v>0</v>
      </c>
      <c r="F154" s="43">
        <v>0</v>
      </c>
      <c r="G154" s="43">
        <v>0</v>
      </c>
      <c r="H154" s="4"/>
      <c r="I154" s="4"/>
      <c r="J154" s="4"/>
      <c r="K154" s="4"/>
    </row>
    <row r="155" spans="1:11" ht="15" customHeight="1">
      <c r="A155" s="4"/>
      <c r="B155" s="4"/>
      <c r="C155" s="7" t="s">
        <v>374</v>
      </c>
      <c r="D155" s="43">
        <v>0</v>
      </c>
      <c r="E155" s="43">
        <v>0</v>
      </c>
      <c r="F155" s="43">
        <v>0</v>
      </c>
      <c r="G155" s="43">
        <v>0</v>
      </c>
      <c r="H155" s="4"/>
      <c r="I155" s="4"/>
      <c r="J155" s="4"/>
      <c r="K155" s="4"/>
    </row>
    <row r="156" spans="1:11" ht="15" customHeight="1">
      <c r="A156" s="4"/>
      <c r="B156" s="4"/>
      <c r="C156" s="7" t="s">
        <v>373</v>
      </c>
      <c r="D156" s="43">
        <v>0</v>
      </c>
      <c r="E156" s="43">
        <v>0</v>
      </c>
      <c r="F156" s="43">
        <v>0</v>
      </c>
      <c r="G156" s="43">
        <v>0</v>
      </c>
      <c r="H156" s="4"/>
      <c r="I156" s="4"/>
      <c r="J156" s="4"/>
      <c r="K156" s="4"/>
    </row>
    <row r="157" spans="1:11" ht="15" customHeight="1">
      <c r="A157" s="4"/>
      <c r="B157" s="4"/>
      <c r="C157" s="7" t="s">
        <v>370</v>
      </c>
      <c r="D157" s="43">
        <v>0</v>
      </c>
      <c r="E157" s="43">
        <v>0</v>
      </c>
      <c r="F157" s="43">
        <v>0</v>
      </c>
      <c r="G157" s="43">
        <v>0</v>
      </c>
      <c r="H157" s="4"/>
      <c r="I157" s="4"/>
      <c r="J157" s="4"/>
      <c r="K157" s="4"/>
    </row>
    <row r="158" spans="1:11" ht="15" customHeight="1">
      <c r="A158" s="4"/>
      <c r="B158" s="4"/>
      <c r="C158" s="7" t="s">
        <v>369</v>
      </c>
      <c r="D158" s="43">
        <v>0</v>
      </c>
      <c r="E158" s="43">
        <v>0</v>
      </c>
      <c r="F158" s="43">
        <v>0</v>
      </c>
      <c r="G158" s="43">
        <v>0</v>
      </c>
      <c r="H158" s="4"/>
      <c r="I158" s="4"/>
      <c r="J158" s="4"/>
      <c r="K158" s="4"/>
    </row>
    <row r="159" spans="1:11" ht="15" customHeight="1">
      <c r="A159" s="4"/>
      <c r="B159" s="4"/>
      <c r="C159" s="7" t="s">
        <v>368</v>
      </c>
      <c r="D159" s="43">
        <v>0</v>
      </c>
      <c r="E159" s="43">
        <v>0</v>
      </c>
      <c r="F159" s="43">
        <v>0</v>
      </c>
      <c r="G159" s="43">
        <v>0</v>
      </c>
      <c r="H159" s="4"/>
      <c r="I159" s="4"/>
      <c r="J159" s="4"/>
      <c r="K159" s="4"/>
    </row>
    <row r="160" spans="1:11" ht="15" customHeight="1">
      <c r="A160" s="4"/>
      <c r="B160" s="4"/>
      <c r="C160" s="7" t="s">
        <v>367</v>
      </c>
      <c r="D160" s="43">
        <v>0</v>
      </c>
      <c r="E160" s="43">
        <v>0</v>
      </c>
      <c r="F160" s="43">
        <v>0</v>
      </c>
      <c r="G160" s="43">
        <v>0</v>
      </c>
      <c r="H160" s="4"/>
      <c r="I160" s="4"/>
      <c r="J160" s="4"/>
      <c r="K160" s="4"/>
    </row>
    <row r="161" spans="1:11" ht="15" customHeight="1">
      <c r="A161" s="4"/>
      <c r="B161" s="4"/>
      <c r="C161" s="7" t="s">
        <v>366</v>
      </c>
      <c r="D161" s="43">
        <v>0</v>
      </c>
      <c r="E161" s="43">
        <v>0</v>
      </c>
      <c r="F161" s="43">
        <v>0</v>
      </c>
      <c r="G161" s="43">
        <v>0</v>
      </c>
      <c r="H161" s="4"/>
      <c r="I161" s="4"/>
      <c r="J161" s="4"/>
      <c r="K161" s="4"/>
    </row>
    <row r="162" spans="1:11" ht="15" customHeight="1">
      <c r="A162" s="4"/>
      <c r="B162" s="4"/>
      <c r="C162" s="7" t="s">
        <v>372</v>
      </c>
      <c r="D162" s="43">
        <v>0</v>
      </c>
      <c r="E162" s="43">
        <v>0</v>
      </c>
      <c r="F162" s="43">
        <v>0</v>
      </c>
      <c r="G162" s="43">
        <v>0</v>
      </c>
      <c r="H162" s="4"/>
      <c r="I162" s="4"/>
      <c r="J162" s="4"/>
      <c r="K162" s="4"/>
    </row>
    <row r="163" spans="1:11" ht="15" customHeight="1">
      <c r="A163" s="4"/>
      <c r="B163" s="4"/>
      <c r="C163" s="7" t="s">
        <v>370</v>
      </c>
      <c r="D163" s="43">
        <v>0</v>
      </c>
      <c r="E163" s="43">
        <v>0</v>
      </c>
      <c r="F163" s="43">
        <v>0</v>
      </c>
      <c r="G163" s="43">
        <v>0</v>
      </c>
      <c r="H163" s="4"/>
      <c r="I163" s="4"/>
      <c r="J163" s="4"/>
      <c r="K163" s="4"/>
    </row>
    <row r="164" spans="1:11" ht="15" customHeight="1">
      <c r="A164" s="4"/>
      <c r="B164" s="4"/>
      <c r="C164" s="7" t="s">
        <v>369</v>
      </c>
      <c r="D164" s="43">
        <v>0</v>
      </c>
      <c r="E164" s="43">
        <v>0</v>
      </c>
      <c r="F164" s="43">
        <v>0</v>
      </c>
      <c r="G164" s="43">
        <v>0</v>
      </c>
      <c r="H164" s="4"/>
      <c r="I164" s="4"/>
      <c r="J164" s="4"/>
      <c r="K164" s="4"/>
    </row>
    <row r="165" spans="1:11" ht="15" customHeight="1">
      <c r="A165" s="4"/>
      <c r="B165" s="4"/>
      <c r="C165" s="7" t="s">
        <v>368</v>
      </c>
      <c r="D165" s="43">
        <v>0</v>
      </c>
      <c r="E165" s="43">
        <v>0</v>
      </c>
      <c r="F165" s="43">
        <v>0</v>
      </c>
      <c r="G165" s="43">
        <v>0</v>
      </c>
      <c r="H165" s="4"/>
      <c r="I165" s="4"/>
      <c r="J165" s="4"/>
      <c r="K165" s="4"/>
    </row>
    <row r="166" spans="1:11" ht="15" customHeight="1">
      <c r="A166" s="4"/>
      <c r="B166" s="4"/>
      <c r="C166" s="7" t="s">
        <v>367</v>
      </c>
      <c r="D166" s="43">
        <v>0</v>
      </c>
      <c r="E166" s="43">
        <v>0</v>
      </c>
      <c r="F166" s="43">
        <v>0</v>
      </c>
      <c r="G166" s="43">
        <v>0</v>
      </c>
      <c r="H166" s="4"/>
      <c r="I166" s="4"/>
      <c r="J166" s="4"/>
      <c r="K166" s="4"/>
    </row>
    <row r="167" spans="1:11" ht="15" customHeight="1">
      <c r="A167" s="4"/>
      <c r="B167" s="4"/>
      <c r="C167" s="7" t="s">
        <v>366</v>
      </c>
      <c r="D167" s="43">
        <v>0</v>
      </c>
      <c r="E167" s="43">
        <v>0</v>
      </c>
      <c r="F167" s="43">
        <v>0</v>
      </c>
      <c r="G167" s="43">
        <v>0</v>
      </c>
      <c r="H167" s="4"/>
      <c r="I167" s="4"/>
      <c r="J167" s="4"/>
      <c r="K167" s="4"/>
    </row>
    <row r="168" spans="1:11" ht="15" customHeight="1">
      <c r="A168" s="4"/>
      <c r="B168" s="4"/>
      <c r="C168" s="7" t="s">
        <v>371</v>
      </c>
      <c r="D168" s="43">
        <v>0</v>
      </c>
      <c r="E168" s="43">
        <v>0</v>
      </c>
      <c r="F168" s="43">
        <v>0</v>
      </c>
      <c r="G168" s="43">
        <v>0</v>
      </c>
      <c r="H168" s="4"/>
      <c r="I168" s="4"/>
      <c r="J168" s="4"/>
      <c r="K168" s="4"/>
    </row>
    <row r="169" spans="1:11" ht="15" customHeight="1">
      <c r="A169" s="4"/>
      <c r="B169" s="4"/>
      <c r="C169" s="7" t="s">
        <v>370</v>
      </c>
      <c r="D169" s="43">
        <v>0</v>
      </c>
      <c r="E169" s="43">
        <v>0</v>
      </c>
      <c r="F169" s="43">
        <v>0</v>
      </c>
      <c r="G169" s="43">
        <v>0</v>
      </c>
      <c r="H169" s="4"/>
      <c r="I169" s="4"/>
      <c r="J169" s="4"/>
      <c r="K169" s="4"/>
    </row>
    <row r="170" spans="1:11" ht="15" customHeight="1">
      <c r="A170" s="4"/>
      <c r="B170" s="4"/>
      <c r="C170" s="7" t="s">
        <v>369</v>
      </c>
      <c r="D170" s="43">
        <v>0</v>
      </c>
      <c r="E170" s="43">
        <v>0</v>
      </c>
      <c r="F170" s="43">
        <v>0</v>
      </c>
      <c r="G170" s="43">
        <v>0</v>
      </c>
      <c r="H170" s="4"/>
      <c r="I170" s="4"/>
      <c r="J170" s="4"/>
      <c r="K170" s="4"/>
    </row>
    <row r="171" spans="1:11" ht="15" customHeight="1">
      <c r="A171" s="4"/>
      <c r="B171" s="4"/>
      <c r="C171" s="7" t="s">
        <v>368</v>
      </c>
      <c r="D171" s="43">
        <v>0</v>
      </c>
      <c r="E171" s="43">
        <v>0</v>
      </c>
      <c r="F171" s="43">
        <v>0</v>
      </c>
      <c r="G171" s="43">
        <v>0</v>
      </c>
      <c r="H171" s="4"/>
      <c r="I171" s="4"/>
      <c r="J171" s="4"/>
      <c r="K171" s="4"/>
    </row>
    <row r="172" spans="1:11" ht="15" customHeight="1">
      <c r="A172" s="4"/>
      <c r="B172" s="4"/>
      <c r="C172" s="7" t="s">
        <v>367</v>
      </c>
      <c r="D172" s="43">
        <v>0</v>
      </c>
      <c r="E172" s="43">
        <v>0</v>
      </c>
      <c r="F172" s="43">
        <v>0</v>
      </c>
      <c r="G172" s="43">
        <v>0</v>
      </c>
      <c r="H172" s="4"/>
      <c r="I172" s="4"/>
      <c r="J172" s="4"/>
      <c r="K172" s="4"/>
    </row>
    <row r="173" spans="1:11" ht="15" customHeight="1">
      <c r="A173" s="4"/>
      <c r="B173" s="4"/>
      <c r="C173" s="7" t="s">
        <v>366</v>
      </c>
      <c r="D173" s="43">
        <v>0</v>
      </c>
      <c r="E173" s="43">
        <v>0</v>
      </c>
      <c r="F173" s="43">
        <v>0</v>
      </c>
      <c r="G173" s="43">
        <v>0</v>
      </c>
      <c r="H173" s="4"/>
      <c r="I173" s="4"/>
      <c r="J173" s="4"/>
      <c r="K173" s="4"/>
    </row>
    <row r="174" spans="1:11" ht="15" customHeight="1">
      <c r="A174" s="4"/>
      <c r="B174" s="4"/>
      <c r="C174" s="7" t="s">
        <v>365</v>
      </c>
      <c r="D174" s="43">
        <v>0</v>
      </c>
      <c r="E174" s="43">
        <v>0</v>
      </c>
      <c r="F174" s="43">
        <v>0</v>
      </c>
      <c r="G174" s="43">
        <v>0</v>
      </c>
      <c r="H174" s="4"/>
      <c r="I174" s="4"/>
      <c r="J174" s="4"/>
      <c r="K174" s="4"/>
    </row>
    <row r="175" spans="1:11" ht="15" customHeight="1">
      <c r="A175" s="4"/>
      <c r="B175" s="4"/>
      <c r="C175" s="7" t="s">
        <v>364</v>
      </c>
      <c r="D175" s="43">
        <v>0</v>
      </c>
      <c r="E175" s="43">
        <v>0</v>
      </c>
      <c r="F175" s="43">
        <v>0</v>
      </c>
      <c r="G175" s="43">
        <v>0</v>
      </c>
      <c r="H175" s="4"/>
      <c r="I175" s="4"/>
      <c r="J175" s="4"/>
      <c r="K175" s="4"/>
    </row>
    <row r="177" spans="1:7">
      <c r="A177" s="4"/>
      <c r="B177" s="4"/>
      <c r="C177" s="1218" t="s">
        <v>426</v>
      </c>
      <c r="D177" s="1219"/>
      <c r="E177" s="1219"/>
      <c r="F177" s="1219"/>
      <c r="G177" s="1219"/>
    </row>
    <row r="178" spans="1:7">
      <c r="A178" s="4"/>
      <c r="B178" s="4"/>
      <c r="C178" s="1220" t="s">
        <v>272</v>
      </c>
      <c r="D178" s="1221"/>
      <c r="E178" s="1221"/>
      <c r="F178" s="1221"/>
      <c r="G178" s="1221"/>
    </row>
    <row r="179" spans="1:7">
      <c r="A179" s="4"/>
      <c r="B179" s="4"/>
      <c r="C179" s="16" t="s">
        <v>425</v>
      </c>
      <c r="D179" s="1216" t="s">
        <v>788</v>
      </c>
      <c r="E179" s="1217"/>
      <c r="F179" s="1217"/>
      <c r="G179" s="1217"/>
    </row>
    <row r="180" spans="1:7">
      <c r="A180" s="4"/>
      <c r="B180" s="4"/>
      <c r="C180" s="16" t="s">
        <v>424</v>
      </c>
      <c r="D180" s="1216" t="s">
        <v>414</v>
      </c>
      <c r="E180" s="1217"/>
      <c r="F180" s="1217"/>
      <c r="G180" s="1217"/>
    </row>
    <row r="181" spans="1:7">
      <c r="A181" s="4"/>
      <c r="B181" s="4"/>
      <c r="C181" s="16" t="s">
        <v>0</v>
      </c>
      <c r="D181" s="1216" t="s">
        <v>822</v>
      </c>
      <c r="E181" s="1217"/>
      <c r="F181" s="1217"/>
      <c r="G181" s="1217"/>
    </row>
    <row r="182" spans="1:7">
      <c r="A182" s="4"/>
      <c r="B182" s="4"/>
      <c r="C182" s="16" t="s">
        <v>1</v>
      </c>
      <c r="D182" s="1216" t="s">
        <v>161</v>
      </c>
      <c r="E182" s="1217"/>
      <c r="F182" s="1217"/>
      <c r="G182" s="1217"/>
    </row>
    <row r="183" spans="1:7">
      <c r="A183" s="4"/>
      <c r="B183" s="4"/>
      <c r="C183" s="16" t="s">
        <v>3</v>
      </c>
      <c r="D183" s="1224" t="s">
        <v>423</v>
      </c>
      <c r="E183" s="1225"/>
      <c r="F183" s="1225"/>
      <c r="G183" s="1225"/>
    </row>
    <row r="184" spans="1:7">
      <c r="A184" s="4"/>
      <c r="B184" s="4"/>
      <c r="C184" s="1226" t="s">
        <v>4</v>
      </c>
      <c r="D184" s="1227"/>
      <c r="E184" s="1227"/>
      <c r="F184" s="1227"/>
      <c r="G184" s="1227"/>
    </row>
    <row r="185" spans="1:7">
      <c r="A185" s="4"/>
      <c r="B185" s="4"/>
      <c r="C185" s="1228" t="s">
        <v>162</v>
      </c>
      <c r="D185" s="1229"/>
      <c r="E185" s="1229"/>
      <c r="F185" s="1229"/>
      <c r="G185" s="1229"/>
    </row>
    <row r="186" spans="1:7">
      <c r="A186" s="4"/>
      <c r="B186" s="4"/>
      <c r="C186" s="8" t="s">
        <v>5</v>
      </c>
      <c r="D186" s="1230" t="s">
        <v>163</v>
      </c>
      <c r="E186" s="1231"/>
      <c r="F186" s="1231"/>
      <c r="G186" s="1231"/>
    </row>
    <row r="187" spans="1:7" ht="22.5">
      <c r="A187" s="4"/>
      <c r="B187" s="4"/>
      <c r="C187" s="7" t="s">
        <v>6</v>
      </c>
      <c r="D187" s="37">
        <v>2021</v>
      </c>
      <c r="E187" s="37">
        <v>2022</v>
      </c>
      <c r="F187" s="37">
        <v>2023</v>
      </c>
      <c r="G187" s="37">
        <v>2024</v>
      </c>
    </row>
    <row r="188" spans="1:7">
      <c r="A188" s="4"/>
      <c r="B188" s="4"/>
      <c r="C188" s="15"/>
      <c r="D188" s="38" t="s">
        <v>7</v>
      </c>
      <c r="E188" s="38" t="s">
        <v>8</v>
      </c>
      <c r="F188" s="38" t="s">
        <v>8</v>
      </c>
      <c r="G188" s="38" t="s">
        <v>8</v>
      </c>
    </row>
    <row r="189" spans="1:7" ht="22.5">
      <c r="A189" s="4"/>
      <c r="B189" s="4"/>
      <c r="C189" s="7" t="s">
        <v>355</v>
      </c>
      <c r="D189" s="39" t="s">
        <v>820</v>
      </c>
      <c r="E189" s="39" t="s">
        <v>819</v>
      </c>
      <c r="F189" s="39" t="s">
        <v>306</v>
      </c>
      <c r="G189" s="39" t="s">
        <v>818</v>
      </c>
    </row>
    <row r="190" spans="1:7">
      <c r="A190" s="4"/>
      <c r="B190" s="4"/>
      <c r="C190" s="8" t="s">
        <v>235</v>
      </c>
      <c r="D190" s="1230" t="s">
        <v>821</v>
      </c>
      <c r="E190" s="1231"/>
      <c r="F190" s="1231"/>
      <c r="G190" s="1231"/>
    </row>
    <row r="191" spans="1:7">
      <c r="A191" s="4"/>
      <c r="B191" s="4"/>
      <c r="C191" s="7" t="s">
        <v>405</v>
      </c>
      <c r="D191" s="37">
        <v>2021</v>
      </c>
      <c r="E191" s="37">
        <v>2022</v>
      </c>
      <c r="F191" s="37">
        <v>2023</v>
      </c>
      <c r="G191" s="37">
        <v>2024</v>
      </c>
    </row>
    <row r="192" spans="1:7">
      <c r="A192" s="4"/>
      <c r="B192" s="4"/>
      <c r="C192" s="15"/>
      <c r="D192" s="38" t="s">
        <v>7</v>
      </c>
      <c r="E192" s="38" t="s">
        <v>8</v>
      </c>
      <c r="F192" s="38" t="s">
        <v>8</v>
      </c>
      <c r="G192" s="38" t="s">
        <v>8</v>
      </c>
    </row>
    <row r="193" spans="1:7">
      <c r="A193" s="4"/>
      <c r="B193" s="4"/>
      <c r="C193" s="7" t="s">
        <v>164</v>
      </c>
      <c r="D193" s="39" t="s">
        <v>820</v>
      </c>
      <c r="E193" s="39" t="s">
        <v>819</v>
      </c>
      <c r="F193" s="39" t="s">
        <v>306</v>
      </c>
      <c r="G193" s="39" t="s">
        <v>818</v>
      </c>
    </row>
    <row r="194" spans="1:7">
      <c r="A194" s="4"/>
      <c r="B194" s="4"/>
      <c r="C194" s="7" t="s">
        <v>165</v>
      </c>
      <c r="D194" s="39" t="s">
        <v>817</v>
      </c>
      <c r="E194" s="39" t="s">
        <v>308</v>
      </c>
      <c r="F194" s="39" t="s">
        <v>308</v>
      </c>
      <c r="G194" s="39" t="s">
        <v>308</v>
      </c>
    </row>
    <row r="195" spans="1:7">
      <c r="A195" s="4"/>
      <c r="B195" s="4"/>
      <c r="C195" s="7" t="s">
        <v>359</v>
      </c>
      <c r="D195" s="39" t="s">
        <v>816</v>
      </c>
      <c r="E195" s="39" t="s">
        <v>816</v>
      </c>
      <c r="F195" s="39" t="s">
        <v>816</v>
      </c>
      <c r="G195" s="39" t="s">
        <v>816</v>
      </c>
    </row>
    <row r="196" spans="1:7">
      <c r="A196" s="4"/>
      <c r="B196" s="4"/>
      <c r="C196" s="1222" t="s">
        <v>273</v>
      </c>
      <c r="D196" s="1223"/>
      <c r="E196" s="1223"/>
      <c r="F196" s="1223"/>
      <c r="G196" s="1223"/>
    </row>
    <row r="197" spans="1:7">
      <c r="A197" s="4"/>
      <c r="B197" s="4"/>
      <c r="C197" s="36" t="s">
        <v>815</v>
      </c>
      <c r="D197" s="1222" t="s">
        <v>814</v>
      </c>
      <c r="E197" s="1223"/>
      <c r="F197" s="1223"/>
      <c r="G197" s="1223"/>
    </row>
    <row r="198" spans="1:7">
      <c r="A198" s="4"/>
      <c r="B198" s="4"/>
      <c r="C198" s="14" t="s">
        <v>393</v>
      </c>
      <c r="D198" s="1232" t="s">
        <v>813</v>
      </c>
      <c r="E198" s="1233"/>
      <c r="F198" s="1233"/>
      <c r="G198" s="1233"/>
    </row>
    <row r="199" spans="1:7">
      <c r="A199" s="4"/>
      <c r="B199" s="4"/>
      <c r="C199" s="47" t="s">
        <v>392</v>
      </c>
      <c r="D199" s="1234" t="s">
        <v>166</v>
      </c>
      <c r="E199" s="1235"/>
      <c r="F199" s="1235"/>
      <c r="G199" s="1235"/>
    </row>
    <row r="200" spans="1:7">
      <c r="A200" s="4"/>
      <c r="B200" s="4"/>
      <c r="C200" s="47" t="s">
        <v>15</v>
      </c>
      <c r="D200" s="1234" t="s">
        <v>167</v>
      </c>
      <c r="E200" s="1235"/>
      <c r="F200" s="1235"/>
      <c r="G200" s="1235"/>
    </row>
    <row r="201" spans="1:7">
      <c r="A201" s="4"/>
      <c r="B201" s="4"/>
      <c r="C201" s="13"/>
      <c r="D201" s="40">
        <v>2021</v>
      </c>
      <c r="E201" s="40">
        <v>2022</v>
      </c>
      <c r="F201" s="40">
        <v>2023</v>
      </c>
      <c r="G201" s="40">
        <v>2024</v>
      </c>
    </row>
    <row r="202" spans="1:7">
      <c r="A202" s="4"/>
      <c r="B202" s="4"/>
      <c r="C202" s="12"/>
      <c r="D202" s="41" t="s">
        <v>7</v>
      </c>
      <c r="E202" s="41" t="s">
        <v>8</v>
      </c>
      <c r="F202" s="41" t="s">
        <v>8</v>
      </c>
      <c r="G202" s="41" t="s">
        <v>8</v>
      </c>
    </row>
    <row r="203" spans="1:7">
      <c r="A203" s="4"/>
      <c r="B203" s="4"/>
      <c r="C203" s="7" t="s">
        <v>16</v>
      </c>
      <c r="D203" s="39" t="s">
        <v>396</v>
      </c>
      <c r="E203" s="39" t="s">
        <v>396</v>
      </c>
      <c r="F203" s="39" t="s">
        <v>396</v>
      </c>
      <c r="G203" s="39" t="s">
        <v>396</v>
      </c>
    </row>
    <row r="204" spans="1:7">
      <c r="A204" s="4"/>
      <c r="B204" s="4"/>
      <c r="C204" s="7" t="s">
        <v>506</v>
      </c>
      <c r="D204" s="39" t="s">
        <v>812</v>
      </c>
      <c r="E204" s="39" t="s">
        <v>811</v>
      </c>
      <c r="F204" s="39" t="s">
        <v>811</v>
      </c>
      <c r="G204" s="39" t="s">
        <v>811</v>
      </c>
    </row>
    <row r="205" spans="1:7">
      <c r="A205" s="4"/>
      <c r="B205" s="4"/>
      <c r="C205" s="7" t="s">
        <v>504</v>
      </c>
      <c r="D205" s="39" t="s">
        <v>810</v>
      </c>
      <c r="E205" s="39" t="s">
        <v>809</v>
      </c>
      <c r="F205" s="39" t="s">
        <v>809</v>
      </c>
      <c r="G205" s="39" t="s">
        <v>809</v>
      </c>
    </row>
    <row r="206" spans="1:7">
      <c r="A206" s="4"/>
      <c r="B206" s="4"/>
      <c r="C206" s="7" t="s">
        <v>388</v>
      </c>
      <c r="D206" s="39" t="s">
        <v>361</v>
      </c>
      <c r="E206" s="39" t="s">
        <v>385</v>
      </c>
      <c r="F206" s="39" t="s">
        <v>385</v>
      </c>
      <c r="G206" s="39" t="s">
        <v>385</v>
      </c>
    </row>
    <row r="207" spans="1:7">
      <c r="A207" s="4"/>
      <c r="B207" s="4"/>
      <c r="C207" s="7" t="s">
        <v>387</v>
      </c>
      <c r="D207" s="39" t="s">
        <v>361</v>
      </c>
      <c r="E207" s="39" t="s">
        <v>808</v>
      </c>
      <c r="F207" s="39" t="s">
        <v>385</v>
      </c>
      <c r="G207" s="39" t="s">
        <v>385</v>
      </c>
    </row>
    <row r="208" spans="1:7">
      <c r="A208" s="4"/>
      <c r="B208" s="4"/>
      <c r="C208" s="7" t="s">
        <v>22</v>
      </c>
      <c r="D208" s="39" t="s">
        <v>361</v>
      </c>
      <c r="E208" s="39" t="s">
        <v>808</v>
      </c>
      <c r="F208" s="39" t="s">
        <v>385</v>
      </c>
      <c r="G208" s="39" t="s">
        <v>385</v>
      </c>
    </row>
    <row r="209" spans="1:7">
      <c r="A209" s="4"/>
      <c r="B209" s="4"/>
      <c r="C209" s="1236" t="s">
        <v>384</v>
      </c>
      <c r="D209" s="1237"/>
      <c r="E209" s="1237"/>
      <c r="F209" s="1237"/>
      <c r="G209" s="1237"/>
    </row>
    <row r="210" spans="1:7">
      <c r="A210" s="4"/>
      <c r="B210" s="4"/>
      <c r="C210" s="13"/>
      <c r="D210" s="40">
        <v>2021</v>
      </c>
      <c r="E210" s="40">
        <v>2022</v>
      </c>
      <c r="F210" s="40">
        <v>2023</v>
      </c>
      <c r="G210" s="40">
        <v>2024</v>
      </c>
    </row>
    <row r="211" spans="1:7">
      <c r="A211" s="4"/>
      <c r="B211" s="4"/>
      <c r="C211" s="12"/>
      <c r="D211" s="41" t="s">
        <v>7</v>
      </c>
      <c r="E211" s="41" t="s">
        <v>8</v>
      </c>
      <c r="F211" s="41" t="s">
        <v>8</v>
      </c>
      <c r="G211" s="41" t="s">
        <v>8</v>
      </c>
    </row>
    <row r="212" spans="1:7">
      <c r="A212" s="4"/>
      <c r="B212" s="4"/>
      <c r="C212" s="11" t="s">
        <v>381</v>
      </c>
      <c r="D212" s="42">
        <v>0</v>
      </c>
      <c r="E212" s="42">
        <v>0</v>
      </c>
      <c r="F212" s="42">
        <v>0</v>
      </c>
      <c r="G212" s="42">
        <v>0</v>
      </c>
    </row>
    <row r="213" spans="1:7">
      <c r="A213" s="4"/>
      <c r="B213" s="4"/>
      <c r="C213" s="11" t="s">
        <v>370</v>
      </c>
      <c r="D213" s="42">
        <v>0</v>
      </c>
      <c r="E213" s="42">
        <v>0</v>
      </c>
      <c r="F213" s="42">
        <v>0</v>
      </c>
      <c r="G213" s="42">
        <v>0</v>
      </c>
    </row>
    <row r="214" spans="1:7">
      <c r="A214" s="4"/>
      <c r="B214" s="4"/>
      <c r="C214" s="11" t="s">
        <v>374</v>
      </c>
      <c r="D214" s="42">
        <v>0</v>
      </c>
      <c r="E214" s="42">
        <v>0</v>
      </c>
      <c r="F214" s="42">
        <v>0</v>
      </c>
      <c r="G214" s="42">
        <v>0</v>
      </c>
    </row>
    <row r="215" spans="1:7">
      <c r="A215" s="4"/>
      <c r="B215" s="4"/>
      <c r="C215" s="11" t="s">
        <v>380</v>
      </c>
      <c r="D215" s="42">
        <v>0</v>
      </c>
      <c r="E215" s="42">
        <v>0</v>
      </c>
      <c r="F215" s="42">
        <v>0</v>
      </c>
      <c r="G215" s="42">
        <v>0</v>
      </c>
    </row>
    <row r="216" spans="1:7">
      <c r="A216" s="4"/>
      <c r="B216" s="4"/>
      <c r="C216" s="11" t="s">
        <v>370</v>
      </c>
      <c r="D216" s="42">
        <v>0</v>
      </c>
      <c r="E216" s="42">
        <v>0</v>
      </c>
      <c r="F216" s="42">
        <v>0</v>
      </c>
      <c r="G216" s="42">
        <v>0</v>
      </c>
    </row>
    <row r="217" spans="1:7">
      <c r="A217" s="4"/>
      <c r="B217" s="4"/>
      <c r="C217" s="11" t="s">
        <v>374</v>
      </c>
      <c r="D217" s="42">
        <v>0</v>
      </c>
      <c r="E217" s="42">
        <v>0</v>
      </c>
      <c r="F217" s="42">
        <v>0</v>
      </c>
      <c r="G217" s="42">
        <v>0</v>
      </c>
    </row>
    <row r="218" spans="1:7">
      <c r="A218" s="4"/>
      <c r="B218" s="4"/>
      <c r="C218" s="11" t="s">
        <v>379</v>
      </c>
      <c r="D218" s="42">
        <v>0</v>
      </c>
      <c r="E218" s="42">
        <v>0</v>
      </c>
      <c r="F218" s="42">
        <v>0</v>
      </c>
      <c r="G218" s="42">
        <v>0</v>
      </c>
    </row>
    <row r="219" spans="1:7">
      <c r="A219" s="4"/>
      <c r="B219" s="4"/>
      <c r="C219" s="11" t="s">
        <v>370</v>
      </c>
      <c r="D219" s="42">
        <v>0</v>
      </c>
      <c r="E219" s="42">
        <v>0</v>
      </c>
      <c r="F219" s="42">
        <v>0</v>
      </c>
      <c r="G219" s="42">
        <v>0</v>
      </c>
    </row>
    <row r="220" spans="1:7">
      <c r="A220" s="4"/>
      <c r="B220" s="4"/>
      <c r="C220" s="11" t="s">
        <v>374</v>
      </c>
      <c r="D220" s="42">
        <v>0</v>
      </c>
      <c r="E220" s="42">
        <v>0</v>
      </c>
      <c r="F220" s="42">
        <v>0</v>
      </c>
      <c r="G220" s="42">
        <v>0</v>
      </c>
    </row>
    <row r="221" spans="1:7">
      <c r="A221" s="4"/>
      <c r="B221" s="4"/>
      <c r="C221" s="11" t="s">
        <v>378</v>
      </c>
      <c r="D221" s="42">
        <v>0</v>
      </c>
      <c r="E221" s="42">
        <v>0</v>
      </c>
      <c r="F221" s="42">
        <v>0</v>
      </c>
      <c r="G221" s="42">
        <v>0</v>
      </c>
    </row>
    <row r="222" spans="1:7">
      <c r="A222" s="4"/>
      <c r="B222" s="4"/>
      <c r="C222" s="11" t="s">
        <v>370</v>
      </c>
      <c r="D222" s="42">
        <v>0</v>
      </c>
      <c r="E222" s="42">
        <v>0</v>
      </c>
      <c r="F222" s="42">
        <v>0</v>
      </c>
      <c r="G222" s="42">
        <v>0</v>
      </c>
    </row>
    <row r="223" spans="1:7">
      <c r="A223" s="4"/>
      <c r="B223" s="4"/>
      <c r="C223" s="11" t="s">
        <v>374</v>
      </c>
      <c r="D223" s="42">
        <v>0</v>
      </c>
      <c r="E223" s="42">
        <v>0</v>
      </c>
      <c r="F223" s="42">
        <v>0</v>
      </c>
      <c r="G223" s="42">
        <v>0</v>
      </c>
    </row>
    <row r="224" spans="1:7">
      <c r="A224" s="4"/>
      <c r="B224" s="4"/>
      <c r="C224" s="11" t="s">
        <v>383</v>
      </c>
      <c r="D224" s="42">
        <v>50000000</v>
      </c>
      <c r="E224" s="42">
        <v>55000000</v>
      </c>
      <c r="F224" s="42">
        <v>55000000</v>
      </c>
      <c r="G224" s="42">
        <v>55000000</v>
      </c>
    </row>
    <row r="225" spans="1:7">
      <c r="A225" s="4"/>
      <c r="B225" s="4"/>
      <c r="C225" s="11" t="s">
        <v>370</v>
      </c>
      <c r="D225" s="42">
        <v>50000000</v>
      </c>
      <c r="E225" s="42">
        <v>55000000</v>
      </c>
      <c r="F225" s="42">
        <v>55000000</v>
      </c>
      <c r="G225" s="42">
        <v>55000000</v>
      </c>
    </row>
    <row r="226" spans="1:7">
      <c r="A226" s="4"/>
      <c r="B226" s="4"/>
      <c r="C226" s="11" t="s">
        <v>374</v>
      </c>
      <c r="D226" s="42">
        <v>0</v>
      </c>
      <c r="E226" s="42">
        <v>0</v>
      </c>
      <c r="F226" s="42">
        <v>0</v>
      </c>
      <c r="G226" s="42">
        <v>0</v>
      </c>
    </row>
    <row r="227" spans="1:7">
      <c r="A227" s="4"/>
      <c r="B227" s="4"/>
      <c r="C227" s="11" t="s">
        <v>376</v>
      </c>
      <c r="D227" s="42">
        <v>0</v>
      </c>
      <c r="E227" s="42">
        <v>0</v>
      </c>
      <c r="F227" s="42">
        <v>0</v>
      </c>
      <c r="G227" s="42">
        <v>0</v>
      </c>
    </row>
    <row r="228" spans="1:7">
      <c r="A228" s="4"/>
      <c r="B228" s="4"/>
      <c r="C228" s="11" t="s">
        <v>370</v>
      </c>
      <c r="D228" s="42">
        <v>0</v>
      </c>
      <c r="E228" s="42">
        <v>0</v>
      </c>
      <c r="F228" s="42">
        <v>0</v>
      </c>
      <c r="G228" s="42">
        <v>0</v>
      </c>
    </row>
    <row r="229" spans="1:7">
      <c r="A229" s="4"/>
      <c r="B229" s="4"/>
      <c r="C229" s="11" t="s">
        <v>374</v>
      </c>
      <c r="D229" s="42">
        <v>0</v>
      </c>
      <c r="E229" s="42">
        <v>0</v>
      </c>
      <c r="F229" s="42">
        <v>0</v>
      </c>
      <c r="G229" s="42">
        <v>0</v>
      </c>
    </row>
    <row r="230" spans="1:7">
      <c r="A230" s="4"/>
      <c r="B230" s="4"/>
      <c r="C230" s="11" t="s">
        <v>375</v>
      </c>
      <c r="D230" s="42">
        <v>0</v>
      </c>
      <c r="E230" s="42">
        <v>0</v>
      </c>
      <c r="F230" s="42">
        <v>0</v>
      </c>
      <c r="G230" s="42">
        <v>0</v>
      </c>
    </row>
    <row r="231" spans="1:7">
      <c r="A231" s="4"/>
      <c r="B231" s="4"/>
      <c r="C231" s="11" t="s">
        <v>370</v>
      </c>
      <c r="D231" s="42">
        <v>0</v>
      </c>
      <c r="E231" s="42">
        <v>0</v>
      </c>
      <c r="F231" s="42">
        <v>0</v>
      </c>
      <c r="G231" s="42">
        <v>0</v>
      </c>
    </row>
    <row r="232" spans="1:7">
      <c r="A232" s="4"/>
      <c r="B232" s="4"/>
      <c r="C232" s="11" t="s">
        <v>374</v>
      </c>
      <c r="D232" s="42">
        <v>0</v>
      </c>
      <c r="E232" s="42">
        <v>0</v>
      </c>
      <c r="F232" s="42">
        <v>0</v>
      </c>
      <c r="G232" s="42">
        <v>0</v>
      </c>
    </row>
    <row r="233" spans="1:7">
      <c r="A233" s="4"/>
      <c r="B233" s="4"/>
      <c r="C233" s="11" t="s">
        <v>373</v>
      </c>
      <c r="D233" s="42">
        <v>0</v>
      </c>
      <c r="E233" s="42">
        <v>0</v>
      </c>
      <c r="F233" s="42">
        <v>0</v>
      </c>
      <c r="G233" s="42">
        <v>0</v>
      </c>
    </row>
    <row r="234" spans="1:7">
      <c r="A234" s="4"/>
      <c r="B234" s="4"/>
      <c r="C234" s="11" t="s">
        <v>370</v>
      </c>
      <c r="D234" s="42">
        <v>0</v>
      </c>
      <c r="E234" s="42">
        <v>0</v>
      </c>
      <c r="F234" s="42">
        <v>0</v>
      </c>
      <c r="G234" s="42">
        <v>0</v>
      </c>
    </row>
    <row r="235" spans="1:7">
      <c r="A235" s="4"/>
      <c r="B235" s="4"/>
      <c r="C235" s="11" t="s">
        <v>369</v>
      </c>
      <c r="D235" s="42">
        <v>0</v>
      </c>
      <c r="E235" s="42">
        <v>0</v>
      </c>
      <c r="F235" s="42">
        <v>0</v>
      </c>
      <c r="G235" s="42">
        <v>0</v>
      </c>
    </row>
    <row r="236" spans="1:7">
      <c r="A236" s="4"/>
      <c r="B236" s="4"/>
      <c r="C236" s="11" t="s">
        <v>368</v>
      </c>
      <c r="D236" s="42">
        <v>0</v>
      </c>
      <c r="E236" s="42">
        <v>0</v>
      </c>
      <c r="F236" s="42">
        <v>0</v>
      </c>
      <c r="G236" s="42">
        <v>0</v>
      </c>
    </row>
    <row r="237" spans="1:7">
      <c r="A237" s="4"/>
      <c r="B237" s="4"/>
      <c r="C237" s="11" t="s">
        <v>367</v>
      </c>
      <c r="D237" s="42">
        <v>0</v>
      </c>
      <c r="E237" s="42">
        <v>0</v>
      </c>
      <c r="F237" s="42">
        <v>0</v>
      </c>
      <c r="G237" s="42">
        <v>0</v>
      </c>
    </row>
    <row r="238" spans="1:7">
      <c r="A238" s="4"/>
      <c r="B238" s="4"/>
      <c r="C238" s="11" t="s">
        <v>366</v>
      </c>
      <c r="D238" s="42">
        <v>0</v>
      </c>
      <c r="E238" s="42">
        <v>0</v>
      </c>
      <c r="F238" s="42">
        <v>0</v>
      </c>
      <c r="G238" s="42">
        <v>0</v>
      </c>
    </row>
    <row r="239" spans="1:7">
      <c r="A239" s="4"/>
      <c r="B239" s="4"/>
      <c r="C239" s="11" t="s">
        <v>372</v>
      </c>
      <c r="D239" s="42">
        <v>0</v>
      </c>
      <c r="E239" s="42">
        <v>0</v>
      </c>
      <c r="F239" s="42">
        <v>0</v>
      </c>
      <c r="G239" s="42">
        <v>0</v>
      </c>
    </row>
    <row r="240" spans="1:7">
      <c r="A240" s="4"/>
      <c r="B240" s="4"/>
      <c r="C240" s="11" t="s">
        <v>370</v>
      </c>
      <c r="D240" s="42">
        <v>0</v>
      </c>
      <c r="E240" s="42">
        <v>0</v>
      </c>
      <c r="F240" s="42">
        <v>0</v>
      </c>
      <c r="G240" s="42">
        <v>0</v>
      </c>
    </row>
    <row r="241" spans="1:7">
      <c r="A241" s="4"/>
      <c r="B241" s="4"/>
      <c r="C241" s="11" t="s">
        <v>369</v>
      </c>
      <c r="D241" s="42">
        <v>0</v>
      </c>
      <c r="E241" s="42">
        <v>0</v>
      </c>
      <c r="F241" s="42">
        <v>0</v>
      </c>
      <c r="G241" s="42">
        <v>0</v>
      </c>
    </row>
    <row r="242" spans="1:7">
      <c r="A242" s="4"/>
      <c r="B242" s="4"/>
      <c r="C242" s="11" t="s">
        <v>368</v>
      </c>
      <c r="D242" s="42">
        <v>0</v>
      </c>
      <c r="E242" s="42">
        <v>0</v>
      </c>
      <c r="F242" s="42">
        <v>0</v>
      </c>
      <c r="G242" s="42">
        <v>0</v>
      </c>
    </row>
    <row r="243" spans="1:7">
      <c r="A243" s="4"/>
      <c r="B243" s="4"/>
      <c r="C243" s="11" t="s">
        <v>367</v>
      </c>
      <c r="D243" s="42">
        <v>0</v>
      </c>
      <c r="E243" s="42">
        <v>0</v>
      </c>
      <c r="F243" s="42">
        <v>0</v>
      </c>
      <c r="G243" s="42">
        <v>0</v>
      </c>
    </row>
    <row r="244" spans="1:7">
      <c r="A244" s="4"/>
      <c r="B244" s="4"/>
      <c r="C244" s="11" t="s">
        <v>366</v>
      </c>
      <c r="D244" s="42">
        <v>0</v>
      </c>
      <c r="E244" s="42">
        <v>0</v>
      </c>
      <c r="F244" s="42">
        <v>0</v>
      </c>
      <c r="G244" s="42">
        <v>0</v>
      </c>
    </row>
    <row r="245" spans="1:7">
      <c r="A245" s="4"/>
      <c r="B245" s="4"/>
      <c r="C245" s="11" t="s">
        <v>371</v>
      </c>
      <c r="D245" s="42">
        <v>0</v>
      </c>
      <c r="E245" s="42">
        <v>0</v>
      </c>
      <c r="F245" s="42">
        <v>0</v>
      </c>
      <c r="G245" s="42">
        <v>0</v>
      </c>
    </row>
    <row r="246" spans="1:7">
      <c r="A246" s="4"/>
      <c r="B246" s="4"/>
      <c r="C246" s="11" t="s">
        <v>370</v>
      </c>
      <c r="D246" s="42">
        <v>0</v>
      </c>
      <c r="E246" s="42">
        <v>0</v>
      </c>
      <c r="F246" s="42">
        <v>0</v>
      </c>
      <c r="G246" s="42">
        <v>0</v>
      </c>
    </row>
    <row r="247" spans="1:7">
      <c r="A247" s="4"/>
      <c r="B247" s="4"/>
      <c r="C247" s="11" t="s">
        <v>369</v>
      </c>
      <c r="D247" s="42">
        <v>0</v>
      </c>
      <c r="E247" s="42">
        <v>0</v>
      </c>
      <c r="F247" s="42">
        <v>0</v>
      </c>
      <c r="G247" s="42">
        <v>0</v>
      </c>
    </row>
    <row r="248" spans="1:7">
      <c r="A248" s="4"/>
      <c r="B248" s="4"/>
      <c r="C248" s="11" t="s">
        <v>368</v>
      </c>
      <c r="D248" s="42">
        <v>0</v>
      </c>
      <c r="E248" s="42">
        <v>0</v>
      </c>
      <c r="F248" s="42">
        <v>0</v>
      </c>
      <c r="G248" s="42">
        <v>0</v>
      </c>
    </row>
    <row r="249" spans="1:7">
      <c r="A249" s="4"/>
      <c r="B249" s="4"/>
      <c r="C249" s="11" t="s">
        <v>367</v>
      </c>
      <c r="D249" s="42">
        <v>0</v>
      </c>
      <c r="E249" s="42">
        <v>0</v>
      </c>
      <c r="F249" s="42">
        <v>0</v>
      </c>
      <c r="G249" s="42">
        <v>0</v>
      </c>
    </row>
    <row r="250" spans="1:7">
      <c r="A250" s="4"/>
      <c r="B250" s="4"/>
      <c r="C250" s="11" t="s">
        <v>366</v>
      </c>
      <c r="D250" s="42">
        <v>0</v>
      </c>
      <c r="E250" s="42">
        <v>0</v>
      </c>
      <c r="F250" s="42">
        <v>0</v>
      </c>
      <c r="G250" s="42">
        <v>0</v>
      </c>
    </row>
    <row r="251" spans="1:7">
      <c r="A251" s="4"/>
      <c r="B251" s="4"/>
      <c r="C251" s="11" t="s">
        <v>365</v>
      </c>
      <c r="D251" s="42">
        <v>0</v>
      </c>
      <c r="E251" s="42">
        <v>0</v>
      </c>
      <c r="F251" s="42">
        <v>0</v>
      </c>
      <c r="G251" s="42">
        <v>0</v>
      </c>
    </row>
    <row r="252" spans="1:7">
      <c r="A252" s="4"/>
      <c r="B252" s="4"/>
      <c r="C252" s="11" t="s">
        <v>364</v>
      </c>
      <c r="D252" s="42">
        <v>0</v>
      </c>
      <c r="E252" s="42">
        <v>0</v>
      </c>
      <c r="F252" s="42">
        <v>0</v>
      </c>
      <c r="G252" s="42">
        <v>0</v>
      </c>
    </row>
    <row r="253" spans="1:7">
      <c r="A253" s="4"/>
      <c r="B253" s="4"/>
      <c r="C253" s="10" t="s">
        <v>147</v>
      </c>
      <c r="D253" s="42">
        <v>50000000</v>
      </c>
      <c r="E253" s="42">
        <v>55000000</v>
      </c>
      <c r="F253" s="42">
        <v>55000000</v>
      </c>
      <c r="G253" s="42">
        <v>55000000</v>
      </c>
    </row>
    <row r="254" spans="1:7">
      <c r="A254" s="4"/>
      <c r="B254" s="4"/>
      <c r="C254" s="14" t="s">
        <v>393</v>
      </c>
      <c r="D254" s="1232" t="s">
        <v>807</v>
      </c>
      <c r="E254" s="1233"/>
      <c r="F254" s="1233"/>
      <c r="G254" s="1233"/>
    </row>
    <row r="255" spans="1:7">
      <c r="A255" s="4"/>
      <c r="B255" s="4"/>
      <c r="C255" s="47" t="s">
        <v>392</v>
      </c>
      <c r="D255" s="1234" t="s">
        <v>168</v>
      </c>
      <c r="E255" s="1235"/>
      <c r="F255" s="1235"/>
      <c r="G255" s="1235"/>
    </row>
    <row r="256" spans="1:7">
      <c r="A256" s="4"/>
      <c r="B256" s="4"/>
      <c r="C256" s="47" t="s">
        <v>15</v>
      </c>
      <c r="D256" s="1234" t="s">
        <v>169</v>
      </c>
      <c r="E256" s="1235"/>
      <c r="F256" s="1235"/>
      <c r="G256" s="1235"/>
    </row>
    <row r="257" spans="1:7">
      <c r="A257" s="4"/>
      <c r="B257" s="4"/>
      <c r="C257" s="13"/>
      <c r="D257" s="40">
        <v>2021</v>
      </c>
      <c r="E257" s="40">
        <v>2022</v>
      </c>
      <c r="F257" s="40">
        <v>2023</v>
      </c>
      <c r="G257" s="40">
        <v>2024</v>
      </c>
    </row>
    <row r="258" spans="1:7">
      <c r="A258" s="4"/>
      <c r="B258" s="4"/>
      <c r="C258" s="12"/>
      <c r="D258" s="41" t="s">
        <v>7</v>
      </c>
      <c r="E258" s="41" t="s">
        <v>8</v>
      </c>
      <c r="F258" s="41" t="s">
        <v>8</v>
      </c>
      <c r="G258" s="41" t="s">
        <v>8</v>
      </c>
    </row>
    <row r="259" spans="1:7">
      <c r="A259" s="4"/>
      <c r="B259" s="4"/>
      <c r="C259" s="7" t="s">
        <v>16</v>
      </c>
      <c r="D259" s="39" t="s">
        <v>411</v>
      </c>
      <c r="E259" s="39" t="s">
        <v>395</v>
      </c>
      <c r="F259" s="39" t="s">
        <v>395</v>
      </c>
      <c r="G259" s="39" t="s">
        <v>395</v>
      </c>
    </row>
    <row r="260" spans="1:7">
      <c r="A260" s="4"/>
      <c r="B260" s="4"/>
      <c r="C260" s="7" t="s">
        <v>506</v>
      </c>
      <c r="D260" s="39" t="s">
        <v>805</v>
      </c>
      <c r="E260" s="39" t="s">
        <v>806</v>
      </c>
      <c r="F260" s="39" t="s">
        <v>805</v>
      </c>
      <c r="G260" s="39" t="s">
        <v>805</v>
      </c>
    </row>
    <row r="261" spans="1:7">
      <c r="A261" s="4"/>
      <c r="B261" s="4"/>
      <c r="C261" s="7" t="s">
        <v>504</v>
      </c>
      <c r="D261" s="39" t="s">
        <v>805</v>
      </c>
      <c r="E261" s="39" t="s">
        <v>804</v>
      </c>
      <c r="F261" s="39" t="s">
        <v>1004</v>
      </c>
      <c r="G261" s="39" t="s">
        <v>1004</v>
      </c>
    </row>
    <row r="262" spans="1:7">
      <c r="A262" s="4"/>
      <c r="B262" s="4"/>
      <c r="C262" s="7" t="s">
        <v>388</v>
      </c>
      <c r="D262" s="39" t="s">
        <v>361</v>
      </c>
      <c r="E262" s="39" t="s">
        <v>411</v>
      </c>
      <c r="F262" s="39" t="s">
        <v>385</v>
      </c>
      <c r="G262" s="39" t="s">
        <v>385</v>
      </c>
    </row>
    <row r="263" spans="1:7">
      <c r="A263" s="4"/>
      <c r="B263" s="4"/>
      <c r="C263" s="7" t="s">
        <v>387</v>
      </c>
      <c r="D263" s="39" t="s">
        <v>361</v>
      </c>
      <c r="E263" s="39" t="s">
        <v>803</v>
      </c>
      <c r="F263" s="39" t="s">
        <v>2072</v>
      </c>
      <c r="G263" s="39" t="s">
        <v>385</v>
      </c>
    </row>
    <row r="264" spans="1:7">
      <c r="A264" s="4"/>
      <c r="B264" s="4"/>
      <c r="C264" s="7" t="s">
        <v>22</v>
      </c>
      <c r="D264" s="39" t="s">
        <v>361</v>
      </c>
      <c r="E264" s="39" t="s">
        <v>802</v>
      </c>
      <c r="F264" s="39" t="s">
        <v>2072</v>
      </c>
      <c r="G264" s="39" t="s">
        <v>385</v>
      </c>
    </row>
    <row r="265" spans="1:7">
      <c r="A265" s="4"/>
      <c r="B265" s="4"/>
      <c r="C265" s="1236" t="s">
        <v>384</v>
      </c>
      <c r="D265" s="1237"/>
      <c r="E265" s="1237"/>
      <c r="F265" s="1237"/>
      <c r="G265" s="1237"/>
    </row>
    <row r="266" spans="1:7">
      <c r="A266" s="4"/>
      <c r="B266" s="4"/>
      <c r="C266" s="13"/>
      <c r="D266" s="40">
        <v>2021</v>
      </c>
      <c r="E266" s="40">
        <v>2022</v>
      </c>
      <c r="F266" s="40">
        <v>2023</v>
      </c>
      <c r="G266" s="40">
        <v>2024</v>
      </c>
    </row>
    <row r="267" spans="1:7">
      <c r="A267" s="4"/>
      <c r="B267" s="4"/>
      <c r="C267" s="12"/>
      <c r="D267" s="41" t="s">
        <v>7</v>
      </c>
      <c r="E267" s="41" t="s">
        <v>8</v>
      </c>
      <c r="F267" s="41" t="s">
        <v>8</v>
      </c>
      <c r="G267" s="41" t="s">
        <v>8</v>
      </c>
    </row>
    <row r="268" spans="1:7">
      <c r="A268" s="4"/>
      <c r="B268" s="4"/>
      <c r="C268" s="11" t="s">
        <v>381</v>
      </c>
      <c r="D268" s="42">
        <v>0</v>
      </c>
      <c r="E268" s="42">
        <v>0</v>
      </c>
      <c r="F268" s="42">
        <v>0</v>
      </c>
      <c r="G268" s="42">
        <v>0</v>
      </c>
    </row>
    <row r="269" spans="1:7">
      <c r="A269" s="4"/>
      <c r="B269" s="4"/>
      <c r="C269" s="11" t="s">
        <v>370</v>
      </c>
      <c r="D269" s="42">
        <v>0</v>
      </c>
      <c r="E269" s="42">
        <v>0</v>
      </c>
      <c r="F269" s="42">
        <v>0</v>
      </c>
      <c r="G269" s="42">
        <v>0</v>
      </c>
    </row>
    <row r="270" spans="1:7">
      <c r="A270" s="4"/>
      <c r="B270" s="4"/>
      <c r="C270" s="11" t="s">
        <v>374</v>
      </c>
      <c r="D270" s="42">
        <v>0</v>
      </c>
      <c r="E270" s="42">
        <v>0</v>
      </c>
      <c r="F270" s="42">
        <v>0</v>
      </c>
      <c r="G270" s="42">
        <v>0</v>
      </c>
    </row>
    <row r="271" spans="1:7">
      <c r="A271" s="4"/>
      <c r="B271" s="4"/>
      <c r="C271" s="11" t="s">
        <v>380</v>
      </c>
      <c r="D271" s="42">
        <v>0</v>
      </c>
      <c r="E271" s="42">
        <v>0</v>
      </c>
      <c r="F271" s="42">
        <v>0</v>
      </c>
      <c r="G271" s="42">
        <v>0</v>
      </c>
    </row>
    <row r="272" spans="1:7">
      <c r="A272" s="4"/>
      <c r="B272" s="4"/>
      <c r="C272" s="11" t="s">
        <v>370</v>
      </c>
      <c r="D272" s="42">
        <v>0</v>
      </c>
      <c r="E272" s="42">
        <v>0</v>
      </c>
      <c r="F272" s="42">
        <v>0</v>
      </c>
      <c r="G272" s="42">
        <v>0</v>
      </c>
    </row>
    <row r="273" spans="1:7">
      <c r="A273" s="4"/>
      <c r="B273" s="4"/>
      <c r="C273" s="11" t="s">
        <v>374</v>
      </c>
      <c r="D273" s="42">
        <v>0</v>
      </c>
      <c r="E273" s="42">
        <v>0</v>
      </c>
      <c r="F273" s="42">
        <v>0</v>
      </c>
      <c r="G273" s="42">
        <v>0</v>
      </c>
    </row>
    <row r="274" spans="1:7">
      <c r="A274" s="4"/>
      <c r="B274" s="4"/>
      <c r="C274" s="11" t="s">
        <v>379</v>
      </c>
      <c r="D274" s="42">
        <v>0</v>
      </c>
      <c r="E274" s="42">
        <v>0</v>
      </c>
      <c r="F274" s="42">
        <v>0</v>
      </c>
      <c r="G274" s="42">
        <v>0</v>
      </c>
    </row>
    <row r="275" spans="1:7">
      <c r="A275" s="4"/>
      <c r="B275" s="4"/>
      <c r="C275" s="11" t="s">
        <v>370</v>
      </c>
      <c r="D275" s="42">
        <v>0</v>
      </c>
      <c r="E275" s="42">
        <v>0</v>
      </c>
      <c r="F275" s="42">
        <v>0</v>
      </c>
      <c r="G275" s="42">
        <v>0</v>
      </c>
    </row>
    <row r="276" spans="1:7">
      <c r="A276" s="4"/>
      <c r="B276" s="4"/>
      <c r="C276" s="11" t="s">
        <v>374</v>
      </c>
      <c r="D276" s="42">
        <v>0</v>
      </c>
      <c r="E276" s="42">
        <v>0</v>
      </c>
      <c r="F276" s="42">
        <v>0</v>
      </c>
      <c r="G276" s="42">
        <v>0</v>
      </c>
    </row>
    <row r="277" spans="1:7">
      <c r="A277" s="4"/>
      <c r="B277" s="4"/>
      <c r="C277" s="11" t="s">
        <v>378</v>
      </c>
      <c r="D277" s="42">
        <v>0</v>
      </c>
      <c r="E277" s="42">
        <v>0</v>
      </c>
      <c r="F277" s="42">
        <v>0</v>
      </c>
      <c r="G277" s="42">
        <v>0</v>
      </c>
    </row>
    <row r="278" spans="1:7">
      <c r="A278" s="4"/>
      <c r="B278" s="4"/>
      <c r="C278" s="11" t="s">
        <v>370</v>
      </c>
      <c r="D278" s="42">
        <v>0</v>
      </c>
      <c r="E278" s="42">
        <v>0</v>
      </c>
      <c r="F278" s="42">
        <v>0</v>
      </c>
      <c r="G278" s="42">
        <v>0</v>
      </c>
    </row>
    <row r="279" spans="1:7">
      <c r="A279" s="4"/>
      <c r="B279" s="4"/>
      <c r="C279" s="11" t="s">
        <v>374</v>
      </c>
      <c r="D279" s="42">
        <v>0</v>
      </c>
      <c r="E279" s="42">
        <v>0</v>
      </c>
      <c r="F279" s="42">
        <v>0</v>
      </c>
      <c r="G279" s="42">
        <v>0</v>
      </c>
    </row>
    <row r="280" spans="1:7">
      <c r="A280" s="4"/>
      <c r="B280" s="4"/>
      <c r="C280" s="11" t="s">
        <v>383</v>
      </c>
      <c r="D280" s="42">
        <v>10000000</v>
      </c>
      <c r="E280" s="42">
        <v>12600000</v>
      </c>
      <c r="F280" s="42">
        <v>10000000</v>
      </c>
      <c r="G280" s="42">
        <v>10000000</v>
      </c>
    </row>
    <row r="281" spans="1:7">
      <c r="A281" s="4"/>
      <c r="B281" s="4"/>
      <c r="C281" s="11" t="s">
        <v>370</v>
      </c>
      <c r="D281" s="42">
        <v>10000000</v>
      </c>
      <c r="E281" s="42">
        <v>12600000</v>
      </c>
      <c r="F281" s="42">
        <v>10000000</v>
      </c>
      <c r="G281" s="42">
        <v>10000000</v>
      </c>
    </row>
    <row r="282" spans="1:7">
      <c r="A282" s="4"/>
      <c r="B282" s="4"/>
      <c r="C282" s="11" t="s">
        <v>374</v>
      </c>
      <c r="D282" s="42">
        <v>0</v>
      </c>
      <c r="E282" s="42">
        <v>0</v>
      </c>
      <c r="F282" s="42">
        <v>0</v>
      </c>
      <c r="G282" s="42">
        <v>0</v>
      </c>
    </row>
    <row r="283" spans="1:7">
      <c r="A283" s="4"/>
      <c r="B283" s="4"/>
      <c r="C283" s="11" t="s">
        <v>376</v>
      </c>
      <c r="D283" s="42">
        <v>0</v>
      </c>
      <c r="E283" s="42">
        <v>0</v>
      </c>
      <c r="F283" s="42">
        <v>0</v>
      </c>
      <c r="G283" s="42">
        <v>0</v>
      </c>
    </row>
    <row r="284" spans="1:7">
      <c r="A284" s="4"/>
      <c r="B284" s="4"/>
      <c r="C284" s="11" t="s">
        <v>370</v>
      </c>
      <c r="D284" s="42">
        <v>0</v>
      </c>
      <c r="E284" s="42">
        <v>0</v>
      </c>
      <c r="F284" s="42">
        <v>0</v>
      </c>
      <c r="G284" s="42">
        <v>0</v>
      </c>
    </row>
    <row r="285" spans="1:7">
      <c r="A285" s="4"/>
      <c r="B285" s="4"/>
      <c r="C285" s="11" t="s">
        <v>374</v>
      </c>
      <c r="D285" s="42">
        <v>0</v>
      </c>
      <c r="E285" s="42">
        <v>0</v>
      </c>
      <c r="F285" s="42">
        <v>0</v>
      </c>
      <c r="G285" s="42">
        <v>0</v>
      </c>
    </row>
    <row r="286" spans="1:7">
      <c r="A286" s="4"/>
      <c r="B286" s="4"/>
      <c r="C286" s="11" t="s">
        <v>375</v>
      </c>
      <c r="D286" s="42">
        <v>0</v>
      </c>
      <c r="E286" s="42">
        <v>0</v>
      </c>
      <c r="F286" s="42">
        <v>0</v>
      </c>
      <c r="G286" s="42">
        <v>0</v>
      </c>
    </row>
    <row r="287" spans="1:7">
      <c r="A287" s="4"/>
      <c r="B287" s="4"/>
      <c r="C287" s="11" t="s">
        <v>370</v>
      </c>
      <c r="D287" s="42">
        <v>0</v>
      </c>
      <c r="E287" s="42">
        <v>0</v>
      </c>
      <c r="F287" s="42">
        <v>0</v>
      </c>
      <c r="G287" s="42">
        <v>0</v>
      </c>
    </row>
    <row r="288" spans="1:7">
      <c r="A288" s="4"/>
      <c r="B288" s="4"/>
      <c r="C288" s="11" t="s">
        <v>374</v>
      </c>
      <c r="D288" s="42">
        <v>0</v>
      </c>
      <c r="E288" s="42">
        <v>0</v>
      </c>
      <c r="F288" s="42">
        <v>0</v>
      </c>
      <c r="G288" s="42">
        <v>0</v>
      </c>
    </row>
    <row r="289" spans="1:7">
      <c r="A289" s="4"/>
      <c r="B289" s="4"/>
      <c r="C289" s="11" t="s">
        <v>373</v>
      </c>
      <c r="D289" s="42">
        <v>0</v>
      </c>
      <c r="E289" s="42">
        <v>0</v>
      </c>
      <c r="F289" s="42">
        <v>0</v>
      </c>
      <c r="G289" s="42">
        <v>0</v>
      </c>
    </row>
    <row r="290" spans="1:7">
      <c r="A290" s="4"/>
      <c r="B290" s="4"/>
      <c r="C290" s="11" t="s">
        <v>370</v>
      </c>
      <c r="D290" s="42">
        <v>0</v>
      </c>
      <c r="E290" s="42">
        <v>0</v>
      </c>
      <c r="F290" s="42">
        <v>0</v>
      </c>
      <c r="G290" s="42">
        <v>0</v>
      </c>
    </row>
    <row r="291" spans="1:7">
      <c r="A291" s="4"/>
      <c r="B291" s="4"/>
      <c r="C291" s="11" t="s">
        <v>369</v>
      </c>
      <c r="D291" s="42">
        <v>0</v>
      </c>
      <c r="E291" s="42">
        <v>0</v>
      </c>
      <c r="F291" s="42">
        <v>0</v>
      </c>
      <c r="G291" s="42">
        <v>0</v>
      </c>
    </row>
    <row r="292" spans="1:7">
      <c r="A292" s="4"/>
      <c r="B292" s="4"/>
      <c r="C292" s="11" t="s">
        <v>368</v>
      </c>
      <c r="D292" s="42">
        <v>0</v>
      </c>
      <c r="E292" s="42">
        <v>0</v>
      </c>
      <c r="F292" s="42">
        <v>0</v>
      </c>
      <c r="G292" s="42">
        <v>0</v>
      </c>
    </row>
    <row r="293" spans="1:7">
      <c r="A293" s="4"/>
      <c r="B293" s="4"/>
      <c r="C293" s="11" t="s">
        <v>367</v>
      </c>
      <c r="D293" s="42">
        <v>0</v>
      </c>
      <c r="E293" s="42">
        <v>0</v>
      </c>
      <c r="F293" s="42">
        <v>0</v>
      </c>
      <c r="G293" s="42">
        <v>0</v>
      </c>
    </row>
    <row r="294" spans="1:7">
      <c r="A294" s="4"/>
      <c r="B294" s="4"/>
      <c r="C294" s="11" t="s">
        <v>366</v>
      </c>
      <c r="D294" s="42">
        <v>0</v>
      </c>
      <c r="E294" s="42">
        <v>0</v>
      </c>
      <c r="F294" s="42">
        <v>0</v>
      </c>
      <c r="G294" s="42">
        <v>0</v>
      </c>
    </row>
    <row r="295" spans="1:7">
      <c r="A295" s="4"/>
      <c r="B295" s="4"/>
      <c r="C295" s="11" t="s">
        <v>372</v>
      </c>
      <c r="D295" s="42">
        <v>0</v>
      </c>
      <c r="E295" s="42">
        <v>0</v>
      </c>
      <c r="F295" s="42">
        <v>0</v>
      </c>
      <c r="G295" s="42">
        <v>0</v>
      </c>
    </row>
    <row r="296" spans="1:7">
      <c r="A296" s="4"/>
      <c r="B296" s="4"/>
      <c r="C296" s="11" t="s">
        <v>370</v>
      </c>
      <c r="D296" s="42">
        <v>0</v>
      </c>
      <c r="E296" s="42">
        <v>0</v>
      </c>
      <c r="F296" s="42">
        <v>0</v>
      </c>
      <c r="G296" s="42">
        <v>0</v>
      </c>
    </row>
    <row r="297" spans="1:7">
      <c r="A297" s="4"/>
      <c r="B297" s="4"/>
      <c r="C297" s="11" t="s">
        <v>369</v>
      </c>
      <c r="D297" s="42">
        <v>0</v>
      </c>
      <c r="E297" s="42">
        <v>0</v>
      </c>
      <c r="F297" s="42">
        <v>0</v>
      </c>
      <c r="G297" s="42">
        <v>0</v>
      </c>
    </row>
    <row r="298" spans="1:7">
      <c r="A298" s="4"/>
      <c r="B298" s="4"/>
      <c r="C298" s="11" t="s">
        <v>368</v>
      </c>
      <c r="D298" s="42">
        <v>0</v>
      </c>
      <c r="E298" s="42">
        <v>0</v>
      </c>
      <c r="F298" s="42">
        <v>0</v>
      </c>
      <c r="G298" s="42">
        <v>0</v>
      </c>
    </row>
    <row r="299" spans="1:7">
      <c r="A299" s="4"/>
      <c r="B299" s="4"/>
      <c r="C299" s="11" t="s">
        <v>367</v>
      </c>
      <c r="D299" s="42">
        <v>0</v>
      </c>
      <c r="E299" s="42">
        <v>0</v>
      </c>
      <c r="F299" s="42">
        <v>0</v>
      </c>
      <c r="G299" s="42">
        <v>0</v>
      </c>
    </row>
    <row r="300" spans="1:7">
      <c r="A300" s="4"/>
      <c r="B300" s="4"/>
      <c r="C300" s="11" t="s">
        <v>366</v>
      </c>
      <c r="D300" s="42">
        <v>0</v>
      </c>
      <c r="E300" s="42">
        <v>0</v>
      </c>
      <c r="F300" s="42">
        <v>0</v>
      </c>
      <c r="G300" s="42">
        <v>0</v>
      </c>
    </row>
    <row r="301" spans="1:7">
      <c r="A301" s="4"/>
      <c r="B301" s="4"/>
      <c r="C301" s="11" t="s">
        <v>371</v>
      </c>
      <c r="D301" s="42">
        <v>0</v>
      </c>
      <c r="E301" s="42">
        <v>0</v>
      </c>
      <c r="F301" s="42">
        <v>0</v>
      </c>
      <c r="G301" s="42">
        <v>0</v>
      </c>
    </row>
    <row r="302" spans="1:7">
      <c r="A302" s="4"/>
      <c r="B302" s="4"/>
      <c r="C302" s="11" t="s">
        <v>370</v>
      </c>
      <c r="D302" s="42">
        <v>0</v>
      </c>
      <c r="E302" s="42">
        <v>0</v>
      </c>
      <c r="F302" s="42">
        <v>0</v>
      </c>
      <c r="G302" s="42">
        <v>0</v>
      </c>
    </row>
    <row r="303" spans="1:7">
      <c r="A303" s="4"/>
      <c r="B303" s="4"/>
      <c r="C303" s="11" t="s">
        <v>369</v>
      </c>
      <c r="D303" s="42">
        <v>0</v>
      </c>
      <c r="E303" s="42">
        <v>0</v>
      </c>
      <c r="F303" s="42">
        <v>0</v>
      </c>
      <c r="G303" s="42">
        <v>0</v>
      </c>
    </row>
    <row r="304" spans="1:7">
      <c r="A304" s="4"/>
      <c r="B304" s="4"/>
      <c r="C304" s="11" t="s">
        <v>368</v>
      </c>
      <c r="D304" s="42">
        <v>0</v>
      </c>
      <c r="E304" s="42">
        <v>0</v>
      </c>
      <c r="F304" s="42">
        <v>0</v>
      </c>
      <c r="G304" s="42">
        <v>0</v>
      </c>
    </row>
    <row r="305" spans="1:7">
      <c r="A305" s="4"/>
      <c r="B305" s="4"/>
      <c r="C305" s="11" t="s">
        <v>367</v>
      </c>
      <c r="D305" s="42">
        <v>0</v>
      </c>
      <c r="E305" s="42">
        <v>0</v>
      </c>
      <c r="F305" s="42">
        <v>0</v>
      </c>
      <c r="G305" s="42">
        <v>0</v>
      </c>
    </row>
    <row r="306" spans="1:7">
      <c r="A306" s="4"/>
      <c r="B306" s="4"/>
      <c r="C306" s="11" t="s">
        <v>366</v>
      </c>
      <c r="D306" s="42">
        <v>0</v>
      </c>
      <c r="E306" s="42">
        <v>0</v>
      </c>
      <c r="F306" s="42">
        <v>0</v>
      </c>
      <c r="G306" s="42">
        <v>0</v>
      </c>
    </row>
    <row r="307" spans="1:7">
      <c r="A307" s="4"/>
      <c r="B307" s="4"/>
      <c r="C307" s="11" t="s">
        <v>365</v>
      </c>
      <c r="D307" s="42">
        <v>0</v>
      </c>
      <c r="E307" s="42">
        <v>0</v>
      </c>
      <c r="F307" s="42">
        <v>0</v>
      </c>
      <c r="G307" s="42">
        <v>0</v>
      </c>
    </row>
    <row r="308" spans="1:7">
      <c r="A308" s="4"/>
      <c r="B308" s="4"/>
      <c r="C308" s="11" t="s">
        <v>364</v>
      </c>
      <c r="D308" s="42">
        <v>0</v>
      </c>
      <c r="E308" s="42">
        <v>0</v>
      </c>
      <c r="F308" s="42">
        <v>0</v>
      </c>
      <c r="G308" s="42">
        <v>0</v>
      </c>
    </row>
    <row r="309" spans="1:7">
      <c r="A309" s="4"/>
      <c r="B309" s="4"/>
      <c r="C309" s="10" t="s">
        <v>147</v>
      </c>
      <c r="D309" s="42">
        <v>10000000</v>
      </c>
      <c r="E309" s="42">
        <v>12600000</v>
      </c>
      <c r="F309" s="42">
        <v>10000000</v>
      </c>
      <c r="G309" s="42">
        <v>10000000</v>
      </c>
    </row>
    <row r="310" spans="1:7">
      <c r="A310" s="4"/>
      <c r="B310" s="4"/>
      <c r="C310" s="9" t="s">
        <v>361</v>
      </c>
      <c r="D310" s="44" t="s">
        <v>361</v>
      </c>
      <c r="E310" s="44" t="s">
        <v>361</v>
      </c>
      <c r="F310" s="44" t="s">
        <v>361</v>
      </c>
      <c r="G310" s="44" t="s">
        <v>361</v>
      </c>
    </row>
    <row r="311" spans="1:7">
      <c r="A311" s="4"/>
      <c r="B311" s="4"/>
      <c r="C311" s="8" t="s">
        <v>382</v>
      </c>
      <c r="D311" s="45">
        <v>60000000</v>
      </c>
      <c r="E311" s="45">
        <v>67600000</v>
      </c>
      <c r="F311" s="45">
        <v>65000000</v>
      </c>
      <c r="G311" s="45">
        <v>65000000</v>
      </c>
    </row>
    <row r="312" spans="1:7">
      <c r="A312" s="4"/>
      <c r="B312" s="4"/>
      <c r="C312" s="7" t="s">
        <v>381</v>
      </c>
      <c r="D312" s="43">
        <v>0</v>
      </c>
      <c r="E312" s="43">
        <v>0</v>
      </c>
      <c r="F312" s="43">
        <v>0</v>
      </c>
      <c r="G312" s="43">
        <v>0</v>
      </c>
    </row>
    <row r="313" spans="1:7">
      <c r="A313" s="4"/>
      <c r="B313" s="4"/>
      <c r="C313" s="7" t="s">
        <v>370</v>
      </c>
      <c r="D313" s="43">
        <v>0</v>
      </c>
      <c r="E313" s="43">
        <v>0</v>
      </c>
      <c r="F313" s="43">
        <v>0</v>
      </c>
      <c r="G313" s="43">
        <v>0</v>
      </c>
    </row>
    <row r="314" spans="1:7">
      <c r="A314" s="4"/>
      <c r="B314" s="4"/>
      <c r="C314" s="7" t="s">
        <v>374</v>
      </c>
      <c r="D314" s="43">
        <v>0</v>
      </c>
      <c r="E314" s="43">
        <v>0</v>
      </c>
      <c r="F314" s="43">
        <v>0</v>
      </c>
      <c r="G314" s="43">
        <v>0</v>
      </c>
    </row>
    <row r="315" spans="1:7">
      <c r="A315" s="4"/>
      <c r="B315" s="4"/>
      <c r="C315" s="7" t="s">
        <v>380</v>
      </c>
      <c r="D315" s="43">
        <v>0</v>
      </c>
      <c r="E315" s="43">
        <v>0</v>
      </c>
      <c r="F315" s="43">
        <v>0</v>
      </c>
      <c r="G315" s="43">
        <v>0</v>
      </c>
    </row>
    <row r="316" spans="1:7">
      <c r="A316" s="4"/>
      <c r="B316" s="4"/>
      <c r="C316" s="7" t="s">
        <v>370</v>
      </c>
      <c r="D316" s="43">
        <v>0</v>
      </c>
      <c r="E316" s="43">
        <v>0</v>
      </c>
      <c r="F316" s="43">
        <v>0</v>
      </c>
      <c r="G316" s="43">
        <v>0</v>
      </c>
    </row>
    <row r="317" spans="1:7">
      <c r="A317" s="4"/>
      <c r="B317" s="4"/>
      <c r="C317" s="7" t="s">
        <v>374</v>
      </c>
      <c r="D317" s="43">
        <v>0</v>
      </c>
      <c r="E317" s="43">
        <v>0</v>
      </c>
      <c r="F317" s="43">
        <v>0</v>
      </c>
      <c r="G317" s="43">
        <v>0</v>
      </c>
    </row>
    <row r="318" spans="1:7">
      <c r="A318" s="4"/>
      <c r="B318" s="4"/>
      <c r="C318" s="7" t="s">
        <v>379</v>
      </c>
      <c r="D318" s="43">
        <v>0</v>
      </c>
      <c r="E318" s="43">
        <v>0</v>
      </c>
      <c r="F318" s="43">
        <v>0</v>
      </c>
      <c r="G318" s="43">
        <v>0</v>
      </c>
    </row>
    <row r="319" spans="1:7">
      <c r="A319" s="4"/>
      <c r="B319" s="4"/>
      <c r="C319" s="7" t="s">
        <v>370</v>
      </c>
      <c r="D319" s="43">
        <v>0</v>
      </c>
      <c r="E319" s="43">
        <v>0</v>
      </c>
      <c r="F319" s="43">
        <v>0</v>
      </c>
      <c r="G319" s="43">
        <v>0</v>
      </c>
    </row>
    <row r="320" spans="1:7">
      <c r="A320" s="4"/>
      <c r="B320" s="4"/>
      <c r="C320" s="7" t="s">
        <v>374</v>
      </c>
      <c r="D320" s="43">
        <v>0</v>
      </c>
      <c r="E320" s="43">
        <v>0</v>
      </c>
      <c r="F320" s="43">
        <v>0</v>
      </c>
      <c r="G320" s="43">
        <v>0</v>
      </c>
    </row>
    <row r="321" spans="1:7">
      <c r="A321" s="4"/>
      <c r="B321" s="4"/>
      <c r="C321" s="7" t="s">
        <v>378</v>
      </c>
      <c r="D321" s="43">
        <v>0</v>
      </c>
      <c r="E321" s="43">
        <v>0</v>
      </c>
      <c r="F321" s="43">
        <v>0</v>
      </c>
      <c r="G321" s="43">
        <v>0</v>
      </c>
    </row>
    <row r="322" spans="1:7">
      <c r="A322" s="4"/>
      <c r="B322" s="4"/>
      <c r="C322" s="7" t="s">
        <v>370</v>
      </c>
      <c r="D322" s="43">
        <v>0</v>
      </c>
      <c r="E322" s="43">
        <v>0</v>
      </c>
      <c r="F322" s="43">
        <v>0</v>
      </c>
      <c r="G322" s="43">
        <v>0</v>
      </c>
    </row>
    <row r="323" spans="1:7">
      <c r="A323" s="4"/>
      <c r="B323" s="4"/>
      <c r="C323" s="7" t="s">
        <v>374</v>
      </c>
      <c r="D323" s="43">
        <v>0</v>
      </c>
      <c r="E323" s="43">
        <v>0</v>
      </c>
      <c r="F323" s="43">
        <v>0</v>
      </c>
      <c r="G323" s="43">
        <v>0</v>
      </c>
    </row>
    <row r="324" spans="1:7">
      <c r="A324" s="4"/>
      <c r="B324" s="4"/>
      <c r="C324" s="7" t="s">
        <v>377</v>
      </c>
      <c r="D324" s="46">
        <v>60000000</v>
      </c>
      <c r="E324" s="46">
        <v>67600000</v>
      </c>
      <c r="F324" s="46">
        <v>65000000</v>
      </c>
      <c r="G324" s="46">
        <v>65000000</v>
      </c>
    </row>
    <row r="325" spans="1:7">
      <c r="A325" s="4"/>
      <c r="B325" s="4"/>
      <c r="C325" s="7" t="s">
        <v>370</v>
      </c>
      <c r="D325" s="43">
        <v>60000000</v>
      </c>
      <c r="E325" s="43">
        <v>67600000</v>
      </c>
      <c r="F325" s="43">
        <v>65000000</v>
      </c>
      <c r="G325" s="43">
        <v>65000000</v>
      </c>
    </row>
    <row r="326" spans="1:7">
      <c r="A326" s="4"/>
      <c r="B326" s="4"/>
      <c r="C326" s="7" t="s">
        <v>374</v>
      </c>
      <c r="D326" s="43">
        <v>0</v>
      </c>
      <c r="E326" s="43">
        <v>0</v>
      </c>
      <c r="F326" s="43">
        <v>0</v>
      </c>
      <c r="G326" s="43">
        <v>0</v>
      </c>
    </row>
    <row r="327" spans="1:7">
      <c r="A327" s="4"/>
      <c r="B327" s="4"/>
      <c r="C327" s="7" t="s">
        <v>376</v>
      </c>
      <c r="D327" s="43">
        <v>0</v>
      </c>
      <c r="E327" s="43">
        <v>0</v>
      </c>
      <c r="F327" s="43">
        <v>0</v>
      </c>
      <c r="G327" s="43">
        <v>0</v>
      </c>
    </row>
    <row r="328" spans="1:7">
      <c r="A328" s="4"/>
      <c r="B328" s="4"/>
      <c r="C328" s="7" t="s">
        <v>370</v>
      </c>
      <c r="D328" s="43">
        <v>0</v>
      </c>
      <c r="E328" s="43">
        <v>0</v>
      </c>
      <c r="F328" s="43">
        <v>0</v>
      </c>
      <c r="G328" s="43">
        <v>0</v>
      </c>
    </row>
    <row r="329" spans="1:7">
      <c r="A329" s="4"/>
      <c r="B329" s="4"/>
      <c r="C329" s="7" t="s">
        <v>374</v>
      </c>
      <c r="D329" s="43">
        <v>0</v>
      </c>
      <c r="E329" s="43">
        <v>0</v>
      </c>
      <c r="F329" s="43">
        <v>0</v>
      </c>
      <c r="G329" s="43">
        <v>0</v>
      </c>
    </row>
    <row r="330" spans="1:7">
      <c r="A330" s="4"/>
      <c r="B330" s="4"/>
      <c r="C330" s="7" t="s">
        <v>375</v>
      </c>
      <c r="D330" s="43">
        <v>0</v>
      </c>
      <c r="E330" s="43">
        <v>0</v>
      </c>
      <c r="F330" s="43">
        <v>0</v>
      </c>
      <c r="G330" s="43">
        <v>0</v>
      </c>
    </row>
    <row r="331" spans="1:7">
      <c r="A331" s="4"/>
      <c r="B331" s="4"/>
      <c r="C331" s="7" t="s">
        <v>370</v>
      </c>
      <c r="D331" s="43">
        <v>0</v>
      </c>
      <c r="E331" s="43">
        <v>0</v>
      </c>
      <c r="F331" s="43">
        <v>0</v>
      </c>
      <c r="G331" s="43">
        <v>0</v>
      </c>
    </row>
    <row r="332" spans="1:7">
      <c r="A332" s="4"/>
      <c r="B332" s="4"/>
      <c r="C332" s="7" t="s">
        <v>374</v>
      </c>
      <c r="D332" s="43">
        <v>0</v>
      </c>
      <c r="E332" s="43">
        <v>0</v>
      </c>
      <c r="F332" s="43">
        <v>0</v>
      </c>
      <c r="G332" s="43">
        <v>0</v>
      </c>
    </row>
    <row r="333" spans="1:7">
      <c r="A333" s="4"/>
      <c r="B333" s="4"/>
      <c r="C333" s="7" t="s">
        <v>373</v>
      </c>
      <c r="D333" s="43">
        <v>0</v>
      </c>
      <c r="E333" s="43">
        <v>0</v>
      </c>
      <c r="F333" s="43">
        <v>0</v>
      </c>
      <c r="G333" s="43">
        <v>0</v>
      </c>
    </row>
    <row r="334" spans="1:7">
      <c r="A334" s="4"/>
      <c r="B334" s="4"/>
      <c r="C334" s="7" t="s">
        <v>370</v>
      </c>
      <c r="D334" s="43">
        <v>0</v>
      </c>
      <c r="E334" s="43">
        <v>0</v>
      </c>
      <c r="F334" s="43">
        <v>0</v>
      </c>
      <c r="G334" s="43">
        <v>0</v>
      </c>
    </row>
    <row r="335" spans="1:7">
      <c r="A335" s="4"/>
      <c r="B335" s="4"/>
      <c r="C335" s="7" t="s">
        <v>369</v>
      </c>
      <c r="D335" s="43">
        <v>0</v>
      </c>
      <c r="E335" s="43">
        <v>0</v>
      </c>
      <c r="F335" s="43">
        <v>0</v>
      </c>
      <c r="G335" s="43">
        <v>0</v>
      </c>
    </row>
    <row r="336" spans="1:7">
      <c r="A336" s="4"/>
      <c r="B336" s="4"/>
      <c r="C336" s="7" t="s">
        <v>368</v>
      </c>
      <c r="D336" s="43">
        <v>0</v>
      </c>
      <c r="E336" s="43">
        <v>0</v>
      </c>
      <c r="F336" s="43">
        <v>0</v>
      </c>
      <c r="G336" s="43">
        <v>0</v>
      </c>
    </row>
    <row r="337" spans="1:7">
      <c r="A337" s="4"/>
      <c r="B337" s="4"/>
      <c r="C337" s="7" t="s">
        <v>367</v>
      </c>
      <c r="D337" s="43">
        <v>0</v>
      </c>
      <c r="E337" s="43">
        <v>0</v>
      </c>
      <c r="F337" s="43">
        <v>0</v>
      </c>
      <c r="G337" s="43">
        <v>0</v>
      </c>
    </row>
    <row r="338" spans="1:7">
      <c r="A338" s="4"/>
      <c r="B338" s="4"/>
      <c r="C338" s="7" t="s">
        <v>366</v>
      </c>
      <c r="D338" s="43">
        <v>0</v>
      </c>
      <c r="E338" s="43">
        <v>0</v>
      </c>
      <c r="F338" s="43">
        <v>0</v>
      </c>
      <c r="G338" s="43">
        <v>0</v>
      </c>
    </row>
    <row r="339" spans="1:7">
      <c r="A339" s="4"/>
      <c r="B339" s="4"/>
      <c r="C339" s="7" t="s">
        <v>372</v>
      </c>
      <c r="D339" s="43">
        <v>0</v>
      </c>
      <c r="E339" s="43">
        <v>0</v>
      </c>
      <c r="F339" s="43">
        <v>0</v>
      </c>
      <c r="G339" s="43">
        <v>0</v>
      </c>
    </row>
    <row r="340" spans="1:7">
      <c r="A340" s="4"/>
      <c r="B340" s="4"/>
      <c r="C340" s="7" t="s">
        <v>370</v>
      </c>
      <c r="D340" s="43">
        <v>0</v>
      </c>
      <c r="E340" s="43">
        <v>0</v>
      </c>
      <c r="F340" s="43">
        <v>0</v>
      </c>
      <c r="G340" s="43">
        <v>0</v>
      </c>
    </row>
    <row r="341" spans="1:7">
      <c r="A341" s="4"/>
      <c r="B341" s="4"/>
      <c r="C341" s="7" t="s">
        <v>369</v>
      </c>
      <c r="D341" s="43">
        <v>0</v>
      </c>
      <c r="E341" s="43">
        <v>0</v>
      </c>
      <c r="F341" s="43">
        <v>0</v>
      </c>
      <c r="G341" s="43">
        <v>0</v>
      </c>
    </row>
    <row r="342" spans="1:7">
      <c r="A342" s="4"/>
      <c r="B342" s="4"/>
      <c r="C342" s="7" t="s">
        <v>368</v>
      </c>
      <c r="D342" s="43">
        <v>0</v>
      </c>
      <c r="E342" s="43">
        <v>0</v>
      </c>
      <c r="F342" s="43">
        <v>0</v>
      </c>
      <c r="G342" s="43">
        <v>0</v>
      </c>
    </row>
    <row r="343" spans="1:7">
      <c r="A343" s="4"/>
      <c r="B343" s="4"/>
      <c r="C343" s="7" t="s">
        <v>367</v>
      </c>
      <c r="D343" s="43">
        <v>0</v>
      </c>
      <c r="E343" s="43">
        <v>0</v>
      </c>
      <c r="F343" s="43">
        <v>0</v>
      </c>
      <c r="G343" s="43">
        <v>0</v>
      </c>
    </row>
    <row r="344" spans="1:7">
      <c r="A344" s="4"/>
      <c r="B344" s="4"/>
      <c r="C344" s="7" t="s">
        <v>366</v>
      </c>
      <c r="D344" s="43">
        <v>0</v>
      </c>
      <c r="E344" s="43">
        <v>0</v>
      </c>
      <c r="F344" s="43">
        <v>0</v>
      </c>
      <c r="G344" s="43">
        <v>0</v>
      </c>
    </row>
    <row r="345" spans="1:7">
      <c r="A345" s="4"/>
      <c r="B345" s="4"/>
      <c r="C345" s="7" t="s">
        <v>371</v>
      </c>
      <c r="D345" s="43">
        <v>0</v>
      </c>
      <c r="E345" s="43">
        <v>0</v>
      </c>
      <c r="F345" s="43">
        <v>0</v>
      </c>
      <c r="G345" s="43">
        <v>0</v>
      </c>
    </row>
    <row r="346" spans="1:7">
      <c r="A346" s="4"/>
      <c r="B346" s="4"/>
      <c r="C346" s="7" t="s">
        <v>370</v>
      </c>
      <c r="D346" s="43">
        <v>0</v>
      </c>
      <c r="E346" s="43">
        <v>0</v>
      </c>
      <c r="F346" s="43">
        <v>0</v>
      </c>
      <c r="G346" s="43">
        <v>0</v>
      </c>
    </row>
    <row r="347" spans="1:7">
      <c r="A347" s="4"/>
      <c r="B347" s="4"/>
      <c r="C347" s="7" t="s">
        <v>369</v>
      </c>
      <c r="D347" s="43">
        <v>0</v>
      </c>
      <c r="E347" s="43">
        <v>0</v>
      </c>
      <c r="F347" s="43">
        <v>0</v>
      </c>
      <c r="G347" s="43">
        <v>0</v>
      </c>
    </row>
    <row r="348" spans="1:7">
      <c r="A348" s="4"/>
      <c r="B348" s="4"/>
      <c r="C348" s="7" t="s">
        <v>368</v>
      </c>
      <c r="D348" s="43">
        <v>0</v>
      </c>
      <c r="E348" s="43">
        <v>0</v>
      </c>
      <c r="F348" s="43">
        <v>0</v>
      </c>
      <c r="G348" s="43">
        <v>0</v>
      </c>
    </row>
    <row r="349" spans="1:7">
      <c r="A349" s="4"/>
      <c r="B349" s="4"/>
      <c r="C349" s="7" t="s">
        <v>367</v>
      </c>
      <c r="D349" s="43">
        <v>0</v>
      </c>
      <c r="E349" s="43">
        <v>0</v>
      </c>
      <c r="F349" s="43">
        <v>0</v>
      </c>
      <c r="G349" s="43">
        <v>0</v>
      </c>
    </row>
    <row r="350" spans="1:7">
      <c r="A350" s="4"/>
      <c r="B350" s="4"/>
      <c r="C350" s="7" t="s">
        <v>366</v>
      </c>
      <c r="D350" s="43">
        <v>0</v>
      </c>
      <c r="E350" s="43">
        <v>0</v>
      </c>
      <c r="F350" s="43">
        <v>0</v>
      </c>
      <c r="G350" s="43">
        <v>0</v>
      </c>
    </row>
    <row r="351" spans="1:7">
      <c r="A351" s="4"/>
      <c r="B351" s="4"/>
      <c r="C351" s="7" t="s">
        <v>365</v>
      </c>
      <c r="D351" s="43">
        <v>0</v>
      </c>
      <c r="E351" s="43">
        <v>0</v>
      </c>
      <c r="F351" s="43">
        <v>0</v>
      </c>
      <c r="G351" s="43">
        <v>0</v>
      </c>
    </row>
    <row r="352" spans="1:7">
      <c r="A352" s="4"/>
      <c r="B352" s="4"/>
      <c r="C352" s="7" t="s">
        <v>364</v>
      </c>
      <c r="D352" s="43">
        <v>0</v>
      </c>
      <c r="E352" s="43">
        <v>0</v>
      </c>
      <c r="F352" s="43">
        <v>0</v>
      </c>
      <c r="G352" s="43">
        <v>0</v>
      </c>
    </row>
    <row r="354" spans="1:7">
      <c r="A354" s="4"/>
      <c r="B354" s="4"/>
      <c r="C354" s="1218" t="s">
        <v>426</v>
      </c>
      <c r="D354" s="1219"/>
      <c r="E354" s="1219"/>
      <c r="F354" s="1219"/>
      <c r="G354" s="1219"/>
    </row>
    <row r="355" spans="1:7">
      <c r="A355" s="4"/>
      <c r="B355" s="4"/>
      <c r="C355" s="1220" t="s">
        <v>272</v>
      </c>
      <c r="D355" s="1221"/>
      <c r="E355" s="1221"/>
      <c r="F355" s="1221"/>
      <c r="G355" s="1221"/>
    </row>
    <row r="356" spans="1:7">
      <c r="A356" s="4"/>
      <c r="B356" s="4"/>
      <c r="C356" s="16" t="s">
        <v>425</v>
      </c>
      <c r="D356" s="1216" t="s">
        <v>788</v>
      </c>
      <c r="E356" s="1217"/>
      <c r="F356" s="1217"/>
      <c r="G356" s="1217"/>
    </row>
    <row r="357" spans="1:7">
      <c r="A357" s="4"/>
      <c r="B357" s="4"/>
      <c r="C357" s="16" t="s">
        <v>424</v>
      </c>
      <c r="D357" s="1216" t="s">
        <v>414</v>
      </c>
      <c r="E357" s="1217"/>
      <c r="F357" s="1217"/>
      <c r="G357" s="1217"/>
    </row>
    <row r="358" spans="1:7">
      <c r="A358" s="4"/>
      <c r="B358" s="4"/>
      <c r="C358" s="16" t="s">
        <v>0</v>
      </c>
      <c r="D358" s="1216" t="s">
        <v>801</v>
      </c>
      <c r="E358" s="1217"/>
      <c r="F358" s="1217"/>
      <c r="G358" s="1217"/>
    </row>
    <row r="359" spans="1:7">
      <c r="A359" s="4"/>
      <c r="B359" s="4"/>
      <c r="C359" s="16" t="s">
        <v>1</v>
      </c>
      <c r="D359" s="1216" t="s">
        <v>170</v>
      </c>
      <c r="E359" s="1217"/>
      <c r="F359" s="1217"/>
      <c r="G359" s="1217"/>
    </row>
    <row r="360" spans="1:7">
      <c r="A360" s="4"/>
      <c r="B360" s="4"/>
      <c r="C360" s="16" t="s">
        <v>3</v>
      </c>
      <c r="D360" s="1224" t="s">
        <v>423</v>
      </c>
      <c r="E360" s="1225"/>
      <c r="F360" s="1225"/>
      <c r="G360" s="1225"/>
    </row>
    <row r="361" spans="1:7">
      <c r="A361" s="4"/>
      <c r="B361" s="4"/>
      <c r="C361" s="1226" t="s">
        <v>4</v>
      </c>
      <c r="D361" s="1227"/>
      <c r="E361" s="1227"/>
      <c r="F361" s="1227"/>
      <c r="G361" s="1227"/>
    </row>
    <row r="362" spans="1:7">
      <c r="A362" s="4"/>
      <c r="B362" s="4"/>
      <c r="C362" s="1228" t="s">
        <v>800</v>
      </c>
      <c r="D362" s="1229"/>
      <c r="E362" s="1229"/>
      <c r="F362" s="1229"/>
      <c r="G362" s="1229"/>
    </row>
    <row r="363" spans="1:7">
      <c r="A363" s="4"/>
      <c r="B363" s="4"/>
      <c r="C363" s="8" t="s">
        <v>5</v>
      </c>
      <c r="D363" s="1230" t="s">
        <v>171</v>
      </c>
      <c r="E363" s="1231"/>
      <c r="F363" s="1231"/>
      <c r="G363" s="1231"/>
    </row>
    <row r="364" spans="1:7" ht="22.5">
      <c r="A364" s="4"/>
      <c r="B364" s="4"/>
      <c r="C364" s="7" t="s">
        <v>6</v>
      </c>
      <c r="D364" s="37">
        <v>2021</v>
      </c>
      <c r="E364" s="37">
        <v>2022</v>
      </c>
      <c r="F364" s="37">
        <v>2023</v>
      </c>
      <c r="G364" s="37">
        <v>2024</v>
      </c>
    </row>
    <row r="365" spans="1:7">
      <c r="A365" s="4"/>
      <c r="B365" s="4"/>
      <c r="C365" s="15"/>
      <c r="D365" s="38" t="s">
        <v>7</v>
      </c>
      <c r="E365" s="38" t="s">
        <v>8</v>
      </c>
      <c r="F365" s="38" t="s">
        <v>8</v>
      </c>
      <c r="G365" s="38" t="s">
        <v>8</v>
      </c>
    </row>
    <row r="366" spans="1:7">
      <c r="A366" s="4"/>
      <c r="B366" s="4"/>
      <c r="C366" s="7" t="s">
        <v>172</v>
      </c>
      <c r="D366" s="39" t="s">
        <v>361</v>
      </c>
      <c r="E366" s="39" t="s">
        <v>361</v>
      </c>
      <c r="F366" s="39" t="s">
        <v>361</v>
      </c>
      <c r="G366" s="39" t="s">
        <v>361</v>
      </c>
    </row>
    <row r="367" spans="1:7">
      <c r="A367" s="4"/>
      <c r="B367" s="4"/>
      <c r="C367" s="8" t="s">
        <v>235</v>
      </c>
      <c r="D367" s="1230" t="s">
        <v>173</v>
      </c>
      <c r="E367" s="1231"/>
      <c r="F367" s="1231"/>
      <c r="G367" s="1231"/>
    </row>
    <row r="368" spans="1:7">
      <c r="A368" s="4"/>
      <c r="B368" s="4"/>
      <c r="C368" s="7" t="s">
        <v>405</v>
      </c>
      <c r="D368" s="37">
        <v>2021</v>
      </c>
      <c r="E368" s="37">
        <v>2022</v>
      </c>
      <c r="F368" s="37">
        <v>2023</v>
      </c>
      <c r="G368" s="37">
        <v>2024</v>
      </c>
    </row>
    <row r="369" spans="1:7">
      <c r="A369" s="4"/>
      <c r="B369" s="4"/>
      <c r="C369" s="15"/>
      <c r="D369" s="38" t="s">
        <v>7</v>
      </c>
      <c r="E369" s="38" t="s">
        <v>8</v>
      </c>
      <c r="F369" s="38" t="s">
        <v>8</v>
      </c>
      <c r="G369" s="38" t="s">
        <v>8</v>
      </c>
    </row>
    <row r="370" spans="1:7">
      <c r="A370" s="4"/>
      <c r="B370" s="4"/>
      <c r="C370" s="7" t="s">
        <v>799</v>
      </c>
      <c r="D370" s="39" t="s">
        <v>798</v>
      </c>
      <c r="E370" s="39" t="s">
        <v>793</v>
      </c>
      <c r="F370" s="39" t="s">
        <v>793</v>
      </c>
      <c r="G370" s="39" t="s">
        <v>793</v>
      </c>
    </row>
    <row r="371" spans="1:7">
      <c r="A371" s="4"/>
      <c r="B371" s="4"/>
      <c r="C371" s="7" t="s">
        <v>174</v>
      </c>
      <c r="D371" s="39" t="s">
        <v>747</v>
      </c>
      <c r="E371" s="39" t="s">
        <v>469</v>
      </c>
      <c r="F371" s="39" t="s">
        <v>469</v>
      </c>
      <c r="G371" s="39" t="s">
        <v>469</v>
      </c>
    </row>
    <row r="372" spans="1:7">
      <c r="A372" s="4"/>
      <c r="B372" s="4"/>
      <c r="C372" s="7" t="s">
        <v>359</v>
      </c>
      <c r="D372" s="39" t="s">
        <v>797</v>
      </c>
      <c r="E372" s="39" t="s">
        <v>730</v>
      </c>
      <c r="F372" s="39" t="s">
        <v>730</v>
      </c>
      <c r="G372" s="39" t="s">
        <v>483</v>
      </c>
    </row>
    <row r="373" spans="1:7">
      <c r="A373" s="4"/>
      <c r="B373" s="4"/>
      <c r="C373" s="1222" t="s">
        <v>273</v>
      </c>
      <c r="D373" s="1223"/>
      <c r="E373" s="1223"/>
      <c r="F373" s="1223"/>
      <c r="G373" s="1223"/>
    </row>
    <row r="374" spans="1:7">
      <c r="A374" s="4"/>
      <c r="B374" s="4"/>
      <c r="C374" s="36" t="s">
        <v>796</v>
      </c>
      <c r="D374" s="1222" t="s">
        <v>795</v>
      </c>
      <c r="E374" s="1223"/>
      <c r="F374" s="1223"/>
      <c r="G374" s="1223"/>
    </row>
    <row r="375" spans="1:7">
      <c r="A375" s="4"/>
      <c r="B375" s="4"/>
      <c r="C375" s="14" t="s">
        <v>393</v>
      </c>
      <c r="D375" s="1232" t="s">
        <v>794</v>
      </c>
      <c r="E375" s="1233"/>
      <c r="F375" s="1233"/>
      <c r="G375" s="1233"/>
    </row>
    <row r="376" spans="1:7">
      <c r="A376" s="4"/>
      <c r="B376" s="4"/>
      <c r="C376" s="47" t="s">
        <v>392</v>
      </c>
      <c r="D376" s="1234" t="s">
        <v>175</v>
      </c>
      <c r="E376" s="1235"/>
      <c r="F376" s="1235"/>
      <c r="G376" s="1235"/>
    </row>
    <row r="377" spans="1:7">
      <c r="A377" s="4"/>
      <c r="B377" s="4"/>
      <c r="C377" s="47" t="s">
        <v>15</v>
      </c>
      <c r="D377" s="1234" t="s">
        <v>176</v>
      </c>
      <c r="E377" s="1235"/>
      <c r="F377" s="1235"/>
      <c r="G377" s="1235"/>
    </row>
    <row r="378" spans="1:7">
      <c r="A378" s="4"/>
      <c r="B378" s="4"/>
      <c r="C378" s="13"/>
      <c r="D378" s="40">
        <v>2021</v>
      </c>
      <c r="E378" s="40">
        <v>2022</v>
      </c>
      <c r="F378" s="40">
        <v>2023</v>
      </c>
      <c r="G378" s="40">
        <v>2024</v>
      </c>
    </row>
    <row r="379" spans="1:7">
      <c r="A379" s="4"/>
      <c r="B379" s="4"/>
      <c r="C379" s="12"/>
      <c r="D379" s="41" t="s">
        <v>7</v>
      </c>
      <c r="E379" s="41" t="s">
        <v>8</v>
      </c>
      <c r="F379" s="41" t="s">
        <v>8</v>
      </c>
      <c r="G379" s="41" t="s">
        <v>8</v>
      </c>
    </row>
    <row r="380" spans="1:7">
      <c r="A380" s="4"/>
      <c r="B380" s="4"/>
      <c r="C380" s="7" t="s">
        <v>16</v>
      </c>
      <c r="D380" s="39" t="s">
        <v>793</v>
      </c>
      <c r="E380" s="39" t="s">
        <v>793</v>
      </c>
      <c r="F380" s="39" t="s">
        <v>793</v>
      </c>
      <c r="G380" s="39" t="s">
        <v>793</v>
      </c>
    </row>
    <row r="381" spans="1:7">
      <c r="A381" s="4"/>
      <c r="B381" s="4"/>
      <c r="C381" s="7" t="s">
        <v>506</v>
      </c>
      <c r="D381" s="39" t="s">
        <v>792</v>
      </c>
      <c r="E381" s="39" t="s">
        <v>791</v>
      </c>
      <c r="F381" s="39" t="s">
        <v>792</v>
      </c>
      <c r="G381" s="39" t="s">
        <v>792</v>
      </c>
    </row>
    <row r="382" spans="1:7">
      <c r="A382" s="4"/>
      <c r="B382" s="4"/>
      <c r="C382" s="7" t="s">
        <v>504</v>
      </c>
      <c r="D382" s="39" t="s">
        <v>640</v>
      </c>
      <c r="E382" s="39" t="s">
        <v>790</v>
      </c>
      <c r="F382" s="39" t="s">
        <v>640</v>
      </c>
      <c r="G382" s="39" t="s">
        <v>640</v>
      </c>
    </row>
    <row r="383" spans="1:7">
      <c r="A383" s="4"/>
      <c r="B383" s="4"/>
      <c r="C383" s="7" t="s">
        <v>388</v>
      </c>
      <c r="D383" s="39" t="s">
        <v>361</v>
      </c>
      <c r="E383" s="39" t="s">
        <v>385</v>
      </c>
      <c r="F383" s="39" t="s">
        <v>385</v>
      </c>
      <c r="G383" s="39" t="s">
        <v>385</v>
      </c>
    </row>
    <row r="384" spans="1:7">
      <c r="A384" s="4"/>
      <c r="B384" s="4"/>
      <c r="C384" s="7" t="s">
        <v>387</v>
      </c>
      <c r="D384" s="39" t="s">
        <v>361</v>
      </c>
      <c r="E384" s="39" t="s">
        <v>789</v>
      </c>
      <c r="F384" s="39" t="s">
        <v>2050</v>
      </c>
      <c r="G384" s="39" t="s">
        <v>385</v>
      </c>
    </row>
    <row r="385" spans="1:7">
      <c r="A385" s="4"/>
      <c r="B385" s="4"/>
      <c r="C385" s="7" t="s">
        <v>22</v>
      </c>
      <c r="D385" s="39" t="s">
        <v>361</v>
      </c>
      <c r="E385" s="39" t="s">
        <v>789</v>
      </c>
      <c r="F385" s="39" t="s">
        <v>2050</v>
      </c>
      <c r="G385" s="39" t="s">
        <v>385</v>
      </c>
    </row>
    <row r="386" spans="1:7">
      <c r="A386" s="4"/>
      <c r="B386" s="4"/>
      <c r="C386" s="1236" t="s">
        <v>384</v>
      </c>
      <c r="D386" s="1237"/>
      <c r="E386" s="1237"/>
      <c r="F386" s="1237"/>
      <c r="G386" s="1237"/>
    </row>
    <row r="387" spans="1:7">
      <c r="A387" s="4"/>
      <c r="B387" s="4"/>
      <c r="C387" s="13"/>
      <c r="D387" s="40">
        <v>2021</v>
      </c>
      <c r="E387" s="40">
        <v>2022</v>
      </c>
      <c r="F387" s="40">
        <v>2023</v>
      </c>
      <c r="G387" s="40">
        <v>2024</v>
      </c>
    </row>
    <row r="388" spans="1:7">
      <c r="A388" s="4"/>
      <c r="B388" s="4"/>
      <c r="C388" s="12"/>
      <c r="D388" s="41" t="s">
        <v>7</v>
      </c>
      <c r="E388" s="41" t="s">
        <v>8</v>
      </c>
      <c r="F388" s="41" t="s">
        <v>8</v>
      </c>
      <c r="G388" s="41" t="s">
        <v>8</v>
      </c>
    </row>
    <row r="389" spans="1:7">
      <c r="A389" s="4"/>
      <c r="B389" s="4"/>
      <c r="C389" s="11" t="s">
        <v>381</v>
      </c>
      <c r="D389" s="42">
        <v>0</v>
      </c>
      <c r="E389" s="42">
        <v>0</v>
      </c>
      <c r="F389" s="42">
        <v>0</v>
      </c>
      <c r="G389" s="42">
        <v>0</v>
      </c>
    </row>
    <row r="390" spans="1:7">
      <c r="A390" s="4"/>
      <c r="B390" s="4"/>
      <c r="C390" s="11" t="s">
        <v>370</v>
      </c>
      <c r="D390" s="42">
        <v>0</v>
      </c>
      <c r="E390" s="42">
        <v>0</v>
      </c>
      <c r="F390" s="42">
        <v>0</v>
      </c>
      <c r="G390" s="42">
        <v>0</v>
      </c>
    </row>
    <row r="391" spans="1:7">
      <c r="A391" s="4"/>
      <c r="B391" s="4"/>
      <c r="C391" s="11" t="s">
        <v>374</v>
      </c>
      <c r="D391" s="42">
        <v>0</v>
      </c>
      <c r="E391" s="42">
        <v>0</v>
      </c>
      <c r="F391" s="42">
        <v>0</v>
      </c>
      <c r="G391" s="42">
        <v>0</v>
      </c>
    </row>
    <row r="392" spans="1:7">
      <c r="A392" s="4"/>
      <c r="B392" s="4"/>
      <c r="C392" s="11" t="s">
        <v>380</v>
      </c>
      <c r="D392" s="42">
        <v>0</v>
      </c>
      <c r="E392" s="42">
        <v>0</v>
      </c>
      <c r="F392" s="42">
        <v>0</v>
      </c>
      <c r="G392" s="42">
        <v>0</v>
      </c>
    </row>
    <row r="393" spans="1:7">
      <c r="A393" s="4"/>
      <c r="B393" s="4"/>
      <c r="C393" s="11" t="s">
        <v>370</v>
      </c>
      <c r="D393" s="42">
        <v>0</v>
      </c>
      <c r="E393" s="42">
        <v>0</v>
      </c>
      <c r="F393" s="42">
        <v>0</v>
      </c>
      <c r="G393" s="42">
        <v>0</v>
      </c>
    </row>
    <row r="394" spans="1:7">
      <c r="A394" s="4"/>
      <c r="B394" s="4"/>
      <c r="C394" s="11" t="s">
        <v>374</v>
      </c>
      <c r="D394" s="42">
        <v>0</v>
      </c>
      <c r="E394" s="42">
        <v>0</v>
      </c>
      <c r="F394" s="42">
        <v>0</v>
      </c>
      <c r="G394" s="42">
        <v>0</v>
      </c>
    </row>
    <row r="395" spans="1:7">
      <c r="A395" s="4"/>
      <c r="B395" s="4"/>
      <c r="C395" s="11" t="s">
        <v>379</v>
      </c>
      <c r="D395" s="42">
        <v>0</v>
      </c>
      <c r="E395" s="42">
        <v>0</v>
      </c>
      <c r="F395" s="42">
        <v>0</v>
      </c>
      <c r="G395" s="42">
        <v>0</v>
      </c>
    </row>
    <row r="396" spans="1:7">
      <c r="A396" s="4"/>
      <c r="B396" s="4"/>
      <c r="C396" s="11" t="s">
        <v>370</v>
      </c>
      <c r="D396" s="42">
        <v>0</v>
      </c>
      <c r="E396" s="42">
        <v>0</v>
      </c>
      <c r="F396" s="42">
        <v>0</v>
      </c>
      <c r="G396" s="42">
        <v>0</v>
      </c>
    </row>
    <row r="397" spans="1:7">
      <c r="A397" s="4"/>
      <c r="B397" s="4"/>
      <c r="C397" s="11" t="s">
        <v>374</v>
      </c>
      <c r="D397" s="42">
        <v>0</v>
      </c>
      <c r="E397" s="42">
        <v>0</v>
      </c>
      <c r="F397" s="42">
        <v>0</v>
      </c>
      <c r="G397" s="42">
        <v>0</v>
      </c>
    </row>
    <row r="398" spans="1:7">
      <c r="A398" s="4"/>
      <c r="B398" s="4"/>
      <c r="C398" s="11" t="s">
        <v>378</v>
      </c>
      <c r="D398" s="42">
        <v>0</v>
      </c>
      <c r="E398" s="42">
        <v>0</v>
      </c>
      <c r="F398" s="42">
        <v>0</v>
      </c>
      <c r="G398" s="42">
        <v>0</v>
      </c>
    </row>
    <row r="399" spans="1:7">
      <c r="A399" s="4"/>
      <c r="B399" s="4"/>
      <c r="C399" s="11" t="s">
        <v>370</v>
      </c>
      <c r="D399" s="42">
        <v>0</v>
      </c>
      <c r="E399" s="42">
        <v>0</v>
      </c>
      <c r="F399" s="42">
        <v>0</v>
      </c>
      <c r="G399" s="42">
        <v>0</v>
      </c>
    </row>
    <row r="400" spans="1:7">
      <c r="A400" s="4"/>
      <c r="B400" s="4"/>
      <c r="C400" s="11" t="s">
        <v>374</v>
      </c>
      <c r="D400" s="42">
        <v>0</v>
      </c>
      <c r="E400" s="42">
        <v>0</v>
      </c>
      <c r="F400" s="42">
        <v>0</v>
      </c>
      <c r="G400" s="42">
        <v>0</v>
      </c>
    </row>
    <row r="401" spans="1:7">
      <c r="A401" s="4"/>
      <c r="B401" s="4"/>
      <c r="C401" s="11" t="s">
        <v>383</v>
      </c>
      <c r="D401" s="42">
        <v>60000000</v>
      </c>
      <c r="E401" s="42">
        <v>62400000</v>
      </c>
      <c r="F401" s="42">
        <v>60000000</v>
      </c>
      <c r="G401" s="42">
        <v>60000000</v>
      </c>
    </row>
    <row r="402" spans="1:7">
      <c r="A402" s="4"/>
      <c r="B402" s="4"/>
      <c r="C402" s="11" t="s">
        <v>370</v>
      </c>
      <c r="D402" s="42">
        <v>60000000</v>
      </c>
      <c r="E402" s="42">
        <v>62400000</v>
      </c>
      <c r="F402" s="42">
        <v>60000000</v>
      </c>
      <c r="G402" s="42">
        <v>60000000</v>
      </c>
    </row>
    <row r="403" spans="1:7">
      <c r="A403" s="4"/>
      <c r="B403" s="4"/>
      <c r="C403" s="11" t="s">
        <v>374</v>
      </c>
      <c r="D403" s="42">
        <v>0</v>
      </c>
      <c r="E403" s="42">
        <v>0</v>
      </c>
      <c r="F403" s="42">
        <v>0</v>
      </c>
      <c r="G403" s="42">
        <v>0</v>
      </c>
    </row>
    <row r="404" spans="1:7">
      <c r="A404" s="4"/>
      <c r="B404" s="4"/>
      <c r="C404" s="11" t="s">
        <v>376</v>
      </c>
      <c r="D404" s="42">
        <v>0</v>
      </c>
      <c r="E404" s="42">
        <v>0</v>
      </c>
      <c r="F404" s="42">
        <v>0</v>
      </c>
      <c r="G404" s="42">
        <v>0</v>
      </c>
    </row>
    <row r="405" spans="1:7">
      <c r="A405" s="4"/>
      <c r="B405" s="4"/>
      <c r="C405" s="11" t="s">
        <v>370</v>
      </c>
      <c r="D405" s="42">
        <v>0</v>
      </c>
      <c r="E405" s="42">
        <v>0</v>
      </c>
      <c r="F405" s="42">
        <v>0</v>
      </c>
      <c r="G405" s="42">
        <v>0</v>
      </c>
    </row>
    <row r="406" spans="1:7">
      <c r="A406" s="4"/>
      <c r="B406" s="4"/>
      <c r="C406" s="11" t="s">
        <v>374</v>
      </c>
      <c r="D406" s="42">
        <v>0</v>
      </c>
      <c r="E406" s="42">
        <v>0</v>
      </c>
      <c r="F406" s="42">
        <v>0</v>
      </c>
      <c r="G406" s="42">
        <v>0</v>
      </c>
    </row>
    <row r="407" spans="1:7">
      <c r="A407" s="4"/>
      <c r="B407" s="4"/>
      <c r="C407" s="11" t="s">
        <v>375</v>
      </c>
      <c r="D407" s="42">
        <v>0</v>
      </c>
      <c r="E407" s="42">
        <v>0</v>
      </c>
      <c r="F407" s="42">
        <v>0</v>
      </c>
      <c r="G407" s="42">
        <v>0</v>
      </c>
    </row>
    <row r="408" spans="1:7">
      <c r="A408" s="4"/>
      <c r="B408" s="4"/>
      <c r="C408" s="11" t="s">
        <v>370</v>
      </c>
      <c r="D408" s="42">
        <v>0</v>
      </c>
      <c r="E408" s="42">
        <v>0</v>
      </c>
      <c r="F408" s="42">
        <v>0</v>
      </c>
      <c r="G408" s="42">
        <v>0</v>
      </c>
    </row>
    <row r="409" spans="1:7">
      <c r="A409" s="4"/>
      <c r="B409" s="4"/>
      <c r="C409" s="11" t="s">
        <v>374</v>
      </c>
      <c r="D409" s="42">
        <v>0</v>
      </c>
      <c r="E409" s="42">
        <v>0</v>
      </c>
      <c r="F409" s="42">
        <v>0</v>
      </c>
      <c r="G409" s="42">
        <v>0</v>
      </c>
    </row>
    <row r="410" spans="1:7">
      <c r="A410" s="4"/>
      <c r="B410" s="4"/>
      <c r="C410" s="11" t="s">
        <v>373</v>
      </c>
      <c r="D410" s="42">
        <v>0</v>
      </c>
      <c r="E410" s="42">
        <v>0</v>
      </c>
      <c r="F410" s="42">
        <v>0</v>
      </c>
      <c r="G410" s="42">
        <v>0</v>
      </c>
    </row>
    <row r="411" spans="1:7">
      <c r="A411" s="4"/>
      <c r="B411" s="4"/>
      <c r="C411" s="11" t="s">
        <v>370</v>
      </c>
      <c r="D411" s="42">
        <v>0</v>
      </c>
      <c r="E411" s="42">
        <v>0</v>
      </c>
      <c r="F411" s="42">
        <v>0</v>
      </c>
      <c r="G411" s="42">
        <v>0</v>
      </c>
    </row>
    <row r="412" spans="1:7">
      <c r="A412" s="4"/>
      <c r="B412" s="4"/>
      <c r="C412" s="11" t="s">
        <v>369</v>
      </c>
      <c r="D412" s="42">
        <v>0</v>
      </c>
      <c r="E412" s="42">
        <v>0</v>
      </c>
      <c r="F412" s="42">
        <v>0</v>
      </c>
      <c r="G412" s="42">
        <v>0</v>
      </c>
    </row>
    <row r="413" spans="1:7">
      <c r="A413" s="4"/>
      <c r="B413" s="4"/>
      <c r="C413" s="11" t="s">
        <v>368</v>
      </c>
      <c r="D413" s="42">
        <v>0</v>
      </c>
      <c r="E413" s="42">
        <v>0</v>
      </c>
      <c r="F413" s="42">
        <v>0</v>
      </c>
      <c r="G413" s="42">
        <v>0</v>
      </c>
    </row>
    <row r="414" spans="1:7">
      <c r="A414" s="4"/>
      <c r="B414" s="4"/>
      <c r="C414" s="11" t="s">
        <v>367</v>
      </c>
      <c r="D414" s="42">
        <v>0</v>
      </c>
      <c r="E414" s="42">
        <v>0</v>
      </c>
      <c r="F414" s="42">
        <v>0</v>
      </c>
      <c r="G414" s="42">
        <v>0</v>
      </c>
    </row>
    <row r="415" spans="1:7">
      <c r="A415" s="4"/>
      <c r="B415" s="4"/>
      <c r="C415" s="11" t="s">
        <v>366</v>
      </c>
      <c r="D415" s="42">
        <v>0</v>
      </c>
      <c r="E415" s="42">
        <v>0</v>
      </c>
      <c r="F415" s="42">
        <v>0</v>
      </c>
      <c r="G415" s="42">
        <v>0</v>
      </c>
    </row>
    <row r="416" spans="1:7">
      <c r="A416" s="4"/>
      <c r="B416" s="4"/>
      <c r="C416" s="11" t="s">
        <v>372</v>
      </c>
      <c r="D416" s="42">
        <v>0</v>
      </c>
      <c r="E416" s="42">
        <v>0</v>
      </c>
      <c r="F416" s="42">
        <v>0</v>
      </c>
      <c r="G416" s="42">
        <v>0</v>
      </c>
    </row>
    <row r="417" spans="1:7">
      <c r="A417" s="4"/>
      <c r="B417" s="4"/>
      <c r="C417" s="11" t="s">
        <v>370</v>
      </c>
      <c r="D417" s="42">
        <v>0</v>
      </c>
      <c r="E417" s="42">
        <v>0</v>
      </c>
      <c r="F417" s="42">
        <v>0</v>
      </c>
      <c r="G417" s="42">
        <v>0</v>
      </c>
    </row>
    <row r="418" spans="1:7">
      <c r="A418" s="4"/>
      <c r="B418" s="4"/>
      <c r="C418" s="11" t="s">
        <v>369</v>
      </c>
      <c r="D418" s="42">
        <v>0</v>
      </c>
      <c r="E418" s="42">
        <v>0</v>
      </c>
      <c r="F418" s="42">
        <v>0</v>
      </c>
      <c r="G418" s="42">
        <v>0</v>
      </c>
    </row>
    <row r="419" spans="1:7">
      <c r="A419" s="4"/>
      <c r="B419" s="4"/>
      <c r="C419" s="11" t="s">
        <v>368</v>
      </c>
      <c r="D419" s="42">
        <v>0</v>
      </c>
      <c r="E419" s="42">
        <v>0</v>
      </c>
      <c r="F419" s="42">
        <v>0</v>
      </c>
      <c r="G419" s="42">
        <v>0</v>
      </c>
    </row>
    <row r="420" spans="1:7">
      <c r="A420" s="4"/>
      <c r="B420" s="4"/>
      <c r="C420" s="11" t="s">
        <v>367</v>
      </c>
      <c r="D420" s="42">
        <v>0</v>
      </c>
      <c r="E420" s="42">
        <v>0</v>
      </c>
      <c r="F420" s="42">
        <v>0</v>
      </c>
      <c r="G420" s="42">
        <v>0</v>
      </c>
    </row>
    <row r="421" spans="1:7">
      <c r="A421" s="4"/>
      <c r="B421" s="4"/>
      <c r="C421" s="11" t="s">
        <v>366</v>
      </c>
      <c r="D421" s="42">
        <v>0</v>
      </c>
      <c r="E421" s="42">
        <v>0</v>
      </c>
      <c r="F421" s="42">
        <v>0</v>
      </c>
      <c r="G421" s="42">
        <v>0</v>
      </c>
    </row>
    <row r="422" spans="1:7">
      <c r="A422" s="4"/>
      <c r="B422" s="4"/>
      <c r="C422" s="11" t="s">
        <v>371</v>
      </c>
      <c r="D422" s="42">
        <v>0</v>
      </c>
      <c r="E422" s="42">
        <v>0</v>
      </c>
      <c r="F422" s="42">
        <v>0</v>
      </c>
      <c r="G422" s="42">
        <v>0</v>
      </c>
    </row>
    <row r="423" spans="1:7">
      <c r="A423" s="4"/>
      <c r="B423" s="4"/>
      <c r="C423" s="11" t="s">
        <v>370</v>
      </c>
      <c r="D423" s="42">
        <v>0</v>
      </c>
      <c r="E423" s="42">
        <v>0</v>
      </c>
      <c r="F423" s="42">
        <v>0</v>
      </c>
      <c r="G423" s="42">
        <v>0</v>
      </c>
    </row>
    <row r="424" spans="1:7">
      <c r="A424" s="4"/>
      <c r="B424" s="4"/>
      <c r="C424" s="11" t="s">
        <v>369</v>
      </c>
      <c r="D424" s="42">
        <v>0</v>
      </c>
      <c r="E424" s="42">
        <v>0</v>
      </c>
      <c r="F424" s="42">
        <v>0</v>
      </c>
      <c r="G424" s="42">
        <v>0</v>
      </c>
    </row>
    <row r="425" spans="1:7">
      <c r="A425" s="4"/>
      <c r="B425" s="4"/>
      <c r="C425" s="11" t="s">
        <v>368</v>
      </c>
      <c r="D425" s="42">
        <v>0</v>
      </c>
      <c r="E425" s="42">
        <v>0</v>
      </c>
      <c r="F425" s="42">
        <v>0</v>
      </c>
      <c r="G425" s="42">
        <v>0</v>
      </c>
    </row>
    <row r="426" spans="1:7">
      <c r="A426" s="4"/>
      <c r="B426" s="4"/>
      <c r="C426" s="11" t="s">
        <v>367</v>
      </c>
      <c r="D426" s="42">
        <v>0</v>
      </c>
      <c r="E426" s="42">
        <v>0</v>
      </c>
      <c r="F426" s="42">
        <v>0</v>
      </c>
      <c r="G426" s="42">
        <v>0</v>
      </c>
    </row>
    <row r="427" spans="1:7">
      <c r="A427" s="4"/>
      <c r="B427" s="4"/>
      <c r="C427" s="11" t="s">
        <v>366</v>
      </c>
      <c r="D427" s="42">
        <v>0</v>
      </c>
      <c r="E427" s="42">
        <v>0</v>
      </c>
      <c r="F427" s="42">
        <v>0</v>
      </c>
      <c r="G427" s="42">
        <v>0</v>
      </c>
    </row>
    <row r="428" spans="1:7">
      <c r="A428" s="4"/>
      <c r="B428" s="4"/>
      <c r="C428" s="11" t="s">
        <v>365</v>
      </c>
      <c r="D428" s="42">
        <v>0</v>
      </c>
      <c r="E428" s="42">
        <v>0</v>
      </c>
      <c r="F428" s="42">
        <v>0</v>
      </c>
      <c r="G428" s="42">
        <v>0</v>
      </c>
    </row>
    <row r="429" spans="1:7">
      <c r="A429" s="4"/>
      <c r="B429" s="4"/>
      <c r="C429" s="11" t="s">
        <v>364</v>
      </c>
      <c r="D429" s="42">
        <v>0</v>
      </c>
      <c r="E429" s="42">
        <v>0</v>
      </c>
      <c r="F429" s="42">
        <v>0</v>
      </c>
      <c r="G429" s="42">
        <v>0</v>
      </c>
    </row>
    <row r="430" spans="1:7">
      <c r="A430" s="4"/>
      <c r="B430" s="4"/>
      <c r="C430" s="10" t="s">
        <v>147</v>
      </c>
      <c r="D430" s="42">
        <v>60000000</v>
      </c>
      <c r="E430" s="42">
        <v>62400000</v>
      </c>
      <c r="F430" s="42">
        <v>60000000</v>
      </c>
      <c r="G430" s="42">
        <v>60000000</v>
      </c>
    </row>
    <row r="431" spans="1:7">
      <c r="A431" s="4"/>
      <c r="B431" s="4"/>
      <c r="C431" s="9" t="s">
        <v>361</v>
      </c>
      <c r="D431" s="44" t="s">
        <v>361</v>
      </c>
      <c r="E431" s="44" t="s">
        <v>361</v>
      </c>
      <c r="F431" s="44" t="s">
        <v>361</v>
      </c>
      <c r="G431" s="44" t="s">
        <v>361</v>
      </c>
    </row>
    <row r="432" spans="1:7">
      <c r="A432" s="4"/>
      <c r="B432" s="4"/>
      <c r="C432" s="8" t="s">
        <v>382</v>
      </c>
      <c r="D432" s="45">
        <v>60000000</v>
      </c>
      <c r="E432" s="45">
        <v>62400000</v>
      </c>
      <c r="F432" s="45">
        <v>60000000</v>
      </c>
      <c r="G432" s="45">
        <v>60000000</v>
      </c>
    </row>
    <row r="433" spans="1:7">
      <c r="A433" s="4"/>
      <c r="B433" s="4"/>
      <c r="C433" s="7" t="s">
        <v>381</v>
      </c>
      <c r="D433" s="43">
        <v>0</v>
      </c>
      <c r="E433" s="43">
        <v>0</v>
      </c>
      <c r="F433" s="43">
        <v>0</v>
      </c>
      <c r="G433" s="43">
        <v>0</v>
      </c>
    </row>
    <row r="434" spans="1:7">
      <c r="A434" s="4"/>
      <c r="B434" s="4"/>
      <c r="C434" s="7" t="s">
        <v>370</v>
      </c>
      <c r="D434" s="43">
        <v>0</v>
      </c>
      <c r="E434" s="43">
        <v>0</v>
      </c>
      <c r="F434" s="43">
        <v>0</v>
      </c>
      <c r="G434" s="43">
        <v>0</v>
      </c>
    </row>
    <row r="435" spans="1:7">
      <c r="A435" s="4"/>
      <c r="B435" s="4"/>
      <c r="C435" s="7" t="s">
        <v>374</v>
      </c>
      <c r="D435" s="43">
        <v>0</v>
      </c>
      <c r="E435" s="43">
        <v>0</v>
      </c>
      <c r="F435" s="43">
        <v>0</v>
      </c>
      <c r="G435" s="43">
        <v>0</v>
      </c>
    </row>
    <row r="436" spans="1:7">
      <c r="A436" s="4"/>
      <c r="B436" s="4"/>
      <c r="C436" s="7" t="s">
        <v>380</v>
      </c>
      <c r="D436" s="43">
        <v>0</v>
      </c>
      <c r="E436" s="43">
        <v>0</v>
      </c>
      <c r="F436" s="43">
        <v>0</v>
      </c>
      <c r="G436" s="43">
        <v>0</v>
      </c>
    </row>
    <row r="437" spans="1:7">
      <c r="A437" s="4"/>
      <c r="B437" s="4"/>
      <c r="C437" s="7" t="s">
        <v>370</v>
      </c>
      <c r="D437" s="43">
        <v>0</v>
      </c>
      <c r="E437" s="43">
        <v>0</v>
      </c>
      <c r="F437" s="43">
        <v>0</v>
      </c>
      <c r="G437" s="43">
        <v>0</v>
      </c>
    </row>
    <row r="438" spans="1:7">
      <c r="A438" s="4"/>
      <c r="B438" s="4"/>
      <c r="C438" s="7" t="s">
        <v>374</v>
      </c>
      <c r="D438" s="43">
        <v>0</v>
      </c>
      <c r="E438" s="43">
        <v>0</v>
      </c>
      <c r="F438" s="43">
        <v>0</v>
      </c>
      <c r="G438" s="43">
        <v>0</v>
      </c>
    </row>
    <row r="439" spans="1:7">
      <c r="A439" s="4"/>
      <c r="B439" s="4"/>
      <c r="C439" s="7" t="s">
        <v>379</v>
      </c>
      <c r="D439" s="43">
        <v>0</v>
      </c>
      <c r="E439" s="43">
        <v>0</v>
      </c>
      <c r="F439" s="43">
        <v>0</v>
      </c>
      <c r="G439" s="43">
        <v>0</v>
      </c>
    </row>
    <row r="440" spans="1:7">
      <c r="A440" s="4"/>
      <c r="B440" s="4"/>
      <c r="C440" s="7" t="s">
        <v>370</v>
      </c>
      <c r="D440" s="43">
        <v>0</v>
      </c>
      <c r="E440" s="43">
        <v>0</v>
      </c>
      <c r="F440" s="43">
        <v>0</v>
      </c>
      <c r="G440" s="43">
        <v>0</v>
      </c>
    </row>
    <row r="441" spans="1:7">
      <c r="A441" s="4"/>
      <c r="B441" s="4"/>
      <c r="C441" s="7" t="s">
        <v>374</v>
      </c>
      <c r="D441" s="43">
        <v>0</v>
      </c>
      <c r="E441" s="43">
        <v>0</v>
      </c>
      <c r="F441" s="43">
        <v>0</v>
      </c>
      <c r="G441" s="43">
        <v>0</v>
      </c>
    </row>
    <row r="442" spans="1:7">
      <c r="A442" s="4"/>
      <c r="B442" s="4"/>
      <c r="C442" s="7" t="s">
        <v>378</v>
      </c>
      <c r="D442" s="43">
        <v>0</v>
      </c>
      <c r="E442" s="43">
        <v>0</v>
      </c>
      <c r="F442" s="43">
        <v>0</v>
      </c>
      <c r="G442" s="43">
        <v>0</v>
      </c>
    </row>
    <row r="443" spans="1:7">
      <c r="A443" s="4"/>
      <c r="B443" s="4"/>
      <c r="C443" s="7" t="s">
        <v>370</v>
      </c>
      <c r="D443" s="43">
        <v>0</v>
      </c>
      <c r="E443" s="43">
        <v>0</v>
      </c>
      <c r="F443" s="43">
        <v>0</v>
      </c>
      <c r="G443" s="43">
        <v>0</v>
      </c>
    </row>
    <row r="444" spans="1:7">
      <c r="A444" s="4"/>
      <c r="B444" s="4"/>
      <c r="C444" s="7" t="s">
        <v>374</v>
      </c>
      <c r="D444" s="43">
        <v>0</v>
      </c>
      <c r="E444" s="43">
        <v>0</v>
      </c>
      <c r="F444" s="43">
        <v>0</v>
      </c>
      <c r="G444" s="43">
        <v>0</v>
      </c>
    </row>
    <row r="445" spans="1:7">
      <c r="A445" s="4"/>
      <c r="B445" s="4"/>
      <c r="C445" s="7" t="s">
        <v>377</v>
      </c>
      <c r="D445" s="46">
        <v>60000000</v>
      </c>
      <c r="E445" s="46">
        <v>62400000</v>
      </c>
      <c r="F445" s="46">
        <v>60000000</v>
      </c>
      <c r="G445" s="46">
        <v>60000000</v>
      </c>
    </row>
    <row r="446" spans="1:7">
      <c r="A446" s="4"/>
      <c r="B446" s="4"/>
      <c r="C446" s="7" t="s">
        <v>370</v>
      </c>
      <c r="D446" s="43">
        <v>60000000</v>
      </c>
      <c r="E446" s="43">
        <v>62400000</v>
      </c>
      <c r="F446" s="43">
        <v>60000000</v>
      </c>
      <c r="G446" s="43">
        <v>60000000</v>
      </c>
    </row>
    <row r="447" spans="1:7">
      <c r="A447" s="4"/>
      <c r="B447" s="4"/>
      <c r="C447" s="7" t="s">
        <v>374</v>
      </c>
      <c r="D447" s="43">
        <v>0</v>
      </c>
      <c r="E447" s="43">
        <v>0</v>
      </c>
      <c r="F447" s="43">
        <v>0</v>
      </c>
      <c r="G447" s="43">
        <v>0</v>
      </c>
    </row>
    <row r="448" spans="1:7">
      <c r="A448" s="4"/>
      <c r="B448" s="4"/>
      <c r="C448" s="7" t="s">
        <v>376</v>
      </c>
      <c r="D448" s="43">
        <v>0</v>
      </c>
      <c r="E448" s="43">
        <v>0</v>
      </c>
      <c r="F448" s="43">
        <v>0</v>
      </c>
      <c r="G448" s="43">
        <v>0</v>
      </c>
    </row>
    <row r="449" spans="1:7">
      <c r="A449" s="4"/>
      <c r="B449" s="4"/>
      <c r="C449" s="7" t="s">
        <v>370</v>
      </c>
      <c r="D449" s="43">
        <v>0</v>
      </c>
      <c r="E449" s="43">
        <v>0</v>
      </c>
      <c r="F449" s="43">
        <v>0</v>
      </c>
      <c r="G449" s="43">
        <v>0</v>
      </c>
    </row>
    <row r="450" spans="1:7">
      <c r="A450" s="4"/>
      <c r="B450" s="4"/>
      <c r="C450" s="7" t="s">
        <v>374</v>
      </c>
      <c r="D450" s="43">
        <v>0</v>
      </c>
      <c r="E450" s="43">
        <v>0</v>
      </c>
      <c r="F450" s="43">
        <v>0</v>
      </c>
      <c r="G450" s="43">
        <v>0</v>
      </c>
    </row>
    <row r="451" spans="1:7">
      <c r="A451" s="4"/>
      <c r="B451" s="4"/>
      <c r="C451" s="7" t="s">
        <v>375</v>
      </c>
      <c r="D451" s="43">
        <v>0</v>
      </c>
      <c r="E451" s="43">
        <v>0</v>
      </c>
      <c r="F451" s="43">
        <v>0</v>
      </c>
      <c r="G451" s="43">
        <v>0</v>
      </c>
    </row>
    <row r="452" spans="1:7">
      <c r="A452" s="4"/>
      <c r="B452" s="4"/>
      <c r="C452" s="7" t="s">
        <v>370</v>
      </c>
      <c r="D452" s="43">
        <v>0</v>
      </c>
      <c r="E452" s="43">
        <v>0</v>
      </c>
      <c r="F452" s="43">
        <v>0</v>
      </c>
      <c r="G452" s="43">
        <v>0</v>
      </c>
    </row>
    <row r="453" spans="1:7">
      <c r="A453" s="4"/>
      <c r="B453" s="4"/>
      <c r="C453" s="7" t="s">
        <v>374</v>
      </c>
      <c r="D453" s="43">
        <v>0</v>
      </c>
      <c r="E453" s="43">
        <v>0</v>
      </c>
      <c r="F453" s="43">
        <v>0</v>
      </c>
      <c r="G453" s="43">
        <v>0</v>
      </c>
    </row>
    <row r="454" spans="1:7">
      <c r="A454" s="4"/>
      <c r="B454" s="4"/>
      <c r="C454" s="7" t="s">
        <v>373</v>
      </c>
      <c r="D454" s="43">
        <v>0</v>
      </c>
      <c r="E454" s="43">
        <v>0</v>
      </c>
      <c r="F454" s="43">
        <v>0</v>
      </c>
      <c r="G454" s="43">
        <v>0</v>
      </c>
    </row>
    <row r="455" spans="1:7">
      <c r="A455" s="4"/>
      <c r="B455" s="4"/>
      <c r="C455" s="7" t="s">
        <v>370</v>
      </c>
      <c r="D455" s="43">
        <v>0</v>
      </c>
      <c r="E455" s="43">
        <v>0</v>
      </c>
      <c r="F455" s="43">
        <v>0</v>
      </c>
      <c r="G455" s="43">
        <v>0</v>
      </c>
    </row>
    <row r="456" spans="1:7">
      <c r="A456" s="4"/>
      <c r="B456" s="4"/>
      <c r="C456" s="7" t="s">
        <v>369</v>
      </c>
      <c r="D456" s="43">
        <v>0</v>
      </c>
      <c r="E456" s="43">
        <v>0</v>
      </c>
      <c r="F456" s="43">
        <v>0</v>
      </c>
      <c r="G456" s="43">
        <v>0</v>
      </c>
    </row>
    <row r="457" spans="1:7">
      <c r="A457" s="4"/>
      <c r="B457" s="4"/>
      <c r="C457" s="7" t="s">
        <v>368</v>
      </c>
      <c r="D457" s="43">
        <v>0</v>
      </c>
      <c r="E457" s="43">
        <v>0</v>
      </c>
      <c r="F457" s="43">
        <v>0</v>
      </c>
      <c r="G457" s="43">
        <v>0</v>
      </c>
    </row>
    <row r="458" spans="1:7">
      <c r="A458" s="4"/>
      <c r="B458" s="4"/>
      <c r="C458" s="7" t="s">
        <v>367</v>
      </c>
      <c r="D458" s="43">
        <v>0</v>
      </c>
      <c r="E458" s="43">
        <v>0</v>
      </c>
      <c r="F458" s="43">
        <v>0</v>
      </c>
      <c r="G458" s="43">
        <v>0</v>
      </c>
    </row>
    <row r="459" spans="1:7">
      <c r="A459" s="4"/>
      <c r="B459" s="4"/>
      <c r="C459" s="7" t="s">
        <v>366</v>
      </c>
      <c r="D459" s="43">
        <v>0</v>
      </c>
      <c r="E459" s="43">
        <v>0</v>
      </c>
      <c r="F459" s="43">
        <v>0</v>
      </c>
      <c r="G459" s="43">
        <v>0</v>
      </c>
    </row>
    <row r="460" spans="1:7">
      <c r="A460" s="4"/>
      <c r="B460" s="4"/>
      <c r="C460" s="7" t="s">
        <v>372</v>
      </c>
      <c r="D460" s="43">
        <v>0</v>
      </c>
      <c r="E460" s="43">
        <v>0</v>
      </c>
      <c r="F460" s="43">
        <v>0</v>
      </c>
      <c r="G460" s="43">
        <v>0</v>
      </c>
    </row>
    <row r="461" spans="1:7">
      <c r="A461" s="4"/>
      <c r="B461" s="4"/>
      <c r="C461" s="7" t="s">
        <v>370</v>
      </c>
      <c r="D461" s="43">
        <v>0</v>
      </c>
      <c r="E461" s="43">
        <v>0</v>
      </c>
      <c r="F461" s="43">
        <v>0</v>
      </c>
      <c r="G461" s="43">
        <v>0</v>
      </c>
    </row>
    <row r="462" spans="1:7">
      <c r="A462" s="4"/>
      <c r="B462" s="4"/>
      <c r="C462" s="7" t="s">
        <v>369</v>
      </c>
      <c r="D462" s="43">
        <v>0</v>
      </c>
      <c r="E462" s="43">
        <v>0</v>
      </c>
      <c r="F462" s="43">
        <v>0</v>
      </c>
      <c r="G462" s="43">
        <v>0</v>
      </c>
    </row>
    <row r="463" spans="1:7">
      <c r="A463" s="4"/>
      <c r="B463" s="4"/>
      <c r="C463" s="7" t="s">
        <v>368</v>
      </c>
      <c r="D463" s="43">
        <v>0</v>
      </c>
      <c r="E463" s="43">
        <v>0</v>
      </c>
      <c r="F463" s="43">
        <v>0</v>
      </c>
      <c r="G463" s="43">
        <v>0</v>
      </c>
    </row>
    <row r="464" spans="1:7">
      <c r="A464" s="4"/>
      <c r="B464" s="4"/>
      <c r="C464" s="7" t="s">
        <v>367</v>
      </c>
      <c r="D464" s="43">
        <v>0</v>
      </c>
      <c r="E464" s="43">
        <v>0</v>
      </c>
      <c r="F464" s="43">
        <v>0</v>
      </c>
      <c r="G464" s="43">
        <v>0</v>
      </c>
    </row>
    <row r="465" spans="1:7">
      <c r="A465" s="4"/>
      <c r="B465" s="4"/>
      <c r="C465" s="7" t="s">
        <v>366</v>
      </c>
      <c r="D465" s="43">
        <v>0</v>
      </c>
      <c r="E465" s="43">
        <v>0</v>
      </c>
      <c r="F465" s="43">
        <v>0</v>
      </c>
      <c r="G465" s="43">
        <v>0</v>
      </c>
    </row>
    <row r="466" spans="1:7">
      <c r="A466" s="4"/>
      <c r="B466" s="4"/>
      <c r="C466" s="7" t="s">
        <v>371</v>
      </c>
      <c r="D466" s="43">
        <v>0</v>
      </c>
      <c r="E466" s="43">
        <v>0</v>
      </c>
      <c r="F466" s="43">
        <v>0</v>
      </c>
      <c r="G466" s="43">
        <v>0</v>
      </c>
    </row>
    <row r="467" spans="1:7">
      <c r="A467" s="4"/>
      <c r="B467" s="4"/>
      <c r="C467" s="7" t="s">
        <v>370</v>
      </c>
      <c r="D467" s="43">
        <v>0</v>
      </c>
      <c r="E467" s="43">
        <v>0</v>
      </c>
      <c r="F467" s="43">
        <v>0</v>
      </c>
      <c r="G467" s="43">
        <v>0</v>
      </c>
    </row>
    <row r="468" spans="1:7">
      <c r="A468" s="4"/>
      <c r="B468" s="4"/>
      <c r="C468" s="7" t="s">
        <v>369</v>
      </c>
      <c r="D468" s="43">
        <v>0</v>
      </c>
      <c r="E468" s="43">
        <v>0</v>
      </c>
      <c r="F468" s="43">
        <v>0</v>
      </c>
      <c r="G468" s="43">
        <v>0</v>
      </c>
    </row>
    <row r="469" spans="1:7">
      <c r="A469" s="4"/>
      <c r="B469" s="4"/>
      <c r="C469" s="7" t="s">
        <v>368</v>
      </c>
      <c r="D469" s="43">
        <v>0</v>
      </c>
      <c r="E469" s="43">
        <v>0</v>
      </c>
      <c r="F469" s="43">
        <v>0</v>
      </c>
      <c r="G469" s="43">
        <v>0</v>
      </c>
    </row>
    <row r="470" spans="1:7">
      <c r="A470" s="4"/>
      <c r="B470" s="4"/>
      <c r="C470" s="7" t="s">
        <v>367</v>
      </c>
      <c r="D470" s="43">
        <v>0</v>
      </c>
      <c r="E470" s="43">
        <v>0</v>
      </c>
      <c r="F470" s="43">
        <v>0</v>
      </c>
      <c r="G470" s="43">
        <v>0</v>
      </c>
    </row>
    <row r="471" spans="1:7">
      <c r="A471" s="4"/>
      <c r="B471" s="4"/>
      <c r="C471" s="7" t="s">
        <v>366</v>
      </c>
      <c r="D471" s="43">
        <v>0</v>
      </c>
      <c r="E471" s="43">
        <v>0</v>
      </c>
      <c r="F471" s="43">
        <v>0</v>
      </c>
      <c r="G471" s="43">
        <v>0</v>
      </c>
    </row>
    <row r="472" spans="1:7">
      <c r="A472" s="4"/>
      <c r="B472" s="4"/>
      <c r="C472" s="7" t="s">
        <v>365</v>
      </c>
      <c r="D472" s="43">
        <v>0</v>
      </c>
      <c r="E472" s="43">
        <v>0</v>
      </c>
      <c r="F472" s="43">
        <v>0</v>
      </c>
      <c r="G472" s="43">
        <v>0</v>
      </c>
    </row>
    <row r="473" spans="1:7">
      <c r="A473" s="4"/>
      <c r="B473" s="4"/>
      <c r="C473" s="7" t="s">
        <v>364</v>
      </c>
      <c r="D473" s="43">
        <v>0</v>
      </c>
      <c r="E473" s="43">
        <v>0</v>
      </c>
      <c r="F473" s="43">
        <v>0</v>
      </c>
      <c r="G473" s="43">
        <v>0</v>
      </c>
    </row>
    <row r="475" spans="1:7">
      <c r="A475" s="4"/>
      <c r="B475" s="4"/>
      <c r="C475" s="1218" t="s">
        <v>426</v>
      </c>
      <c r="D475" s="1219"/>
      <c r="E475" s="1219"/>
      <c r="F475" s="1219"/>
      <c r="G475" s="1219"/>
    </row>
    <row r="476" spans="1:7">
      <c r="A476" s="4"/>
      <c r="B476" s="4"/>
      <c r="C476" s="1220" t="s">
        <v>272</v>
      </c>
      <c r="D476" s="1221"/>
      <c r="E476" s="1221"/>
      <c r="F476" s="1221"/>
      <c r="G476" s="1221"/>
    </row>
    <row r="477" spans="1:7">
      <c r="A477" s="4"/>
      <c r="B477" s="4"/>
      <c r="C477" s="16" t="s">
        <v>425</v>
      </c>
      <c r="D477" s="1216" t="s">
        <v>788</v>
      </c>
      <c r="E477" s="1217"/>
      <c r="F477" s="1217"/>
      <c r="G477" s="1217"/>
    </row>
    <row r="478" spans="1:7">
      <c r="A478" s="4"/>
      <c r="B478" s="4"/>
      <c r="C478" s="16" t="s">
        <v>424</v>
      </c>
      <c r="D478" s="1216" t="s">
        <v>414</v>
      </c>
      <c r="E478" s="1217"/>
      <c r="F478" s="1217"/>
      <c r="G478" s="1217"/>
    </row>
    <row r="479" spans="1:7">
      <c r="A479" s="4"/>
      <c r="B479" s="4"/>
      <c r="C479" s="16" t="s">
        <v>0</v>
      </c>
      <c r="D479" s="1216" t="s">
        <v>787</v>
      </c>
      <c r="E479" s="1217"/>
      <c r="F479" s="1217"/>
      <c r="G479" s="1217"/>
    </row>
    <row r="480" spans="1:7">
      <c r="A480" s="4"/>
      <c r="B480" s="4"/>
      <c r="C480" s="16" t="s">
        <v>1</v>
      </c>
      <c r="D480" s="1216" t="s">
        <v>177</v>
      </c>
      <c r="E480" s="1217"/>
      <c r="F480" s="1217"/>
      <c r="G480" s="1217"/>
    </row>
    <row r="481" spans="1:7">
      <c r="A481" s="4"/>
      <c r="B481" s="4"/>
      <c r="C481" s="16" t="s">
        <v>3</v>
      </c>
      <c r="D481" s="1224" t="s">
        <v>423</v>
      </c>
      <c r="E481" s="1225"/>
      <c r="F481" s="1225"/>
      <c r="G481" s="1225"/>
    </row>
    <row r="482" spans="1:7">
      <c r="A482" s="4"/>
      <c r="B482" s="4"/>
      <c r="C482" s="1226" t="s">
        <v>4</v>
      </c>
      <c r="D482" s="1227"/>
      <c r="E482" s="1227"/>
      <c r="F482" s="1227"/>
      <c r="G482" s="1227"/>
    </row>
    <row r="483" spans="1:7">
      <c r="A483" s="4"/>
      <c r="B483" s="4"/>
      <c r="C483" s="1228" t="s">
        <v>786</v>
      </c>
      <c r="D483" s="1229"/>
      <c r="E483" s="1229"/>
      <c r="F483" s="1229"/>
      <c r="G483" s="1229"/>
    </row>
    <row r="484" spans="1:7">
      <c r="A484" s="4"/>
      <c r="B484" s="4"/>
      <c r="C484" s="8" t="s">
        <v>5</v>
      </c>
      <c r="D484" s="1230" t="s">
        <v>785</v>
      </c>
      <c r="E484" s="1231"/>
      <c r="F484" s="1231"/>
      <c r="G484" s="1231"/>
    </row>
    <row r="485" spans="1:7" ht="22.5">
      <c r="A485" s="4"/>
      <c r="B485" s="4"/>
      <c r="C485" s="7" t="s">
        <v>6</v>
      </c>
      <c r="D485" s="37">
        <v>2021</v>
      </c>
      <c r="E485" s="37">
        <v>2022</v>
      </c>
      <c r="F485" s="37">
        <v>2023</v>
      </c>
      <c r="G485" s="37">
        <v>2024</v>
      </c>
    </row>
    <row r="486" spans="1:7">
      <c r="A486" s="4"/>
      <c r="B486" s="4"/>
      <c r="C486" s="15"/>
      <c r="D486" s="38" t="s">
        <v>7</v>
      </c>
      <c r="E486" s="38" t="s">
        <v>8</v>
      </c>
      <c r="F486" s="38" t="s">
        <v>8</v>
      </c>
      <c r="G486" s="38" t="s">
        <v>8</v>
      </c>
    </row>
    <row r="487" spans="1:7">
      <c r="A487" s="4"/>
      <c r="B487" s="4"/>
      <c r="C487" s="7" t="s">
        <v>178</v>
      </c>
      <c r="D487" s="39" t="s">
        <v>784</v>
      </c>
      <c r="E487" s="39" t="s">
        <v>778</v>
      </c>
      <c r="F487" s="39" t="s">
        <v>783</v>
      </c>
      <c r="G487" s="39" t="s">
        <v>782</v>
      </c>
    </row>
    <row r="488" spans="1:7">
      <c r="A488" s="4"/>
      <c r="B488" s="4"/>
      <c r="C488" s="8" t="s">
        <v>235</v>
      </c>
      <c r="D488" s="1230" t="s">
        <v>360</v>
      </c>
      <c r="E488" s="1231"/>
      <c r="F488" s="1231"/>
      <c r="G488" s="1231"/>
    </row>
    <row r="489" spans="1:7">
      <c r="A489" s="4"/>
      <c r="B489" s="4"/>
      <c r="C489" s="7" t="s">
        <v>405</v>
      </c>
      <c r="D489" s="37">
        <v>2021</v>
      </c>
      <c r="E489" s="37">
        <v>2022</v>
      </c>
      <c r="F489" s="37">
        <v>2023</v>
      </c>
      <c r="G489" s="37">
        <v>2024</v>
      </c>
    </row>
    <row r="490" spans="1:7">
      <c r="A490" s="4"/>
      <c r="B490" s="4"/>
      <c r="C490" s="15"/>
      <c r="D490" s="38" t="s">
        <v>7</v>
      </c>
      <c r="E490" s="38" t="s">
        <v>8</v>
      </c>
      <c r="F490" s="38" t="s">
        <v>8</v>
      </c>
      <c r="G490" s="38" t="s">
        <v>8</v>
      </c>
    </row>
    <row r="491" spans="1:7">
      <c r="A491" s="4"/>
      <c r="B491" s="4"/>
      <c r="C491" s="7" t="s">
        <v>179</v>
      </c>
      <c r="D491" s="39" t="s">
        <v>781</v>
      </c>
      <c r="E491" s="39" t="s">
        <v>780</v>
      </c>
      <c r="F491" s="39" t="s">
        <v>779</v>
      </c>
      <c r="G491" s="39" t="s">
        <v>778</v>
      </c>
    </row>
    <row r="492" spans="1:7">
      <c r="A492" s="4"/>
      <c r="B492" s="4"/>
      <c r="C492" s="7" t="s">
        <v>777</v>
      </c>
      <c r="D492" s="39" t="s">
        <v>308</v>
      </c>
      <c r="E492" s="39" t="s">
        <v>683</v>
      </c>
      <c r="F492" s="39" t="s">
        <v>776</v>
      </c>
      <c r="G492" s="39" t="s">
        <v>475</v>
      </c>
    </row>
    <row r="493" spans="1:7">
      <c r="A493" s="4"/>
      <c r="B493" s="4"/>
      <c r="C493" s="1222" t="s">
        <v>273</v>
      </c>
      <c r="D493" s="1223"/>
      <c r="E493" s="1223"/>
      <c r="F493" s="1223"/>
      <c r="G493" s="1223"/>
    </row>
    <row r="494" spans="1:7">
      <c r="A494" s="4"/>
      <c r="B494" s="4"/>
      <c r="C494" s="36" t="s">
        <v>775</v>
      </c>
      <c r="D494" s="1222" t="s">
        <v>774</v>
      </c>
      <c r="E494" s="1223"/>
      <c r="F494" s="1223"/>
      <c r="G494" s="1223"/>
    </row>
    <row r="495" spans="1:7">
      <c r="A495" s="4"/>
      <c r="B495" s="4"/>
      <c r="C495" s="14" t="s">
        <v>393</v>
      </c>
      <c r="D495" s="1232" t="s">
        <v>773</v>
      </c>
      <c r="E495" s="1233"/>
      <c r="F495" s="1233"/>
      <c r="G495" s="1233"/>
    </row>
    <row r="496" spans="1:7">
      <c r="A496" s="4"/>
      <c r="B496" s="4"/>
      <c r="C496" s="47" t="s">
        <v>392</v>
      </c>
      <c r="D496" s="1234" t="s">
        <v>180</v>
      </c>
      <c r="E496" s="1235"/>
      <c r="F496" s="1235"/>
      <c r="G496" s="1235"/>
    </row>
    <row r="497" spans="1:7">
      <c r="A497" s="4"/>
      <c r="B497" s="4"/>
      <c r="C497" s="47" t="s">
        <v>15</v>
      </c>
      <c r="D497" s="1234" t="s">
        <v>181</v>
      </c>
      <c r="E497" s="1235"/>
      <c r="F497" s="1235"/>
      <c r="G497" s="1235"/>
    </row>
    <row r="498" spans="1:7">
      <c r="A498" s="4"/>
      <c r="B498" s="4"/>
      <c r="C498" s="13"/>
      <c r="D498" s="40">
        <v>2021</v>
      </c>
      <c r="E498" s="40">
        <v>2022</v>
      </c>
      <c r="F498" s="40">
        <v>2023</v>
      </c>
      <c r="G498" s="40">
        <v>2024</v>
      </c>
    </row>
    <row r="499" spans="1:7">
      <c r="A499" s="4"/>
      <c r="B499" s="4"/>
      <c r="C499" s="12"/>
      <c r="D499" s="41" t="s">
        <v>7</v>
      </c>
      <c r="E499" s="41" t="s">
        <v>8</v>
      </c>
      <c r="F499" s="41" t="s">
        <v>8</v>
      </c>
      <c r="G499" s="41" t="s">
        <v>8</v>
      </c>
    </row>
    <row r="500" spans="1:7">
      <c r="A500" s="4"/>
      <c r="B500" s="4"/>
      <c r="C500" s="7" t="s">
        <v>16</v>
      </c>
      <c r="D500" s="39" t="s">
        <v>772</v>
      </c>
      <c r="E500" s="39" t="s">
        <v>772</v>
      </c>
      <c r="F500" s="39" t="s">
        <v>772</v>
      </c>
      <c r="G500" s="39" t="s">
        <v>772</v>
      </c>
    </row>
    <row r="501" spans="1:7">
      <c r="A501" s="4"/>
      <c r="B501" s="4"/>
      <c r="C501" s="7" t="s">
        <v>506</v>
      </c>
      <c r="D501" s="39" t="s">
        <v>771</v>
      </c>
      <c r="E501" s="39" t="s">
        <v>770</v>
      </c>
      <c r="F501" s="39" t="s">
        <v>829</v>
      </c>
      <c r="G501" s="39" t="s">
        <v>829</v>
      </c>
    </row>
    <row r="502" spans="1:7">
      <c r="A502" s="4"/>
      <c r="B502" s="4"/>
      <c r="C502" s="7" t="s">
        <v>504</v>
      </c>
      <c r="D502" s="39" t="s">
        <v>769</v>
      </c>
      <c r="E502" s="39" t="s">
        <v>768</v>
      </c>
      <c r="F502" s="39" t="s">
        <v>828</v>
      </c>
      <c r="G502" s="39" t="s">
        <v>828</v>
      </c>
    </row>
    <row r="503" spans="1:7">
      <c r="A503" s="4"/>
      <c r="B503" s="4"/>
      <c r="C503" s="7" t="s">
        <v>388</v>
      </c>
      <c r="D503" s="39" t="s">
        <v>361</v>
      </c>
      <c r="E503" s="39" t="s">
        <v>385</v>
      </c>
      <c r="F503" s="39" t="s">
        <v>385</v>
      </c>
      <c r="G503" s="39" t="s">
        <v>385</v>
      </c>
    </row>
    <row r="504" spans="1:7">
      <c r="A504" s="4"/>
      <c r="B504" s="4"/>
      <c r="C504" s="7" t="s">
        <v>387</v>
      </c>
      <c r="D504" s="39" t="s">
        <v>361</v>
      </c>
      <c r="E504" s="39" t="s">
        <v>767</v>
      </c>
      <c r="F504" s="39" t="s">
        <v>2050</v>
      </c>
      <c r="G504" s="39" t="s">
        <v>385</v>
      </c>
    </row>
    <row r="505" spans="1:7">
      <c r="A505" s="4"/>
      <c r="B505" s="4"/>
      <c r="C505" s="7" t="s">
        <v>22</v>
      </c>
      <c r="D505" s="39" t="s">
        <v>361</v>
      </c>
      <c r="E505" s="39" t="s">
        <v>767</v>
      </c>
      <c r="F505" s="39" t="s">
        <v>2050</v>
      </c>
      <c r="G505" s="39" t="s">
        <v>385</v>
      </c>
    </row>
    <row r="506" spans="1:7">
      <c r="A506" s="4"/>
      <c r="B506" s="4"/>
      <c r="C506" s="1236" t="s">
        <v>384</v>
      </c>
      <c r="D506" s="1237"/>
      <c r="E506" s="1237"/>
      <c r="F506" s="1237"/>
      <c r="G506" s="1237"/>
    </row>
    <row r="507" spans="1:7">
      <c r="A507" s="4"/>
      <c r="B507" s="4"/>
      <c r="C507" s="13"/>
      <c r="D507" s="40">
        <v>2021</v>
      </c>
      <c r="E507" s="40">
        <v>2022</v>
      </c>
      <c r="F507" s="40">
        <v>2023</v>
      </c>
      <c r="G507" s="40">
        <v>2024</v>
      </c>
    </row>
    <row r="508" spans="1:7">
      <c r="A508" s="4"/>
      <c r="B508" s="4"/>
      <c r="C508" s="12"/>
      <c r="D508" s="41" t="s">
        <v>7</v>
      </c>
      <c r="E508" s="41" t="s">
        <v>8</v>
      </c>
      <c r="F508" s="41" t="s">
        <v>8</v>
      </c>
      <c r="G508" s="41" t="s">
        <v>8</v>
      </c>
    </row>
    <row r="509" spans="1:7">
      <c r="A509" s="4"/>
      <c r="B509" s="4"/>
      <c r="C509" s="11" t="s">
        <v>381</v>
      </c>
      <c r="D509" s="42">
        <v>0</v>
      </c>
      <c r="E509" s="42">
        <v>0</v>
      </c>
      <c r="F509" s="42">
        <v>0</v>
      </c>
      <c r="G509" s="42">
        <v>0</v>
      </c>
    </row>
    <row r="510" spans="1:7">
      <c r="A510" s="4"/>
      <c r="B510" s="4"/>
      <c r="C510" s="11" t="s">
        <v>370</v>
      </c>
      <c r="D510" s="42">
        <v>0</v>
      </c>
      <c r="E510" s="42">
        <v>0</v>
      </c>
      <c r="F510" s="42">
        <v>0</v>
      </c>
      <c r="G510" s="42">
        <v>0</v>
      </c>
    </row>
    <row r="511" spans="1:7">
      <c r="A511" s="4"/>
      <c r="B511" s="4"/>
      <c r="C511" s="11" t="s">
        <v>374</v>
      </c>
      <c r="D511" s="42">
        <v>0</v>
      </c>
      <c r="E511" s="42">
        <v>0</v>
      </c>
      <c r="F511" s="42">
        <v>0</v>
      </c>
      <c r="G511" s="42">
        <v>0</v>
      </c>
    </row>
    <row r="512" spans="1:7">
      <c r="A512" s="4"/>
      <c r="B512" s="4"/>
      <c r="C512" s="11" t="s">
        <v>380</v>
      </c>
      <c r="D512" s="42">
        <v>0</v>
      </c>
      <c r="E512" s="42">
        <v>0</v>
      </c>
      <c r="F512" s="42">
        <v>0</v>
      </c>
      <c r="G512" s="42">
        <v>0</v>
      </c>
    </row>
    <row r="513" spans="1:7">
      <c r="A513" s="4"/>
      <c r="B513" s="4"/>
      <c r="C513" s="11" t="s">
        <v>370</v>
      </c>
      <c r="D513" s="42">
        <v>0</v>
      </c>
      <c r="E513" s="42">
        <v>0</v>
      </c>
      <c r="F513" s="42">
        <v>0</v>
      </c>
      <c r="G513" s="42">
        <v>0</v>
      </c>
    </row>
    <row r="514" spans="1:7">
      <c r="A514" s="4"/>
      <c r="B514" s="4"/>
      <c r="C514" s="11" t="s">
        <v>374</v>
      </c>
      <c r="D514" s="42">
        <v>0</v>
      </c>
      <c r="E514" s="42">
        <v>0</v>
      </c>
      <c r="F514" s="42">
        <v>0</v>
      </c>
      <c r="G514" s="42">
        <v>0</v>
      </c>
    </row>
    <row r="515" spans="1:7">
      <c r="A515" s="4"/>
      <c r="B515" s="4"/>
      <c r="C515" s="11" t="s">
        <v>379</v>
      </c>
      <c r="D515" s="42">
        <v>0</v>
      </c>
      <c r="E515" s="42">
        <v>0</v>
      </c>
      <c r="F515" s="42">
        <v>0</v>
      </c>
      <c r="G515" s="42">
        <v>0</v>
      </c>
    </row>
    <row r="516" spans="1:7">
      <c r="A516" s="4"/>
      <c r="B516" s="4"/>
      <c r="C516" s="11" t="s">
        <v>370</v>
      </c>
      <c r="D516" s="42">
        <v>0</v>
      </c>
      <c r="E516" s="42">
        <v>0</v>
      </c>
      <c r="F516" s="42">
        <v>0</v>
      </c>
      <c r="G516" s="42">
        <v>0</v>
      </c>
    </row>
    <row r="517" spans="1:7">
      <c r="A517" s="4"/>
      <c r="B517" s="4"/>
      <c r="C517" s="11" t="s">
        <v>374</v>
      </c>
      <c r="D517" s="42">
        <v>0</v>
      </c>
      <c r="E517" s="42">
        <v>0</v>
      </c>
      <c r="F517" s="42">
        <v>0</v>
      </c>
      <c r="G517" s="42">
        <v>0</v>
      </c>
    </row>
    <row r="518" spans="1:7">
      <c r="A518" s="4"/>
      <c r="B518" s="4"/>
      <c r="C518" s="11" t="s">
        <v>378</v>
      </c>
      <c r="D518" s="42">
        <v>0</v>
      </c>
      <c r="E518" s="42">
        <v>0</v>
      </c>
      <c r="F518" s="42">
        <v>0</v>
      </c>
      <c r="G518" s="42">
        <v>0</v>
      </c>
    </row>
    <row r="519" spans="1:7">
      <c r="A519" s="4"/>
      <c r="B519" s="4"/>
      <c r="C519" s="11" t="s">
        <v>370</v>
      </c>
      <c r="D519" s="42">
        <v>0</v>
      </c>
      <c r="E519" s="42">
        <v>0</v>
      </c>
      <c r="F519" s="42">
        <v>0</v>
      </c>
      <c r="G519" s="42">
        <v>0</v>
      </c>
    </row>
    <row r="520" spans="1:7">
      <c r="A520" s="4"/>
      <c r="B520" s="4"/>
      <c r="C520" s="11" t="s">
        <v>374</v>
      </c>
      <c r="D520" s="42">
        <v>0</v>
      </c>
      <c r="E520" s="42">
        <v>0</v>
      </c>
      <c r="F520" s="42">
        <v>0</v>
      </c>
      <c r="G520" s="42">
        <v>0</v>
      </c>
    </row>
    <row r="521" spans="1:7">
      <c r="A521" s="4"/>
      <c r="B521" s="4"/>
      <c r="C521" s="11" t="s">
        <v>383</v>
      </c>
      <c r="D521" s="42">
        <v>216000000</v>
      </c>
      <c r="E521" s="42">
        <v>197600000</v>
      </c>
      <c r="F521" s="42">
        <v>190000000</v>
      </c>
      <c r="G521" s="42">
        <v>190000000</v>
      </c>
    </row>
    <row r="522" spans="1:7">
      <c r="A522" s="4"/>
      <c r="B522" s="4"/>
      <c r="C522" s="11" t="s">
        <v>370</v>
      </c>
      <c r="D522" s="42">
        <v>216000000</v>
      </c>
      <c r="E522" s="42">
        <v>197600000</v>
      </c>
      <c r="F522" s="42">
        <v>190000000</v>
      </c>
      <c r="G522" s="42">
        <v>190000000</v>
      </c>
    </row>
    <row r="523" spans="1:7">
      <c r="A523" s="4"/>
      <c r="B523" s="4"/>
      <c r="C523" s="11" t="s">
        <v>374</v>
      </c>
      <c r="D523" s="42">
        <v>0</v>
      </c>
      <c r="E523" s="42">
        <v>0</v>
      </c>
      <c r="F523" s="42">
        <v>0</v>
      </c>
      <c r="G523" s="42">
        <v>0</v>
      </c>
    </row>
    <row r="524" spans="1:7">
      <c r="A524" s="4"/>
      <c r="B524" s="4"/>
      <c r="C524" s="11" t="s">
        <v>376</v>
      </c>
      <c r="D524" s="42">
        <v>0</v>
      </c>
      <c r="E524" s="42">
        <v>0</v>
      </c>
      <c r="F524" s="42">
        <v>0</v>
      </c>
      <c r="G524" s="42">
        <v>0</v>
      </c>
    </row>
    <row r="525" spans="1:7">
      <c r="A525" s="4"/>
      <c r="B525" s="4"/>
      <c r="C525" s="11" t="s">
        <v>370</v>
      </c>
      <c r="D525" s="42">
        <v>0</v>
      </c>
      <c r="E525" s="42">
        <v>0</v>
      </c>
      <c r="F525" s="42">
        <v>0</v>
      </c>
      <c r="G525" s="42">
        <v>0</v>
      </c>
    </row>
    <row r="526" spans="1:7">
      <c r="A526" s="4"/>
      <c r="B526" s="4"/>
      <c r="C526" s="11" t="s">
        <v>374</v>
      </c>
      <c r="D526" s="42">
        <v>0</v>
      </c>
      <c r="E526" s="42">
        <v>0</v>
      </c>
      <c r="F526" s="42">
        <v>0</v>
      </c>
      <c r="G526" s="42">
        <v>0</v>
      </c>
    </row>
    <row r="527" spans="1:7">
      <c r="A527" s="4"/>
      <c r="B527" s="4"/>
      <c r="C527" s="11" t="s">
        <v>375</v>
      </c>
      <c r="D527" s="42">
        <v>0</v>
      </c>
      <c r="E527" s="42">
        <v>0</v>
      </c>
      <c r="F527" s="42">
        <v>0</v>
      </c>
      <c r="G527" s="42">
        <v>0</v>
      </c>
    </row>
    <row r="528" spans="1:7">
      <c r="A528" s="4"/>
      <c r="B528" s="4"/>
      <c r="C528" s="11" t="s">
        <v>370</v>
      </c>
      <c r="D528" s="42">
        <v>0</v>
      </c>
      <c r="E528" s="42">
        <v>0</v>
      </c>
      <c r="F528" s="42">
        <v>0</v>
      </c>
      <c r="G528" s="42">
        <v>0</v>
      </c>
    </row>
    <row r="529" spans="1:7">
      <c r="A529" s="4"/>
      <c r="B529" s="4"/>
      <c r="C529" s="11" t="s">
        <v>374</v>
      </c>
      <c r="D529" s="42">
        <v>0</v>
      </c>
      <c r="E529" s="42">
        <v>0</v>
      </c>
      <c r="F529" s="42">
        <v>0</v>
      </c>
      <c r="G529" s="42">
        <v>0</v>
      </c>
    </row>
    <row r="530" spans="1:7">
      <c r="A530" s="4"/>
      <c r="B530" s="4"/>
      <c r="C530" s="11" t="s">
        <v>373</v>
      </c>
      <c r="D530" s="42">
        <v>0</v>
      </c>
      <c r="E530" s="42">
        <v>0</v>
      </c>
      <c r="F530" s="42">
        <v>0</v>
      </c>
      <c r="G530" s="42">
        <v>0</v>
      </c>
    </row>
    <row r="531" spans="1:7">
      <c r="A531" s="4"/>
      <c r="B531" s="4"/>
      <c r="C531" s="11" t="s">
        <v>370</v>
      </c>
      <c r="D531" s="42">
        <v>0</v>
      </c>
      <c r="E531" s="42">
        <v>0</v>
      </c>
      <c r="F531" s="42">
        <v>0</v>
      </c>
      <c r="G531" s="42">
        <v>0</v>
      </c>
    </row>
    <row r="532" spans="1:7">
      <c r="A532" s="4"/>
      <c r="B532" s="4"/>
      <c r="C532" s="11" t="s">
        <v>369</v>
      </c>
      <c r="D532" s="42">
        <v>0</v>
      </c>
      <c r="E532" s="42">
        <v>0</v>
      </c>
      <c r="F532" s="42">
        <v>0</v>
      </c>
      <c r="G532" s="42">
        <v>0</v>
      </c>
    </row>
    <row r="533" spans="1:7">
      <c r="A533" s="4"/>
      <c r="B533" s="4"/>
      <c r="C533" s="11" t="s">
        <v>368</v>
      </c>
      <c r="D533" s="42">
        <v>0</v>
      </c>
      <c r="E533" s="42">
        <v>0</v>
      </c>
      <c r="F533" s="42">
        <v>0</v>
      </c>
      <c r="G533" s="42">
        <v>0</v>
      </c>
    </row>
    <row r="534" spans="1:7">
      <c r="A534" s="4"/>
      <c r="B534" s="4"/>
      <c r="C534" s="11" t="s">
        <v>367</v>
      </c>
      <c r="D534" s="42">
        <v>0</v>
      </c>
      <c r="E534" s="42">
        <v>0</v>
      </c>
      <c r="F534" s="42">
        <v>0</v>
      </c>
      <c r="G534" s="42">
        <v>0</v>
      </c>
    </row>
    <row r="535" spans="1:7">
      <c r="A535" s="4"/>
      <c r="B535" s="4"/>
      <c r="C535" s="11" t="s">
        <v>366</v>
      </c>
      <c r="D535" s="42">
        <v>0</v>
      </c>
      <c r="E535" s="42">
        <v>0</v>
      </c>
      <c r="F535" s="42">
        <v>0</v>
      </c>
      <c r="G535" s="42">
        <v>0</v>
      </c>
    </row>
    <row r="536" spans="1:7">
      <c r="A536" s="4"/>
      <c r="B536" s="4"/>
      <c r="C536" s="11" t="s">
        <v>372</v>
      </c>
      <c r="D536" s="42">
        <v>0</v>
      </c>
      <c r="E536" s="42">
        <v>0</v>
      </c>
      <c r="F536" s="42">
        <v>0</v>
      </c>
      <c r="G536" s="42">
        <v>0</v>
      </c>
    </row>
    <row r="537" spans="1:7">
      <c r="A537" s="4"/>
      <c r="B537" s="4"/>
      <c r="C537" s="11" t="s">
        <v>370</v>
      </c>
      <c r="D537" s="42">
        <v>0</v>
      </c>
      <c r="E537" s="42">
        <v>0</v>
      </c>
      <c r="F537" s="42">
        <v>0</v>
      </c>
      <c r="G537" s="42">
        <v>0</v>
      </c>
    </row>
    <row r="538" spans="1:7">
      <c r="A538" s="4"/>
      <c r="B538" s="4"/>
      <c r="C538" s="11" t="s">
        <v>369</v>
      </c>
      <c r="D538" s="42">
        <v>0</v>
      </c>
      <c r="E538" s="42">
        <v>0</v>
      </c>
      <c r="F538" s="42">
        <v>0</v>
      </c>
      <c r="G538" s="42">
        <v>0</v>
      </c>
    </row>
    <row r="539" spans="1:7">
      <c r="A539" s="4"/>
      <c r="B539" s="4"/>
      <c r="C539" s="11" t="s">
        <v>368</v>
      </c>
      <c r="D539" s="42">
        <v>0</v>
      </c>
      <c r="E539" s="42">
        <v>0</v>
      </c>
      <c r="F539" s="42">
        <v>0</v>
      </c>
      <c r="G539" s="42">
        <v>0</v>
      </c>
    </row>
    <row r="540" spans="1:7">
      <c r="A540" s="4"/>
      <c r="B540" s="4"/>
      <c r="C540" s="11" t="s">
        <v>367</v>
      </c>
      <c r="D540" s="42">
        <v>0</v>
      </c>
      <c r="E540" s="42">
        <v>0</v>
      </c>
      <c r="F540" s="42">
        <v>0</v>
      </c>
      <c r="G540" s="42">
        <v>0</v>
      </c>
    </row>
    <row r="541" spans="1:7">
      <c r="A541" s="4"/>
      <c r="B541" s="4"/>
      <c r="C541" s="11" t="s">
        <v>366</v>
      </c>
      <c r="D541" s="42">
        <v>0</v>
      </c>
      <c r="E541" s="42">
        <v>0</v>
      </c>
      <c r="F541" s="42">
        <v>0</v>
      </c>
      <c r="G541" s="42">
        <v>0</v>
      </c>
    </row>
    <row r="542" spans="1:7">
      <c r="A542" s="4"/>
      <c r="B542" s="4"/>
      <c r="C542" s="11" t="s">
        <v>371</v>
      </c>
      <c r="D542" s="42">
        <v>0</v>
      </c>
      <c r="E542" s="42">
        <v>0</v>
      </c>
      <c r="F542" s="42">
        <v>0</v>
      </c>
      <c r="G542" s="42">
        <v>0</v>
      </c>
    </row>
    <row r="543" spans="1:7">
      <c r="A543" s="4"/>
      <c r="B543" s="4"/>
      <c r="C543" s="11" t="s">
        <v>370</v>
      </c>
      <c r="D543" s="42">
        <v>0</v>
      </c>
      <c r="E543" s="42">
        <v>0</v>
      </c>
      <c r="F543" s="42">
        <v>0</v>
      </c>
      <c r="G543" s="42">
        <v>0</v>
      </c>
    </row>
    <row r="544" spans="1:7">
      <c r="A544" s="4"/>
      <c r="B544" s="4"/>
      <c r="C544" s="11" t="s">
        <v>369</v>
      </c>
      <c r="D544" s="42">
        <v>0</v>
      </c>
      <c r="E544" s="42">
        <v>0</v>
      </c>
      <c r="F544" s="42">
        <v>0</v>
      </c>
      <c r="G544" s="42">
        <v>0</v>
      </c>
    </row>
    <row r="545" spans="1:7">
      <c r="A545" s="4"/>
      <c r="B545" s="4"/>
      <c r="C545" s="11" t="s">
        <v>368</v>
      </c>
      <c r="D545" s="42">
        <v>0</v>
      </c>
      <c r="E545" s="42">
        <v>0</v>
      </c>
      <c r="F545" s="42">
        <v>0</v>
      </c>
      <c r="G545" s="42">
        <v>0</v>
      </c>
    </row>
    <row r="546" spans="1:7">
      <c r="A546" s="4"/>
      <c r="B546" s="4"/>
      <c r="C546" s="11" t="s">
        <v>367</v>
      </c>
      <c r="D546" s="42">
        <v>0</v>
      </c>
      <c r="E546" s="42">
        <v>0</v>
      </c>
      <c r="F546" s="42">
        <v>0</v>
      </c>
      <c r="G546" s="42">
        <v>0</v>
      </c>
    </row>
    <row r="547" spans="1:7">
      <c r="A547" s="4"/>
      <c r="B547" s="4"/>
      <c r="C547" s="11" t="s">
        <v>366</v>
      </c>
      <c r="D547" s="42">
        <v>0</v>
      </c>
      <c r="E547" s="42">
        <v>0</v>
      </c>
      <c r="F547" s="42">
        <v>0</v>
      </c>
      <c r="G547" s="42">
        <v>0</v>
      </c>
    </row>
    <row r="548" spans="1:7">
      <c r="A548" s="4"/>
      <c r="B548" s="4"/>
      <c r="C548" s="11" t="s">
        <v>365</v>
      </c>
      <c r="D548" s="42">
        <v>0</v>
      </c>
      <c r="E548" s="42">
        <v>0</v>
      </c>
      <c r="F548" s="42">
        <v>0</v>
      </c>
      <c r="G548" s="42">
        <v>0</v>
      </c>
    </row>
    <row r="549" spans="1:7">
      <c r="A549" s="4"/>
      <c r="B549" s="4"/>
      <c r="C549" s="11" t="s">
        <v>364</v>
      </c>
      <c r="D549" s="42">
        <v>0</v>
      </c>
      <c r="E549" s="42">
        <v>0</v>
      </c>
      <c r="F549" s="42">
        <v>0</v>
      </c>
      <c r="G549" s="42">
        <v>0</v>
      </c>
    </row>
    <row r="550" spans="1:7">
      <c r="A550" s="4"/>
      <c r="B550" s="4"/>
      <c r="C550" s="10" t="s">
        <v>147</v>
      </c>
      <c r="D550" s="42">
        <v>216000000</v>
      </c>
      <c r="E550" s="42">
        <v>197600000</v>
      </c>
      <c r="F550" s="42">
        <v>190000000</v>
      </c>
      <c r="G550" s="42">
        <v>190000000</v>
      </c>
    </row>
    <row r="551" spans="1:7">
      <c r="A551" s="4"/>
      <c r="B551" s="4"/>
      <c r="C551" s="9" t="s">
        <v>361</v>
      </c>
      <c r="D551" s="44" t="s">
        <v>361</v>
      </c>
      <c r="E551" s="44" t="s">
        <v>361</v>
      </c>
      <c r="F551" s="44" t="s">
        <v>361</v>
      </c>
      <c r="G551" s="44" t="s">
        <v>361</v>
      </c>
    </row>
    <row r="552" spans="1:7">
      <c r="A552" s="4"/>
      <c r="B552" s="4"/>
      <c r="C552" s="8" t="s">
        <v>382</v>
      </c>
      <c r="D552" s="45">
        <v>266000000</v>
      </c>
      <c r="E552" s="45">
        <v>197600000</v>
      </c>
      <c r="F552" s="45">
        <v>190000000</v>
      </c>
      <c r="G552" s="45">
        <v>190000000</v>
      </c>
    </row>
    <row r="553" spans="1:7">
      <c r="A553" s="4"/>
      <c r="B553" s="4"/>
      <c r="C553" s="7" t="s">
        <v>381</v>
      </c>
      <c r="D553" s="43">
        <v>0</v>
      </c>
      <c r="E553" s="43">
        <v>0</v>
      </c>
      <c r="F553" s="43">
        <v>0</v>
      </c>
      <c r="G553" s="43">
        <v>0</v>
      </c>
    </row>
    <row r="554" spans="1:7">
      <c r="A554" s="4"/>
      <c r="B554" s="4"/>
      <c r="C554" s="7" t="s">
        <v>370</v>
      </c>
      <c r="D554" s="43">
        <v>0</v>
      </c>
      <c r="E554" s="43">
        <v>0</v>
      </c>
      <c r="F554" s="43">
        <v>0</v>
      </c>
      <c r="G554" s="43">
        <v>0</v>
      </c>
    </row>
    <row r="555" spans="1:7">
      <c r="A555" s="4"/>
      <c r="B555" s="4"/>
      <c r="C555" s="7" t="s">
        <v>374</v>
      </c>
      <c r="D555" s="43">
        <v>0</v>
      </c>
      <c r="E555" s="43">
        <v>0</v>
      </c>
      <c r="F555" s="43">
        <v>0</v>
      </c>
      <c r="G555" s="43">
        <v>0</v>
      </c>
    </row>
    <row r="556" spans="1:7">
      <c r="A556" s="4"/>
      <c r="B556" s="4"/>
      <c r="C556" s="7" t="s">
        <v>380</v>
      </c>
      <c r="D556" s="43">
        <v>0</v>
      </c>
      <c r="E556" s="43">
        <v>0</v>
      </c>
      <c r="F556" s="43">
        <v>0</v>
      </c>
      <c r="G556" s="43">
        <v>0</v>
      </c>
    </row>
    <row r="557" spans="1:7">
      <c r="A557" s="4"/>
      <c r="B557" s="4"/>
      <c r="C557" s="7" t="s">
        <v>370</v>
      </c>
      <c r="D557" s="43">
        <v>0</v>
      </c>
      <c r="E557" s="43">
        <v>0</v>
      </c>
      <c r="F557" s="43">
        <v>0</v>
      </c>
      <c r="G557" s="43">
        <v>0</v>
      </c>
    </row>
    <row r="558" spans="1:7">
      <c r="A558" s="4"/>
      <c r="B558" s="4"/>
      <c r="C558" s="7" t="s">
        <v>374</v>
      </c>
      <c r="D558" s="43">
        <v>0</v>
      </c>
      <c r="E558" s="43">
        <v>0</v>
      </c>
      <c r="F558" s="43">
        <v>0</v>
      </c>
      <c r="G558" s="43">
        <v>0</v>
      </c>
    </row>
    <row r="559" spans="1:7">
      <c r="A559" s="4"/>
      <c r="B559" s="4"/>
      <c r="C559" s="7" t="s">
        <v>379</v>
      </c>
      <c r="D559" s="43">
        <v>0</v>
      </c>
      <c r="E559" s="43">
        <v>0</v>
      </c>
      <c r="F559" s="43">
        <v>0</v>
      </c>
      <c r="G559" s="43">
        <v>0</v>
      </c>
    </row>
    <row r="560" spans="1:7">
      <c r="A560" s="4"/>
      <c r="B560" s="4"/>
      <c r="C560" s="7" t="s">
        <v>370</v>
      </c>
      <c r="D560" s="43">
        <v>0</v>
      </c>
      <c r="E560" s="43">
        <v>0</v>
      </c>
      <c r="F560" s="43">
        <v>0</v>
      </c>
      <c r="G560" s="43">
        <v>0</v>
      </c>
    </row>
    <row r="561" spans="1:7">
      <c r="A561" s="4"/>
      <c r="B561" s="4"/>
      <c r="C561" s="7" t="s">
        <v>374</v>
      </c>
      <c r="D561" s="43">
        <v>0</v>
      </c>
      <c r="E561" s="43">
        <v>0</v>
      </c>
      <c r="F561" s="43">
        <v>0</v>
      </c>
      <c r="G561" s="43">
        <v>0</v>
      </c>
    </row>
    <row r="562" spans="1:7">
      <c r="A562" s="4"/>
      <c r="B562" s="4"/>
      <c r="C562" s="7" t="s">
        <v>378</v>
      </c>
      <c r="D562" s="43">
        <v>0</v>
      </c>
      <c r="E562" s="43">
        <v>0</v>
      </c>
      <c r="F562" s="43">
        <v>0</v>
      </c>
      <c r="G562" s="43">
        <v>0</v>
      </c>
    </row>
    <row r="563" spans="1:7">
      <c r="A563" s="4"/>
      <c r="B563" s="4"/>
      <c r="C563" s="7" t="s">
        <v>370</v>
      </c>
      <c r="D563" s="43">
        <v>0</v>
      </c>
      <c r="E563" s="43">
        <v>0</v>
      </c>
      <c r="F563" s="43">
        <v>0</v>
      </c>
      <c r="G563" s="43">
        <v>0</v>
      </c>
    </row>
    <row r="564" spans="1:7">
      <c r="A564" s="4"/>
      <c r="B564" s="4"/>
      <c r="C564" s="7" t="s">
        <v>374</v>
      </c>
      <c r="D564" s="43">
        <v>0</v>
      </c>
      <c r="E564" s="43">
        <v>0</v>
      </c>
      <c r="F564" s="43">
        <v>0</v>
      </c>
      <c r="G564" s="43">
        <v>0</v>
      </c>
    </row>
    <row r="565" spans="1:7">
      <c r="A565" s="4"/>
      <c r="B565" s="4"/>
      <c r="C565" s="7" t="s">
        <v>377</v>
      </c>
      <c r="D565" s="46">
        <v>216000000</v>
      </c>
      <c r="E565" s="46">
        <v>197600000</v>
      </c>
      <c r="F565" s="46">
        <v>190000000</v>
      </c>
      <c r="G565" s="46">
        <v>190000000</v>
      </c>
    </row>
    <row r="566" spans="1:7">
      <c r="A566" s="4"/>
      <c r="B566" s="4"/>
      <c r="C566" s="7" t="s">
        <v>370</v>
      </c>
      <c r="D566" s="43">
        <v>216000000</v>
      </c>
      <c r="E566" s="43">
        <v>197600000</v>
      </c>
      <c r="F566" s="43">
        <v>190000000</v>
      </c>
      <c r="G566" s="43">
        <v>190000000</v>
      </c>
    </row>
    <row r="567" spans="1:7">
      <c r="A567" s="4"/>
      <c r="B567" s="4"/>
      <c r="C567" s="7" t="s">
        <v>374</v>
      </c>
      <c r="D567" s="43">
        <v>0</v>
      </c>
      <c r="E567" s="43">
        <v>0</v>
      </c>
      <c r="F567" s="43">
        <v>0</v>
      </c>
      <c r="G567" s="43">
        <v>0</v>
      </c>
    </row>
    <row r="568" spans="1:7">
      <c r="A568" s="4"/>
      <c r="B568" s="4"/>
      <c r="C568" s="7" t="s">
        <v>376</v>
      </c>
      <c r="D568" s="43">
        <v>0</v>
      </c>
      <c r="E568" s="43">
        <v>0</v>
      </c>
      <c r="F568" s="43">
        <v>0</v>
      </c>
      <c r="G568" s="43">
        <v>0</v>
      </c>
    </row>
    <row r="569" spans="1:7">
      <c r="A569" s="4"/>
      <c r="B569" s="4"/>
      <c r="C569" s="7" t="s">
        <v>370</v>
      </c>
      <c r="D569" s="43">
        <v>0</v>
      </c>
      <c r="E569" s="43">
        <v>0</v>
      </c>
      <c r="F569" s="43">
        <v>0</v>
      </c>
      <c r="G569" s="43">
        <v>0</v>
      </c>
    </row>
    <row r="570" spans="1:7">
      <c r="A570" s="4"/>
      <c r="B570" s="4"/>
      <c r="C570" s="7" t="s">
        <v>374</v>
      </c>
      <c r="D570" s="43">
        <v>0</v>
      </c>
      <c r="E570" s="43">
        <v>0</v>
      </c>
      <c r="F570" s="43">
        <v>0</v>
      </c>
      <c r="G570" s="43">
        <v>0</v>
      </c>
    </row>
    <row r="571" spans="1:7">
      <c r="A571" s="4"/>
      <c r="B571" s="4"/>
      <c r="C571" s="7" t="s">
        <v>375</v>
      </c>
      <c r="D571" s="43">
        <v>0</v>
      </c>
      <c r="E571" s="43">
        <v>0</v>
      </c>
      <c r="F571" s="43">
        <v>0</v>
      </c>
      <c r="G571" s="43">
        <v>0</v>
      </c>
    </row>
    <row r="572" spans="1:7">
      <c r="A572" s="4"/>
      <c r="B572" s="4"/>
      <c r="C572" s="7" t="s">
        <v>370</v>
      </c>
      <c r="D572" s="43">
        <v>0</v>
      </c>
      <c r="E572" s="43">
        <v>0</v>
      </c>
      <c r="F572" s="43">
        <v>0</v>
      </c>
      <c r="G572" s="43">
        <v>0</v>
      </c>
    </row>
    <row r="573" spans="1:7">
      <c r="A573" s="4"/>
      <c r="B573" s="4"/>
      <c r="C573" s="7" t="s">
        <v>374</v>
      </c>
      <c r="D573" s="43">
        <v>0</v>
      </c>
      <c r="E573" s="43">
        <v>0</v>
      </c>
      <c r="F573" s="43">
        <v>0</v>
      </c>
      <c r="G573" s="43">
        <v>0</v>
      </c>
    </row>
    <row r="574" spans="1:7">
      <c r="A574" s="4"/>
      <c r="B574" s="4"/>
      <c r="C574" s="7" t="s">
        <v>373</v>
      </c>
      <c r="D574" s="43">
        <v>0</v>
      </c>
      <c r="E574" s="43">
        <v>0</v>
      </c>
      <c r="F574" s="43">
        <v>0</v>
      </c>
      <c r="G574" s="43">
        <v>0</v>
      </c>
    </row>
    <row r="575" spans="1:7">
      <c r="A575" s="4"/>
      <c r="B575" s="4"/>
      <c r="C575" s="7" t="s">
        <v>370</v>
      </c>
      <c r="D575" s="43">
        <v>0</v>
      </c>
      <c r="E575" s="43">
        <v>0</v>
      </c>
      <c r="F575" s="43">
        <v>0</v>
      </c>
      <c r="G575" s="43">
        <v>0</v>
      </c>
    </row>
    <row r="576" spans="1:7">
      <c r="A576" s="4"/>
      <c r="B576" s="4"/>
      <c r="C576" s="7" t="s">
        <v>369</v>
      </c>
      <c r="D576" s="43">
        <v>0</v>
      </c>
      <c r="E576" s="43">
        <v>0</v>
      </c>
      <c r="F576" s="43">
        <v>0</v>
      </c>
      <c r="G576" s="43">
        <v>0</v>
      </c>
    </row>
    <row r="577" spans="1:7">
      <c r="A577" s="4"/>
      <c r="B577" s="4"/>
      <c r="C577" s="7" t="s">
        <v>368</v>
      </c>
      <c r="D577" s="43">
        <v>0</v>
      </c>
      <c r="E577" s="43">
        <v>0</v>
      </c>
      <c r="F577" s="43">
        <v>0</v>
      </c>
      <c r="G577" s="43">
        <v>0</v>
      </c>
    </row>
    <row r="578" spans="1:7">
      <c r="A578" s="4"/>
      <c r="B578" s="4"/>
      <c r="C578" s="7" t="s">
        <v>367</v>
      </c>
      <c r="D578" s="43">
        <v>0</v>
      </c>
      <c r="E578" s="43">
        <v>0</v>
      </c>
      <c r="F578" s="43">
        <v>0</v>
      </c>
      <c r="G578" s="43">
        <v>0</v>
      </c>
    </row>
    <row r="579" spans="1:7">
      <c r="A579" s="4"/>
      <c r="B579" s="4"/>
      <c r="C579" s="7" t="s">
        <v>366</v>
      </c>
      <c r="D579" s="43">
        <v>0</v>
      </c>
      <c r="E579" s="43">
        <v>0</v>
      </c>
      <c r="F579" s="43">
        <v>0</v>
      </c>
      <c r="G579" s="43">
        <v>0</v>
      </c>
    </row>
    <row r="580" spans="1:7">
      <c r="A580" s="4"/>
      <c r="B580" s="4"/>
      <c r="C580" s="7" t="s">
        <v>372</v>
      </c>
      <c r="D580" s="43">
        <v>50000000</v>
      </c>
      <c r="E580" s="43">
        <v>0</v>
      </c>
      <c r="F580" s="43">
        <v>0</v>
      </c>
      <c r="G580" s="43">
        <v>0</v>
      </c>
    </row>
    <row r="581" spans="1:7">
      <c r="A581" s="4"/>
      <c r="B581" s="4"/>
      <c r="C581" s="7" t="s">
        <v>370</v>
      </c>
      <c r="D581" s="43">
        <v>50000000</v>
      </c>
      <c r="E581" s="43">
        <v>0</v>
      </c>
      <c r="F581" s="43">
        <v>0</v>
      </c>
      <c r="G581" s="43">
        <v>0</v>
      </c>
    </row>
    <row r="582" spans="1:7">
      <c r="A582" s="4"/>
      <c r="B582" s="4"/>
      <c r="C582" s="7" t="s">
        <v>369</v>
      </c>
      <c r="D582" s="43">
        <v>0</v>
      </c>
      <c r="E582" s="43">
        <v>0</v>
      </c>
      <c r="F582" s="43">
        <v>0</v>
      </c>
      <c r="G582" s="43">
        <v>0</v>
      </c>
    </row>
    <row r="583" spans="1:7">
      <c r="A583" s="4"/>
      <c r="B583" s="4"/>
      <c r="C583" s="7" t="s">
        <v>368</v>
      </c>
      <c r="D583" s="43">
        <v>0</v>
      </c>
      <c r="E583" s="43">
        <v>0</v>
      </c>
      <c r="F583" s="43">
        <v>0</v>
      </c>
      <c r="G583" s="43">
        <v>0</v>
      </c>
    </row>
    <row r="584" spans="1:7">
      <c r="A584" s="4"/>
      <c r="B584" s="4"/>
      <c r="C584" s="7" t="s">
        <v>367</v>
      </c>
      <c r="D584" s="43">
        <v>0</v>
      </c>
      <c r="E584" s="43">
        <v>0</v>
      </c>
      <c r="F584" s="43">
        <v>0</v>
      </c>
      <c r="G584" s="43">
        <v>0</v>
      </c>
    </row>
    <row r="585" spans="1:7">
      <c r="A585" s="4"/>
      <c r="B585" s="4"/>
      <c r="C585" s="7" t="s">
        <v>366</v>
      </c>
      <c r="D585" s="43">
        <v>0</v>
      </c>
      <c r="E585" s="43">
        <v>0</v>
      </c>
      <c r="F585" s="43">
        <v>0</v>
      </c>
      <c r="G585" s="43">
        <v>0</v>
      </c>
    </row>
    <row r="586" spans="1:7">
      <c r="A586" s="4"/>
      <c r="B586" s="4"/>
      <c r="C586" s="7" t="s">
        <v>371</v>
      </c>
      <c r="D586" s="43">
        <v>0</v>
      </c>
      <c r="E586" s="43">
        <v>0</v>
      </c>
      <c r="F586" s="43">
        <v>0</v>
      </c>
      <c r="G586" s="43">
        <v>0</v>
      </c>
    </row>
    <row r="587" spans="1:7">
      <c r="A587" s="4"/>
      <c r="B587" s="4"/>
      <c r="C587" s="7" t="s">
        <v>370</v>
      </c>
      <c r="D587" s="43">
        <v>0</v>
      </c>
      <c r="E587" s="43">
        <v>0</v>
      </c>
      <c r="F587" s="43">
        <v>0</v>
      </c>
      <c r="G587" s="43">
        <v>0</v>
      </c>
    </row>
    <row r="588" spans="1:7">
      <c r="A588" s="4"/>
      <c r="B588" s="4"/>
      <c r="C588" s="7" t="s">
        <v>369</v>
      </c>
      <c r="D588" s="43">
        <v>0</v>
      </c>
      <c r="E588" s="43">
        <v>0</v>
      </c>
      <c r="F588" s="43">
        <v>0</v>
      </c>
      <c r="G588" s="43">
        <v>0</v>
      </c>
    </row>
    <row r="589" spans="1:7">
      <c r="A589" s="4"/>
      <c r="B589" s="4"/>
      <c r="C589" s="7" t="s">
        <v>368</v>
      </c>
      <c r="D589" s="43">
        <v>0</v>
      </c>
      <c r="E589" s="43">
        <v>0</v>
      </c>
      <c r="F589" s="43">
        <v>0</v>
      </c>
      <c r="G589" s="43">
        <v>0</v>
      </c>
    </row>
    <row r="590" spans="1:7">
      <c r="A590" s="4"/>
      <c r="B590" s="4"/>
      <c r="C590" s="7" t="s">
        <v>367</v>
      </c>
      <c r="D590" s="43">
        <v>0</v>
      </c>
      <c r="E590" s="43">
        <v>0</v>
      </c>
      <c r="F590" s="43">
        <v>0</v>
      </c>
      <c r="G590" s="43">
        <v>0</v>
      </c>
    </row>
    <row r="591" spans="1:7">
      <c r="A591" s="4"/>
      <c r="B591" s="4"/>
      <c r="C591" s="7" t="s">
        <v>366</v>
      </c>
      <c r="D591" s="43">
        <v>0</v>
      </c>
      <c r="E591" s="43">
        <v>0</v>
      </c>
      <c r="F591" s="43">
        <v>0</v>
      </c>
      <c r="G591" s="43">
        <v>0</v>
      </c>
    </row>
    <row r="592" spans="1:7">
      <c r="A592" s="4"/>
      <c r="B592" s="4"/>
      <c r="C592" s="7" t="s">
        <v>365</v>
      </c>
      <c r="D592" s="43">
        <v>0</v>
      </c>
      <c r="E592" s="43">
        <v>0</v>
      </c>
      <c r="F592" s="43">
        <v>0</v>
      </c>
      <c r="G592" s="43">
        <v>0</v>
      </c>
    </row>
    <row r="593" spans="1:7">
      <c r="A593" s="4"/>
      <c r="B593" s="4"/>
      <c r="C593" s="7" t="s">
        <v>364</v>
      </c>
      <c r="D593" s="43">
        <v>0</v>
      </c>
      <c r="E593" s="43">
        <v>0</v>
      </c>
      <c r="F593" s="43">
        <v>0</v>
      </c>
      <c r="G593" s="43">
        <v>0</v>
      </c>
    </row>
    <row r="594" spans="1:7">
      <c r="A594" s="4"/>
      <c r="B594" s="4"/>
      <c r="C594" s="6" t="s">
        <v>361</v>
      </c>
      <c r="D594" s="4"/>
      <c r="E594" s="4"/>
      <c r="F594" s="4"/>
      <c r="G594" s="4"/>
    </row>
  </sheetData>
  <mergeCells count="76">
    <mergeCell ref="D6:G6"/>
    <mergeCell ref="C1:G1"/>
    <mergeCell ref="C2:G2"/>
    <mergeCell ref="D3:G3"/>
    <mergeCell ref="D4:G4"/>
    <mergeCell ref="D5:G5"/>
    <mergeCell ref="D77:G77"/>
    <mergeCell ref="D7:G7"/>
    <mergeCell ref="C8:G8"/>
    <mergeCell ref="C9:G9"/>
    <mergeCell ref="D10:G10"/>
    <mergeCell ref="D14:G14"/>
    <mergeCell ref="C19:G19"/>
    <mergeCell ref="D20:G20"/>
    <mergeCell ref="D21:G21"/>
    <mergeCell ref="D22:G22"/>
    <mergeCell ref="D23:G23"/>
    <mergeCell ref="C32:G32"/>
    <mergeCell ref="C185:G185"/>
    <mergeCell ref="D78:G78"/>
    <mergeCell ref="D79:G79"/>
    <mergeCell ref="C88:G88"/>
    <mergeCell ref="C177:G177"/>
    <mergeCell ref="C178:G178"/>
    <mergeCell ref="D179:G179"/>
    <mergeCell ref="D180:G180"/>
    <mergeCell ref="D181:G181"/>
    <mergeCell ref="D182:G182"/>
    <mergeCell ref="D183:G183"/>
    <mergeCell ref="C184:G184"/>
    <mergeCell ref="C265:G265"/>
    <mergeCell ref="D186:G186"/>
    <mergeCell ref="D190:G190"/>
    <mergeCell ref="C196:G196"/>
    <mergeCell ref="D197:G197"/>
    <mergeCell ref="D198:G198"/>
    <mergeCell ref="D199:G199"/>
    <mergeCell ref="D200:G200"/>
    <mergeCell ref="C209:G209"/>
    <mergeCell ref="D254:G254"/>
    <mergeCell ref="D255:G255"/>
    <mergeCell ref="D256:G256"/>
    <mergeCell ref="C373:G373"/>
    <mergeCell ref="C354:G354"/>
    <mergeCell ref="C355:G355"/>
    <mergeCell ref="D356:G356"/>
    <mergeCell ref="D357:G357"/>
    <mergeCell ref="D358:G358"/>
    <mergeCell ref="D359:G359"/>
    <mergeCell ref="D360:G360"/>
    <mergeCell ref="C361:G361"/>
    <mergeCell ref="C362:G362"/>
    <mergeCell ref="D363:G363"/>
    <mergeCell ref="D367:G367"/>
    <mergeCell ref="D481:G481"/>
    <mergeCell ref="D374:G374"/>
    <mergeCell ref="D375:G375"/>
    <mergeCell ref="D376:G376"/>
    <mergeCell ref="D377:G377"/>
    <mergeCell ref="C386:G386"/>
    <mergeCell ref="C475:G475"/>
    <mergeCell ref="C476:G476"/>
    <mergeCell ref="D477:G477"/>
    <mergeCell ref="D478:G478"/>
    <mergeCell ref="D479:G479"/>
    <mergeCell ref="D480:G480"/>
    <mergeCell ref="D495:G495"/>
    <mergeCell ref="D496:G496"/>
    <mergeCell ref="D497:G497"/>
    <mergeCell ref="C506:G506"/>
    <mergeCell ref="C482:G482"/>
    <mergeCell ref="C483:G483"/>
    <mergeCell ref="D484:G484"/>
    <mergeCell ref="D488:G488"/>
    <mergeCell ref="C493:G493"/>
    <mergeCell ref="D494:G494"/>
  </mergeCells>
  <pageMargins left="0" right="0" top="0" bottom="0" header="0" footer="0"/>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95"/>
  <sheetViews>
    <sheetView workbookViewId="0">
      <selection activeCell="C3" sqref="C3:G13"/>
    </sheetView>
  </sheetViews>
  <sheetFormatPr defaultRowHeight="15"/>
  <cols>
    <col min="1" max="1" width="13.28515625" style="50" customWidth="1"/>
    <col min="2" max="2" width="9.7109375" style="50" customWidth="1"/>
    <col min="3" max="3" width="28.28515625" style="50" customWidth="1"/>
    <col min="4" max="6" width="15.85546875" style="50" customWidth="1"/>
    <col min="7" max="7" width="16.140625" style="50" customWidth="1"/>
    <col min="8" max="8" width="6.7109375" style="50" customWidth="1"/>
    <col min="9" max="9" width="18.28515625" style="50" customWidth="1"/>
    <col min="10" max="10" width="10.7109375" style="50" customWidth="1"/>
    <col min="11" max="11" width="17.42578125" style="50" customWidth="1"/>
    <col min="12" max="16384" width="9.140625" style="50"/>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1796</v>
      </c>
      <c r="E3" s="1253"/>
      <c r="F3" s="1253"/>
      <c r="G3" s="1253"/>
      <c r="H3" s="49"/>
      <c r="I3" s="49"/>
      <c r="J3" s="49"/>
      <c r="K3" s="49"/>
    </row>
    <row r="4" spans="1:11" ht="14.1" customHeight="1">
      <c r="A4" s="49"/>
      <c r="B4" s="49"/>
      <c r="C4" s="51" t="s">
        <v>424</v>
      </c>
      <c r="D4" s="1252" t="s">
        <v>409</v>
      </c>
      <c r="E4" s="1253"/>
      <c r="F4" s="1253"/>
      <c r="G4" s="1253"/>
      <c r="H4" s="49"/>
      <c r="I4" s="49"/>
      <c r="J4" s="49"/>
      <c r="K4" s="49"/>
    </row>
    <row r="5" spans="1:11" ht="14.1" customHeight="1">
      <c r="A5" s="49"/>
      <c r="B5" s="49"/>
      <c r="C5" s="51" t="s">
        <v>0</v>
      </c>
      <c r="D5" s="1252" t="s">
        <v>65</v>
      </c>
      <c r="E5" s="1253"/>
      <c r="F5" s="1253"/>
      <c r="G5" s="1253"/>
      <c r="H5" s="49"/>
      <c r="I5" s="49"/>
      <c r="J5" s="49"/>
      <c r="K5" s="49"/>
    </row>
    <row r="6" spans="1:11" ht="14.1" customHeight="1">
      <c r="A6" s="49"/>
      <c r="B6" s="49"/>
      <c r="C6" s="51" t="s">
        <v>1</v>
      </c>
      <c r="D6" s="1252" t="s">
        <v>2</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30.95" customHeight="1">
      <c r="A9" s="49"/>
      <c r="B9" s="49"/>
      <c r="C9" s="1242" t="s">
        <v>1797</v>
      </c>
      <c r="D9" s="1243"/>
      <c r="E9" s="1243"/>
      <c r="F9" s="1243"/>
      <c r="G9" s="1243"/>
      <c r="H9" s="49"/>
      <c r="I9" s="49"/>
      <c r="J9" s="49"/>
      <c r="K9" s="49"/>
    </row>
    <row r="10" spans="1:11" ht="134.25" customHeight="1">
      <c r="A10" s="49"/>
      <c r="B10" s="49"/>
      <c r="C10" s="52" t="s">
        <v>5</v>
      </c>
      <c r="D10" s="1244" t="s">
        <v>1798</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14.1" customHeight="1">
      <c r="A13" s="49"/>
      <c r="B13" s="49"/>
      <c r="C13" s="53" t="s">
        <v>1799</v>
      </c>
      <c r="D13" s="57" t="s">
        <v>361</v>
      </c>
      <c r="E13" s="57" t="s">
        <v>1800</v>
      </c>
      <c r="F13" s="57" t="s">
        <v>1801</v>
      </c>
      <c r="G13" s="57" t="s">
        <v>1802</v>
      </c>
      <c r="H13" s="49"/>
      <c r="I13" s="49"/>
      <c r="J13" s="49"/>
      <c r="K13" s="49"/>
    </row>
    <row r="14" spans="1:11" ht="20.100000000000001" customHeight="1">
      <c r="A14" s="49"/>
      <c r="B14" s="49"/>
      <c r="C14" s="53" t="s">
        <v>1251</v>
      </c>
      <c r="D14" s="57" t="s">
        <v>361</v>
      </c>
      <c r="E14" s="57" t="s">
        <v>1803</v>
      </c>
      <c r="F14" s="57" t="s">
        <v>1048</v>
      </c>
      <c r="G14" s="57" t="s">
        <v>407</v>
      </c>
      <c r="H14" s="49"/>
      <c r="I14" s="49"/>
      <c r="J14" s="49"/>
      <c r="K14" s="49"/>
    </row>
    <row r="15" spans="1:11" ht="42.75" customHeight="1">
      <c r="A15" s="49"/>
      <c r="B15" s="49"/>
      <c r="C15" s="52" t="s">
        <v>235</v>
      </c>
      <c r="D15" s="1244" t="s">
        <v>127</v>
      </c>
      <c r="E15" s="1245"/>
      <c r="F15" s="1245"/>
      <c r="G15" s="1245"/>
      <c r="H15" s="49"/>
      <c r="I15" s="49"/>
      <c r="J15" s="49"/>
      <c r="K15" s="49"/>
    </row>
    <row r="16" spans="1:11">
      <c r="A16" s="49"/>
      <c r="B16" s="49"/>
      <c r="C16" s="53" t="s">
        <v>405</v>
      </c>
      <c r="D16" s="54">
        <v>2021</v>
      </c>
      <c r="E16" s="54">
        <v>2022</v>
      </c>
      <c r="F16" s="54">
        <v>2023</v>
      </c>
      <c r="G16" s="54">
        <v>2024</v>
      </c>
      <c r="H16" s="49"/>
      <c r="I16" s="49"/>
      <c r="J16" s="49"/>
      <c r="K16" s="49"/>
    </row>
    <row r="17" spans="1:11" ht="14.1" customHeight="1">
      <c r="A17" s="49"/>
      <c r="B17" s="49"/>
      <c r="C17" s="55"/>
      <c r="D17" s="56" t="s">
        <v>7</v>
      </c>
      <c r="E17" s="56" t="s">
        <v>8</v>
      </c>
      <c r="F17" s="56" t="s">
        <v>8</v>
      </c>
      <c r="G17" s="56" t="s">
        <v>8</v>
      </c>
      <c r="H17" s="49"/>
      <c r="I17" s="49"/>
      <c r="J17" s="49"/>
      <c r="K17" s="49"/>
    </row>
    <row r="18" spans="1:11" ht="20.100000000000001" customHeight="1">
      <c r="A18" s="49"/>
      <c r="B18" s="49"/>
      <c r="C18" s="53" t="s">
        <v>1804</v>
      </c>
      <c r="D18" s="57" t="s">
        <v>361</v>
      </c>
      <c r="E18" s="57" t="s">
        <v>1805</v>
      </c>
      <c r="F18" s="57" t="s">
        <v>1806</v>
      </c>
      <c r="G18" s="57" t="s">
        <v>1807</v>
      </c>
      <c r="H18" s="49"/>
      <c r="I18" s="49"/>
      <c r="J18" s="49"/>
      <c r="K18" s="49"/>
    </row>
    <row r="19" spans="1:11" ht="14.1" customHeight="1">
      <c r="A19" s="49"/>
      <c r="B19" s="49"/>
      <c r="C19" s="53" t="s">
        <v>1808</v>
      </c>
      <c r="D19" s="57" t="s">
        <v>361</v>
      </c>
      <c r="E19" s="57" t="s">
        <v>1053</v>
      </c>
      <c r="F19" s="57" t="s">
        <v>1097</v>
      </c>
      <c r="G19" s="57" t="s">
        <v>396</v>
      </c>
      <c r="H19" s="49"/>
      <c r="I19" s="49"/>
      <c r="J19" s="49"/>
      <c r="K19" s="49"/>
    </row>
    <row r="20" spans="1:11" ht="14.1" customHeight="1">
      <c r="A20" s="49"/>
      <c r="B20" s="49"/>
      <c r="C20" s="1246" t="s">
        <v>273</v>
      </c>
      <c r="D20" s="1247"/>
      <c r="E20" s="1247"/>
      <c r="F20" s="1247"/>
      <c r="G20" s="1247"/>
      <c r="H20" s="49"/>
      <c r="I20" s="49"/>
      <c r="J20" s="49"/>
      <c r="K20" s="49"/>
    </row>
    <row r="21" spans="1:11" ht="14.1" customHeight="1">
      <c r="A21" s="49"/>
      <c r="B21" s="49"/>
      <c r="C21" s="58" t="s">
        <v>1809</v>
      </c>
      <c r="D21" s="1246" t="s">
        <v>1810</v>
      </c>
      <c r="E21" s="1247"/>
      <c r="F21" s="1247"/>
      <c r="G21" s="1247"/>
      <c r="H21" s="49"/>
      <c r="I21" s="49"/>
      <c r="J21" s="49"/>
      <c r="K21" s="49"/>
    </row>
    <row r="22" spans="1:11">
      <c r="A22" s="49"/>
      <c r="B22" s="49"/>
      <c r="C22" s="59" t="s">
        <v>393</v>
      </c>
      <c r="D22" s="1258" t="s">
        <v>1811</v>
      </c>
      <c r="E22" s="1259"/>
      <c r="F22" s="1259"/>
      <c r="G22" s="1259"/>
      <c r="H22" s="49"/>
      <c r="I22" s="49"/>
      <c r="J22" s="49"/>
      <c r="K22" s="49"/>
    </row>
    <row r="23" spans="1:11" ht="18" customHeight="1">
      <c r="A23" s="49"/>
      <c r="B23" s="49"/>
      <c r="C23" s="60" t="s">
        <v>392</v>
      </c>
      <c r="D23" s="1254" t="s">
        <v>1812</v>
      </c>
      <c r="E23" s="1255"/>
      <c r="F23" s="1255"/>
      <c r="G23" s="1255"/>
      <c r="H23" s="49"/>
      <c r="I23" s="49"/>
      <c r="J23" s="49"/>
      <c r="K23" s="49"/>
    </row>
    <row r="24" spans="1:11">
      <c r="A24" s="49"/>
      <c r="B24" s="49"/>
      <c r="C24" s="60" t="s">
        <v>15</v>
      </c>
      <c r="D24" s="1254" t="s">
        <v>1813</v>
      </c>
      <c r="E24" s="1255"/>
      <c r="F24" s="1255"/>
      <c r="G24" s="1255"/>
      <c r="H24" s="49"/>
      <c r="I24" s="49"/>
      <c r="J24" s="49"/>
      <c r="K24" s="49"/>
    </row>
    <row r="25" spans="1:11" ht="15" customHeight="1">
      <c r="A25" s="49"/>
      <c r="B25" s="49"/>
      <c r="C25" s="61"/>
      <c r="D25" s="62">
        <v>2021</v>
      </c>
      <c r="E25" s="62">
        <v>2022</v>
      </c>
      <c r="F25" s="62">
        <v>2023</v>
      </c>
      <c r="G25" s="62">
        <v>2024</v>
      </c>
      <c r="H25" s="49"/>
      <c r="I25" s="49"/>
      <c r="J25" s="49"/>
      <c r="K25" s="49"/>
    </row>
    <row r="26" spans="1:11" ht="15" customHeight="1">
      <c r="A26" s="49"/>
      <c r="B26" s="49"/>
      <c r="C26" s="63"/>
      <c r="D26" s="64" t="s">
        <v>7</v>
      </c>
      <c r="E26" s="64" t="s">
        <v>8</v>
      </c>
      <c r="F26" s="64" t="s">
        <v>8</v>
      </c>
      <c r="G26" s="64" t="s">
        <v>8</v>
      </c>
      <c r="H26" s="49"/>
      <c r="I26" s="49"/>
      <c r="J26" s="49"/>
      <c r="K26" s="49"/>
    </row>
    <row r="27" spans="1:11" ht="14.1" customHeight="1">
      <c r="A27" s="49"/>
      <c r="B27" s="49"/>
      <c r="C27" s="53" t="s">
        <v>16</v>
      </c>
      <c r="D27" s="57" t="s">
        <v>1814</v>
      </c>
      <c r="E27" s="57" t="s">
        <v>1815</v>
      </c>
      <c r="F27" s="57" t="s">
        <v>1578</v>
      </c>
      <c r="G27" s="57" t="s">
        <v>1816</v>
      </c>
      <c r="H27" s="49"/>
      <c r="I27" s="49"/>
      <c r="J27" s="49"/>
      <c r="K27" s="49"/>
    </row>
    <row r="28" spans="1:11" ht="14.1" customHeight="1">
      <c r="A28" s="49"/>
      <c r="B28" s="49"/>
      <c r="C28" s="53" t="s">
        <v>506</v>
      </c>
      <c r="D28" s="57" t="s">
        <v>1817</v>
      </c>
      <c r="E28" s="57" t="s">
        <v>1818</v>
      </c>
      <c r="F28" s="57" t="s">
        <v>1819</v>
      </c>
      <c r="G28" s="57" t="s">
        <v>1820</v>
      </c>
      <c r="H28" s="49"/>
      <c r="I28" s="49"/>
      <c r="J28" s="49"/>
      <c r="K28" s="49"/>
    </row>
    <row r="29" spans="1:11" ht="14.1" customHeight="1">
      <c r="A29" s="49"/>
      <c r="B29" s="49"/>
      <c r="C29" s="53" t="s">
        <v>504</v>
      </c>
      <c r="D29" s="57" t="s">
        <v>1821</v>
      </c>
      <c r="E29" s="57" t="s">
        <v>1822</v>
      </c>
      <c r="F29" s="57" t="s">
        <v>1823</v>
      </c>
      <c r="G29" s="57" t="s">
        <v>1824</v>
      </c>
      <c r="H29" s="49"/>
      <c r="I29" s="49"/>
      <c r="J29" s="49"/>
      <c r="K29" s="49"/>
    </row>
    <row r="30" spans="1:11" ht="14.1" customHeight="1">
      <c r="A30" s="49"/>
      <c r="B30" s="49"/>
      <c r="C30" s="53" t="s">
        <v>388</v>
      </c>
      <c r="D30" s="57" t="s">
        <v>361</v>
      </c>
      <c r="E30" s="57" t="s">
        <v>1825</v>
      </c>
      <c r="F30" s="57" t="s">
        <v>1826</v>
      </c>
      <c r="G30" s="57" t="s">
        <v>1827</v>
      </c>
      <c r="H30" s="49"/>
      <c r="I30" s="49"/>
      <c r="J30" s="49"/>
      <c r="K30" s="49"/>
    </row>
    <row r="31" spans="1:11" ht="14.1" customHeight="1">
      <c r="A31" s="49"/>
      <c r="B31" s="49"/>
      <c r="C31" s="53" t="s">
        <v>387</v>
      </c>
      <c r="D31" s="57" t="s">
        <v>361</v>
      </c>
      <c r="E31" s="57" t="s">
        <v>1737</v>
      </c>
      <c r="F31" s="57" t="s">
        <v>725</v>
      </c>
      <c r="G31" s="57" t="s">
        <v>1828</v>
      </c>
      <c r="H31" s="49"/>
      <c r="I31" s="49"/>
      <c r="J31" s="49"/>
      <c r="K31" s="49"/>
    </row>
    <row r="32" spans="1:11" ht="14.1" customHeight="1">
      <c r="A32" s="49"/>
      <c r="B32" s="49"/>
      <c r="C32" s="53" t="s">
        <v>22</v>
      </c>
      <c r="D32" s="57" t="s">
        <v>361</v>
      </c>
      <c r="E32" s="57" t="s">
        <v>1829</v>
      </c>
      <c r="F32" s="57" t="s">
        <v>1830</v>
      </c>
      <c r="G32" s="57" t="s">
        <v>1831</v>
      </c>
      <c r="H32" s="49"/>
      <c r="I32" s="49"/>
      <c r="J32" s="49"/>
      <c r="K32" s="49"/>
    </row>
    <row r="33" spans="1:11" ht="14.1" customHeight="1">
      <c r="A33" s="49"/>
      <c r="B33" s="49"/>
      <c r="C33" s="1256" t="s">
        <v>384</v>
      </c>
      <c r="D33" s="1257"/>
      <c r="E33" s="1257"/>
      <c r="F33" s="1257"/>
      <c r="G33" s="1257"/>
      <c r="H33" s="49"/>
      <c r="I33" s="49"/>
      <c r="J33" s="49"/>
      <c r="K33" s="49"/>
    </row>
    <row r="34" spans="1:11" ht="14.1" customHeight="1">
      <c r="A34" s="49"/>
      <c r="B34" s="49"/>
      <c r="C34" s="61"/>
      <c r="D34" s="62">
        <v>2021</v>
      </c>
      <c r="E34" s="62">
        <v>2022</v>
      </c>
      <c r="F34" s="62">
        <v>2023</v>
      </c>
      <c r="G34" s="62">
        <v>2024</v>
      </c>
      <c r="H34" s="49"/>
      <c r="I34" s="49"/>
      <c r="J34" s="49"/>
      <c r="K34" s="49"/>
    </row>
    <row r="35" spans="1:11" ht="14.1" customHeight="1">
      <c r="A35" s="49"/>
      <c r="B35" s="49"/>
      <c r="C35" s="63"/>
      <c r="D35" s="64" t="s">
        <v>7</v>
      </c>
      <c r="E35" s="64" t="s">
        <v>8</v>
      </c>
      <c r="F35" s="64" t="s">
        <v>8</v>
      </c>
      <c r="G35" s="64" t="s">
        <v>8</v>
      </c>
      <c r="H35" s="49"/>
      <c r="I35" s="49"/>
      <c r="J35" s="49"/>
      <c r="K35" s="49"/>
    </row>
    <row r="36" spans="1:11" ht="14.1" customHeight="1">
      <c r="A36" s="49"/>
      <c r="B36" s="49"/>
      <c r="C36" s="65" t="s">
        <v>381</v>
      </c>
      <c r="D36" s="66">
        <v>62600000</v>
      </c>
      <c r="E36" s="66">
        <v>63500000</v>
      </c>
      <c r="F36" s="66">
        <v>63500000</v>
      </c>
      <c r="G36" s="66">
        <v>63500000</v>
      </c>
      <c r="H36" s="49"/>
      <c r="I36" s="49"/>
      <c r="J36" s="49"/>
      <c r="K36" s="49"/>
    </row>
    <row r="37" spans="1:11" ht="14.1" customHeight="1">
      <c r="A37" s="49"/>
      <c r="B37" s="49"/>
      <c r="C37" s="65" t="s">
        <v>370</v>
      </c>
      <c r="D37" s="66">
        <v>62600000</v>
      </c>
      <c r="E37" s="66">
        <v>63500000</v>
      </c>
      <c r="F37" s="66">
        <v>63500000</v>
      </c>
      <c r="G37" s="66">
        <v>63500000</v>
      </c>
      <c r="H37" s="49"/>
      <c r="I37" s="49"/>
      <c r="J37" s="49"/>
      <c r="K37" s="49"/>
    </row>
    <row r="38" spans="1:11" ht="14.1" customHeight="1">
      <c r="A38" s="49"/>
      <c r="B38" s="49"/>
      <c r="C38" s="65" t="s">
        <v>374</v>
      </c>
      <c r="D38" s="66">
        <v>0</v>
      </c>
      <c r="E38" s="66">
        <v>0</v>
      </c>
      <c r="F38" s="66">
        <v>0</v>
      </c>
      <c r="G38" s="66">
        <v>0</v>
      </c>
      <c r="H38" s="49"/>
      <c r="I38" s="49"/>
      <c r="J38" s="49"/>
      <c r="K38" s="49"/>
    </row>
    <row r="39" spans="1:11" ht="14.1" customHeight="1">
      <c r="A39" s="49"/>
      <c r="B39" s="49"/>
      <c r="C39" s="65" t="s">
        <v>380</v>
      </c>
      <c r="D39" s="66">
        <v>10450000</v>
      </c>
      <c r="E39" s="66">
        <v>11500000</v>
      </c>
      <c r="F39" s="66">
        <v>11500000</v>
      </c>
      <c r="G39" s="66">
        <v>11500000</v>
      </c>
      <c r="H39" s="49"/>
      <c r="I39" s="49"/>
      <c r="J39" s="49"/>
      <c r="K39" s="49"/>
    </row>
    <row r="40" spans="1:11" ht="14.1" customHeight="1">
      <c r="A40" s="49"/>
      <c r="B40" s="49"/>
      <c r="C40" s="65" t="s">
        <v>370</v>
      </c>
      <c r="D40" s="66">
        <v>10450000</v>
      </c>
      <c r="E40" s="66">
        <v>11500000</v>
      </c>
      <c r="F40" s="66">
        <v>11500000</v>
      </c>
      <c r="G40" s="66">
        <v>11500000</v>
      </c>
      <c r="H40" s="49"/>
      <c r="I40" s="49"/>
      <c r="J40" s="49"/>
      <c r="K40" s="49"/>
    </row>
    <row r="41" spans="1:11" ht="14.1" customHeight="1">
      <c r="A41" s="49"/>
      <c r="B41" s="49"/>
      <c r="C41" s="65" t="s">
        <v>374</v>
      </c>
      <c r="D41" s="66">
        <v>0</v>
      </c>
      <c r="E41" s="66">
        <v>0</v>
      </c>
      <c r="F41" s="66">
        <v>0</v>
      </c>
      <c r="G41" s="66">
        <v>0</v>
      </c>
      <c r="H41" s="49"/>
      <c r="I41" s="49"/>
      <c r="J41" s="49"/>
      <c r="K41" s="49"/>
    </row>
    <row r="42" spans="1:11" ht="14.1" customHeight="1">
      <c r="A42" s="49"/>
      <c r="B42" s="49"/>
      <c r="C42" s="65" t="s">
        <v>379</v>
      </c>
      <c r="D42" s="66">
        <v>19726000</v>
      </c>
      <c r="E42" s="66">
        <v>20477000</v>
      </c>
      <c r="F42" s="66">
        <v>20651000</v>
      </c>
      <c r="G42" s="66">
        <v>20502000</v>
      </c>
      <c r="H42" s="49"/>
      <c r="I42" s="49"/>
      <c r="J42" s="49"/>
      <c r="K42" s="49"/>
    </row>
    <row r="43" spans="1:11" ht="14.1" customHeight="1">
      <c r="A43" s="49"/>
      <c r="B43" s="49"/>
      <c r="C43" s="65" t="s">
        <v>370</v>
      </c>
      <c r="D43" s="66">
        <v>19726000</v>
      </c>
      <c r="E43" s="66">
        <v>20477000</v>
      </c>
      <c r="F43" s="66">
        <v>20651000</v>
      </c>
      <c r="G43" s="66">
        <v>20502000</v>
      </c>
      <c r="H43" s="49"/>
      <c r="I43" s="49"/>
      <c r="J43" s="49"/>
      <c r="K43" s="49"/>
    </row>
    <row r="44" spans="1:11" ht="14.1" customHeight="1">
      <c r="A44" s="49"/>
      <c r="B44" s="49"/>
      <c r="C44" s="65" t="s">
        <v>374</v>
      </c>
      <c r="D44" s="66">
        <v>0</v>
      </c>
      <c r="E44" s="66">
        <v>0</v>
      </c>
      <c r="F44" s="66">
        <v>0</v>
      </c>
      <c r="G44" s="66">
        <v>0</v>
      </c>
      <c r="H44" s="49"/>
      <c r="I44" s="49"/>
      <c r="J44" s="49"/>
      <c r="K44" s="49"/>
    </row>
    <row r="45" spans="1:11" ht="14.1" customHeight="1">
      <c r="A45" s="49"/>
      <c r="B45" s="49"/>
      <c r="C45" s="65" t="s">
        <v>378</v>
      </c>
      <c r="D45" s="66">
        <v>0</v>
      </c>
      <c r="E45" s="66">
        <v>0</v>
      </c>
      <c r="F45" s="66">
        <v>0</v>
      </c>
      <c r="G45" s="66">
        <v>0</v>
      </c>
      <c r="H45" s="49"/>
      <c r="I45" s="49"/>
      <c r="J45" s="49"/>
      <c r="K45" s="49"/>
    </row>
    <row r="46" spans="1:11" ht="14.1" customHeight="1">
      <c r="A46" s="49"/>
      <c r="B46" s="49"/>
      <c r="C46" s="65" t="s">
        <v>370</v>
      </c>
      <c r="D46" s="66">
        <v>0</v>
      </c>
      <c r="E46" s="66">
        <v>0</v>
      </c>
      <c r="F46" s="66">
        <v>0</v>
      </c>
      <c r="G46" s="66">
        <v>0</v>
      </c>
      <c r="H46" s="49"/>
      <c r="I46" s="49"/>
      <c r="J46" s="49"/>
      <c r="K46" s="49"/>
    </row>
    <row r="47" spans="1:11" ht="14.1" customHeight="1">
      <c r="A47" s="49"/>
      <c r="B47" s="49"/>
      <c r="C47" s="65" t="s">
        <v>374</v>
      </c>
      <c r="D47" s="66">
        <v>0</v>
      </c>
      <c r="E47" s="66">
        <v>0</v>
      </c>
      <c r="F47" s="66">
        <v>0</v>
      </c>
      <c r="G47" s="66">
        <v>0</v>
      </c>
      <c r="H47" s="49"/>
      <c r="I47" s="49"/>
      <c r="J47" s="49"/>
      <c r="K47" s="49"/>
    </row>
    <row r="48" spans="1:11" ht="14.1" customHeight="1">
      <c r="A48" s="49"/>
      <c r="B48" s="49"/>
      <c r="C48" s="65" t="s">
        <v>383</v>
      </c>
      <c r="D48" s="66">
        <v>0</v>
      </c>
      <c r="E48" s="66">
        <v>0</v>
      </c>
      <c r="F48" s="66">
        <v>0</v>
      </c>
      <c r="G48" s="66">
        <v>0</v>
      </c>
      <c r="H48" s="49"/>
      <c r="I48" s="49"/>
      <c r="J48" s="49"/>
      <c r="K48" s="49"/>
    </row>
    <row r="49" spans="1:11" ht="14.1" customHeight="1">
      <c r="A49" s="49"/>
      <c r="B49" s="49"/>
      <c r="C49" s="65" t="s">
        <v>370</v>
      </c>
      <c r="D49" s="66">
        <v>0</v>
      </c>
      <c r="E49" s="66">
        <v>0</v>
      </c>
      <c r="F49" s="66">
        <v>0</v>
      </c>
      <c r="G49" s="66">
        <v>0</v>
      </c>
      <c r="H49" s="49"/>
      <c r="I49" s="49"/>
      <c r="J49" s="49"/>
      <c r="K49" s="49"/>
    </row>
    <row r="50" spans="1:11" ht="14.1" customHeight="1">
      <c r="A50" s="49"/>
      <c r="B50" s="49"/>
      <c r="C50" s="65" t="s">
        <v>374</v>
      </c>
      <c r="D50" s="66">
        <v>0</v>
      </c>
      <c r="E50" s="66">
        <v>0</v>
      </c>
      <c r="F50" s="66">
        <v>0</v>
      </c>
      <c r="G50" s="66">
        <v>0</v>
      </c>
      <c r="H50" s="49"/>
      <c r="I50" s="49"/>
      <c r="J50" s="49"/>
      <c r="K50" s="49"/>
    </row>
    <row r="51" spans="1:11" ht="14.1" customHeight="1">
      <c r="A51" s="49"/>
      <c r="B51" s="49"/>
      <c r="C51" s="65" t="s">
        <v>376</v>
      </c>
      <c r="D51" s="66">
        <v>0</v>
      </c>
      <c r="E51" s="66">
        <v>0</v>
      </c>
      <c r="F51" s="66">
        <v>0</v>
      </c>
      <c r="G51" s="66">
        <v>0</v>
      </c>
      <c r="H51" s="49"/>
      <c r="I51" s="49"/>
      <c r="J51" s="49"/>
      <c r="K51" s="49"/>
    </row>
    <row r="52" spans="1:11" ht="14.1" customHeight="1">
      <c r="A52" s="49"/>
      <c r="B52" s="49"/>
      <c r="C52" s="65" t="s">
        <v>370</v>
      </c>
      <c r="D52" s="66">
        <v>0</v>
      </c>
      <c r="E52" s="66">
        <v>0</v>
      </c>
      <c r="F52" s="66">
        <v>0</v>
      </c>
      <c r="G52" s="66">
        <v>0</v>
      </c>
      <c r="H52" s="49"/>
      <c r="I52" s="49"/>
      <c r="J52" s="49"/>
      <c r="K52" s="49"/>
    </row>
    <row r="53" spans="1:11" ht="14.1" customHeight="1">
      <c r="A53" s="49"/>
      <c r="B53" s="49"/>
      <c r="C53" s="65" t="s">
        <v>374</v>
      </c>
      <c r="D53" s="66">
        <v>0</v>
      </c>
      <c r="E53" s="66">
        <v>0</v>
      </c>
      <c r="F53" s="66">
        <v>0</v>
      </c>
      <c r="G53" s="66">
        <v>0</v>
      </c>
      <c r="H53" s="49"/>
      <c r="I53" s="49"/>
      <c r="J53" s="49"/>
      <c r="K53" s="49"/>
    </row>
    <row r="54" spans="1:11" ht="14.1" customHeight="1">
      <c r="A54" s="49"/>
      <c r="B54" s="49"/>
      <c r="C54" s="65" t="s">
        <v>375</v>
      </c>
      <c r="D54" s="66">
        <v>500000</v>
      </c>
      <c r="E54" s="66">
        <v>0</v>
      </c>
      <c r="F54" s="66">
        <v>0</v>
      </c>
      <c r="G54" s="66">
        <v>0</v>
      </c>
      <c r="H54" s="49"/>
      <c r="I54" s="49"/>
      <c r="J54" s="49"/>
      <c r="K54" s="49"/>
    </row>
    <row r="55" spans="1:11" ht="14.1" customHeight="1">
      <c r="A55" s="49"/>
      <c r="B55" s="49"/>
      <c r="C55" s="65" t="s">
        <v>370</v>
      </c>
      <c r="D55" s="66">
        <v>500000</v>
      </c>
      <c r="E55" s="66">
        <v>0</v>
      </c>
      <c r="F55" s="66">
        <v>0</v>
      </c>
      <c r="G55" s="66">
        <v>0</v>
      </c>
      <c r="H55" s="49"/>
      <c r="I55" s="49"/>
      <c r="J55" s="49"/>
      <c r="K55" s="49"/>
    </row>
    <row r="56" spans="1:11" ht="14.1" customHeight="1">
      <c r="A56" s="49"/>
      <c r="B56" s="49"/>
      <c r="C56" s="65" t="s">
        <v>374</v>
      </c>
      <c r="D56" s="66">
        <v>0</v>
      </c>
      <c r="E56" s="66">
        <v>0</v>
      </c>
      <c r="F56" s="66">
        <v>0</v>
      </c>
      <c r="G56" s="66">
        <v>0</v>
      </c>
      <c r="H56" s="49"/>
      <c r="I56" s="49"/>
      <c r="J56" s="49"/>
      <c r="K56" s="49"/>
    </row>
    <row r="57" spans="1:11" ht="14.1" customHeight="1">
      <c r="A57" s="49"/>
      <c r="B57" s="49"/>
      <c r="C57" s="65" t="s">
        <v>373</v>
      </c>
      <c r="D57" s="66">
        <v>0</v>
      </c>
      <c r="E57" s="66">
        <v>0</v>
      </c>
      <c r="F57" s="66">
        <v>0</v>
      </c>
      <c r="G57" s="66">
        <v>0</v>
      </c>
      <c r="H57" s="49"/>
      <c r="I57" s="49"/>
      <c r="J57" s="49"/>
      <c r="K57" s="49"/>
    </row>
    <row r="58" spans="1:11" ht="14.1" customHeight="1">
      <c r="A58" s="49"/>
      <c r="B58" s="49"/>
      <c r="C58" s="65" t="s">
        <v>370</v>
      </c>
      <c r="D58" s="66">
        <v>0</v>
      </c>
      <c r="E58" s="66">
        <v>0</v>
      </c>
      <c r="F58" s="66">
        <v>0</v>
      </c>
      <c r="G58" s="66">
        <v>0</v>
      </c>
      <c r="H58" s="49"/>
      <c r="I58" s="49"/>
      <c r="J58" s="49"/>
      <c r="K58" s="49"/>
    </row>
    <row r="59" spans="1:11" ht="14.1" customHeight="1">
      <c r="A59" s="49"/>
      <c r="B59" s="49"/>
      <c r="C59" s="65" t="s">
        <v>369</v>
      </c>
      <c r="D59" s="66">
        <v>0</v>
      </c>
      <c r="E59" s="66">
        <v>0</v>
      </c>
      <c r="F59" s="66">
        <v>0</v>
      </c>
      <c r="G59" s="66">
        <v>0</v>
      </c>
      <c r="H59" s="49"/>
      <c r="I59" s="49"/>
      <c r="J59" s="49"/>
      <c r="K59" s="49"/>
    </row>
    <row r="60" spans="1:11" ht="14.1" customHeight="1">
      <c r="A60" s="49"/>
      <c r="B60" s="49"/>
      <c r="C60" s="65" t="s">
        <v>368</v>
      </c>
      <c r="D60" s="66">
        <v>0</v>
      </c>
      <c r="E60" s="66">
        <v>0</v>
      </c>
      <c r="F60" s="66">
        <v>0</v>
      </c>
      <c r="G60" s="66">
        <v>0</v>
      </c>
      <c r="H60" s="49"/>
      <c r="I60" s="49"/>
      <c r="J60" s="49"/>
      <c r="K60" s="49"/>
    </row>
    <row r="61" spans="1:11" ht="14.1" customHeight="1">
      <c r="A61" s="49"/>
      <c r="B61" s="49"/>
      <c r="C61" s="65" t="s">
        <v>367</v>
      </c>
      <c r="D61" s="66">
        <v>0</v>
      </c>
      <c r="E61" s="66">
        <v>0</v>
      </c>
      <c r="F61" s="66">
        <v>0</v>
      </c>
      <c r="G61" s="66">
        <v>0</v>
      </c>
      <c r="H61" s="49"/>
      <c r="I61" s="49"/>
      <c r="J61" s="49"/>
      <c r="K61" s="49"/>
    </row>
    <row r="62" spans="1:11" ht="14.1" customHeight="1">
      <c r="A62" s="49"/>
      <c r="B62" s="49"/>
      <c r="C62" s="65" t="s">
        <v>366</v>
      </c>
      <c r="D62" s="66">
        <v>0</v>
      </c>
      <c r="E62" s="66">
        <v>0</v>
      </c>
      <c r="F62" s="66">
        <v>0</v>
      </c>
      <c r="G62" s="66">
        <v>0</v>
      </c>
      <c r="H62" s="49"/>
      <c r="I62" s="49"/>
      <c r="J62" s="49"/>
      <c r="K62" s="49"/>
    </row>
    <row r="63" spans="1:11" ht="14.1" customHeight="1">
      <c r="A63" s="49"/>
      <c r="B63" s="49"/>
      <c r="C63" s="65" t="s">
        <v>372</v>
      </c>
      <c r="D63" s="66">
        <v>0</v>
      </c>
      <c r="E63" s="66">
        <v>0</v>
      </c>
      <c r="F63" s="66">
        <v>0</v>
      </c>
      <c r="G63" s="66">
        <v>0</v>
      </c>
      <c r="H63" s="49"/>
      <c r="I63" s="49"/>
      <c r="J63" s="49"/>
      <c r="K63" s="49"/>
    </row>
    <row r="64" spans="1:11" ht="14.1" customHeight="1">
      <c r="A64" s="49"/>
      <c r="B64" s="49"/>
      <c r="C64" s="65" t="s">
        <v>370</v>
      </c>
      <c r="D64" s="66">
        <v>0</v>
      </c>
      <c r="E64" s="66">
        <v>0</v>
      </c>
      <c r="F64" s="66">
        <v>0</v>
      </c>
      <c r="G64" s="66">
        <v>0</v>
      </c>
      <c r="H64" s="49"/>
      <c r="I64" s="49"/>
      <c r="J64" s="49"/>
      <c r="K64" s="49"/>
    </row>
    <row r="65" spans="1:11" ht="14.1" customHeight="1">
      <c r="A65" s="49"/>
      <c r="B65" s="49"/>
      <c r="C65" s="65" t="s">
        <v>369</v>
      </c>
      <c r="D65" s="66">
        <v>0</v>
      </c>
      <c r="E65" s="66">
        <v>0</v>
      </c>
      <c r="F65" s="66">
        <v>0</v>
      </c>
      <c r="G65" s="66">
        <v>0</v>
      </c>
      <c r="H65" s="49"/>
      <c r="I65" s="49"/>
      <c r="J65" s="49"/>
      <c r="K65" s="49"/>
    </row>
    <row r="66" spans="1:11" ht="14.1" customHeight="1">
      <c r="A66" s="49"/>
      <c r="B66" s="49"/>
      <c r="C66" s="65" t="s">
        <v>368</v>
      </c>
      <c r="D66" s="66">
        <v>0</v>
      </c>
      <c r="E66" s="66">
        <v>0</v>
      </c>
      <c r="F66" s="66">
        <v>0</v>
      </c>
      <c r="G66" s="66">
        <v>0</v>
      </c>
      <c r="H66" s="49"/>
      <c r="I66" s="49"/>
      <c r="J66" s="49"/>
      <c r="K66" s="49"/>
    </row>
    <row r="67" spans="1:11" ht="14.1" customHeight="1">
      <c r="A67" s="49"/>
      <c r="B67" s="49"/>
      <c r="C67" s="65" t="s">
        <v>367</v>
      </c>
      <c r="D67" s="66">
        <v>0</v>
      </c>
      <c r="E67" s="66">
        <v>0</v>
      </c>
      <c r="F67" s="66">
        <v>0</v>
      </c>
      <c r="G67" s="66">
        <v>0</v>
      </c>
      <c r="H67" s="49"/>
      <c r="I67" s="49"/>
      <c r="J67" s="49"/>
      <c r="K67" s="49"/>
    </row>
    <row r="68" spans="1:11" ht="14.1" customHeight="1">
      <c r="A68" s="49"/>
      <c r="B68" s="49"/>
      <c r="C68" s="65" t="s">
        <v>366</v>
      </c>
      <c r="D68" s="66">
        <v>0</v>
      </c>
      <c r="E68" s="66">
        <v>0</v>
      </c>
      <c r="F68" s="66">
        <v>0</v>
      </c>
      <c r="G68" s="66">
        <v>0</v>
      </c>
      <c r="H68" s="49"/>
      <c r="I68" s="49"/>
      <c r="J68" s="49"/>
      <c r="K68" s="49"/>
    </row>
    <row r="69" spans="1:11" ht="14.1" customHeight="1">
      <c r="A69" s="49"/>
      <c r="B69" s="49"/>
      <c r="C69" s="65" t="s">
        <v>371</v>
      </c>
      <c r="D69" s="66">
        <v>0</v>
      </c>
      <c r="E69" s="66">
        <v>0</v>
      </c>
      <c r="F69" s="66">
        <v>0</v>
      </c>
      <c r="G69" s="66">
        <v>0</v>
      </c>
      <c r="H69" s="49"/>
      <c r="I69" s="49"/>
      <c r="J69" s="49"/>
      <c r="K69" s="49"/>
    </row>
    <row r="70" spans="1:11" ht="14.1" customHeight="1">
      <c r="A70" s="49"/>
      <c r="B70" s="49"/>
      <c r="C70" s="65" t="s">
        <v>370</v>
      </c>
      <c r="D70" s="66">
        <v>0</v>
      </c>
      <c r="E70" s="66">
        <v>0</v>
      </c>
      <c r="F70" s="66">
        <v>0</v>
      </c>
      <c r="G70" s="66">
        <v>0</v>
      </c>
      <c r="H70" s="49"/>
      <c r="I70" s="49"/>
      <c r="J70" s="49"/>
      <c r="K70" s="49"/>
    </row>
    <row r="71" spans="1:11" ht="14.1" customHeight="1">
      <c r="A71" s="49"/>
      <c r="B71" s="49"/>
      <c r="C71" s="65" t="s">
        <v>369</v>
      </c>
      <c r="D71" s="66">
        <v>0</v>
      </c>
      <c r="E71" s="66">
        <v>0</v>
      </c>
      <c r="F71" s="66">
        <v>0</v>
      </c>
      <c r="G71" s="66">
        <v>0</v>
      </c>
      <c r="H71" s="49"/>
      <c r="I71" s="49"/>
      <c r="J71" s="49"/>
      <c r="K71" s="49"/>
    </row>
    <row r="72" spans="1:11" ht="14.1" customHeight="1">
      <c r="A72" s="49"/>
      <c r="B72" s="49"/>
      <c r="C72" s="65" t="s">
        <v>368</v>
      </c>
      <c r="D72" s="66">
        <v>0</v>
      </c>
      <c r="E72" s="66">
        <v>0</v>
      </c>
      <c r="F72" s="66">
        <v>0</v>
      </c>
      <c r="G72" s="66">
        <v>0</v>
      </c>
      <c r="H72" s="49"/>
      <c r="I72" s="49"/>
      <c r="J72" s="49"/>
      <c r="K72" s="49"/>
    </row>
    <row r="73" spans="1:11" ht="14.1" customHeight="1">
      <c r="A73" s="49"/>
      <c r="B73" s="49"/>
      <c r="C73" s="65" t="s">
        <v>367</v>
      </c>
      <c r="D73" s="66">
        <v>0</v>
      </c>
      <c r="E73" s="66">
        <v>0</v>
      </c>
      <c r="F73" s="66">
        <v>0</v>
      </c>
      <c r="G73" s="66">
        <v>0</v>
      </c>
      <c r="H73" s="49"/>
      <c r="I73" s="49"/>
      <c r="J73" s="49"/>
      <c r="K73" s="49"/>
    </row>
    <row r="74" spans="1:11" ht="14.1" customHeight="1">
      <c r="A74" s="49"/>
      <c r="B74" s="49"/>
      <c r="C74" s="65" t="s">
        <v>366</v>
      </c>
      <c r="D74" s="66">
        <v>0</v>
      </c>
      <c r="E74" s="66">
        <v>0</v>
      </c>
      <c r="F74" s="66">
        <v>0</v>
      </c>
      <c r="G74" s="66">
        <v>0</v>
      </c>
      <c r="H74" s="49"/>
      <c r="I74" s="49"/>
      <c r="J74" s="49"/>
      <c r="K74" s="49"/>
    </row>
    <row r="75" spans="1:11" ht="14.1" customHeight="1">
      <c r="A75" s="49"/>
      <c r="B75" s="49"/>
      <c r="C75" s="65" t="s">
        <v>365</v>
      </c>
      <c r="D75" s="66">
        <v>0</v>
      </c>
      <c r="E75" s="66">
        <v>0</v>
      </c>
      <c r="F75" s="66">
        <v>0</v>
      </c>
      <c r="G75" s="66">
        <v>0</v>
      </c>
      <c r="H75" s="49"/>
      <c r="I75" s="49"/>
      <c r="J75" s="49"/>
      <c r="K75" s="49"/>
    </row>
    <row r="76" spans="1:11" ht="14.1" customHeight="1">
      <c r="A76" s="49"/>
      <c r="B76" s="49"/>
      <c r="C76" s="65" t="s">
        <v>364</v>
      </c>
      <c r="D76" s="66">
        <v>0</v>
      </c>
      <c r="E76" s="66">
        <v>0</v>
      </c>
      <c r="F76" s="66">
        <v>0</v>
      </c>
      <c r="G76" s="66">
        <v>0</v>
      </c>
      <c r="H76" s="49"/>
      <c r="I76" s="49"/>
      <c r="J76" s="49"/>
      <c r="K76" s="49"/>
    </row>
    <row r="77" spans="1:11" ht="14.1" customHeight="1">
      <c r="A77" s="49"/>
      <c r="B77" s="49"/>
      <c r="C77" s="67" t="s">
        <v>147</v>
      </c>
      <c r="D77" s="66">
        <v>93276000</v>
      </c>
      <c r="E77" s="66">
        <v>95477000</v>
      </c>
      <c r="F77" s="66">
        <v>95651000</v>
      </c>
      <c r="G77" s="66">
        <v>95502000</v>
      </c>
      <c r="H77" s="49"/>
      <c r="I77" s="49"/>
      <c r="J77" s="49"/>
      <c r="K77" s="49"/>
    </row>
    <row r="78" spans="1:11" ht="14.1" customHeight="1">
      <c r="A78" s="49"/>
      <c r="B78" s="49"/>
      <c r="C78" s="1246" t="s">
        <v>44</v>
      </c>
      <c r="D78" s="1247"/>
      <c r="E78" s="1247"/>
      <c r="F78" s="1247"/>
      <c r="G78" s="1247"/>
      <c r="H78" s="49"/>
      <c r="I78" s="49"/>
      <c r="J78" s="49"/>
      <c r="K78" s="49"/>
    </row>
    <row r="79" spans="1:11" ht="14.1" customHeight="1">
      <c r="A79" s="49"/>
      <c r="B79" s="49"/>
      <c r="C79" s="58" t="s">
        <v>1832</v>
      </c>
      <c r="D79" s="1246" t="s">
        <v>1833</v>
      </c>
      <c r="E79" s="1247"/>
      <c r="F79" s="1247"/>
      <c r="G79" s="1247"/>
      <c r="H79" s="49"/>
      <c r="I79" s="49"/>
      <c r="J79" s="49"/>
      <c r="K79" s="49"/>
    </row>
    <row r="80" spans="1:11" ht="14.1" customHeight="1">
      <c r="A80" s="49"/>
      <c r="B80" s="49"/>
      <c r="C80" s="59" t="s">
        <v>393</v>
      </c>
      <c r="D80" s="1258" t="s">
        <v>1834</v>
      </c>
      <c r="E80" s="1259"/>
      <c r="F80" s="1259"/>
      <c r="G80" s="1259"/>
      <c r="H80" s="49"/>
      <c r="I80" s="49"/>
      <c r="J80" s="49"/>
      <c r="K80" s="49"/>
    </row>
    <row r="81" spans="1:11" ht="14.1" customHeight="1">
      <c r="A81" s="49"/>
      <c r="B81" s="49"/>
      <c r="C81" s="60" t="s">
        <v>392</v>
      </c>
      <c r="D81" s="1254" t="s">
        <v>1835</v>
      </c>
      <c r="E81" s="1255"/>
      <c r="F81" s="1255"/>
      <c r="G81" s="1255"/>
      <c r="H81" s="49"/>
      <c r="I81" s="49"/>
      <c r="J81" s="49"/>
      <c r="K81" s="49"/>
    </row>
    <row r="82" spans="1:11" ht="14.1" customHeight="1">
      <c r="A82" s="49"/>
      <c r="B82" s="49"/>
      <c r="C82" s="60" t="s">
        <v>15</v>
      </c>
      <c r="D82" s="1254" t="s">
        <v>227</v>
      </c>
      <c r="E82" s="1255"/>
      <c r="F82" s="1255"/>
      <c r="G82" s="1255"/>
      <c r="H82" s="49"/>
      <c r="I82" s="49"/>
      <c r="J82" s="49"/>
      <c r="K82" s="49"/>
    </row>
    <row r="83" spans="1:11" ht="15" customHeight="1">
      <c r="A83" s="49"/>
      <c r="B83" s="49"/>
      <c r="C83" s="61"/>
      <c r="D83" s="62">
        <v>2021</v>
      </c>
      <c r="E83" s="62">
        <v>2022</v>
      </c>
      <c r="F83" s="62">
        <v>2023</v>
      </c>
      <c r="G83" s="62">
        <v>2024</v>
      </c>
      <c r="H83" s="49"/>
      <c r="I83" s="49"/>
      <c r="J83" s="49"/>
      <c r="K83" s="49"/>
    </row>
    <row r="84" spans="1:11" ht="15" customHeight="1">
      <c r="A84" s="49"/>
      <c r="B84" s="49"/>
      <c r="C84" s="63"/>
      <c r="D84" s="64" t="s">
        <v>7</v>
      </c>
      <c r="E84" s="64" t="s">
        <v>8</v>
      </c>
      <c r="F84" s="64" t="s">
        <v>8</v>
      </c>
      <c r="G84" s="64" t="s">
        <v>8</v>
      </c>
      <c r="H84" s="49"/>
      <c r="I84" s="49"/>
      <c r="J84" s="49"/>
      <c r="K84" s="49"/>
    </row>
    <row r="85" spans="1:11" ht="14.1" customHeight="1">
      <c r="A85" s="49"/>
      <c r="B85" s="49"/>
      <c r="C85" s="53" t="s">
        <v>16</v>
      </c>
      <c r="D85" s="57" t="s">
        <v>1053</v>
      </c>
      <c r="E85" s="57" t="s">
        <v>385</v>
      </c>
      <c r="F85" s="57" t="s">
        <v>421</v>
      </c>
      <c r="G85" s="57" t="s">
        <v>421</v>
      </c>
      <c r="H85" s="49"/>
      <c r="I85" s="49"/>
      <c r="J85" s="49"/>
      <c r="K85" s="49"/>
    </row>
    <row r="86" spans="1:11" ht="14.1" customHeight="1">
      <c r="A86" s="49"/>
      <c r="B86" s="49"/>
      <c r="C86" s="53" t="s">
        <v>506</v>
      </c>
      <c r="D86" s="57" t="s">
        <v>1836</v>
      </c>
      <c r="E86" s="57" t="s">
        <v>385</v>
      </c>
      <c r="F86" s="57" t="s">
        <v>518</v>
      </c>
      <c r="G86" s="57" t="s">
        <v>518</v>
      </c>
      <c r="H86" s="49"/>
      <c r="I86" s="49"/>
      <c r="J86" s="49"/>
      <c r="K86" s="49"/>
    </row>
    <row r="87" spans="1:11" ht="14.1" customHeight="1">
      <c r="A87" s="49"/>
      <c r="B87" s="49"/>
      <c r="C87" s="53" t="s">
        <v>504</v>
      </c>
      <c r="D87" s="57" t="s">
        <v>1837</v>
      </c>
      <c r="E87" s="57" t="s">
        <v>385</v>
      </c>
      <c r="F87" s="57" t="s">
        <v>735</v>
      </c>
      <c r="G87" s="57" t="s">
        <v>735</v>
      </c>
      <c r="H87" s="49"/>
      <c r="I87" s="49"/>
      <c r="J87" s="49"/>
      <c r="K87" s="49"/>
    </row>
    <row r="88" spans="1:11" ht="14.1" customHeight="1">
      <c r="A88" s="49"/>
      <c r="B88" s="49"/>
      <c r="C88" s="53" t="s">
        <v>388</v>
      </c>
      <c r="D88" s="57" t="s">
        <v>361</v>
      </c>
      <c r="E88" s="57" t="s">
        <v>430</v>
      </c>
      <c r="F88" s="57" t="s">
        <v>361</v>
      </c>
      <c r="G88" s="57" t="s">
        <v>385</v>
      </c>
      <c r="H88" s="49"/>
      <c r="I88" s="49"/>
      <c r="J88" s="49"/>
      <c r="K88" s="49"/>
    </row>
    <row r="89" spans="1:11" ht="14.1" customHeight="1">
      <c r="A89" s="49"/>
      <c r="B89" s="49"/>
      <c r="C89" s="53" t="s">
        <v>387</v>
      </c>
      <c r="D89" s="57" t="s">
        <v>361</v>
      </c>
      <c r="E89" s="57" t="s">
        <v>430</v>
      </c>
      <c r="F89" s="57" t="s">
        <v>361</v>
      </c>
      <c r="G89" s="57" t="s">
        <v>385</v>
      </c>
      <c r="H89" s="49"/>
      <c r="I89" s="49"/>
      <c r="J89" s="49"/>
      <c r="K89" s="49"/>
    </row>
    <row r="90" spans="1:11" ht="14.1" customHeight="1">
      <c r="A90" s="49"/>
      <c r="B90" s="49"/>
      <c r="C90" s="53" t="s">
        <v>22</v>
      </c>
      <c r="D90" s="57" t="s">
        <v>361</v>
      </c>
      <c r="E90" s="57" t="s">
        <v>430</v>
      </c>
      <c r="F90" s="57" t="s">
        <v>361</v>
      </c>
      <c r="G90" s="57" t="s">
        <v>385</v>
      </c>
      <c r="H90" s="49"/>
      <c r="I90" s="49"/>
      <c r="J90" s="49"/>
      <c r="K90" s="49"/>
    </row>
    <row r="91" spans="1:11" ht="14.1" customHeight="1">
      <c r="A91" s="49"/>
      <c r="B91" s="49"/>
      <c r="C91" s="1256" t="s">
        <v>384</v>
      </c>
      <c r="D91" s="1257"/>
      <c r="E91" s="1257"/>
      <c r="F91" s="1257"/>
      <c r="G91" s="1257"/>
      <c r="H91" s="49"/>
      <c r="I91" s="49"/>
      <c r="J91" s="49"/>
      <c r="K91" s="49"/>
    </row>
    <row r="92" spans="1:11" ht="14.1" customHeight="1">
      <c r="A92" s="49"/>
      <c r="B92" s="49"/>
      <c r="C92" s="61"/>
      <c r="D92" s="62">
        <v>2021</v>
      </c>
      <c r="E92" s="62">
        <v>2022</v>
      </c>
      <c r="F92" s="62">
        <v>2023</v>
      </c>
      <c r="G92" s="62">
        <v>2024</v>
      </c>
      <c r="H92" s="49"/>
      <c r="I92" s="49"/>
      <c r="J92" s="49"/>
      <c r="K92" s="49"/>
    </row>
    <row r="93" spans="1:11" ht="14.1" customHeight="1">
      <c r="A93" s="49"/>
      <c r="B93" s="49"/>
      <c r="C93" s="63"/>
      <c r="D93" s="64" t="s">
        <v>7</v>
      </c>
      <c r="E93" s="64" t="s">
        <v>8</v>
      </c>
      <c r="F93" s="64" t="s">
        <v>8</v>
      </c>
      <c r="G93" s="64" t="s">
        <v>8</v>
      </c>
      <c r="H93" s="49"/>
      <c r="I93" s="49"/>
      <c r="J93" s="49"/>
      <c r="K93" s="49"/>
    </row>
    <row r="94" spans="1:11" ht="14.1" customHeight="1">
      <c r="A94" s="49"/>
      <c r="B94" s="49"/>
      <c r="C94" s="65" t="s">
        <v>381</v>
      </c>
      <c r="D94" s="66">
        <v>0</v>
      </c>
      <c r="E94" s="66">
        <v>0</v>
      </c>
      <c r="F94" s="66">
        <v>0</v>
      </c>
      <c r="G94" s="66">
        <v>0</v>
      </c>
      <c r="H94" s="49"/>
      <c r="I94" s="49"/>
      <c r="J94" s="49"/>
      <c r="K94" s="49"/>
    </row>
    <row r="95" spans="1:11" ht="14.1" customHeight="1">
      <c r="A95" s="49"/>
      <c r="B95" s="49"/>
      <c r="C95" s="65" t="s">
        <v>370</v>
      </c>
      <c r="D95" s="66">
        <v>0</v>
      </c>
      <c r="E95" s="66">
        <v>0</v>
      </c>
      <c r="F95" s="66">
        <v>0</v>
      </c>
      <c r="G95" s="66">
        <v>0</v>
      </c>
      <c r="H95" s="49"/>
      <c r="I95" s="49"/>
      <c r="J95" s="49"/>
      <c r="K95" s="49"/>
    </row>
    <row r="96" spans="1:11" ht="14.1" customHeight="1">
      <c r="A96" s="49"/>
      <c r="B96" s="49"/>
      <c r="C96" s="65" t="s">
        <v>374</v>
      </c>
      <c r="D96" s="66">
        <v>0</v>
      </c>
      <c r="E96" s="66">
        <v>0</v>
      </c>
      <c r="F96" s="66">
        <v>0</v>
      </c>
      <c r="G96" s="66">
        <v>0</v>
      </c>
      <c r="H96" s="49"/>
      <c r="I96" s="49"/>
      <c r="J96" s="49"/>
      <c r="K96" s="49"/>
    </row>
    <row r="97" spans="1:11" ht="14.1" customHeight="1">
      <c r="A97" s="49"/>
      <c r="B97" s="49"/>
      <c r="C97" s="65" t="s">
        <v>380</v>
      </c>
      <c r="D97" s="66">
        <v>0</v>
      </c>
      <c r="E97" s="66">
        <v>0</v>
      </c>
      <c r="F97" s="66">
        <v>0</v>
      </c>
      <c r="G97" s="66">
        <v>0</v>
      </c>
      <c r="H97" s="49"/>
      <c r="I97" s="49"/>
      <c r="J97" s="49"/>
      <c r="K97" s="49"/>
    </row>
    <row r="98" spans="1:11" ht="14.1" customHeight="1">
      <c r="A98" s="49"/>
      <c r="B98" s="49"/>
      <c r="C98" s="65" t="s">
        <v>370</v>
      </c>
      <c r="D98" s="66">
        <v>0</v>
      </c>
      <c r="E98" s="66">
        <v>0</v>
      </c>
      <c r="F98" s="66">
        <v>0</v>
      </c>
      <c r="G98" s="66">
        <v>0</v>
      </c>
      <c r="H98" s="49"/>
      <c r="I98" s="49"/>
      <c r="J98" s="49"/>
      <c r="K98" s="49"/>
    </row>
    <row r="99" spans="1:11" ht="14.1" customHeight="1">
      <c r="A99" s="49"/>
      <c r="B99" s="49"/>
      <c r="C99" s="65" t="s">
        <v>374</v>
      </c>
      <c r="D99" s="66">
        <v>0</v>
      </c>
      <c r="E99" s="66">
        <v>0</v>
      </c>
      <c r="F99" s="66">
        <v>0</v>
      </c>
      <c r="G99" s="66">
        <v>0</v>
      </c>
      <c r="H99" s="49"/>
      <c r="I99" s="49"/>
      <c r="J99" s="49"/>
      <c r="K99" s="49"/>
    </row>
    <row r="100" spans="1:11" ht="14.1" customHeight="1">
      <c r="A100" s="49"/>
      <c r="B100" s="49"/>
      <c r="C100" s="65" t="s">
        <v>379</v>
      </c>
      <c r="D100" s="66">
        <v>0</v>
      </c>
      <c r="E100" s="66">
        <v>0</v>
      </c>
      <c r="F100" s="66">
        <v>0</v>
      </c>
      <c r="G100" s="66">
        <v>0</v>
      </c>
      <c r="H100" s="49"/>
      <c r="I100" s="49"/>
      <c r="J100" s="49"/>
      <c r="K100" s="49"/>
    </row>
    <row r="101" spans="1:11" ht="14.1" customHeight="1">
      <c r="A101" s="49"/>
      <c r="B101" s="49"/>
      <c r="C101" s="65" t="s">
        <v>370</v>
      </c>
      <c r="D101" s="66">
        <v>0</v>
      </c>
      <c r="E101" s="66">
        <v>0</v>
      </c>
      <c r="F101" s="66">
        <v>0</v>
      </c>
      <c r="G101" s="66">
        <v>0</v>
      </c>
      <c r="H101" s="49"/>
      <c r="I101" s="49"/>
      <c r="J101" s="49"/>
      <c r="K101" s="49"/>
    </row>
    <row r="102" spans="1:11" ht="14.1" customHeight="1">
      <c r="A102" s="49"/>
      <c r="B102" s="49"/>
      <c r="C102" s="65" t="s">
        <v>374</v>
      </c>
      <c r="D102" s="66">
        <v>0</v>
      </c>
      <c r="E102" s="66">
        <v>0</v>
      </c>
      <c r="F102" s="66">
        <v>0</v>
      </c>
      <c r="G102" s="66">
        <v>0</v>
      </c>
      <c r="H102" s="49"/>
      <c r="I102" s="49"/>
      <c r="J102" s="49"/>
      <c r="K102" s="49"/>
    </row>
    <row r="103" spans="1:11" ht="14.1" customHeight="1">
      <c r="A103" s="49"/>
      <c r="B103" s="49"/>
      <c r="C103" s="65" t="s">
        <v>378</v>
      </c>
      <c r="D103" s="66">
        <v>0</v>
      </c>
      <c r="E103" s="66">
        <v>0</v>
      </c>
      <c r="F103" s="66">
        <v>0</v>
      </c>
      <c r="G103" s="66">
        <v>0</v>
      </c>
      <c r="H103" s="49"/>
      <c r="I103" s="49"/>
      <c r="J103" s="49"/>
      <c r="K103" s="49"/>
    </row>
    <row r="104" spans="1:11" ht="14.1" customHeight="1">
      <c r="A104" s="49"/>
      <c r="B104" s="49"/>
      <c r="C104" s="65" t="s">
        <v>370</v>
      </c>
      <c r="D104" s="66">
        <v>0</v>
      </c>
      <c r="E104" s="66">
        <v>0</v>
      </c>
      <c r="F104" s="66">
        <v>0</v>
      </c>
      <c r="G104" s="66">
        <v>0</v>
      </c>
      <c r="H104" s="49"/>
      <c r="I104" s="49"/>
      <c r="J104" s="49"/>
      <c r="K104" s="49"/>
    </row>
    <row r="105" spans="1:11" ht="14.1" customHeight="1">
      <c r="A105" s="49"/>
      <c r="B105" s="49"/>
      <c r="C105" s="65" t="s">
        <v>374</v>
      </c>
      <c r="D105" s="66">
        <v>0</v>
      </c>
      <c r="E105" s="66">
        <v>0</v>
      </c>
      <c r="F105" s="66">
        <v>0</v>
      </c>
      <c r="G105" s="66">
        <v>0</v>
      </c>
      <c r="H105" s="49"/>
      <c r="I105" s="49"/>
      <c r="J105" s="49"/>
      <c r="K105" s="49"/>
    </row>
    <row r="106" spans="1:11" ht="14.1" customHeight="1">
      <c r="A106" s="49"/>
      <c r="B106" s="49"/>
      <c r="C106" s="65" t="s">
        <v>383</v>
      </c>
      <c r="D106" s="66">
        <v>0</v>
      </c>
      <c r="E106" s="66">
        <v>0</v>
      </c>
      <c r="F106" s="66">
        <v>0</v>
      </c>
      <c r="G106" s="66">
        <v>0</v>
      </c>
      <c r="H106" s="49"/>
      <c r="I106" s="49"/>
      <c r="J106" s="49"/>
      <c r="K106" s="49"/>
    </row>
    <row r="107" spans="1:11" ht="14.1" customHeight="1">
      <c r="A107" s="49"/>
      <c r="B107" s="49"/>
      <c r="C107" s="65" t="s">
        <v>370</v>
      </c>
      <c r="D107" s="66">
        <v>0</v>
      </c>
      <c r="E107" s="66">
        <v>0</v>
      </c>
      <c r="F107" s="66">
        <v>0</v>
      </c>
      <c r="G107" s="66">
        <v>0</v>
      </c>
      <c r="H107" s="49"/>
      <c r="I107" s="49"/>
      <c r="J107" s="49"/>
      <c r="K107" s="49"/>
    </row>
    <row r="108" spans="1:11" ht="14.1" customHeight="1">
      <c r="A108" s="49"/>
      <c r="B108" s="49"/>
      <c r="C108" s="65" t="s">
        <v>374</v>
      </c>
      <c r="D108" s="66">
        <v>0</v>
      </c>
      <c r="E108" s="66">
        <v>0</v>
      </c>
      <c r="F108" s="66">
        <v>0</v>
      </c>
      <c r="G108" s="66">
        <v>0</v>
      </c>
      <c r="H108" s="49"/>
      <c r="I108" s="49"/>
      <c r="J108" s="49"/>
      <c r="K108" s="49"/>
    </row>
    <row r="109" spans="1:11" ht="14.1" customHeight="1">
      <c r="A109" s="49"/>
      <c r="B109" s="49"/>
      <c r="C109" s="65" t="s">
        <v>376</v>
      </c>
      <c r="D109" s="66">
        <v>0</v>
      </c>
      <c r="E109" s="66">
        <v>0</v>
      </c>
      <c r="F109" s="66">
        <v>0</v>
      </c>
      <c r="G109" s="66">
        <v>0</v>
      </c>
      <c r="H109" s="49"/>
      <c r="I109" s="49"/>
      <c r="J109" s="49"/>
      <c r="K109" s="49"/>
    </row>
    <row r="110" spans="1:11" ht="14.1" customHeight="1">
      <c r="A110" s="49"/>
      <c r="B110" s="49"/>
      <c r="C110" s="65" t="s">
        <v>370</v>
      </c>
      <c r="D110" s="66">
        <v>0</v>
      </c>
      <c r="E110" s="66">
        <v>0</v>
      </c>
      <c r="F110" s="66">
        <v>0</v>
      </c>
      <c r="G110" s="66">
        <v>0</v>
      </c>
      <c r="H110" s="49"/>
      <c r="I110" s="49"/>
      <c r="J110" s="49"/>
      <c r="K110" s="49"/>
    </row>
    <row r="111" spans="1:11" ht="14.1" customHeight="1">
      <c r="A111" s="49"/>
      <c r="B111" s="49"/>
      <c r="C111" s="65" t="s">
        <v>374</v>
      </c>
      <c r="D111" s="66">
        <v>0</v>
      </c>
      <c r="E111" s="66">
        <v>0</v>
      </c>
      <c r="F111" s="66">
        <v>0</v>
      </c>
      <c r="G111" s="66">
        <v>0</v>
      </c>
      <c r="H111" s="49"/>
      <c r="I111" s="49"/>
      <c r="J111" s="49"/>
      <c r="K111" s="49"/>
    </row>
    <row r="112" spans="1:11" ht="14.1" customHeight="1">
      <c r="A112" s="49"/>
      <c r="B112" s="49"/>
      <c r="C112" s="65" t="s">
        <v>375</v>
      </c>
      <c r="D112" s="66">
        <v>0</v>
      </c>
      <c r="E112" s="66">
        <v>0</v>
      </c>
      <c r="F112" s="66">
        <v>0</v>
      </c>
      <c r="G112" s="66">
        <v>0</v>
      </c>
      <c r="H112" s="49"/>
      <c r="I112" s="49"/>
      <c r="J112" s="49"/>
      <c r="K112" s="49"/>
    </row>
    <row r="113" spans="1:11" ht="14.1" customHeight="1">
      <c r="A113" s="49"/>
      <c r="B113" s="49"/>
      <c r="C113" s="65" t="s">
        <v>370</v>
      </c>
      <c r="D113" s="66">
        <v>0</v>
      </c>
      <c r="E113" s="66">
        <v>0</v>
      </c>
      <c r="F113" s="66">
        <v>0</v>
      </c>
      <c r="G113" s="66">
        <v>0</v>
      </c>
      <c r="H113" s="49"/>
      <c r="I113" s="49"/>
      <c r="J113" s="49"/>
      <c r="K113" s="49"/>
    </row>
    <row r="114" spans="1:11" ht="14.1" customHeight="1">
      <c r="A114" s="49"/>
      <c r="B114" s="49"/>
      <c r="C114" s="65" t="s">
        <v>374</v>
      </c>
      <c r="D114" s="66">
        <v>0</v>
      </c>
      <c r="E114" s="66">
        <v>0</v>
      </c>
      <c r="F114" s="66">
        <v>0</v>
      </c>
      <c r="G114" s="66">
        <v>0</v>
      </c>
      <c r="H114" s="49"/>
      <c r="I114" s="49"/>
      <c r="J114" s="49"/>
      <c r="K114" s="49"/>
    </row>
    <row r="115" spans="1:11" ht="14.1" customHeight="1">
      <c r="A115" s="49"/>
      <c r="B115" s="49"/>
      <c r="C115" s="65" t="s">
        <v>373</v>
      </c>
      <c r="D115" s="66">
        <v>0</v>
      </c>
      <c r="E115" s="66">
        <v>0</v>
      </c>
      <c r="F115" s="66">
        <v>0</v>
      </c>
      <c r="G115" s="66">
        <v>0</v>
      </c>
      <c r="H115" s="49"/>
      <c r="I115" s="49"/>
      <c r="J115" s="49"/>
      <c r="K115" s="49"/>
    </row>
    <row r="116" spans="1:11" ht="14.1" customHeight="1">
      <c r="A116" s="49"/>
      <c r="B116" s="49"/>
      <c r="C116" s="65" t="s">
        <v>370</v>
      </c>
      <c r="D116" s="66">
        <v>0</v>
      </c>
      <c r="E116" s="66">
        <v>0</v>
      </c>
      <c r="F116" s="66">
        <v>0</v>
      </c>
      <c r="G116" s="66">
        <v>0</v>
      </c>
      <c r="H116" s="49"/>
      <c r="I116" s="49"/>
      <c r="J116" s="49"/>
      <c r="K116" s="49"/>
    </row>
    <row r="117" spans="1:11" ht="14.1" customHeight="1">
      <c r="A117" s="49"/>
      <c r="B117" s="49"/>
      <c r="C117" s="65" t="s">
        <v>369</v>
      </c>
      <c r="D117" s="66">
        <v>0</v>
      </c>
      <c r="E117" s="66">
        <v>0</v>
      </c>
      <c r="F117" s="66">
        <v>0</v>
      </c>
      <c r="G117" s="66">
        <v>0</v>
      </c>
      <c r="H117" s="49"/>
      <c r="I117" s="49"/>
      <c r="J117" s="49"/>
      <c r="K117" s="49"/>
    </row>
    <row r="118" spans="1:11" ht="14.1" customHeight="1">
      <c r="A118" s="49"/>
      <c r="B118" s="49"/>
      <c r="C118" s="65" t="s">
        <v>368</v>
      </c>
      <c r="D118" s="66">
        <v>0</v>
      </c>
      <c r="E118" s="66">
        <v>0</v>
      </c>
      <c r="F118" s="66">
        <v>0</v>
      </c>
      <c r="G118" s="66">
        <v>0</v>
      </c>
      <c r="H118" s="49"/>
      <c r="I118" s="49"/>
      <c r="J118" s="49"/>
      <c r="K118" s="49"/>
    </row>
    <row r="119" spans="1:11" ht="14.1" customHeight="1">
      <c r="A119" s="49"/>
      <c r="B119" s="49"/>
      <c r="C119" s="65" t="s">
        <v>367</v>
      </c>
      <c r="D119" s="66">
        <v>0</v>
      </c>
      <c r="E119" s="66">
        <v>0</v>
      </c>
      <c r="F119" s="66">
        <v>0</v>
      </c>
      <c r="G119" s="66">
        <v>0</v>
      </c>
      <c r="H119" s="49"/>
      <c r="I119" s="49"/>
      <c r="J119" s="49"/>
      <c r="K119" s="49"/>
    </row>
    <row r="120" spans="1:11" ht="14.1" customHeight="1">
      <c r="A120" s="49"/>
      <c r="B120" s="49"/>
      <c r="C120" s="65" t="s">
        <v>366</v>
      </c>
      <c r="D120" s="66">
        <v>0</v>
      </c>
      <c r="E120" s="66">
        <v>0</v>
      </c>
      <c r="F120" s="66">
        <v>0</v>
      </c>
      <c r="G120" s="66">
        <v>0</v>
      </c>
      <c r="H120" s="49"/>
      <c r="I120" s="49"/>
      <c r="J120" s="49"/>
      <c r="K120" s="49"/>
    </row>
    <row r="121" spans="1:11" ht="14.1" customHeight="1">
      <c r="A121" s="49"/>
      <c r="B121" s="49"/>
      <c r="C121" s="65" t="s">
        <v>372</v>
      </c>
      <c r="D121" s="66">
        <v>1940000</v>
      </c>
      <c r="E121" s="66">
        <v>0</v>
      </c>
      <c r="F121" s="66">
        <v>1000000</v>
      </c>
      <c r="G121" s="66">
        <v>1000000</v>
      </c>
      <c r="H121" s="49"/>
      <c r="I121" s="49"/>
      <c r="J121" s="49"/>
      <c r="K121" s="49"/>
    </row>
    <row r="122" spans="1:11" ht="14.1" customHeight="1">
      <c r="A122" s="49"/>
      <c r="B122" s="49"/>
      <c r="C122" s="65" t="s">
        <v>370</v>
      </c>
      <c r="D122" s="66">
        <v>1940000</v>
      </c>
      <c r="E122" s="66">
        <v>0</v>
      </c>
      <c r="F122" s="66">
        <v>1000000</v>
      </c>
      <c r="G122" s="66">
        <v>1000000</v>
      </c>
      <c r="H122" s="49"/>
      <c r="I122" s="49"/>
      <c r="J122" s="49"/>
      <c r="K122" s="49"/>
    </row>
    <row r="123" spans="1:11" ht="14.1" customHeight="1">
      <c r="A123" s="49"/>
      <c r="B123" s="49"/>
      <c r="C123" s="65" t="s">
        <v>369</v>
      </c>
      <c r="D123" s="66">
        <v>0</v>
      </c>
      <c r="E123" s="66">
        <v>0</v>
      </c>
      <c r="F123" s="66">
        <v>0</v>
      </c>
      <c r="G123" s="66">
        <v>0</v>
      </c>
      <c r="H123" s="49"/>
      <c r="I123" s="49"/>
      <c r="J123" s="49"/>
      <c r="K123" s="49"/>
    </row>
    <row r="124" spans="1:11" ht="14.1" customHeight="1">
      <c r="A124" s="49"/>
      <c r="B124" s="49"/>
      <c r="C124" s="65" t="s">
        <v>368</v>
      </c>
      <c r="D124" s="66">
        <v>0</v>
      </c>
      <c r="E124" s="66">
        <v>0</v>
      </c>
      <c r="F124" s="66">
        <v>0</v>
      </c>
      <c r="G124" s="66">
        <v>0</v>
      </c>
      <c r="H124" s="49"/>
      <c r="I124" s="49"/>
      <c r="J124" s="49"/>
      <c r="K124" s="49"/>
    </row>
    <row r="125" spans="1:11" ht="14.1" customHeight="1">
      <c r="A125" s="49"/>
      <c r="B125" s="49"/>
      <c r="C125" s="65" t="s">
        <v>367</v>
      </c>
      <c r="D125" s="66">
        <v>0</v>
      </c>
      <c r="E125" s="66">
        <v>0</v>
      </c>
      <c r="F125" s="66">
        <v>0</v>
      </c>
      <c r="G125" s="66">
        <v>0</v>
      </c>
      <c r="H125" s="49"/>
      <c r="I125" s="49"/>
      <c r="J125" s="49"/>
      <c r="K125" s="49"/>
    </row>
    <row r="126" spans="1:11" ht="14.1" customHeight="1">
      <c r="A126" s="49"/>
      <c r="B126" s="49"/>
      <c r="C126" s="65" t="s">
        <v>366</v>
      </c>
      <c r="D126" s="66">
        <v>0</v>
      </c>
      <c r="E126" s="66">
        <v>0</v>
      </c>
      <c r="F126" s="66">
        <v>0</v>
      </c>
      <c r="G126" s="66">
        <v>0</v>
      </c>
      <c r="H126" s="49"/>
      <c r="I126" s="49"/>
      <c r="J126" s="49"/>
      <c r="K126" s="49"/>
    </row>
    <row r="127" spans="1:11" ht="14.1" customHeight="1">
      <c r="A127" s="49"/>
      <c r="B127" s="49"/>
      <c r="C127" s="65" t="s">
        <v>371</v>
      </c>
      <c r="D127" s="66">
        <v>0</v>
      </c>
      <c r="E127" s="66">
        <v>0</v>
      </c>
      <c r="F127" s="66">
        <v>0</v>
      </c>
      <c r="G127" s="66">
        <v>0</v>
      </c>
      <c r="H127" s="49"/>
      <c r="I127" s="49"/>
      <c r="J127" s="49"/>
      <c r="K127" s="49"/>
    </row>
    <row r="128" spans="1:11" ht="14.1" customHeight="1">
      <c r="A128" s="49"/>
      <c r="B128" s="49"/>
      <c r="C128" s="65" t="s">
        <v>370</v>
      </c>
      <c r="D128" s="66">
        <v>0</v>
      </c>
      <c r="E128" s="66">
        <v>0</v>
      </c>
      <c r="F128" s="66">
        <v>0</v>
      </c>
      <c r="G128" s="66">
        <v>0</v>
      </c>
      <c r="H128" s="49"/>
      <c r="I128" s="49"/>
      <c r="J128" s="49"/>
      <c r="K128" s="49"/>
    </row>
    <row r="129" spans="1:11" ht="14.1" customHeight="1">
      <c r="A129" s="49"/>
      <c r="B129" s="49"/>
      <c r="C129" s="65" t="s">
        <v>369</v>
      </c>
      <c r="D129" s="66">
        <v>0</v>
      </c>
      <c r="E129" s="66">
        <v>0</v>
      </c>
      <c r="F129" s="66">
        <v>0</v>
      </c>
      <c r="G129" s="66">
        <v>0</v>
      </c>
      <c r="H129" s="49"/>
      <c r="I129" s="49"/>
      <c r="J129" s="49"/>
      <c r="K129" s="49"/>
    </row>
    <row r="130" spans="1:11" ht="14.1" customHeight="1">
      <c r="A130" s="49"/>
      <c r="B130" s="49"/>
      <c r="C130" s="65" t="s">
        <v>368</v>
      </c>
      <c r="D130" s="66">
        <v>0</v>
      </c>
      <c r="E130" s="66">
        <v>0</v>
      </c>
      <c r="F130" s="66">
        <v>0</v>
      </c>
      <c r="G130" s="66">
        <v>0</v>
      </c>
      <c r="H130" s="49"/>
      <c r="I130" s="49"/>
      <c r="J130" s="49"/>
      <c r="K130" s="49"/>
    </row>
    <row r="131" spans="1:11" ht="14.1" customHeight="1">
      <c r="A131" s="49"/>
      <c r="B131" s="49"/>
      <c r="C131" s="65" t="s">
        <v>367</v>
      </c>
      <c r="D131" s="66">
        <v>0</v>
      </c>
      <c r="E131" s="66">
        <v>0</v>
      </c>
      <c r="F131" s="66">
        <v>0</v>
      </c>
      <c r="G131" s="66">
        <v>0</v>
      </c>
      <c r="H131" s="49"/>
      <c r="I131" s="49"/>
      <c r="J131" s="49"/>
      <c r="K131" s="49"/>
    </row>
    <row r="132" spans="1:11" ht="14.1" customHeight="1">
      <c r="A132" s="49"/>
      <c r="B132" s="49"/>
      <c r="C132" s="65" t="s">
        <v>366</v>
      </c>
      <c r="D132" s="66">
        <v>0</v>
      </c>
      <c r="E132" s="66">
        <v>0</v>
      </c>
      <c r="F132" s="66">
        <v>0</v>
      </c>
      <c r="G132" s="66">
        <v>0</v>
      </c>
      <c r="H132" s="49"/>
      <c r="I132" s="49"/>
      <c r="J132" s="49"/>
      <c r="K132" s="49"/>
    </row>
    <row r="133" spans="1:11" ht="14.1" customHeight="1">
      <c r="A133" s="49"/>
      <c r="B133" s="49"/>
      <c r="C133" s="65" t="s">
        <v>365</v>
      </c>
      <c r="D133" s="66">
        <v>0</v>
      </c>
      <c r="E133" s="66">
        <v>0</v>
      </c>
      <c r="F133" s="66">
        <v>0</v>
      </c>
      <c r="G133" s="66">
        <v>0</v>
      </c>
      <c r="H133" s="49"/>
      <c r="I133" s="49"/>
      <c r="J133" s="49"/>
      <c r="K133" s="49"/>
    </row>
    <row r="134" spans="1:11" ht="14.1" customHeight="1">
      <c r="A134" s="49"/>
      <c r="B134" s="49"/>
      <c r="C134" s="65" t="s">
        <v>364</v>
      </c>
      <c r="D134" s="66">
        <v>0</v>
      </c>
      <c r="E134" s="66">
        <v>0</v>
      </c>
      <c r="F134" s="66">
        <v>0</v>
      </c>
      <c r="G134" s="66">
        <v>0</v>
      </c>
      <c r="H134" s="49"/>
      <c r="I134" s="49"/>
      <c r="J134" s="49"/>
      <c r="K134" s="49"/>
    </row>
    <row r="135" spans="1:11" ht="14.1" customHeight="1">
      <c r="A135" s="49"/>
      <c r="B135" s="49"/>
      <c r="C135" s="67" t="s">
        <v>147</v>
      </c>
      <c r="D135" s="66">
        <v>1940000</v>
      </c>
      <c r="E135" s="66">
        <v>0</v>
      </c>
      <c r="F135" s="66">
        <v>1000000</v>
      </c>
      <c r="G135" s="66">
        <v>1000000</v>
      </c>
      <c r="H135" s="49"/>
      <c r="I135" s="49"/>
      <c r="J135" s="49"/>
      <c r="K135" s="49"/>
    </row>
    <row r="136" spans="1:11" ht="14.1" customHeight="1">
      <c r="A136" s="49"/>
      <c r="B136" s="49"/>
      <c r="C136" s="59" t="s">
        <v>393</v>
      </c>
      <c r="D136" s="1258" t="s">
        <v>1838</v>
      </c>
      <c r="E136" s="1259"/>
      <c r="F136" s="1259"/>
      <c r="G136" s="1259"/>
      <c r="H136" s="49"/>
      <c r="I136" s="49"/>
      <c r="J136" s="49"/>
      <c r="K136" s="49"/>
    </row>
    <row r="137" spans="1:11" ht="14.1" customHeight="1">
      <c r="A137" s="49"/>
      <c r="B137" s="49"/>
      <c r="C137" s="60" t="s">
        <v>392</v>
      </c>
      <c r="D137" s="1254" t="s">
        <v>1839</v>
      </c>
      <c r="E137" s="1255"/>
      <c r="F137" s="1255"/>
      <c r="G137" s="1255"/>
      <c r="H137" s="49"/>
      <c r="I137" s="49"/>
      <c r="J137" s="49"/>
      <c r="K137" s="49"/>
    </row>
    <row r="138" spans="1:11" ht="14.1" customHeight="1">
      <c r="A138" s="49"/>
      <c r="B138" s="49"/>
      <c r="C138" s="60" t="s">
        <v>15</v>
      </c>
      <c r="D138" s="1254" t="s">
        <v>40</v>
      </c>
      <c r="E138" s="1255"/>
      <c r="F138" s="1255"/>
      <c r="G138" s="1255"/>
      <c r="H138" s="49"/>
      <c r="I138" s="49"/>
      <c r="J138" s="49"/>
      <c r="K138" s="49"/>
    </row>
    <row r="139" spans="1:11" ht="15" customHeight="1">
      <c r="A139" s="49"/>
      <c r="B139" s="49"/>
      <c r="C139" s="61"/>
      <c r="D139" s="62">
        <v>2021</v>
      </c>
      <c r="E139" s="62">
        <v>2022</v>
      </c>
      <c r="F139" s="62">
        <v>2023</v>
      </c>
      <c r="G139" s="62">
        <v>2024</v>
      </c>
      <c r="H139" s="49"/>
      <c r="I139" s="49"/>
      <c r="J139" s="49"/>
      <c r="K139" s="49"/>
    </row>
    <row r="140" spans="1:11" ht="15" customHeight="1">
      <c r="A140" s="49"/>
      <c r="B140" s="49"/>
      <c r="C140" s="63"/>
      <c r="D140" s="64" t="s">
        <v>7</v>
      </c>
      <c r="E140" s="64" t="s">
        <v>8</v>
      </c>
      <c r="F140" s="64" t="s">
        <v>8</v>
      </c>
      <c r="G140" s="64" t="s">
        <v>8</v>
      </c>
      <c r="H140" s="49"/>
      <c r="I140" s="49"/>
      <c r="J140" s="49"/>
      <c r="K140" s="49"/>
    </row>
    <row r="141" spans="1:11" ht="14.1" customHeight="1">
      <c r="A141" s="49"/>
      <c r="B141" s="49"/>
      <c r="C141" s="53" t="s">
        <v>16</v>
      </c>
      <c r="D141" s="57" t="s">
        <v>361</v>
      </c>
      <c r="E141" s="57" t="s">
        <v>399</v>
      </c>
      <c r="F141" s="57" t="s">
        <v>420</v>
      </c>
      <c r="G141" s="57" t="s">
        <v>672</v>
      </c>
      <c r="H141" s="49"/>
      <c r="I141" s="49"/>
      <c r="J141" s="49"/>
      <c r="K141" s="49"/>
    </row>
    <row r="142" spans="1:11" ht="14.1" customHeight="1">
      <c r="A142" s="49"/>
      <c r="B142" s="49"/>
      <c r="C142" s="53" t="s">
        <v>506</v>
      </c>
      <c r="D142" s="57" t="s">
        <v>361</v>
      </c>
      <c r="E142" s="57" t="s">
        <v>640</v>
      </c>
      <c r="F142" s="57" t="s">
        <v>518</v>
      </c>
      <c r="G142" s="57" t="s">
        <v>518</v>
      </c>
      <c r="H142" s="49"/>
      <c r="I142" s="49"/>
      <c r="J142" s="49"/>
      <c r="K142" s="49"/>
    </row>
    <row r="143" spans="1:11" ht="14.1" customHeight="1">
      <c r="A143" s="49"/>
      <c r="B143" s="49"/>
      <c r="C143" s="53" t="s">
        <v>504</v>
      </c>
      <c r="D143" s="57" t="s">
        <v>385</v>
      </c>
      <c r="E143" s="57" t="s">
        <v>389</v>
      </c>
      <c r="F143" s="57" t="s">
        <v>517</v>
      </c>
      <c r="G143" s="57" t="s">
        <v>1840</v>
      </c>
      <c r="H143" s="49"/>
      <c r="I143" s="49"/>
      <c r="J143" s="49"/>
      <c r="K143" s="49"/>
    </row>
    <row r="144" spans="1:11" ht="14.1" customHeight="1">
      <c r="A144" s="49"/>
      <c r="B144" s="49"/>
      <c r="C144" s="53" t="s">
        <v>388</v>
      </c>
      <c r="D144" s="57" t="s">
        <v>361</v>
      </c>
      <c r="E144" s="57" t="s">
        <v>361</v>
      </c>
      <c r="F144" s="57" t="s">
        <v>516</v>
      </c>
      <c r="G144" s="57" t="s">
        <v>1841</v>
      </c>
      <c r="H144" s="49"/>
      <c r="I144" s="49"/>
      <c r="J144" s="49"/>
      <c r="K144" s="49"/>
    </row>
    <row r="145" spans="1:11" ht="14.1" customHeight="1">
      <c r="A145" s="49"/>
      <c r="B145" s="49"/>
      <c r="C145" s="53" t="s">
        <v>387</v>
      </c>
      <c r="D145" s="57" t="s">
        <v>361</v>
      </c>
      <c r="E145" s="57" t="s">
        <v>361</v>
      </c>
      <c r="F145" s="57" t="s">
        <v>1007</v>
      </c>
      <c r="G145" s="57" t="s">
        <v>385</v>
      </c>
      <c r="H145" s="49"/>
      <c r="I145" s="49"/>
      <c r="J145" s="49"/>
      <c r="K145" s="49"/>
    </row>
    <row r="146" spans="1:11" ht="14.1" customHeight="1">
      <c r="A146" s="49"/>
      <c r="B146" s="49"/>
      <c r="C146" s="53" t="s">
        <v>22</v>
      </c>
      <c r="D146" s="57" t="s">
        <v>361</v>
      </c>
      <c r="E146" s="57" t="s">
        <v>361</v>
      </c>
      <c r="F146" s="57" t="s">
        <v>734</v>
      </c>
      <c r="G146" s="57" t="s">
        <v>1842</v>
      </c>
      <c r="H146" s="49"/>
      <c r="I146" s="49"/>
      <c r="J146" s="49"/>
      <c r="K146" s="49"/>
    </row>
    <row r="147" spans="1:11" ht="14.1" customHeight="1">
      <c r="A147" s="49"/>
      <c r="B147" s="49"/>
      <c r="C147" s="1256" t="s">
        <v>384</v>
      </c>
      <c r="D147" s="1257"/>
      <c r="E147" s="1257"/>
      <c r="F147" s="1257"/>
      <c r="G147" s="1257"/>
      <c r="H147" s="49"/>
      <c r="I147" s="49"/>
      <c r="J147" s="49"/>
      <c r="K147" s="49"/>
    </row>
    <row r="148" spans="1:11" ht="14.1" customHeight="1">
      <c r="A148" s="49"/>
      <c r="B148" s="49"/>
      <c r="C148" s="61"/>
      <c r="D148" s="62">
        <v>2021</v>
      </c>
      <c r="E148" s="62">
        <v>2022</v>
      </c>
      <c r="F148" s="62">
        <v>2023</v>
      </c>
      <c r="G148" s="62">
        <v>2024</v>
      </c>
      <c r="H148" s="49"/>
      <c r="I148" s="49"/>
      <c r="J148" s="49"/>
      <c r="K148" s="49"/>
    </row>
    <row r="149" spans="1:11" ht="14.1" customHeight="1">
      <c r="A149" s="49"/>
      <c r="B149" s="49"/>
      <c r="C149" s="63"/>
      <c r="D149" s="64" t="s">
        <v>7</v>
      </c>
      <c r="E149" s="64" t="s">
        <v>8</v>
      </c>
      <c r="F149" s="64" t="s">
        <v>8</v>
      </c>
      <c r="G149" s="64" t="s">
        <v>8</v>
      </c>
      <c r="H149" s="49"/>
      <c r="I149" s="49"/>
      <c r="J149" s="49"/>
      <c r="K149" s="49"/>
    </row>
    <row r="150" spans="1:11" ht="14.1" customHeight="1">
      <c r="A150" s="49"/>
      <c r="B150" s="49"/>
      <c r="C150" s="65" t="s">
        <v>381</v>
      </c>
      <c r="D150" s="139" t="s">
        <v>361</v>
      </c>
      <c r="E150" s="66">
        <v>0</v>
      </c>
      <c r="F150" s="66">
        <v>0</v>
      </c>
      <c r="G150" s="66">
        <v>0</v>
      </c>
      <c r="H150" s="49"/>
      <c r="I150" s="49"/>
      <c r="J150" s="49"/>
      <c r="K150" s="49"/>
    </row>
    <row r="151" spans="1:11" ht="14.1" customHeight="1">
      <c r="A151" s="49"/>
      <c r="B151" s="49"/>
      <c r="C151" s="65" t="s">
        <v>370</v>
      </c>
      <c r="D151" s="139" t="s">
        <v>361</v>
      </c>
      <c r="E151" s="66">
        <v>0</v>
      </c>
      <c r="F151" s="66">
        <v>0</v>
      </c>
      <c r="G151" s="66">
        <v>0</v>
      </c>
      <c r="H151" s="49"/>
      <c r="I151" s="49"/>
      <c r="J151" s="49"/>
      <c r="K151" s="49"/>
    </row>
    <row r="152" spans="1:11" ht="14.1" customHeight="1">
      <c r="A152" s="49"/>
      <c r="B152" s="49"/>
      <c r="C152" s="65" t="s">
        <v>374</v>
      </c>
      <c r="D152" s="139" t="s">
        <v>361</v>
      </c>
      <c r="E152" s="66">
        <v>0</v>
      </c>
      <c r="F152" s="66">
        <v>0</v>
      </c>
      <c r="G152" s="66">
        <v>0</v>
      </c>
      <c r="H152" s="49"/>
      <c r="I152" s="49"/>
      <c r="J152" s="49"/>
      <c r="K152" s="49"/>
    </row>
    <row r="153" spans="1:11" ht="14.1" customHeight="1">
      <c r="A153" s="49"/>
      <c r="B153" s="49"/>
      <c r="C153" s="65" t="s">
        <v>380</v>
      </c>
      <c r="D153" s="139" t="s">
        <v>361</v>
      </c>
      <c r="E153" s="66">
        <v>0</v>
      </c>
      <c r="F153" s="66">
        <v>0</v>
      </c>
      <c r="G153" s="66">
        <v>0</v>
      </c>
      <c r="H153" s="49"/>
      <c r="I153" s="49"/>
      <c r="J153" s="49"/>
      <c r="K153" s="49"/>
    </row>
    <row r="154" spans="1:11" ht="14.1" customHeight="1">
      <c r="A154" s="49"/>
      <c r="B154" s="49"/>
      <c r="C154" s="65" t="s">
        <v>370</v>
      </c>
      <c r="D154" s="139" t="s">
        <v>361</v>
      </c>
      <c r="E154" s="66">
        <v>0</v>
      </c>
      <c r="F154" s="66">
        <v>0</v>
      </c>
      <c r="G154" s="66">
        <v>0</v>
      </c>
      <c r="H154" s="49"/>
      <c r="I154" s="49"/>
      <c r="J154" s="49"/>
      <c r="K154" s="49"/>
    </row>
    <row r="155" spans="1:11" ht="14.1" customHeight="1">
      <c r="A155" s="49"/>
      <c r="B155" s="49"/>
      <c r="C155" s="65" t="s">
        <v>374</v>
      </c>
      <c r="D155" s="139" t="s">
        <v>361</v>
      </c>
      <c r="E155" s="66">
        <v>0</v>
      </c>
      <c r="F155" s="66">
        <v>0</v>
      </c>
      <c r="G155" s="66">
        <v>0</v>
      </c>
      <c r="H155" s="49"/>
      <c r="I155" s="49"/>
      <c r="J155" s="49"/>
      <c r="K155" s="49"/>
    </row>
    <row r="156" spans="1:11" ht="14.1" customHeight="1">
      <c r="A156" s="49"/>
      <c r="B156" s="49"/>
      <c r="C156" s="65" t="s">
        <v>379</v>
      </c>
      <c r="D156" s="139" t="s">
        <v>361</v>
      </c>
      <c r="E156" s="66">
        <v>0</v>
      </c>
      <c r="F156" s="66">
        <v>0</v>
      </c>
      <c r="G156" s="66">
        <v>0</v>
      </c>
      <c r="H156" s="49"/>
      <c r="I156" s="49"/>
      <c r="J156" s="49"/>
      <c r="K156" s="49"/>
    </row>
    <row r="157" spans="1:11" ht="14.1" customHeight="1">
      <c r="A157" s="49"/>
      <c r="B157" s="49"/>
      <c r="C157" s="65" t="s">
        <v>370</v>
      </c>
      <c r="D157" s="139" t="s">
        <v>361</v>
      </c>
      <c r="E157" s="66">
        <v>0</v>
      </c>
      <c r="F157" s="66">
        <v>0</v>
      </c>
      <c r="G157" s="66">
        <v>0</v>
      </c>
      <c r="H157" s="49"/>
      <c r="I157" s="49"/>
      <c r="J157" s="49"/>
      <c r="K157" s="49"/>
    </row>
    <row r="158" spans="1:11" ht="14.1" customHeight="1">
      <c r="A158" s="49"/>
      <c r="B158" s="49"/>
      <c r="C158" s="65" t="s">
        <v>374</v>
      </c>
      <c r="D158" s="139" t="s">
        <v>361</v>
      </c>
      <c r="E158" s="66">
        <v>0</v>
      </c>
      <c r="F158" s="66">
        <v>0</v>
      </c>
      <c r="G158" s="66">
        <v>0</v>
      </c>
      <c r="H158" s="49"/>
      <c r="I158" s="49"/>
      <c r="J158" s="49"/>
      <c r="K158" s="49"/>
    </row>
    <row r="159" spans="1:11" ht="14.1" customHeight="1">
      <c r="A159" s="49"/>
      <c r="B159" s="49"/>
      <c r="C159" s="65" t="s">
        <v>378</v>
      </c>
      <c r="D159" s="139" t="s">
        <v>361</v>
      </c>
      <c r="E159" s="66">
        <v>0</v>
      </c>
      <c r="F159" s="66">
        <v>0</v>
      </c>
      <c r="G159" s="66">
        <v>0</v>
      </c>
      <c r="H159" s="49"/>
      <c r="I159" s="49"/>
      <c r="J159" s="49"/>
      <c r="K159" s="49"/>
    </row>
    <row r="160" spans="1:11" ht="14.1" customHeight="1">
      <c r="A160" s="49"/>
      <c r="B160" s="49"/>
      <c r="C160" s="65" t="s">
        <v>370</v>
      </c>
      <c r="D160" s="139" t="s">
        <v>361</v>
      </c>
      <c r="E160" s="66">
        <v>0</v>
      </c>
      <c r="F160" s="66">
        <v>0</v>
      </c>
      <c r="G160" s="66">
        <v>0</v>
      </c>
      <c r="H160" s="49"/>
      <c r="I160" s="49"/>
      <c r="J160" s="49"/>
      <c r="K160" s="49"/>
    </row>
    <row r="161" spans="1:11" ht="14.1" customHeight="1">
      <c r="A161" s="49"/>
      <c r="B161" s="49"/>
      <c r="C161" s="65" t="s">
        <v>374</v>
      </c>
      <c r="D161" s="139" t="s">
        <v>361</v>
      </c>
      <c r="E161" s="66">
        <v>0</v>
      </c>
      <c r="F161" s="66">
        <v>0</v>
      </c>
      <c r="G161" s="66">
        <v>0</v>
      </c>
      <c r="H161" s="49"/>
      <c r="I161" s="49"/>
      <c r="J161" s="49"/>
      <c r="K161" s="49"/>
    </row>
    <row r="162" spans="1:11" ht="14.1" customHeight="1">
      <c r="A162" s="49"/>
      <c r="B162" s="49"/>
      <c r="C162" s="65" t="s">
        <v>383</v>
      </c>
      <c r="D162" s="139" t="s">
        <v>361</v>
      </c>
      <c r="E162" s="66">
        <v>0</v>
      </c>
      <c r="F162" s="66">
        <v>0</v>
      </c>
      <c r="G162" s="66">
        <v>0</v>
      </c>
      <c r="H162" s="49"/>
      <c r="I162" s="49"/>
      <c r="J162" s="49"/>
      <c r="K162" s="49"/>
    </row>
    <row r="163" spans="1:11" ht="14.1" customHeight="1">
      <c r="A163" s="49"/>
      <c r="B163" s="49"/>
      <c r="C163" s="65" t="s">
        <v>370</v>
      </c>
      <c r="D163" s="139" t="s">
        <v>361</v>
      </c>
      <c r="E163" s="66">
        <v>0</v>
      </c>
      <c r="F163" s="66">
        <v>0</v>
      </c>
      <c r="G163" s="66">
        <v>0</v>
      </c>
      <c r="H163" s="49"/>
      <c r="I163" s="49"/>
      <c r="J163" s="49"/>
      <c r="K163" s="49"/>
    </row>
    <row r="164" spans="1:11" ht="14.1" customHeight="1">
      <c r="A164" s="49"/>
      <c r="B164" s="49"/>
      <c r="C164" s="65" t="s">
        <v>374</v>
      </c>
      <c r="D164" s="139" t="s">
        <v>361</v>
      </c>
      <c r="E164" s="66">
        <v>0</v>
      </c>
      <c r="F164" s="66">
        <v>0</v>
      </c>
      <c r="G164" s="66">
        <v>0</v>
      </c>
      <c r="H164" s="49"/>
      <c r="I164" s="49"/>
      <c r="J164" s="49"/>
      <c r="K164" s="49"/>
    </row>
    <row r="165" spans="1:11" ht="14.1" customHeight="1">
      <c r="A165" s="49"/>
      <c r="B165" s="49"/>
      <c r="C165" s="65" t="s">
        <v>376</v>
      </c>
      <c r="D165" s="139" t="s">
        <v>361</v>
      </c>
      <c r="E165" s="66">
        <v>0</v>
      </c>
      <c r="F165" s="66">
        <v>0</v>
      </c>
      <c r="G165" s="66">
        <v>0</v>
      </c>
      <c r="H165" s="49"/>
      <c r="I165" s="49"/>
      <c r="J165" s="49"/>
      <c r="K165" s="49"/>
    </row>
    <row r="166" spans="1:11" ht="14.1" customHeight="1">
      <c r="A166" s="49"/>
      <c r="B166" s="49"/>
      <c r="C166" s="65" t="s">
        <v>370</v>
      </c>
      <c r="D166" s="139" t="s">
        <v>361</v>
      </c>
      <c r="E166" s="66">
        <v>0</v>
      </c>
      <c r="F166" s="66">
        <v>0</v>
      </c>
      <c r="G166" s="66">
        <v>0</v>
      </c>
      <c r="H166" s="49"/>
      <c r="I166" s="49"/>
      <c r="J166" s="49"/>
      <c r="K166" s="49"/>
    </row>
    <row r="167" spans="1:11" ht="14.1" customHeight="1">
      <c r="A167" s="49"/>
      <c r="B167" s="49"/>
      <c r="C167" s="65" t="s">
        <v>374</v>
      </c>
      <c r="D167" s="139" t="s">
        <v>361</v>
      </c>
      <c r="E167" s="66">
        <v>0</v>
      </c>
      <c r="F167" s="66">
        <v>0</v>
      </c>
      <c r="G167" s="66">
        <v>0</v>
      </c>
      <c r="H167" s="49"/>
      <c r="I167" s="49"/>
      <c r="J167" s="49"/>
      <c r="K167" s="49"/>
    </row>
    <row r="168" spans="1:11" ht="14.1" customHeight="1">
      <c r="A168" s="49"/>
      <c r="B168" s="49"/>
      <c r="C168" s="65" t="s">
        <v>375</v>
      </c>
      <c r="D168" s="139" t="s">
        <v>361</v>
      </c>
      <c r="E168" s="66">
        <v>0</v>
      </c>
      <c r="F168" s="66">
        <v>0</v>
      </c>
      <c r="G168" s="66">
        <v>0</v>
      </c>
      <c r="H168" s="49"/>
      <c r="I168" s="49"/>
      <c r="J168" s="49"/>
      <c r="K168" s="49"/>
    </row>
    <row r="169" spans="1:11" ht="14.1" customHeight="1">
      <c r="A169" s="49"/>
      <c r="B169" s="49"/>
      <c r="C169" s="65" t="s">
        <v>370</v>
      </c>
      <c r="D169" s="139" t="s">
        <v>361</v>
      </c>
      <c r="E169" s="66">
        <v>0</v>
      </c>
      <c r="F169" s="66">
        <v>0</v>
      </c>
      <c r="G169" s="66">
        <v>0</v>
      </c>
      <c r="H169" s="49"/>
      <c r="I169" s="49"/>
      <c r="J169" s="49"/>
      <c r="K169" s="49"/>
    </row>
    <row r="170" spans="1:11" ht="14.1" customHeight="1">
      <c r="A170" s="49"/>
      <c r="B170" s="49"/>
      <c r="C170" s="65" t="s">
        <v>374</v>
      </c>
      <c r="D170" s="139" t="s">
        <v>361</v>
      </c>
      <c r="E170" s="66">
        <v>0</v>
      </c>
      <c r="F170" s="66">
        <v>0</v>
      </c>
      <c r="G170" s="66">
        <v>0</v>
      </c>
      <c r="H170" s="49"/>
      <c r="I170" s="49"/>
      <c r="J170" s="49"/>
      <c r="K170" s="49"/>
    </row>
    <row r="171" spans="1:11" ht="14.1" customHeight="1">
      <c r="A171" s="49"/>
      <c r="B171" s="49"/>
      <c r="C171" s="65" t="s">
        <v>373</v>
      </c>
      <c r="D171" s="139" t="s">
        <v>361</v>
      </c>
      <c r="E171" s="66">
        <v>0</v>
      </c>
      <c r="F171" s="66">
        <v>0</v>
      </c>
      <c r="G171" s="66">
        <v>0</v>
      </c>
      <c r="H171" s="49"/>
      <c r="I171" s="49"/>
      <c r="J171" s="49"/>
      <c r="K171" s="49"/>
    </row>
    <row r="172" spans="1:11" ht="14.1" customHeight="1">
      <c r="A172" s="49"/>
      <c r="B172" s="49"/>
      <c r="C172" s="65" t="s">
        <v>370</v>
      </c>
      <c r="D172" s="139" t="s">
        <v>361</v>
      </c>
      <c r="E172" s="66">
        <v>0</v>
      </c>
      <c r="F172" s="66">
        <v>0</v>
      </c>
      <c r="G172" s="66">
        <v>0</v>
      </c>
      <c r="H172" s="49"/>
      <c r="I172" s="49"/>
      <c r="J172" s="49"/>
      <c r="K172" s="49"/>
    </row>
    <row r="173" spans="1:11" ht="14.1" customHeight="1">
      <c r="A173" s="49"/>
      <c r="B173" s="49"/>
      <c r="C173" s="65" t="s">
        <v>369</v>
      </c>
      <c r="D173" s="139" t="s">
        <v>361</v>
      </c>
      <c r="E173" s="66">
        <v>0</v>
      </c>
      <c r="F173" s="66">
        <v>0</v>
      </c>
      <c r="G173" s="66">
        <v>0</v>
      </c>
      <c r="H173" s="49"/>
      <c r="I173" s="49"/>
      <c r="J173" s="49"/>
      <c r="K173" s="49"/>
    </row>
    <row r="174" spans="1:11" ht="14.1" customHeight="1">
      <c r="A174" s="49"/>
      <c r="B174" s="49"/>
      <c r="C174" s="65" t="s">
        <v>368</v>
      </c>
      <c r="D174" s="139" t="s">
        <v>361</v>
      </c>
      <c r="E174" s="66">
        <v>0</v>
      </c>
      <c r="F174" s="66">
        <v>0</v>
      </c>
      <c r="G174" s="66">
        <v>0</v>
      </c>
      <c r="H174" s="49"/>
      <c r="I174" s="49"/>
      <c r="J174" s="49"/>
      <c r="K174" s="49"/>
    </row>
    <row r="175" spans="1:11" ht="14.1" customHeight="1">
      <c r="A175" s="49"/>
      <c r="B175" s="49"/>
      <c r="C175" s="65" t="s">
        <v>367</v>
      </c>
      <c r="D175" s="139" t="s">
        <v>361</v>
      </c>
      <c r="E175" s="66">
        <v>0</v>
      </c>
      <c r="F175" s="66">
        <v>0</v>
      </c>
      <c r="G175" s="66">
        <v>0</v>
      </c>
      <c r="H175" s="49"/>
      <c r="I175" s="49"/>
      <c r="J175" s="49"/>
      <c r="K175" s="49"/>
    </row>
    <row r="176" spans="1:11" ht="14.1" customHeight="1">
      <c r="A176" s="49"/>
      <c r="B176" s="49"/>
      <c r="C176" s="65" t="s">
        <v>366</v>
      </c>
      <c r="D176" s="139" t="s">
        <v>361</v>
      </c>
      <c r="E176" s="66">
        <v>0</v>
      </c>
      <c r="F176" s="66">
        <v>0</v>
      </c>
      <c r="G176" s="66">
        <v>0</v>
      </c>
      <c r="H176" s="49"/>
      <c r="I176" s="49"/>
      <c r="J176" s="49"/>
      <c r="K176" s="49"/>
    </row>
    <row r="177" spans="1:11" ht="14.1" customHeight="1">
      <c r="A177" s="49"/>
      <c r="B177" s="49"/>
      <c r="C177" s="65" t="s">
        <v>372</v>
      </c>
      <c r="D177" s="139" t="s">
        <v>361</v>
      </c>
      <c r="E177" s="66">
        <v>2000000</v>
      </c>
      <c r="F177" s="66">
        <v>1000000</v>
      </c>
      <c r="G177" s="66">
        <v>1000000</v>
      </c>
      <c r="H177" s="49"/>
      <c r="I177" s="49"/>
      <c r="J177" s="49"/>
      <c r="K177" s="49"/>
    </row>
    <row r="178" spans="1:11" ht="14.1" customHeight="1">
      <c r="A178" s="49"/>
      <c r="B178" s="49"/>
      <c r="C178" s="65" t="s">
        <v>370</v>
      </c>
      <c r="D178" s="139" t="s">
        <v>361</v>
      </c>
      <c r="E178" s="66">
        <v>2000000</v>
      </c>
      <c r="F178" s="66">
        <v>1000000</v>
      </c>
      <c r="G178" s="66">
        <v>1000000</v>
      </c>
      <c r="H178" s="49"/>
      <c r="I178" s="49"/>
      <c r="J178" s="49"/>
      <c r="K178" s="49"/>
    </row>
    <row r="179" spans="1:11" ht="14.1" customHeight="1">
      <c r="A179" s="49"/>
      <c r="B179" s="49"/>
      <c r="C179" s="65" t="s">
        <v>369</v>
      </c>
      <c r="D179" s="139" t="s">
        <v>361</v>
      </c>
      <c r="E179" s="66">
        <v>0</v>
      </c>
      <c r="F179" s="66">
        <v>0</v>
      </c>
      <c r="G179" s="66">
        <v>0</v>
      </c>
      <c r="H179" s="49"/>
      <c r="I179" s="49"/>
      <c r="J179" s="49"/>
      <c r="K179" s="49"/>
    </row>
    <row r="180" spans="1:11" ht="14.1" customHeight="1">
      <c r="A180" s="49"/>
      <c r="B180" s="49"/>
      <c r="C180" s="65" t="s">
        <v>368</v>
      </c>
      <c r="D180" s="139" t="s">
        <v>361</v>
      </c>
      <c r="E180" s="66">
        <v>0</v>
      </c>
      <c r="F180" s="66">
        <v>0</v>
      </c>
      <c r="G180" s="66">
        <v>0</v>
      </c>
      <c r="H180" s="49"/>
      <c r="I180" s="49"/>
      <c r="J180" s="49"/>
      <c r="K180" s="49"/>
    </row>
    <row r="181" spans="1:11" ht="14.1" customHeight="1">
      <c r="A181" s="49"/>
      <c r="B181" s="49"/>
      <c r="C181" s="65" t="s">
        <v>367</v>
      </c>
      <c r="D181" s="139" t="s">
        <v>361</v>
      </c>
      <c r="E181" s="66">
        <v>0</v>
      </c>
      <c r="F181" s="66">
        <v>0</v>
      </c>
      <c r="G181" s="66">
        <v>0</v>
      </c>
      <c r="H181" s="49"/>
      <c r="I181" s="49"/>
      <c r="J181" s="49"/>
      <c r="K181" s="49"/>
    </row>
    <row r="182" spans="1:11" ht="14.1" customHeight="1">
      <c r="A182" s="49"/>
      <c r="B182" s="49"/>
      <c r="C182" s="65" t="s">
        <v>366</v>
      </c>
      <c r="D182" s="139" t="s">
        <v>361</v>
      </c>
      <c r="E182" s="66">
        <v>0</v>
      </c>
      <c r="F182" s="66">
        <v>0</v>
      </c>
      <c r="G182" s="66">
        <v>0</v>
      </c>
      <c r="H182" s="49"/>
      <c r="I182" s="49"/>
      <c r="J182" s="49"/>
      <c r="K182" s="49"/>
    </row>
    <row r="183" spans="1:11" ht="14.1" customHeight="1">
      <c r="A183" s="49"/>
      <c r="B183" s="49"/>
      <c r="C183" s="65" t="s">
        <v>371</v>
      </c>
      <c r="D183" s="139" t="s">
        <v>361</v>
      </c>
      <c r="E183" s="66">
        <v>0</v>
      </c>
      <c r="F183" s="66">
        <v>0</v>
      </c>
      <c r="G183" s="66">
        <v>0</v>
      </c>
      <c r="H183" s="49"/>
      <c r="I183" s="49"/>
      <c r="J183" s="49"/>
      <c r="K183" s="49"/>
    </row>
    <row r="184" spans="1:11" ht="14.1" customHeight="1">
      <c r="A184" s="49"/>
      <c r="B184" s="49"/>
      <c r="C184" s="65" t="s">
        <v>370</v>
      </c>
      <c r="D184" s="139" t="s">
        <v>361</v>
      </c>
      <c r="E184" s="66">
        <v>0</v>
      </c>
      <c r="F184" s="66">
        <v>0</v>
      </c>
      <c r="G184" s="66">
        <v>0</v>
      </c>
      <c r="H184" s="49"/>
      <c r="I184" s="49"/>
      <c r="J184" s="49"/>
      <c r="K184" s="49"/>
    </row>
    <row r="185" spans="1:11" ht="14.1" customHeight="1">
      <c r="A185" s="49"/>
      <c r="B185" s="49"/>
      <c r="C185" s="65" t="s">
        <v>369</v>
      </c>
      <c r="D185" s="139" t="s">
        <v>361</v>
      </c>
      <c r="E185" s="66">
        <v>0</v>
      </c>
      <c r="F185" s="66">
        <v>0</v>
      </c>
      <c r="G185" s="66">
        <v>0</v>
      </c>
      <c r="H185" s="49"/>
      <c r="I185" s="49"/>
      <c r="J185" s="49"/>
      <c r="K185" s="49"/>
    </row>
    <row r="186" spans="1:11" ht="14.1" customHeight="1">
      <c r="A186" s="49"/>
      <c r="B186" s="49"/>
      <c r="C186" s="65" t="s">
        <v>368</v>
      </c>
      <c r="D186" s="139" t="s">
        <v>361</v>
      </c>
      <c r="E186" s="66">
        <v>0</v>
      </c>
      <c r="F186" s="66">
        <v>0</v>
      </c>
      <c r="G186" s="66">
        <v>0</v>
      </c>
      <c r="H186" s="49"/>
      <c r="I186" s="49"/>
      <c r="J186" s="49"/>
      <c r="K186" s="49"/>
    </row>
    <row r="187" spans="1:11" ht="14.1" customHeight="1">
      <c r="A187" s="49"/>
      <c r="B187" s="49"/>
      <c r="C187" s="65" t="s">
        <v>367</v>
      </c>
      <c r="D187" s="139" t="s">
        <v>361</v>
      </c>
      <c r="E187" s="66">
        <v>0</v>
      </c>
      <c r="F187" s="66">
        <v>0</v>
      </c>
      <c r="G187" s="66">
        <v>0</v>
      </c>
      <c r="H187" s="49"/>
      <c r="I187" s="49"/>
      <c r="J187" s="49"/>
      <c r="K187" s="49"/>
    </row>
    <row r="188" spans="1:11" ht="14.1" customHeight="1">
      <c r="A188" s="49"/>
      <c r="B188" s="49"/>
      <c r="C188" s="65" t="s">
        <v>366</v>
      </c>
      <c r="D188" s="139" t="s">
        <v>361</v>
      </c>
      <c r="E188" s="66">
        <v>0</v>
      </c>
      <c r="F188" s="66">
        <v>0</v>
      </c>
      <c r="G188" s="66">
        <v>0</v>
      </c>
      <c r="H188" s="49"/>
      <c r="I188" s="49"/>
      <c r="J188" s="49"/>
      <c r="K188" s="49"/>
    </row>
    <row r="189" spans="1:11" ht="14.1" customHeight="1">
      <c r="A189" s="49"/>
      <c r="B189" s="49"/>
      <c r="C189" s="65" t="s">
        <v>365</v>
      </c>
      <c r="D189" s="139" t="s">
        <v>361</v>
      </c>
      <c r="E189" s="66">
        <v>0</v>
      </c>
      <c r="F189" s="66">
        <v>0</v>
      </c>
      <c r="G189" s="66">
        <v>0</v>
      </c>
      <c r="H189" s="49"/>
      <c r="I189" s="49"/>
      <c r="J189" s="49"/>
      <c r="K189" s="49"/>
    </row>
    <row r="190" spans="1:11" ht="14.1" customHeight="1">
      <c r="A190" s="49"/>
      <c r="B190" s="49"/>
      <c r="C190" s="65" t="s">
        <v>364</v>
      </c>
      <c r="D190" s="139" t="s">
        <v>361</v>
      </c>
      <c r="E190" s="66">
        <v>0</v>
      </c>
      <c r="F190" s="66">
        <v>0</v>
      </c>
      <c r="G190" s="66">
        <v>0</v>
      </c>
      <c r="H190" s="49"/>
      <c r="I190" s="49"/>
      <c r="J190" s="49"/>
      <c r="K190" s="49"/>
    </row>
    <row r="191" spans="1:11" ht="14.1" customHeight="1">
      <c r="A191" s="49"/>
      <c r="B191" s="49"/>
      <c r="C191" s="67" t="s">
        <v>147</v>
      </c>
      <c r="D191" s="66">
        <v>0</v>
      </c>
      <c r="E191" s="66">
        <v>2000000</v>
      </c>
      <c r="F191" s="66">
        <v>1000000</v>
      </c>
      <c r="G191" s="66">
        <v>1000000</v>
      </c>
      <c r="H191" s="49"/>
      <c r="I191" s="49"/>
      <c r="J191" s="49"/>
      <c r="K191" s="49"/>
    </row>
    <row r="192" spans="1:11" ht="14.1" customHeight="1">
      <c r="A192" s="49"/>
      <c r="B192" s="49"/>
      <c r="C192" s="58" t="s">
        <v>1843</v>
      </c>
      <c r="D192" s="1246" t="s">
        <v>1844</v>
      </c>
      <c r="E192" s="1247"/>
      <c r="F192" s="1247"/>
      <c r="G192" s="1247"/>
      <c r="H192" s="49"/>
      <c r="I192" s="49"/>
      <c r="J192" s="49"/>
      <c r="K192" s="49"/>
    </row>
    <row r="193" spans="1:11" ht="14.1" customHeight="1">
      <c r="A193" s="49"/>
      <c r="B193" s="49"/>
      <c r="C193" s="59" t="s">
        <v>393</v>
      </c>
      <c r="D193" s="1258" t="s">
        <v>1845</v>
      </c>
      <c r="E193" s="1259"/>
      <c r="F193" s="1259"/>
      <c r="G193" s="1259"/>
      <c r="H193" s="49"/>
      <c r="I193" s="49"/>
      <c r="J193" s="49"/>
      <c r="K193" s="49"/>
    </row>
    <row r="194" spans="1:11" ht="14.1" customHeight="1">
      <c r="A194" s="49"/>
      <c r="B194" s="49"/>
      <c r="C194" s="60" t="s">
        <v>392</v>
      </c>
      <c r="D194" s="1254" t="s">
        <v>1846</v>
      </c>
      <c r="E194" s="1255"/>
      <c r="F194" s="1255"/>
      <c r="G194" s="1255"/>
      <c r="H194" s="49"/>
      <c r="I194" s="49"/>
      <c r="J194" s="49"/>
      <c r="K194" s="49"/>
    </row>
    <row r="195" spans="1:11" ht="14.1" customHeight="1">
      <c r="A195" s="49"/>
      <c r="B195" s="49"/>
      <c r="C195" s="60" t="s">
        <v>15</v>
      </c>
      <c r="D195" s="1254" t="s">
        <v>1342</v>
      </c>
      <c r="E195" s="1255"/>
      <c r="F195" s="1255"/>
      <c r="G195" s="1255"/>
      <c r="H195" s="49"/>
      <c r="I195" s="49"/>
      <c r="J195" s="49"/>
      <c r="K195" s="49"/>
    </row>
    <row r="196" spans="1:11" ht="15" customHeight="1">
      <c r="A196" s="49"/>
      <c r="B196" s="49"/>
      <c r="C196" s="61"/>
      <c r="D196" s="62">
        <v>2021</v>
      </c>
      <c r="E196" s="62">
        <v>2022</v>
      </c>
      <c r="F196" s="62">
        <v>2023</v>
      </c>
      <c r="G196" s="62">
        <v>2024</v>
      </c>
      <c r="H196" s="49"/>
      <c r="I196" s="49"/>
      <c r="J196" s="49"/>
      <c r="K196" s="49"/>
    </row>
    <row r="197" spans="1:11" ht="15" customHeight="1">
      <c r="A197" s="49"/>
      <c r="B197" s="49"/>
      <c r="C197" s="63"/>
      <c r="D197" s="64" t="s">
        <v>7</v>
      </c>
      <c r="E197" s="64" t="s">
        <v>8</v>
      </c>
      <c r="F197" s="64" t="s">
        <v>8</v>
      </c>
      <c r="G197" s="64" t="s">
        <v>8</v>
      </c>
      <c r="H197" s="49"/>
      <c r="I197" s="49"/>
      <c r="J197" s="49"/>
      <c r="K197" s="49"/>
    </row>
    <row r="198" spans="1:11" ht="14.1" customHeight="1">
      <c r="A198" s="49"/>
      <c r="B198" s="49"/>
      <c r="C198" s="53" t="s">
        <v>16</v>
      </c>
      <c r="D198" s="57" t="s">
        <v>385</v>
      </c>
      <c r="E198" s="57" t="s">
        <v>411</v>
      </c>
      <c r="F198" s="57" t="s">
        <v>385</v>
      </c>
      <c r="G198" s="57" t="s">
        <v>385</v>
      </c>
      <c r="H198" s="49"/>
      <c r="I198" s="49"/>
      <c r="J198" s="49"/>
      <c r="K198" s="49"/>
    </row>
    <row r="199" spans="1:11" ht="14.1" customHeight="1">
      <c r="A199" s="49"/>
      <c r="B199" s="49"/>
      <c r="C199" s="53" t="s">
        <v>506</v>
      </c>
      <c r="D199" s="57" t="s">
        <v>1847</v>
      </c>
      <c r="E199" s="57" t="s">
        <v>1848</v>
      </c>
      <c r="F199" s="57" t="s">
        <v>385</v>
      </c>
      <c r="G199" s="57" t="s">
        <v>385</v>
      </c>
      <c r="H199" s="49"/>
      <c r="I199" s="49"/>
      <c r="J199" s="49"/>
      <c r="K199" s="49"/>
    </row>
    <row r="200" spans="1:11" ht="14.1" customHeight="1">
      <c r="A200" s="49"/>
      <c r="B200" s="49"/>
      <c r="C200" s="53" t="s">
        <v>504</v>
      </c>
      <c r="D200" s="57" t="s">
        <v>385</v>
      </c>
      <c r="E200" s="57" t="s">
        <v>1848</v>
      </c>
      <c r="F200" s="57" t="s">
        <v>385</v>
      </c>
      <c r="G200" s="57" t="s">
        <v>385</v>
      </c>
      <c r="H200" s="49"/>
      <c r="I200" s="49"/>
      <c r="J200" s="49"/>
      <c r="K200" s="49"/>
    </row>
    <row r="201" spans="1:11" ht="14.1" customHeight="1">
      <c r="A201" s="49"/>
      <c r="B201" s="49"/>
      <c r="C201" s="53" t="s">
        <v>388</v>
      </c>
      <c r="D201" s="57" t="s">
        <v>361</v>
      </c>
      <c r="E201" s="57" t="s">
        <v>361</v>
      </c>
      <c r="F201" s="57" t="s">
        <v>430</v>
      </c>
      <c r="G201" s="57" t="s">
        <v>361</v>
      </c>
      <c r="H201" s="49"/>
      <c r="I201" s="49"/>
      <c r="J201" s="49"/>
      <c r="K201" s="49"/>
    </row>
    <row r="202" spans="1:11" ht="14.1" customHeight="1">
      <c r="A202" s="49"/>
      <c r="B202" s="49"/>
      <c r="C202" s="53" t="s">
        <v>387</v>
      </c>
      <c r="D202" s="57" t="s">
        <v>361</v>
      </c>
      <c r="E202" s="57" t="s">
        <v>1849</v>
      </c>
      <c r="F202" s="57" t="s">
        <v>430</v>
      </c>
      <c r="G202" s="57" t="s">
        <v>361</v>
      </c>
      <c r="H202" s="49"/>
      <c r="I202" s="49"/>
      <c r="J202" s="49"/>
      <c r="K202" s="49"/>
    </row>
    <row r="203" spans="1:11" ht="14.1" customHeight="1">
      <c r="A203" s="49"/>
      <c r="B203" s="49"/>
      <c r="C203" s="53" t="s">
        <v>22</v>
      </c>
      <c r="D203" s="57" t="s">
        <v>361</v>
      </c>
      <c r="E203" s="57" t="s">
        <v>361</v>
      </c>
      <c r="F203" s="57" t="s">
        <v>430</v>
      </c>
      <c r="G203" s="57" t="s">
        <v>361</v>
      </c>
      <c r="H203" s="49"/>
      <c r="I203" s="49"/>
      <c r="J203" s="49"/>
      <c r="K203" s="49"/>
    </row>
    <row r="204" spans="1:11" ht="14.1" customHeight="1">
      <c r="A204" s="49"/>
      <c r="B204" s="49"/>
      <c r="C204" s="1256" t="s">
        <v>384</v>
      </c>
      <c r="D204" s="1257"/>
      <c r="E204" s="1257"/>
      <c r="F204" s="1257"/>
      <c r="G204" s="1257"/>
      <c r="H204" s="49"/>
      <c r="I204" s="49"/>
      <c r="J204" s="49"/>
      <c r="K204" s="49"/>
    </row>
    <row r="205" spans="1:11" ht="14.1" customHeight="1">
      <c r="A205" s="49"/>
      <c r="B205" s="49"/>
      <c r="C205" s="61"/>
      <c r="D205" s="62">
        <v>2021</v>
      </c>
      <c r="E205" s="62">
        <v>2022</v>
      </c>
      <c r="F205" s="62">
        <v>2023</v>
      </c>
      <c r="G205" s="62">
        <v>2024</v>
      </c>
      <c r="H205" s="49"/>
      <c r="I205" s="49"/>
      <c r="J205" s="49"/>
      <c r="K205" s="49"/>
    </row>
    <row r="206" spans="1:11" ht="14.1" customHeight="1">
      <c r="A206" s="49"/>
      <c r="B206" s="49"/>
      <c r="C206" s="63"/>
      <c r="D206" s="64" t="s">
        <v>7</v>
      </c>
      <c r="E206" s="64" t="s">
        <v>8</v>
      </c>
      <c r="F206" s="64" t="s">
        <v>8</v>
      </c>
      <c r="G206" s="64" t="s">
        <v>8</v>
      </c>
      <c r="H206" s="49"/>
      <c r="I206" s="49"/>
      <c r="J206" s="49"/>
      <c r="K206" s="49"/>
    </row>
    <row r="207" spans="1:11" ht="14.1" customHeight="1">
      <c r="A207" s="49"/>
      <c r="B207" s="49"/>
      <c r="C207" s="65" t="s">
        <v>381</v>
      </c>
      <c r="D207" s="66">
        <v>0</v>
      </c>
      <c r="E207" s="66">
        <v>0</v>
      </c>
      <c r="F207" s="66">
        <v>0</v>
      </c>
      <c r="G207" s="66">
        <v>0</v>
      </c>
      <c r="H207" s="49"/>
      <c r="I207" s="49"/>
      <c r="J207" s="49"/>
      <c r="K207" s="49"/>
    </row>
    <row r="208" spans="1:11" ht="14.1" customHeight="1">
      <c r="A208" s="49"/>
      <c r="B208" s="49"/>
      <c r="C208" s="65" t="s">
        <v>370</v>
      </c>
      <c r="D208" s="66">
        <v>0</v>
      </c>
      <c r="E208" s="66">
        <v>0</v>
      </c>
      <c r="F208" s="66">
        <v>0</v>
      </c>
      <c r="G208" s="66">
        <v>0</v>
      </c>
      <c r="H208" s="49"/>
      <c r="I208" s="49"/>
      <c r="J208" s="49"/>
      <c r="K208" s="49"/>
    </row>
    <row r="209" spans="1:11" ht="14.1" customHeight="1">
      <c r="A209" s="49"/>
      <c r="B209" s="49"/>
      <c r="C209" s="65" t="s">
        <v>374</v>
      </c>
      <c r="D209" s="66">
        <v>0</v>
      </c>
      <c r="E209" s="66">
        <v>0</v>
      </c>
      <c r="F209" s="66">
        <v>0</v>
      </c>
      <c r="G209" s="66">
        <v>0</v>
      </c>
      <c r="H209" s="49"/>
      <c r="I209" s="49"/>
      <c r="J209" s="49"/>
      <c r="K209" s="49"/>
    </row>
    <row r="210" spans="1:11" ht="14.1" customHeight="1">
      <c r="A210" s="49"/>
      <c r="B210" s="49"/>
      <c r="C210" s="65" t="s">
        <v>380</v>
      </c>
      <c r="D210" s="66">
        <v>0</v>
      </c>
      <c r="E210" s="66">
        <v>0</v>
      </c>
      <c r="F210" s="66">
        <v>0</v>
      </c>
      <c r="G210" s="66">
        <v>0</v>
      </c>
      <c r="H210" s="49"/>
      <c r="I210" s="49"/>
      <c r="J210" s="49"/>
      <c r="K210" s="49"/>
    </row>
    <row r="211" spans="1:11" ht="14.1" customHeight="1">
      <c r="A211" s="49"/>
      <c r="B211" s="49"/>
      <c r="C211" s="65" t="s">
        <v>370</v>
      </c>
      <c r="D211" s="66">
        <v>0</v>
      </c>
      <c r="E211" s="66">
        <v>0</v>
      </c>
      <c r="F211" s="66">
        <v>0</v>
      </c>
      <c r="G211" s="66">
        <v>0</v>
      </c>
      <c r="H211" s="49"/>
      <c r="I211" s="49"/>
      <c r="J211" s="49"/>
      <c r="K211" s="49"/>
    </row>
    <row r="212" spans="1:11" ht="14.1" customHeight="1">
      <c r="A212" s="49"/>
      <c r="B212" s="49"/>
      <c r="C212" s="65" t="s">
        <v>374</v>
      </c>
      <c r="D212" s="66">
        <v>0</v>
      </c>
      <c r="E212" s="66">
        <v>0</v>
      </c>
      <c r="F212" s="66">
        <v>0</v>
      </c>
      <c r="G212" s="66">
        <v>0</v>
      </c>
      <c r="H212" s="49"/>
      <c r="I212" s="49"/>
      <c r="J212" s="49"/>
      <c r="K212" s="49"/>
    </row>
    <row r="213" spans="1:11" ht="14.1" customHeight="1">
      <c r="A213" s="49"/>
      <c r="B213" s="49"/>
      <c r="C213" s="65" t="s">
        <v>379</v>
      </c>
      <c r="D213" s="66">
        <v>0</v>
      </c>
      <c r="E213" s="66">
        <v>0</v>
      </c>
      <c r="F213" s="66">
        <v>0</v>
      </c>
      <c r="G213" s="66">
        <v>0</v>
      </c>
      <c r="H213" s="49"/>
      <c r="I213" s="49"/>
      <c r="J213" s="49"/>
      <c r="K213" s="49"/>
    </row>
    <row r="214" spans="1:11" ht="14.1" customHeight="1">
      <c r="A214" s="49"/>
      <c r="B214" s="49"/>
      <c r="C214" s="65" t="s">
        <v>370</v>
      </c>
      <c r="D214" s="66">
        <v>0</v>
      </c>
      <c r="E214" s="66">
        <v>0</v>
      </c>
      <c r="F214" s="66">
        <v>0</v>
      </c>
      <c r="G214" s="66">
        <v>0</v>
      </c>
      <c r="H214" s="49"/>
      <c r="I214" s="49"/>
      <c r="J214" s="49"/>
      <c r="K214" s="49"/>
    </row>
    <row r="215" spans="1:11" ht="14.1" customHeight="1">
      <c r="A215" s="49"/>
      <c r="B215" s="49"/>
      <c r="C215" s="65" t="s">
        <v>374</v>
      </c>
      <c r="D215" s="66">
        <v>0</v>
      </c>
      <c r="E215" s="66">
        <v>0</v>
      </c>
      <c r="F215" s="66">
        <v>0</v>
      </c>
      <c r="G215" s="66">
        <v>0</v>
      </c>
      <c r="H215" s="49"/>
      <c r="I215" s="49"/>
      <c r="J215" s="49"/>
      <c r="K215" s="49"/>
    </row>
    <row r="216" spans="1:11" ht="14.1" customHeight="1">
      <c r="A216" s="49"/>
      <c r="B216" s="49"/>
      <c r="C216" s="65" t="s">
        <v>378</v>
      </c>
      <c r="D216" s="66">
        <v>0</v>
      </c>
      <c r="E216" s="66">
        <v>0</v>
      </c>
      <c r="F216" s="66">
        <v>0</v>
      </c>
      <c r="G216" s="66">
        <v>0</v>
      </c>
      <c r="H216" s="49"/>
      <c r="I216" s="49"/>
      <c r="J216" s="49"/>
      <c r="K216" s="49"/>
    </row>
    <row r="217" spans="1:11" ht="14.1" customHeight="1">
      <c r="A217" s="49"/>
      <c r="B217" s="49"/>
      <c r="C217" s="65" t="s">
        <v>370</v>
      </c>
      <c r="D217" s="66">
        <v>0</v>
      </c>
      <c r="E217" s="66">
        <v>0</v>
      </c>
      <c r="F217" s="66">
        <v>0</v>
      </c>
      <c r="G217" s="66">
        <v>0</v>
      </c>
      <c r="H217" s="49"/>
      <c r="I217" s="49"/>
      <c r="J217" s="49"/>
      <c r="K217" s="49"/>
    </row>
    <row r="218" spans="1:11" ht="14.1" customHeight="1">
      <c r="A218" s="49"/>
      <c r="B218" s="49"/>
      <c r="C218" s="65" t="s">
        <v>374</v>
      </c>
      <c r="D218" s="66">
        <v>0</v>
      </c>
      <c r="E218" s="66">
        <v>0</v>
      </c>
      <c r="F218" s="66">
        <v>0</v>
      </c>
      <c r="G218" s="66">
        <v>0</v>
      </c>
      <c r="H218" s="49"/>
      <c r="I218" s="49"/>
      <c r="J218" s="49"/>
      <c r="K218" s="49"/>
    </row>
    <row r="219" spans="1:11" ht="14.1" customHeight="1">
      <c r="A219" s="49"/>
      <c r="B219" s="49"/>
      <c r="C219" s="65" t="s">
        <v>383</v>
      </c>
      <c r="D219" s="66">
        <v>0</v>
      </c>
      <c r="E219" s="66">
        <v>0</v>
      </c>
      <c r="F219" s="66">
        <v>0</v>
      </c>
      <c r="G219" s="66">
        <v>0</v>
      </c>
      <c r="H219" s="49"/>
      <c r="I219" s="49"/>
      <c r="J219" s="49"/>
      <c r="K219" s="49"/>
    </row>
    <row r="220" spans="1:11" ht="14.1" customHeight="1">
      <c r="A220" s="49"/>
      <c r="B220" s="49"/>
      <c r="C220" s="65" t="s">
        <v>370</v>
      </c>
      <c r="D220" s="66">
        <v>0</v>
      </c>
      <c r="E220" s="66">
        <v>0</v>
      </c>
      <c r="F220" s="66">
        <v>0</v>
      </c>
      <c r="G220" s="66">
        <v>0</v>
      </c>
      <c r="H220" s="49"/>
      <c r="I220" s="49"/>
      <c r="J220" s="49"/>
      <c r="K220" s="49"/>
    </row>
    <row r="221" spans="1:11" ht="14.1" customHeight="1">
      <c r="A221" s="49"/>
      <c r="B221" s="49"/>
      <c r="C221" s="65" t="s">
        <v>374</v>
      </c>
      <c r="D221" s="66">
        <v>0</v>
      </c>
      <c r="E221" s="66">
        <v>0</v>
      </c>
      <c r="F221" s="66">
        <v>0</v>
      </c>
      <c r="G221" s="66">
        <v>0</v>
      </c>
      <c r="H221" s="49"/>
      <c r="I221" s="49"/>
      <c r="J221" s="49"/>
      <c r="K221" s="49"/>
    </row>
    <row r="222" spans="1:11" ht="14.1" customHeight="1">
      <c r="A222" s="49"/>
      <c r="B222" s="49"/>
      <c r="C222" s="65" t="s">
        <v>376</v>
      </c>
      <c r="D222" s="66">
        <v>0</v>
      </c>
      <c r="E222" s="66">
        <v>0</v>
      </c>
      <c r="F222" s="66">
        <v>0</v>
      </c>
      <c r="G222" s="66">
        <v>0</v>
      </c>
      <c r="H222" s="49"/>
      <c r="I222" s="49"/>
      <c r="J222" s="49"/>
      <c r="K222" s="49"/>
    </row>
    <row r="223" spans="1:11" ht="14.1" customHeight="1">
      <c r="A223" s="49"/>
      <c r="B223" s="49"/>
      <c r="C223" s="65" t="s">
        <v>370</v>
      </c>
      <c r="D223" s="66">
        <v>0</v>
      </c>
      <c r="E223" s="66">
        <v>0</v>
      </c>
      <c r="F223" s="66">
        <v>0</v>
      </c>
      <c r="G223" s="66">
        <v>0</v>
      </c>
      <c r="H223" s="49"/>
      <c r="I223" s="49"/>
      <c r="J223" s="49"/>
      <c r="K223" s="49"/>
    </row>
    <row r="224" spans="1:11" ht="14.1" customHeight="1">
      <c r="A224" s="49"/>
      <c r="B224" s="49"/>
      <c r="C224" s="65" t="s">
        <v>374</v>
      </c>
      <c r="D224" s="66">
        <v>0</v>
      </c>
      <c r="E224" s="66">
        <v>0</v>
      </c>
      <c r="F224" s="66">
        <v>0</v>
      </c>
      <c r="G224" s="66">
        <v>0</v>
      </c>
      <c r="H224" s="49"/>
      <c r="I224" s="49"/>
      <c r="J224" s="49"/>
      <c r="K224" s="49"/>
    </row>
    <row r="225" spans="1:11" ht="14.1" customHeight="1">
      <c r="A225" s="49"/>
      <c r="B225" s="49"/>
      <c r="C225" s="65" t="s">
        <v>375</v>
      </c>
      <c r="D225" s="66">
        <v>0</v>
      </c>
      <c r="E225" s="66">
        <v>0</v>
      </c>
      <c r="F225" s="66">
        <v>0</v>
      </c>
      <c r="G225" s="66">
        <v>0</v>
      </c>
      <c r="H225" s="49"/>
      <c r="I225" s="49"/>
      <c r="J225" s="49"/>
      <c r="K225" s="49"/>
    </row>
    <row r="226" spans="1:11" ht="14.1" customHeight="1">
      <c r="A226" s="49"/>
      <c r="B226" s="49"/>
      <c r="C226" s="65" t="s">
        <v>370</v>
      </c>
      <c r="D226" s="66">
        <v>0</v>
      </c>
      <c r="E226" s="66">
        <v>0</v>
      </c>
      <c r="F226" s="66">
        <v>0</v>
      </c>
      <c r="G226" s="66">
        <v>0</v>
      </c>
      <c r="H226" s="49"/>
      <c r="I226" s="49"/>
      <c r="J226" s="49"/>
      <c r="K226" s="49"/>
    </row>
    <row r="227" spans="1:11" ht="14.1" customHeight="1">
      <c r="A227" s="49"/>
      <c r="B227" s="49"/>
      <c r="C227" s="65" t="s">
        <v>374</v>
      </c>
      <c r="D227" s="66">
        <v>0</v>
      </c>
      <c r="E227" s="66">
        <v>0</v>
      </c>
      <c r="F227" s="66">
        <v>0</v>
      </c>
      <c r="G227" s="66">
        <v>0</v>
      </c>
      <c r="H227" s="49"/>
      <c r="I227" s="49"/>
      <c r="J227" s="49"/>
      <c r="K227" s="49"/>
    </row>
    <row r="228" spans="1:11" ht="14.1" customHeight="1">
      <c r="A228" s="49"/>
      <c r="B228" s="49"/>
      <c r="C228" s="65" t="s">
        <v>373</v>
      </c>
      <c r="D228" s="66">
        <v>0</v>
      </c>
      <c r="E228" s="66">
        <v>0</v>
      </c>
      <c r="F228" s="66">
        <v>0</v>
      </c>
      <c r="G228" s="66">
        <v>0</v>
      </c>
      <c r="H228" s="49"/>
      <c r="I228" s="49"/>
      <c r="J228" s="49"/>
      <c r="K228" s="49"/>
    </row>
    <row r="229" spans="1:11" ht="14.1" customHeight="1">
      <c r="A229" s="49"/>
      <c r="B229" s="49"/>
      <c r="C229" s="65" t="s">
        <v>370</v>
      </c>
      <c r="D229" s="66">
        <v>0</v>
      </c>
      <c r="E229" s="66">
        <v>0</v>
      </c>
      <c r="F229" s="66">
        <v>0</v>
      </c>
      <c r="G229" s="66">
        <v>0</v>
      </c>
      <c r="H229" s="49"/>
      <c r="I229" s="49"/>
      <c r="J229" s="49"/>
      <c r="K229" s="49"/>
    </row>
    <row r="230" spans="1:11" ht="14.1" customHeight="1">
      <c r="A230" s="49"/>
      <c r="B230" s="49"/>
      <c r="C230" s="65" t="s">
        <v>369</v>
      </c>
      <c r="D230" s="66">
        <v>0</v>
      </c>
      <c r="E230" s="66">
        <v>0</v>
      </c>
      <c r="F230" s="66">
        <v>0</v>
      </c>
      <c r="G230" s="66">
        <v>0</v>
      </c>
      <c r="H230" s="49"/>
      <c r="I230" s="49"/>
      <c r="J230" s="49"/>
      <c r="K230" s="49"/>
    </row>
    <row r="231" spans="1:11" ht="14.1" customHeight="1">
      <c r="A231" s="49"/>
      <c r="B231" s="49"/>
      <c r="C231" s="65" t="s">
        <v>368</v>
      </c>
      <c r="D231" s="66">
        <v>0</v>
      </c>
      <c r="E231" s="66">
        <v>0</v>
      </c>
      <c r="F231" s="66">
        <v>0</v>
      </c>
      <c r="G231" s="66">
        <v>0</v>
      </c>
      <c r="H231" s="49"/>
      <c r="I231" s="49"/>
      <c r="J231" s="49"/>
      <c r="K231" s="49"/>
    </row>
    <row r="232" spans="1:11" ht="14.1" customHeight="1">
      <c r="A232" s="49"/>
      <c r="B232" s="49"/>
      <c r="C232" s="65" t="s">
        <v>367</v>
      </c>
      <c r="D232" s="66">
        <v>0</v>
      </c>
      <c r="E232" s="66">
        <v>0</v>
      </c>
      <c r="F232" s="66">
        <v>0</v>
      </c>
      <c r="G232" s="66">
        <v>0</v>
      </c>
      <c r="H232" s="49"/>
      <c r="I232" s="49"/>
      <c r="J232" s="49"/>
      <c r="K232" s="49"/>
    </row>
    <row r="233" spans="1:11" ht="14.1" customHeight="1">
      <c r="A233" s="49"/>
      <c r="B233" s="49"/>
      <c r="C233" s="65" t="s">
        <v>366</v>
      </c>
      <c r="D233" s="66">
        <v>0</v>
      </c>
      <c r="E233" s="66">
        <v>0</v>
      </c>
      <c r="F233" s="66">
        <v>0</v>
      </c>
      <c r="G233" s="66">
        <v>0</v>
      </c>
      <c r="H233" s="49"/>
      <c r="I233" s="49"/>
      <c r="J233" s="49"/>
      <c r="K233" s="49"/>
    </row>
    <row r="234" spans="1:11" ht="14.1" customHeight="1">
      <c r="A234" s="49"/>
      <c r="B234" s="49"/>
      <c r="C234" s="65" t="s">
        <v>372</v>
      </c>
      <c r="D234" s="66">
        <v>96302132</v>
      </c>
      <c r="E234" s="66">
        <v>77000000</v>
      </c>
      <c r="F234" s="66">
        <v>0</v>
      </c>
      <c r="G234" s="66">
        <v>0</v>
      </c>
      <c r="H234" s="49"/>
      <c r="I234" s="49"/>
      <c r="J234" s="49"/>
      <c r="K234" s="49"/>
    </row>
    <row r="235" spans="1:11" ht="14.1" customHeight="1">
      <c r="A235" s="49"/>
      <c r="B235" s="49"/>
      <c r="C235" s="65" t="s">
        <v>370</v>
      </c>
      <c r="D235" s="66">
        <v>0</v>
      </c>
      <c r="E235" s="66">
        <v>0</v>
      </c>
      <c r="F235" s="66">
        <v>0</v>
      </c>
      <c r="G235" s="66">
        <v>0</v>
      </c>
      <c r="H235" s="49"/>
      <c r="I235" s="49"/>
      <c r="J235" s="49"/>
      <c r="K235" s="49"/>
    </row>
    <row r="236" spans="1:11" ht="14.1" customHeight="1">
      <c r="A236" s="49"/>
      <c r="B236" s="49"/>
      <c r="C236" s="65" t="s">
        <v>369</v>
      </c>
      <c r="D236" s="66">
        <v>90000000</v>
      </c>
      <c r="E236" s="66">
        <v>67000000</v>
      </c>
      <c r="F236" s="66">
        <v>0</v>
      </c>
      <c r="G236" s="66">
        <v>0</v>
      </c>
      <c r="H236" s="49"/>
      <c r="I236" s="49"/>
      <c r="J236" s="49"/>
      <c r="K236" s="49"/>
    </row>
    <row r="237" spans="1:11" ht="14.1" customHeight="1">
      <c r="A237" s="49"/>
      <c r="B237" s="49"/>
      <c r="C237" s="65" t="s">
        <v>368</v>
      </c>
      <c r="D237" s="66">
        <v>0</v>
      </c>
      <c r="E237" s="66">
        <v>0</v>
      </c>
      <c r="F237" s="66">
        <v>0</v>
      </c>
      <c r="G237" s="66">
        <v>0</v>
      </c>
      <c r="H237" s="49"/>
      <c r="I237" s="49"/>
      <c r="J237" s="49"/>
      <c r="K237" s="49"/>
    </row>
    <row r="238" spans="1:11" ht="14.1" customHeight="1">
      <c r="A238" s="49"/>
      <c r="B238" s="49"/>
      <c r="C238" s="65" t="s">
        <v>367</v>
      </c>
      <c r="D238" s="66">
        <v>0</v>
      </c>
      <c r="E238" s="66">
        <v>0</v>
      </c>
      <c r="F238" s="66">
        <v>0</v>
      </c>
      <c r="G238" s="66">
        <v>0</v>
      </c>
      <c r="H238" s="49"/>
      <c r="I238" s="49"/>
      <c r="J238" s="49"/>
      <c r="K238" s="49"/>
    </row>
    <row r="239" spans="1:11" ht="14.1" customHeight="1">
      <c r="A239" s="49"/>
      <c r="B239" s="49"/>
      <c r="C239" s="65" t="s">
        <v>366</v>
      </c>
      <c r="D239" s="66">
        <v>6302132</v>
      </c>
      <c r="E239" s="66">
        <v>10000000</v>
      </c>
      <c r="F239" s="66">
        <v>0</v>
      </c>
      <c r="G239" s="66">
        <v>0</v>
      </c>
      <c r="H239" s="49"/>
      <c r="I239" s="49"/>
      <c r="J239" s="49"/>
      <c r="K239" s="49"/>
    </row>
    <row r="240" spans="1:11" ht="14.1" customHeight="1">
      <c r="A240" s="49"/>
      <c r="B240" s="49"/>
      <c r="C240" s="65" t="s">
        <v>371</v>
      </c>
      <c r="D240" s="66">
        <v>0</v>
      </c>
      <c r="E240" s="66">
        <v>0</v>
      </c>
      <c r="F240" s="66">
        <v>0</v>
      </c>
      <c r="G240" s="66">
        <v>0</v>
      </c>
      <c r="H240" s="49"/>
      <c r="I240" s="49"/>
      <c r="J240" s="49"/>
      <c r="K240" s="49"/>
    </row>
    <row r="241" spans="1:11" ht="14.1" customHeight="1">
      <c r="A241" s="49"/>
      <c r="B241" s="49"/>
      <c r="C241" s="65" t="s">
        <v>370</v>
      </c>
      <c r="D241" s="66">
        <v>0</v>
      </c>
      <c r="E241" s="66">
        <v>0</v>
      </c>
      <c r="F241" s="66">
        <v>0</v>
      </c>
      <c r="G241" s="66">
        <v>0</v>
      </c>
      <c r="H241" s="49"/>
      <c r="I241" s="49"/>
      <c r="J241" s="49"/>
      <c r="K241" s="49"/>
    </row>
    <row r="242" spans="1:11" ht="14.1" customHeight="1">
      <c r="A242" s="49"/>
      <c r="B242" s="49"/>
      <c r="C242" s="65" t="s">
        <v>369</v>
      </c>
      <c r="D242" s="66">
        <v>0</v>
      </c>
      <c r="E242" s="66">
        <v>0</v>
      </c>
      <c r="F242" s="66">
        <v>0</v>
      </c>
      <c r="G242" s="66">
        <v>0</v>
      </c>
      <c r="H242" s="49"/>
      <c r="I242" s="49"/>
      <c r="J242" s="49"/>
      <c r="K242" s="49"/>
    </row>
    <row r="243" spans="1:11" ht="14.1" customHeight="1">
      <c r="A243" s="49"/>
      <c r="B243" s="49"/>
      <c r="C243" s="65" t="s">
        <v>368</v>
      </c>
      <c r="D243" s="66">
        <v>0</v>
      </c>
      <c r="E243" s="66">
        <v>0</v>
      </c>
      <c r="F243" s="66">
        <v>0</v>
      </c>
      <c r="G243" s="66">
        <v>0</v>
      </c>
      <c r="H243" s="49"/>
      <c r="I243" s="49"/>
      <c r="J243" s="49"/>
      <c r="K243" s="49"/>
    </row>
    <row r="244" spans="1:11" ht="14.1" customHeight="1">
      <c r="A244" s="49"/>
      <c r="B244" s="49"/>
      <c r="C244" s="65" t="s">
        <v>367</v>
      </c>
      <c r="D244" s="66">
        <v>0</v>
      </c>
      <c r="E244" s="66">
        <v>0</v>
      </c>
      <c r="F244" s="66">
        <v>0</v>
      </c>
      <c r="G244" s="66">
        <v>0</v>
      </c>
      <c r="H244" s="49"/>
      <c r="I244" s="49"/>
      <c r="J244" s="49"/>
      <c r="K244" s="49"/>
    </row>
    <row r="245" spans="1:11" ht="14.1" customHeight="1">
      <c r="A245" s="49"/>
      <c r="B245" s="49"/>
      <c r="C245" s="65" t="s">
        <v>366</v>
      </c>
      <c r="D245" s="66">
        <v>0</v>
      </c>
      <c r="E245" s="66">
        <v>0</v>
      </c>
      <c r="F245" s="66">
        <v>0</v>
      </c>
      <c r="G245" s="66">
        <v>0</v>
      </c>
      <c r="H245" s="49"/>
      <c r="I245" s="49"/>
      <c r="J245" s="49"/>
      <c r="K245" s="49"/>
    </row>
    <row r="246" spans="1:11" ht="14.1" customHeight="1">
      <c r="A246" s="49"/>
      <c r="B246" s="49"/>
      <c r="C246" s="65" t="s">
        <v>365</v>
      </c>
      <c r="D246" s="66">
        <v>0</v>
      </c>
      <c r="E246" s="66">
        <v>0</v>
      </c>
      <c r="F246" s="66">
        <v>0</v>
      </c>
      <c r="G246" s="66">
        <v>0</v>
      </c>
      <c r="H246" s="49"/>
      <c r="I246" s="49"/>
      <c r="J246" s="49"/>
      <c r="K246" s="49"/>
    </row>
    <row r="247" spans="1:11" ht="14.1" customHeight="1">
      <c r="A247" s="49"/>
      <c r="B247" s="49"/>
      <c r="C247" s="65" t="s">
        <v>364</v>
      </c>
      <c r="D247" s="66">
        <v>0</v>
      </c>
      <c r="E247" s="66">
        <v>0</v>
      </c>
      <c r="F247" s="66">
        <v>0</v>
      </c>
      <c r="G247" s="66">
        <v>0</v>
      </c>
      <c r="H247" s="49"/>
      <c r="I247" s="49"/>
      <c r="J247" s="49"/>
      <c r="K247" s="49"/>
    </row>
    <row r="248" spans="1:11" ht="14.1" customHeight="1">
      <c r="A248" s="49"/>
      <c r="B248" s="49"/>
      <c r="C248" s="67" t="s">
        <v>147</v>
      </c>
      <c r="D248" s="66">
        <v>96302132</v>
      </c>
      <c r="E248" s="66">
        <v>77000000</v>
      </c>
      <c r="F248" s="66">
        <v>0</v>
      </c>
      <c r="G248" s="66">
        <v>0</v>
      </c>
      <c r="H248" s="49"/>
      <c r="I248" s="49"/>
      <c r="J248" s="49"/>
      <c r="K248" s="49"/>
    </row>
    <row r="249" spans="1:11" ht="15" customHeight="1">
      <c r="A249" s="49"/>
      <c r="B249" s="49"/>
      <c r="C249" s="68" t="s">
        <v>361</v>
      </c>
      <c r="D249" s="69" t="s">
        <v>361</v>
      </c>
      <c r="E249" s="69" t="s">
        <v>361</v>
      </c>
      <c r="F249" s="69" t="s">
        <v>361</v>
      </c>
      <c r="G249" s="69" t="s">
        <v>361</v>
      </c>
      <c r="H249" s="49"/>
      <c r="I249" s="49"/>
      <c r="J249" s="49"/>
      <c r="K249" s="49"/>
    </row>
    <row r="250" spans="1:11" ht="15" customHeight="1">
      <c r="A250" s="49"/>
      <c r="B250" s="49"/>
      <c r="C250" s="52" t="s">
        <v>382</v>
      </c>
      <c r="D250" s="70">
        <v>191518132</v>
      </c>
      <c r="E250" s="70">
        <v>174477000</v>
      </c>
      <c r="F250" s="70">
        <v>97651000</v>
      </c>
      <c r="G250" s="70">
        <v>97502000</v>
      </c>
      <c r="H250" s="49"/>
      <c r="I250" s="49"/>
      <c r="J250" s="49"/>
      <c r="K250" s="49"/>
    </row>
    <row r="251" spans="1:11" ht="15" customHeight="1">
      <c r="A251" s="49"/>
      <c r="B251" s="49"/>
      <c r="C251" s="53" t="s">
        <v>381</v>
      </c>
      <c r="D251" s="71">
        <v>62600000</v>
      </c>
      <c r="E251" s="71">
        <v>63500000</v>
      </c>
      <c r="F251" s="71">
        <v>63500000</v>
      </c>
      <c r="G251" s="71">
        <v>63500000</v>
      </c>
      <c r="H251" s="49"/>
      <c r="I251" s="49"/>
      <c r="J251" s="49"/>
      <c r="K251" s="49"/>
    </row>
    <row r="252" spans="1:11" ht="15" customHeight="1">
      <c r="A252" s="49"/>
      <c r="B252" s="49"/>
      <c r="C252" s="53" t="s">
        <v>370</v>
      </c>
      <c r="D252" s="71">
        <v>62600000</v>
      </c>
      <c r="E252" s="71">
        <v>63500000</v>
      </c>
      <c r="F252" s="71">
        <v>63500000</v>
      </c>
      <c r="G252" s="71">
        <v>63500000</v>
      </c>
      <c r="H252" s="49"/>
      <c r="I252" s="49"/>
      <c r="J252" s="49"/>
      <c r="K252" s="49"/>
    </row>
    <row r="253" spans="1:11" ht="15" customHeight="1">
      <c r="A253" s="49"/>
      <c r="B253" s="49"/>
      <c r="C253" s="53" t="s">
        <v>374</v>
      </c>
      <c r="D253" s="71">
        <v>0</v>
      </c>
      <c r="E253" s="71">
        <v>0</v>
      </c>
      <c r="F253" s="71">
        <v>0</v>
      </c>
      <c r="G253" s="71">
        <v>0</v>
      </c>
      <c r="H253" s="49"/>
      <c r="I253" s="49"/>
      <c r="J253" s="49"/>
      <c r="K253" s="49"/>
    </row>
    <row r="254" spans="1:11" ht="15" customHeight="1">
      <c r="A254" s="49"/>
      <c r="B254" s="49"/>
      <c r="C254" s="53" t="s">
        <v>380</v>
      </c>
      <c r="D254" s="71">
        <v>10450000</v>
      </c>
      <c r="E254" s="71">
        <v>11500000</v>
      </c>
      <c r="F254" s="71">
        <v>11500000</v>
      </c>
      <c r="G254" s="71">
        <v>11500000</v>
      </c>
      <c r="H254" s="49"/>
      <c r="I254" s="49"/>
      <c r="J254" s="49"/>
      <c r="K254" s="49"/>
    </row>
    <row r="255" spans="1:11" ht="15" customHeight="1">
      <c r="A255" s="49"/>
      <c r="B255" s="49"/>
      <c r="C255" s="53" t="s">
        <v>370</v>
      </c>
      <c r="D255" s="71">
        <v>10450000</v>
      </c>
      <c r="E255" s="71">
        <v>11500000</v>
      </c>
      <c r="F255" s="71">
        <v>11500000</v>
      </c>
      <c r="G255" s="71">
        <v>11500000</v>
      </c>
      <c r="H255" s="49"/>
      <c r="I255" s="49"/>
      <c r="J255" s="49"/>
      <c r="K255" s="49"/>
    </row>
    <row r="256" spans="1:11" ht="15" customHeight="1">
      <c r="A256" s="49"/>
      <c r="B256" s="49"/>
      <c r="C256" s="53" t="s">
        <v>374</v>
      </c>
      <c r="D256" s="71">
        <v>0</v>
      </c>
      <c r="E256" s="71">
        <v>0</v>
      </c>
      <c r="F256" s="71">
        <v>0</v>
      </c>
      <c r="G256" s="71">
        <v>0</v>
      </c>
      <c r="H256" s="49"/>
      <c r="I256" s="49"/>
      <c r="J256" s="49"/>
      <c r="K256" s="49"/>
    </row>
    <row r="257" spans="1:11" ht="15" customHeight="1">
      <c r="A257" s="49"/>
      <c r="B257" s="49"/>
      <c r="C257" s="53" t="s">
        <v>379</v>
      </c>
      <c r="D257" s="71">
        <v>19726000</v>
      </c>
      <c r="E257" s="71">
        <v>20477000</v>
      </c>
      <c r="F257" s="71">
        <v>20651000</v>
      </c>
      <c r="G257" s="71">
        <v>20502000</v>
      </c>
      <c r="H257" s="49"/>
      <c r="I257" s="49"/>
      <c r="J257" s="49"/>
      <c r="K257" s="49"/>
    </row>
    <row r="258" spans="1:11" ht="15" customHeight="1">
      <c r="A258" s="49"/>
      <c r="B258" s="49"/>
      <c r="C258" s="53" t="s">
        <v>370</v>
      </c>
      <c r="D258" s="71">
        <v>19726000</v>
      </c>
      <c r="E258" s="71">
        <v>20477000</v>
      </c>
      <c r="F258" s="71">
        <v>20651000</v>
      </c>
      <c r="G258" s="71">
        <v>20502000</v>
      </c>
      <c r="H258" s="49"/>
      <c r="I258" s="49"/>
      <c r="J258" s="49"/>
      <c r="K258" s="49"/>
    </row>
    <row r="259" spans="1:11" ht="15" customHeight="1">
      <c r="A259" s="49"/>
      <c r="B259" s="49"/>
      <c r="C259" s="53" t="s">
        <v>374</v>
      </c>
      <c r="D259" s="71">
        <v>0</v>
      </c>
      <c r="E259" s="71">
        <v>0</v>
      </c>
      <c r="F259" s="71">
        <v>0</v>
      </c>
      <c r="G259" s="71">
        <v>0</v>
      </c>
      <c r="H259" s="49"/>
      <c r="I259" s="49"/>
      <c r="J259" s="49"/>
      <c r="K259" s="49"/>
    </row>
    <row r="260" spans="1:11" ht="15" customHeight="1">
      <c r="A260" s="49"/>
      <c r="B260" s="49"/>
      <c r="C260" s="53" t="s">
        <v>378</v>
      </c>
      <c r="D260" s="71">
        <v>0</v>
      </c>
      <c r="E260" s="71">
        <v>0</v>
      </c>
      <c r="F260" s="71">
        <v>0</v>
      </c>
      <c r="G260" s="71">
        <v>0</v>
      </c>
      <c r="H260" s="49"/>
      <c r="I260" s="49"/>
      <c r="J260" s="49"/>
      <c r="K260" s="49"/>
    </row>
    <row r="261" spans="1:11" ht="15" customHeight="1">
      <c r="A261" s="49"/>
      <c r="B261" s="49"/>
      <c r="C261" s="53" t="s">
        <v>370</v>
      </c>
      <c r="D261" s="71">
        <v>0</v>
      </c>
      <c r="E261" s="71">
        <v>0</v>
      </c>
      <c r="F261" s="71">
        <v>0</v>
      </c>
      <c r="G261" s="71">
        <v>0</v>
      </c>
      <c r="H261" s="49"/>
      <c r="I261" s="49"/>
      <c r="J261" s="49"/>
      <c r="K261" s="49"/>
    </row>
    <row r="262" spans="1:11" ht="15" customHeight="1">
      <c r="A262" s="49"/>
      <c r="B262" s="49"/>
      <c r="C262" s="53" t="s">
        <v>374</v>
      </c>
      <c r="D262" s="71">
        <v>0</v>
      </c>
      <c r="E262" s="71">
        <v>0</v>
      </c>
      <c r="F262" s="71">
        <v>0</v>
      </c>
      <c r="G262" s="71">
        <v>0</v>
      </c>
      <c r="H262" s="49"/>
      <c r="I262" s="49"/>
      <c r="J262" s="49"/>
      <c r="K262" s="49"/>
    </row>
    <row r="263" spans="1:11" ht="20.100000000000001" customHeight="1">
      <c r="A263" s="49"/>
      <c r="B263" s="49"/>
      <c r="C263" s="53" t="s">
        <v>377</v>
      </c>
      <c r="D263" s="73">
        <v>0</v>
      </c>
      <c r="E263" s="73">
        <v>0</v>
      </c>
      <c r="F263" s="73">
        <v>0</v>
      </c>
      <c r="G263" s="73">
        <v>0</v>
      </c>
      <c r="H263" s="49"/>
      <c r="I263" s="49"/>
      <c r="J263" s="49"/>
      <c r="K263" s="49"/>
    </row>
    <row r="264" spans="1:11" ht="15" customHeight="1">
      <c r="A264" s="49"/>
      <c r="B264" s="49"/>
      <c r="C264" s="53" t="s">
        <v>370</v>
      </c>
      <c r="D264" s="71">
        <v>0</v>
      </c>
      <c r="E264" s="71">
        <v>0</v>
      </c>
      <c r="F264" s="71">
        <v>0</v>
      </c>
      <c r="G264" s="71">
        <v>0</v>
      </c>
      <c r="H264" s="49"/>
      <c r="I264" s="49"/>
      <c r="J264" s="49"/>
      <c r="K264" s="49"/>
    </row>
    <row r="265" spans="1:11" ht="15" customHeight="1">
      <c r="A265" s="49"/>
      <c r="B265" s="49"/>
      <c r="C265" s="53" t="s">
        <v>374</v>
      </c>
      <c r="D265" s="71">
        <v>0</v>
      </c>
      <c r="E265" s="71">
        <v>0</v>
      </c>
      <c r="F265" s="71">
        <v>0</v>
      </c>
      <c r="G265" s="71">
        <v>0</v>
      </c>
      <c r="H265" s="49"/>
      <c r="I265" s="49"/>
      <c r="J265" s="49"/>
      <c r="K265" s="49"/>
    </row>
    <row r="266" spans="1:11" ht="15" customHeight="1">
      <c r="A266" s="49"/>
      <c r="B266" s="49"/>
      <c r="C266" s="53" t="s">
        <v>376</v>
      </c>
      <c r="D266" s="71">
        <v>0</v>
      </c>
      <c r="E266" s="71">
        <v>0</v>
      </c>
      <c r="F266" s="71">
        <v>0</v>
      </c>
      <c r="G266" s="71">
        <v>0</v>
      </c>
      <c r="H266" s="49"/>
      <c r="I266" s="49"/>
      <c r="J266" s="49"/>
      <c r="K266" s="49"/>
    </row>
    <row r="267" spans="1:11" ht="15" customHeight="1">
      <c r="A267" s="49"/>
      <c r="B267" s="49"/>
      <c r="C267" s="53" t="s">
        <v>370</v>
      </c>
      <c r="D267" s="71">
        <v>0</v>
      </c>
      <c r="E267" s="71">
        <v>0</v>
      </c>
      <c r="F267" s="71">
        <v>0</v>
      </c>
      <c r="G267" s="71">
        <v>0</v>
      </c>
      <c r="H267" s="49"/>
      <c r="I267" s="49"/>
      <c r="J267" s="49"/>
      <c r="K267" s="49"/>
    </row>
    <row r="268" spans="1:11" ht="15" customHeight="1">
      <c r="A268" s="49"/>
      <c r="B268" s="49"/>
      <c r="C268" s="53" t="s">
        <v>374</v>
      </c>
      <c r="D268" s="71">
        <v>0</v>
      </c>
      <c r="E268" s="71">
        <v>0</v>
      </c>
      <c r="F268" s="71">
        <v>0</v>
      </c>
      <c r="G268" s="71">
        <v>0</v>
      </c>
      <c r="H268" s="49"/>
      <c r="I268" s="49"/>
      <c r="J268" s="49"/>
      <c r="K268" s="49"/>
    </row>
    <row r="269" spans="1:11" ht="15" customHeight="1">
      <c r="A269" s="49"/>
      <c r="B269" s="49"/>
      <c r="C269" s="53" t="s">
        <v>375</v>
      </c>
      <c r="D269" s="71">
        <v>500000</v>
      </c>
      <c r="E269" s="71">
        <v>0</v>
      </c>
      <c r="F269" s="71">
        <v>0</v>
      </c>
      <c r="G269" s="71">
        <v>0</v>
      </c>
      <c r="H269" s="49"/>
      <c r="I269" s="49"/>
      <c r="J269" s="49"/>
      <c r="K269" s="49"/>
    </row>
    <row r="270" spans="1:11" ht="15" customHeight="1">
      <c r="A270" s="49"/>
      <c r="B270" s="49"/>
      <c r="C270" s="53" t="s">
        <v>370</v>
      </c>
      <c r="D270" s="71">
        <v>500000</v>
      </c>
      <c r="E270" s="71">
        <v>0</v>
      </c>
      <c r="F270" s="71">
        <v>0</v>
      </c>
      <c r="G270" s="71">
        <v>0</v>
      </c>
      <c r="H270" s="49"/>
      <c r="I270" s="49"/>
      <c r="J270" s="49"/>
      <c r="K270" s="49"/>
    </row>
    <row r="271" spans="1:11" ht="15" customHeight="1">
      <c r="A271" s="49"/>
      <c r="B271" s="49"/>
      <c r="C271" s="53" t="s">
        <v>374</v>
      </c>
      <c r="D271" s="71">
        <v>0</v>
      </c>
      <c r="E271" s="71">
        <v>0</v>
      </c>
      <c r="F271" s="71">
        <v>0</v>
      </c>
      <c r="G271" s="71">
        <v>0</v>
      </c>
      <c r="H271" s="49"/>
      <c r="I271" s="49"/>
      <c r="J271" s="49"/>
      <c r="K271" s="49"/>
    </row>
    <row r="272" spans="1:11" ht="15" customHeight="1">
      <c r="A272" s="49"/>
      <c r="B272" s="49"/>
      <c r="C272" s="53" t="s">
        <v>373</v>
      </c>
      <c r="D272" s="71">
        <v>0</v>
      </c>
      <c r="E272" s="71">
        <v>0</v>
      </c>
      <c r="F272" s="71">
        <v>0</v>
      </c>
      <c r="G272" s="71">
        <v>0</v>
      </c>
      <c r="H272" s="49"/>
      <c r="I272" s="49"/>
      <c r="J272" s="49"/>
      <c r="K272" s="49"/>
    </row>
    <row r="273" spans="1:11" ht="15" customHeight="1">
      <c r="A273" s="49"/>
      <c r="B273" s="49"/>
      <c r="C273" s="53" t="s">
        <v>370</v>
      </c>
      <c r="D273" s="71">
        <v>0</v>
      </c>
      <c r="E273" s="71">
        <v>0</v>
      </c>
      <c r="F273" s="71">
        <v>0</v>
      </c>
      <c r="G273" s="71">
        <v>0</v>
      </c>
      <c r="H273" s="49"/>
      <c r="I273" s="49"/>
      <c r="J273" s="49"/>
      <c r="K273" s="49"/>
    </row>
    <row r="274" spans="1:11" ht="15" customHeight="1">
      <c r="A274" s="49"/>
      <c r="B274" s="49"/>
      <c r="C274" s="53" t="s">
        <v>369</v>
      </c>
      <c r="D274" s="71">
        <v>0</v>
      </c>
      <c r="E274" s="71">
        <v>0</v>
      </c>
      <c r="F274" s="71">
        <v>0</v>
      </c>
      <c r="G274" s="71">
        <v>0</v>
      </c>
      <c r="H274" s="49"/>
      <c r="I274" s="49"/>
      <c r="J274" s="49"/>
      <c r="K274" s="49"/>
    </row>
    <row r="275" spans="1:11" ht="15" customHeight="1">
      <c r="A275" s="49"/>
      <c r="B275" s="49"/>
      <c r="C275" s="53" t="s">
        <v>368</v>
      </c>
      <c r="D275" s="71">
        <v>0</v>
      </c>
      <c r="E275" s="71">
        <v>0</v>
      </c>
      <c r="F275" s="71">
        <v>0</v>
      </c>
      <c r="G275" s="71">
        <v>0</v>
      </c>
      <c r="H275" s="49"/>
      <c r="I275" s="49"/>
      <c r="J275" s="49"/>
      <c r="K275" s="49"/>
    </row>
    <row r="276" spans="1:11" ht="15" customHeight="1">
      <c r="A276" s="49"/>
      <c r="B276" s="49"/>
      <c r="C276" s="53" t="s">
        <v>367</v>
      </c>
      <c r="D276" s="71">
        <v>0</v>
      </c>
      <c r="E276" s="71">
        <v>0</v>
      </c>
      <c r="F276" s="71">
        <v>0</v>
      </c>
      <c r="G276" s="71">
        <v>0</v>
      </c>
      <c r="H276" s="49"/>
      <c r="I276" s="49"/>
      <c r="J276" s="49"/>
      <c r="K276" s="49"/>
    </row>
    <row r="277" spans="1:11" ht="15" customHeight="1">
      <c r="A277" s="49"/>
      <c r="B277" s="49"/>
      <c r="C277" s="53" t="s">
        <v>366</v>
      </c>
      <c r="D277" s="71">
        <v>0</v>
      </c>
      <c r="E277" s="71">
        <v>0</v>
      </c>
      <c r="F277" s="71">
        <v>0</v>
      </c>
      <c r="G277" s="71">
        <v>0</v>
      </c>
      <c r="H277" s="49"/>
      <c r="I277" s="49"/>
      <c r="J277" s="49"/>
      <c r="K277" s="49"/>
    </row>
    <row r="278" spans="1:11" ht="15" customHeight="1">
      <c r="A278" s="49"/>
      <c r="B278" s="49"/>
      <c r="C278" s="53" t="s">
        <v>372</v>
      </c>
      <c r="D278" s="71">
        <v>98242132</v>
      </c>
      <c r="E278" s="71">
        <v>79000000</v>
      </c>
      <c r="F278" s="71">
        <v>2000000</v>
      </c>
      <c r="G278" s="71">
        <v>2000000</v>
      </c>
      <c r="H278" s="49"/>
      <c r="I278" s="49"/>
      <c r="J278" s="49"/>
      <c r="K278" s="49"/>
    </row>
    <row r="279" spans="1:11" ht="15" customHeight="1">
      <c r="A279" s="49"/>
      <c r="B279" s="49"/>
      <c r="C279" s="53" t="s">
        <v>370</v>
      </c>
      <c r="D279" s="71">
        <v>1940000</v>
      </c>
      <c r="E279" s="71">
        <v>2000000</v>
      </c>
      <c r="F279" s="71">
        <v>2000000</v>
      </c>
      <c r="G279" s="71">
        <v>2000000</v>
      </c>
      <c r="H279" s="49"/>
      <c r="I279" s="49"/>
      <c r="J279" s="49"/>
      <c r="K279" s="49"/>
    </row>
    <row r="280" spans="1:11" ht="15" customHeight="1">
      <c r="A280" s="49"/>
      <c r="B280" s="49"/>
      <c r="C280" s="53" t="s">
        <v>369</v>
      </c>
      <c r="D280" s="71">
        <v>90000000</v>
      </c>
      <c r="E280" s="71">
        <v>67000000</v>
      </c>
      <c r="F280" s="71">
        <v>0</v>
      </c>
      <c r="G280" s="71">
        <v>0</v>
      </c>
      <c r="H280" s="49"/>
      <c r="I280" s="49"/>
      <c r="J280" s="49"/>
      <c r="K280" s="49"/>
    </row>
    <row r="281" spans="1:11" ht="15" customHeight="1">
      <c r="A281" s="49"/>
      <c r="B281" s="49"/>
      <c r="C281" s="53" t="s">
        <v>368</v>
      </c>
      <c r="D281" s="71">
        <v>0</v>
      </c>
      <c r="E281" s="71">
        <v>0</v>
      </c>
      <c r="F281" s="71">
        <v>0</v>
      </c>
      <c r="G281" s="71">
        <v>0</v>
      </c>
      <c r="H281" s="49"/>
      <c r="I281" s="49"/>
      <c r="J281" s="49"/>
      <c r="K281" s="49"/>
    </row>
    <row r="282" spans="1:11" ht="15" customHeight="1">
      <c r="A282" s="49"/>
      <c r="B282" s="49"/>
      <c r="C282" s="53" t="s">
        <v>367</v>
      </c>
      <c r="D282" s="71">
        <v>0</v>
      </c>
      <c r="E282" s="71">
        <v>0</v>
      </c>
      <c r="F282" s="71">
        <v>0</v>
      </c>
      <c r="G282" s="71">
        <v>0</v>
      </c>
      <c r="H282" s="49"/>
      <c r="I282" s="49"/>
      <c r="J282" s="49"/>
      <c r="K282" s="49"/>
    </row>
    <row r="283" spans="1:11" ht="15" customHeight="1">
      <c r="A283" s="49"/>
      <c r="B283" s="49"/>
      <c r="C283" s="53" t="s">
        <v>366</v>
      </c>
      <c r="D283" s="71">
        <v>6302132</v>
      </c>
      <c r="E283" s="71">
        <v>10000000</v>
      </c>
      <c r="F283" s="71">
        <v>0</v>
      </c>
      <c r="G283" s="71">
        <v>0</v>
      </c>
      <c r="H283" s="49"/>
      <c r="I283" s="49"/>
      <c r="J283" s="49"/>
      <c r="K283" s="49"/>
    </row>
    <row r="284" spans="1:11" ht="15" customHeight="1">
      <c r="A284" s="49"/>
      <c r="B284" s="49"/>
      <c r="C284" s="53" t="s">
        <v>371</v>
      </c>
      <c r="D284" s="71">
        <v>0</v>
      </c>
      <c r="E284" s="71">
        <v>0</v>
      </c>
      <c r="F284" s="71">
        <v>0</v>
      </c>
      <c r="G284" s="71">
        <v>0</v>
      </c>
      <c r="H284" s="49"/>
      <c r="I284" s="49"/>
      <c r="J284" s="49"/>
      <c r="K284" s="49"/>
    </row>
    <row r="285" spans="1:11" ht="15" customHeight="1">
      <c r="A285" s="49"/>
      <c r="B285" s="49"/>
      <c r="C285" s="53" t="s">
        <v>370</v>
      </c>
      <c r="D285" s="71">
        <v>0</v>
      </c>
      <c r="E285" s="71">
        <v>0</v>
      </c>
      <c r="F285" s="71">
        <v>0</v>
      </c>
      <c r="G285" s="71">
        <v>0</v>
      </c>
      <c r="H285" s="49"/>
      <c r="I285" s="49"/>
      <c r="J285" s="49"/>
      <c r="K285" s="49"/>
    </row>
    <row r="286" spans="1:11" ht="15" customHeight="1">
      <c r="A286" s="49"/>
      <c r="B286" s="49"/>
      <c r="C286" s="53" t="s">
        <v>369</v>
      </c>
      <c r="D286" s="71">
        <v>0</v>
      </c>
      <c r="E286" s="71">
        <v>0</v>
      </c>
      <c r="F286" s="71">
        <v>0</v>
      </c>
      <c r="G286" s="71">
        <v>0</v>
      </c>
      <c r="H286" s="49"/>
      <c r="I286" s="49"/>
      <c r="J286" s="49"/>
      <c r="K286" s="49"/>
    </row>
    <row r="287" spans="1:11" ht="15" customHeight="1">
      <c r="A287" s="49"/>
      <c r="B287" s="49"/>
      <c r="C287" s="53" t="s">
        <v>368</v>
      </c>
      <c r="D287" s="71">
        <v>0</v>
      </c>
      <c r="E287" s="71">
        <v>0</v>
      </c>
      <c r="F287" s="71">
        <v>0</v>
      </c>
      <c r="G287" s="71">
        <v>0</v>
      </c>
      <c r="H287" s="49"/>
      <c r="I287" s="49"/>
      <c r="J287" s="49"/>
      <c r="K287" s="49"/>
    </row>
    <row r="288" spans="1:11" ht="15" customHeight="1">
      <c r="A288" s="49"/>
      <c r="B288" s="49"/>
      <c r="C288" s="53" t="s">
        <v>367</v>
      </c>
      <c r="D288" s="71">
        <v>0</v>
      </c>
      <c r="E288" s="71">
        <v>0</v>
      </c>
      <c r="F288" s="71">
        <v>0</v>
      </c>
      <c r="G288" s="71">
        <v>0</v>
      </c>
      <c r="H288" s="49"/>
      <c r="I288" s="49"/>
      <c r="J288" s="49"/>
      <c r="K288" s="49"/>
    </row>
    <row r="289" spans="1:11" ht="15" customHeight="1">
      <c r="A289" s="49"/>
      <c r="B289" s="49"/>
      <c r="C289" s="53" t="s">
        <v>366</v>
      </c>
      <c r="D289" s="71">
        <v>0</v>
      </c>
      <c r="E289" s="71">
        <v>0</v>
      </c>
      <c r="F289" s="71">
        <v>0</v>
      </c>
      <c r="G289" s="71">
        <v>0</v>
      </c>
      <c r="H289" s="49"/>
      <c r="I289" s="49"/>
      <c r="J289" s="49"/>
      <c r="K289" s="49"/>
    </row>
    <row r="290" spans="1:11" ht="15" customHeight="1">
      <c r="A290" s="49"/>
      <c r="B290" s="49"/>
      <c r="C290" s="53" t="s">
        <v>365</v>
      </c>
      <c r="D290" s="71">
        <v>0</v>
      </c>
      <c r="E290" s="71">
        <v>0</v>
      </c>
      <c r="F290" s="71">
        <v>0</v>
      </c>
      <c r="G290" s="71">
        <v>0</v>
      </c>
      <c r="H290" s="49"/>
      <c r="I290" s="49"/>
      <c r="J290" s="49"/>
      <c r="K290" s="49"/>
    </row>
    <row r="291" spans="1:11" ht="15" customHeight="1">
      <c r="A291" s="49"/>
      <c r="B291" s="49"/>
      <c r="C291" s="53" t="s">
        <v>364</v>
      </c>
      <c r="D291" s="71">
        <v>0</v>
      </c>
      <c r="E291" s="71">
        <v>0</v>
      </c>
      <c r="F291" s="71">
        <v>0</v>
      </c>
      <c r="G291" s="71">
        <v>0</v>
      </c>
      <c r="H291" s="49"/>
      <c r="I291" s="49"/>
      <c r="J291" s="49"/>
      <c r="K291" s="49"/>
    </row>
    <row r="292" spans="1:11" ht="20.100000000000001" customHeight="1">
      <c r="A292" s="49"/>
      <c r="B292" s="49"/>
      <c r="C292" s="74" t="s">
        <v>361</v>
      </c>
      <c r="D292" s="49"/>
      <c r="E292" s="49"/>
      <c r="F292" s="49"/>
      <c r="G292" s="49"/>
      <c r="H292" s="49"/>
      <c r="I292" s="49"/>
      <c r="J292" s="49"/>
      <c r="K292" s="49"/>
    </row>
    <row r="293" spans="1:11" ht="20.100000000000001" customHeight="1">
      <c r="A293" s="75" t="s">
        <v>429</v>
      </c>
      <c r="B293" s="60" t="s">
        <v>269</v>
      </c>
      <c r="C293" s="60" t="s">
        <v>361</v>
      </c>
      <c r="D293" s="49"/>
      <c r="E293" s="76" t="s">
        <v>361</v>
      </c>
      <c r="F293" s="60" t="s">
        <v>269</v>
      </c>
      <c r="G293" s="60" t="s">
        <v>361</v>
      </c>
      <c r="H293" s="77" t="s">
        <v>361</v>
      </c>
      <c r="I293" s="76" t="s">
        <v>361</v>
      </c>
      <c r="J293" s="60" t="s">
        <v>269</v>
      </c>
      <c r="K293" s="60" t="s">
        <v>361</v>
      </c>
    </row>
    <row r="294" spans="1:11" ht="20.100000000000001" customHeight="1">
      <c r="A294" s="78" t="s">
        <v>428</v>
      </c>
      <c r="B294" s="60" t="s">
        <v>362</v>
      </c>
      <c r="C294" s="60" t="s">
        <v>361</v>
      </c>
      <c r="D294" s="49"/>
      <c r="E294" s="78" t="s">
        <v>427</v>
      </c>
      <c r="F294" s="60" t="s">
        <v>362</v>
      </c>
      <c r="G294" s="60" t="s">
        <v>361</v>
      </c>
      <c r="H294" s="49"/>
      <c r="I294" s="78" t="s">
        <v>363</v>
      </c>
      <c r="J294" s="60" t="s">
        <v>362</v>
      </c>
      <c r="K294" s="60" t="s">
        <v>361</v>
      </c>
    </row>
    <row r="295" spans="1:11" ht="20.100000000000001" customHeight="1">
      <c r="A295" s="79" t="s">
        <v>361</v>
      </c>
      <c r="B295" s="60" t="s">
        <v>267</v>
      </c>
      <c r="C295" s="60" t="s">
        <v>361</v>
      </c>
      <c r="D295" s="49"/>
      <c r="E295" s="79" t="s">
        <v>361</v>
      </c>
      <c r="F295" s="60" t="s">
        <v>267</v>
      </c>
      <c r="G295" s="60" t="s">
        <v>361</v>
      </c>
      <c r="H295" s="49"/>
      <c r="I295" s="79" t="s">
        <v>361</v>
      </c>
      <c r="J295" s="60" t="s">
        <v>267</v>
      </c>
      <c r="K295" s="60" t="s">
        <v>361</v>
      </c>
    </row>
  </sheetData>
  <mergeCells count="32">
    <mergeCell ref="D195:G195"/>
    <mergeCell ref="C204:G204"/>
    <mergeCell ref="D137:G137"/>
    <mergeCell ref="D138:G138"/>
    <mergeCell ref="C147:G147"/>
    <mergeCell ref="D192:G192"/>
    <mergeCell ref="D193:G193"/>
    <mergeCell ref="D194:G194"/>
    <mergeCell ref="D136:G136"/>
    <mergeCell ref="D21:G21"/>
    <mergeCell ref="D22:G22"/>
    <mergeCell ref="D23:G23"/>
    <mergeCell ref="D24:G24"/>
    <mergeCell ref="C33:G33"/>
    <mergeCell ref="C78:G78"/>
    <mergeCell ref="D79:G79"/>
    <mergeCell ref="D80:G80"/>
    <mergeCell ref="D81:G81"/>
    <mergeCell ref="D82:G82"/>
    <mergeCell ref="C91:G91"/>
    <mergeCell ref="C20:G20"/>
    <mergeCell ref="C1:G1"/>
    <mergeCell ref="C2:G2"/>
    <mergeCell ref="D3:G3"/>
    <mergeCell ref="D4:G4"/>
    <mergeCell ref="D5:G5"/>
    <mergeCell ref="D6:G6"/>
    <mergeCell ref="D7:G7"/>
    <mergeCell ref="C8:G8"/>
    <mergeCell ref="C9:G9"/>
    <mergeCell ref="D10:G10"/>
    <mergeCell ref="D15:G15"/>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24"/>
  <sheetViews>
    <sheetView workbookViewId="0">
      <selection activeCell="D31" sqref="D3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1195</v>
      </c>
      <c r="E3" s="1217"/>
      <c r="F3" s="1217"/>
      <c r="G3" s="1217"/>
      <c r="H3" s="4"/>
      <c r="I3" s="4"/>
      <c r="J3" s="4"/>
      <c r="K3" s="4"/>
    </row>
    <row r="4" spans="1:11" ht="14.1" customHeight="1">
      <c r="A4" s="4"/>
      <c r="B4" s="4"/>
      <c r="C4" s="16" t="s">
        <v>424</v>
      </c>
      <c r="D4" s="1216" t="s">
        <v>421</v>
      </c>
      <c r="E4" s="1217"/>
      <c r="F4" s="1217"/>
      <c r="G4" s="1217"/>
      <c r="H4" s="4"/>
      <c r="I4" s="4"/>
      <c r="J4" s="4"/>
      <c r="K4" s="4"/>
    </row>
    <row r="5" spans="1:11" ht="14.1" customHeight="1">
      <c r="A5" s="4"/>
      <c r="B5" s="4"/>
      <c r="C5" s="16" t="s">
        <v>0</v>
      </c>
      <c r="D5" s="1216" t="s">
        <v>65</v>
      </c>
      <c r="E5" s="1217"/>
      <c r="F5" s="1217"/>
      <c r="G5" s="1217"/>
      <c r="H5" s="4"/>
      <c r="I5" s="4"/>
      <c r="J5" s="4"/>
      <c r="K5" s="4"/>
    </row>
    <row r="6" spans="1:11" ht="14.1" customHeight="1">
      <c r="A6" s="4"/>
      <c r="B6" s="4"/>
      <c r="C6" s="16" t="s">
        <v>1</v>
      </c>
      <c r="D6" s="1216" t="s">
        <v>2</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20.100000000000001" customHeight="1">
      <c r="A9" s="4"/>
      <c r="B9" s="4"/>
      <c r="C9" s="1228" t="s">
        <v>1196</v>
      </c>
      <c r="D9" s="1229"/>
      <c r="E9" s="1229"/>
      <c r="F9" s="1229"/>
      <c r="G9" s="1229"/>
      <c r="H9" s="4"/>
      <c r="I9" s="4"/>
      <c r="J9" s="4"/>
      <c r="K9" s="4"/>
    </row>
    <row r="10" spans="1:11" ht="27" customHeight="1">
      <c r="A10" s="4"/>
      <c r="B10" s="4"/>
      <c r="C10" s="8" t="s">
        <v>5</v>
      </c>
      <c r="D10" s="1230" t="s">
        <v>150</v>
      </c>
      <c r="E10" s="1231"/>
      <c r="F10" s="1231"/>
      <c r="G10" s="1231"/>
      <c r="H10" s="4"/>
      <c r="I10" s="4"/>
      <c r="J10" s="4"/>
      <c r="K10" s="4"/>
    </row>
    <row r="11" spans="1:11" ht="26.1" customHeight="1">
      <c r="A11" s="4"/>
      <c r="B11" s="4"/>
      <c r="C11" s="8" t="s">
        <v>235</v>
      </c>
      <c r="D11" s="1230" t="s">
        <v>361</v>
      </c>
      <c r="E11" s="1231"/>
      <c r="F11" s="1231"/>
      <c r="G11" s="1231"/>
      <c r="H11" s="4"/>
      <c r="I11" s="4"/>
      <c r="J11" s="4"/>
      <c r="K11" s="4"/>
    </row>
    <row r="12" spans="1:11" ht="14.1" customHeight="1">
      <c r="A12" s="4"/>
      <c r="B12" s="4"/>
      <c r="C12" s="1222" t="s">
        <v>361</v>
      </c>
      <c r="D12" s="1223"/>
      <c r="E12" s="1223"/>
      <c r="F12" s="1223"/>
      <c r="G12" s="1223"/>
      <c r="H12" s="4"/>
      <c r="I12" s="4"/>
      <c r="J12" s="4"/>
      <c r="K12" s="4"/>
    </row>
    <row r="13" spans="1:11" ht="14.1" customHeight="1">
      <c r="A13" s="4"/>
      <c r="B13" s="4"/>
      <c r="C13" s="36" t="s">
        <v>361</v>
      </c>
      <c r="D13" s="1222" t="s">
        <v>361</v>
      </c>
      <c r="E13" s="1223"/>
      <c r="F13" s="1223"/>
      <c r="G13" s="1223"/>
      <c r="H13" s="4"/>
      <c r="I13" s="4"/>
      <c r="J13" s="4"/>
      <c r="K13" s="4"/>
    </row>
    <row r="14" spans="1:11" ht="14.1" customHeight="1">
      <c r="A14" s="4"/>
      <c r="B14" s="4"/>
      <c r="C14" s="14" t="s">
        <v>393</v>
      </c>
      <c r="D14" s="1232" t="s">
        <v>361</v>
      </c>
      <c r="E14" s="1233"/>
      <c r="F14" s="1233"/>
      <c r="G14" s="1233"/>
      <c r="H14" s="4"/>
      <c r="I14" s="4"/>
      <c r="J14" s="4"/>
      <c r="K14" s="4"/>
    </row>
    <row r="15" spans="1:11" ht="14.1" customHeight="1">
      <c r="A15" s="4"/>
      <c r="B15" s="4"/>
      <c r="C15" s="47" t="s">
        <v>392</v>
      </c>
      <c r="D15" s="1234" t="s">
        <v>361</v>
      </c>
      <c r="E15" s="1235"/>
      <c r="F15" s="1235"/>
      <c r="G15" s="1235"/>
      <c r="H15" s="4"/>
      <c r="I15" s="4"/>
      <c r="J15" s="4"/>
      <c r="K15" s="4"/>
    </row>
    <row r="16" spans="1:11" ht="14.1" customHeight="1">
      <c r="A16" s="4"/>
      <c r="B16" s="4"/>
      <c r="C16" s="47" t="s">
        <v>15</v>
      </c>
      <c r="D16" s="1234" t="s">
        <v>361</v>
      </c>
      <c r="E16" s="1235"/>
      <c r="F16" s="1235"/>
      <c r="G16" s="1235"/>
      <c r="H16" s="4"/>
      <c r="I16" s="4"/>
      <c r="J16" s="4"/>
      <c r="K16" s="4"/>
    </row>
    <row r="17" spans="1:11" ht="15" customHeight="1">
      <c r="A17" s="4"/>
      <c r="B17" s="4"/>
      <c r="C17" s="13"/>
      <c r="D17" s="40">
        <v>2021</v>
      </c>
      <c r="E17" s="40">
        <v>2022</v>
      </c>
      <c r="F17" s="40">
        <v>2023</v>
      </c>
      <c r="G17" s="40">
        <v>2024</v>
      </c>
      <c r="H17" s="4"/>
      <c r="I17" s="4"/>
      <c r="J17" s="4"/>
      <c r="K17" s="4"/>
    </row>
    <row r="18" spans="1:11" ht="15" customHeight="1">
      <c r="A18" s="4"/>
      <c r="B18" s="4"/>
      <c r="C18" s="12"/>
      <c r="D18" s="41" t="s">
        <v>7</v>
      </c>
      <c r="E18" s="41" t="s">
        <v>8</v>
      </c>
      <c r="F18" s="41" t="s">
        <v>8</v>
      </c>
      <c r="G18" s="41" t="s">
        <v>8</v>
      </c>
      <c r="H18" s="4"/>
      <c r="I18" s="4"/>
      <c r="J18" s="4"/>
      <c r="K18" s="4"/>
    </row>
    <row r="19" spans="1:11" ht="14.1" customHeight="1">
      <c r="A19" s="4"/>
      <c r="B19" s="4"/>
      <c r="C19" s="1236" t="s">
        <v>384</v>
      </c>
      <c r="D19" s="1237"/>
      <c r="E19" s="1237"/>
      <c r="F19" s="1237"/>
      <c r="G19" s="1237"/>
      <c r="H19" s="4"/>
      <c r="I19" s="4"/>
      <c r="J19" s="4"/>
      <c r="K19" s="4"/>
    </row>
    <row r="20" spans="1:11" ht="14.1" customHeight="1">
      <c r="A20" s="4"/>
      <c r="B20" s="4"/>
      <c r="C20" s="13"/>
      <c r="D20" s="40">
        <v>2021</v>
      </c>
      <c r="E20" s="40">
        <v>2022</v>
      </c>
      <c r="F20" s="40">
        <v>2023</v>
      </c>
      <c r="G20" s="40">
        <v>2024</v>
      </c>
      <c r="H20" s="4"/>
      <c r="I20" s="4"/>
      <c r="J20" s="4"/>
      <c r="K20" s="4"/>
    </row>
    <row r="21" spans="1:11" ht="14.1" customHeight="1">
      <c r="A21" s="4"/>
      <c r="B21" s="4"/>
      <c r="C21" s="12"/>
      <c r="D21" s="41" t="s">
        <v>7</v>
      </c>
      <c r="E21" s="41" t="s">
        <v>8</v>
      </c>
      <c r="F21" s="41" t="s">
        <v>8</v>
      </c>
      <c r="G21" s="41" t="s">
        <v>8</v>
      </c>
      <c r="H21" s="4"/>
      <c r="I21" s="4"/>
      <c r="J21" s="4"/>
      <c r="K21" s="4"/>
    </row>
    <row r="22" spans="1:11" ht="14.1" customHeight="1">
      <c r="A22" s="4"/>
      <c r="B22" s="4"/>
      <c r="C22" s="10" t="s">
        <v>147</v>
      </c>
      <c r="D22" s="21" t="s">
        <v>361</v>
      </c>
      <c r="E22" s="21" t="s">
        <v>361</v>
      </c>
      <c r="F22" s="21" t="s">
        <v>361</v>
      </c>
      <c r="G22" s="21" t="s">
        <v>361</v>
      </c>
      <c r="H22" s="4"/>
      <c r="I22" s="4"/>
      <c r="J22" s="4"/>
      <c r="K22" s="4"/>
    </row>
    <row r="23" spans="1:11" ht="27" customHeight="1">
      <c r="A23" s="4"/>
      <c r="B23" s="4"/>
      <c r="C23" s="8" t="s">
        <v>5</v>
      </c>
      <c r="D23" s="1230" t="s">
        <v>724</v>
      </c>
      <c r="E23" s="1231"/>
      <c r="F23" s="1231"/>
      <c r="G23" s="1231"/>
      <c r="H23" s="4"/>
      <c r="I23" s="4"/>
      <c r="J23" s="4"/>
      <c r="K23" s="4"/>
    </row>
    <row r="24" spans="1:11" ht="26.1" customHeight="1">
      <c r="A24" s="4"/>
      <c r="B24" s="4"/>
      <c r="C24" s="8" t="s">
        <v>235</v>
      </c>
      <c r="D24" s="1230" t="s">
        <v>361</v>
      </c>
      <c r="E24" s="1231"/>
      <c r="F24" s="1231"/>
      <c r="G24" s="1231"/>
      <c r="H24" s="4"/>
      <c r="I24" s="4"/>
      <c r="J24" s="4"/>
      <c r="K24" s="4"/>
    </row>
    <row r="25" spans="1:11" ht="14.1" customHeight="1">
      <c r="A25" s="4"/>
      <c r="B25" s="4"/>
      <c r="C25" s="1222" t="s">
        <v>273</v>
      </c>
      <c r="D25" s="1223"/>
      <c r="E25" s="1223"/>
      <c r="F25" s="1223"/>
      <c r="G25" s="1223"/>
      <c r="H25" s="4"/>
      <c r="I25" s="4"/>
      <c r="J25" s="4"/>
      <c r="K25" s="4"/>
    </row>
    <row r="26" spans="1:11" ht="14.1" customHeight="1">
      <c r="A26" s="4"/>
      <c r="B26" s="4"/>
      <c r="C26" s="36" t="s">
        <v>1197</v>
      </c>
      <c r="D26" s="1222" t="s">
        <v>1198</v>
      </c>
      <c r="E26" s="1223"/>
      <c r="F26" s="1223"/>
      <c r="G26" s="1223"/>
      <c r="H26" s="4"/>
      <c r="I26" s="4"/>
      <c r="J26" s="4"/>
      <c r="K26" s="4"/>
    </row>
    <row r="27" spans="1:11" ht="14.1" customHeight="1">
      <c r="A27" s="4"/>
      <c r="B27" s="4"/>
      <c r="C27" s="14" t="s">
        <v>393</v>
      </c>
      <c r="D27" s="1232" t="s">
        <v>1199</v>
      </c>
      <c r="E27" s="1233"/>
      <c r="F27" s="1233"/>
      <c r="G27" s="1233"/>
      <c r="H27" s="4"/>
      <c r="I27" s="4"/>
      <c r="J27" s="4"/>
      <c r="K27" s="4"/>
    </row>
    <row r="28" spans="1:11" ht="14.1" customHeight="1">
      <c r="A28" s="4"/>
      <c r="B28" s="4"/>
      <c r="C28" s="47" t="s">
        <v>392</v>
      </c>
      <c r="D28" s="1234" t="s">
        <v>1200</v>
      </c>
      <c r="E28" s="1235"/>
      <c r="F28" s="1235"/>
      <c r="G28" s="1235"/>
      <c r="H28" s="4"/>
      <c r="I28" s="4"/>
      <c r="J28" s="4"/>
      <c r="K28" s="4"/>
    </row>
    <row r="29" spans="1:11" ht="14.1" customHeight="1">
      <c r="A29" s="4"/>
      <c r="B29" s="4"/>
      <c r="C29" s="47" t="s">
        <v>15</v>
      </c>
      <c r="D29" s="1234" t="s">
        <v>1201</v>
      </c>
      <c r="E29" s="1235"/>
      <c r="F29" s="1235"/>
      <c r="G29" s="1235"/>
      <c r="H29" s="4"/>
      <c r="I29" s="4"/>
      <c r="J29" s="4"/>
      <c r="K29" s="4"/>
    </row>
    <row r="30" spans="1:11" ht="15" customHeight="1">
      <c r="A30" s="4"/>
      <c r="B30" s="4"/>
      <c r="C30" s="13"/>
      <c r="D30" s="40">
        <v>2021</v>
      </c>
      <c r="E30" s="40">
        <v>2022</v>
      </c>
      <c r="F30" s="40">
        <v>2023</v>
      </c>
      <c r="G30" s="40">
        <v>2024</v>
      </c>
      <c r="H30" s="4"/>
      <c r="I30" s="4"/>
      <c r="J30" s="4"/>
      <c r="K30" s="4"/>
    </row>
    <row r="31" spans="1:11" ht="15" customHeight="1">
      <c r="A31" s="4"/>
      <c r="B31" s="4"/>
      <c r="C31" s="12"/>
      <c r="D31" s="41" t="s">
        <v>7</v>
      </c>
      <c r="E31" s="41" t="s">
        <v>8</v>
      </c>
      <c r="F31" s="41" t="s">
        <v>8</v>
      </c>
      <c r="G31" s="41" t="s">
        <v>8</v>
      </c>
      <c r="H31" s="4"/>
      <c r="I31" s="4"/>
      <c r="J31" s="4"/>
      <c r="K31" s="4"/>
    </row>
    <row r="32" spans="1:11" ht="14.1" customHeight="1">
      <c r="A32" s="4"/>
      <c r="B32" s="4"/>
      <c r="C32" s="7" t="s">
        <v>16</v>
      </c>
      <c r="D32" s="39" t="s">
        <v>1202</v>
      </c>
      <c r="E32" s="39" t="s">
        <v>1202</v>
      </c>
      <c r="F32" s="39" t="s">
        <v>1202</v>
      </c>
      <c r="G32" s="39" t="s">
        <v>1202</v>
      </c>
      <c r="H32" s="4"/>
      <c r="I32" s="4"/>
      <c r="J32" s="4"/>
      <c r="K32" s="4"/>
    </row>
    <row r="33" spans="1:11" ht="14.1" customHeight="1">
      <c r="A33" s="4"/>
      <c r="B33" s="4"/>
      <c r="C33" s="7" t="s">
        <v>506</v>
      </c>
      <c r="D33" s="39" t="s">
        <v>1203</v>
      </c>
      <c r="E33" s="39" t="s">
        <v>1975</v>
      </c>
      <c r="F33" s="39" t="s">
        <v>1976</v>
      </c>
      <c r="G33" s="39" t="s">
        <v>1977</v>
      </c>
      <c r="H33" s="4"/>
      <c r="I33" s="4"/>
      <c r="J33" s="4"/>
      <c r="K33" s="4"/>
    </row>
    <row r="34" spans="1:11" ht="14.1" customHeight="1">
      <c r="A34" s="4"/>
      <c r="B34" s="4"/>
      <c r="C34" s="7" t="s">
        <v>504</v>
      </c>
      <c r="D34" s="39" t="s">
        <v>1204</v>
      </c>
      <c r="E34" s="39" t="s">
        <v>1978</v>
      </c>
      <c r="F34" s="39" t="s">
        <v>1979</v>
      </c>
      <c r="G34" s="39" t="s">
        <v>1980</v>
      </c>
      <c r="H34" s="4"/>
      <c r="I34" s="4"/>
      <c r="J34" s="4"/>
      <c r="K34" s="4"/>
    </row>
    <row r="35" spans="1:11" ht="14.1" customHeight="1">
      <c r="A35" s="4"/>
      <c r="B35" s="4"/>
      <c r="C35" s="7" t="s">
        <v>388</v>
      </c>
      <c r="D35" s="39" t="s">
        <v>361</v>
      </c>
      <c r="E35" s="39" t="s">
        <v>385</v>
      </c>
      <c r="F35" s="39" t="s">
        <v>385</v>
      </c>
      <c r="G35" s="39" t="s">
        <v>385</v>
      </c>
      <c r="H35" s="4"/>
      <c r="I35" s="4"/>
      <c r="J35" s="4"/>
      <c r="K35" s="4"/>
    </row>
    <row r="36" spans="1:11" ht="14.1" customHeight="1">
      <c r="A36" s="4"/>
      <c r="B36" s="4"/>
      <c r="C36" s="7" t="s">
        <v>387</v>
      </c>
      <c r="D36" s="39" t="s">
        <v>361</v>
      </c>
      <c r="E36" s="39" t="s">
        <v>1981</v>
      </c>
      <c r="F36" s="39" t="s">
        <v>1982</v>
      </c>
      <c r="G36" s="39" t="s">
        <v>1205</v>
      </c>
      <c r="H36" s="4"/>
      <c r="I36" s="4"/>
      <c r="J36" s="4"/>
      <c r="K36" s="4"/>
    </row>
    <row r="37" spans="1:11" ht="14.1" customHeight="1">
      <c r="A37" s="4"/>
      <c r="B37" s="4"/>
      <c r="C37" s="7" t="s">
        <v>22</v>
      </c>
      <c r="D37" s="39" t="s">
        <v>361</v>
      </c>
      <c r="E37" s="39" t="s">
        <v>1981</v>
      </c>
      <c r="F37" s="39" t="s">
        <v>1982</v>
      </c>
      <c r="G37" s="39" t="s">
        <v>1205</v>
      </c>
      <c r="H37" s="4"/>
      <c r="I37" s="4"/>
      <c r="J37" s="4"/>
      <c r="K37" s="4"/>
    </row>
    <row r="38" spans="1:11" ht="14.1" customHeight="1">
      <c r="A38" s="4"/>
      <c r="B38" s="4"/>
      <c r="C38" s="1236" t="s">
        <v>384</v>
      </c>
      <c r="D38" s="1237"/>
      <c r="E38" s="1237"/>
      <c r="F38" s="1237"/>
      <c r="G38" s="1237"/>
      <c r="H38" s="4"/>
      <c r="I38" s="4"/>
      <c r="J38" s="4"/>
      <c r="K38" s="4"/>
    </row>
    <row r="39" spans="1:11" ht="14.1" customHeight="1">
      <c r="A39" s="4"/>
      <c r="B39" s="4"/>
      <c r="C39" s="13"/>
      <c r="D39" s="40">
        <v>2021</v>
      </c>
      <c r="E39" s="40">
        <v>2022</v>
      </c>
      <c r="F39" s="40">
        <v>2023</v>
      </c>
      <c r="G39" s="40">
        <v>2024</v>
      </c>
      <c r="H39" s="4"/>
      <c r="I39" s="4"/>
      <c r="J39" s="4"/>
      <c r="K39" s="4"/>
    </row>
    <row r="40" spans="1:11" ht="14.1" customHeight="1">
      <c r="A40" s="4"/>
      <c r="B40" s="4"/>
      <c r="C40" s="12"/>
      <c r="D40" s="41" t="s">
        <v>7</v>
      </c>
      <c r="E40" s="41" t="s">
        <v>8</v>
      </c>
      <c r="F40" s="41" t="s">
        <v>8</v>
      </c>
      <c r="G40" s="41" t="s">
        <v>8</v>
      </c>
      <c r="H40" s="4"/>
      <c r="I40" s="4"/>
      <c r="J40" s="4"/>
      <c r="K40" s="4"/>
    </row>
    <row r="41" spans="1:11" ht="14.1" customHeight="1">
      <c r="A41" s="4"/>
      <c r="B41" s="4"/>
      <c r="C41" s="11" t="s">
        <v>381</v>
      </c>
      <c r="D41" s="42">
        <v>114100000</v>
      </c>
      <c r="E41" s="42">
        <v>120800000</v>
      </c>
      <c r="F41" s="42">
        <v>120800000</v>
      </c>
      <c r="G41" s="42">
        <v>120800000</v>
      </c>
      <c r="H41" s="4"/>
      <c r="I41" s="4"/>
      <c r="J41" s="4"/>
      <c r="K41" s="4"/>
    </row>
    <row r="42" spans="1:11" ht="14.1" customHeight="1">
      <c r="A42" s="4"/>
      <c r="B42" s="4"/>
      <c r="C42" s="11" t="s">
        <v>370</v>
      </c>
      <c r="D42" s="42">
        <v>114100000</v>
      </c>
      <c r="E42" s="42">
        <v>120800000</v>
      </c>
      <c r="F42" s="42">
        <v>120800000</v>
      </c>
      <c r="G42" s="42">
        <v>120800000</v>
      </c>
      <c r="H42" s="4"/>
      <c r="I42" s="4"/>
      <c r="J42" s="4"/>
      <c r="K42" s="4"/>
    </row>
    <row r="43" spans="1:11" ht="14.1" customHeight="1">
      <c r="A43" s="4"/>
      <c r="B43" s="4"/>
      <c r="C43" s="11" t="s">
        <v>374</v>
      </c>
      <c r="D43" s="42">
        <v>0</v>
      </c>
      <c r="E43" s="42">
        <v>0</v>
      </c>
      <c r="F43" s="42">
        <v>0</v>
      </c>
      <c r="G43" s="42">
        <v>0</v>
      </c>
      <c r="H43" s="4"/>
      <c r="I43" s="4"/>
      <c r="J43" s="4"/>
      <c r="K43" s="4"/>
    </row>
    <row r="44" spans="1:11" ht="14.1" customHeight="1">
      <c r="A44" s="4"/>
      <c r="B44" s="4"/>
      <c r="C44" s="11" t="s">
        <v>380</v>
      </c>
      <c r="D44" s="42">
        <v>18900000</v>
      </c>
      <c r="E44" s="42">
        <v>20200000</v>
      </c>
      <c r="F44" s="42">
        <v>20200000</v>
      </c>
      <c r="G44" s="42">
        <v>20200000</v>
      </c>
      <c r="H44" s="4"/>
      <c r="I44" s="4"/>
      <c r="J44" s="4"/>
      <c r="K44" s="4"/>
    </row>
    <row r="45" spans="1:11" ht="14.1" customHeight="1">
      <c r="A45" s="4"/>
      <c r="B45" s="4"/>
      <c r="C45" s="11" t="s">
        <v>370</v>
      </c>
      <c r="D45" s="42">
        <v>18900000</v>
      </c>
      <c r="E45" s="42">
        <v>20200000</v>
      </c>
      <c r="F45" s="42">
        <v>20200000</v>
      </c>
      <c r="G45" s="42">
        <v>20200000</v>
      </c>
      <c r="H45" s="4"/>
      <c r="I45" s="4"/>
      <c r="J45" s="4"/>
      <c r="K45" s="4"/>
    </row>
    <row r="46" spans="1:11" ht="14.1" customHeight="1">
      <c r="A46" s="4"/>
      <c r="B46" s="4"/>
      <c r="C46" s="11" t="s">
        <v>374</v>
      </c>
      <c r="D46" s="42">
        <v>0</v>
      </c>
      <c r="E46" s="42">
        <v>0</v>
      </c>
      <c r="F46" s="42">
        <v>0</v>
      </c>
      <c r="G46" s="42">
        <v>0</v>
      </c>
      <c r="H46" s="4"/>
      <c r="I46" s="4"/>
      <c r="J46" s="4"/>
      <c r="K46" s="4"/>
    </row>
    <row r="47" spans="1:11" ht="14.1" customHeight="1">
      <c r="A47" s="4"/>
      <c r="B47" s="4"/>
      <c r="C47" s="11" t="s">
        <v>379</v>
      </c>
      <c r="D47" s="42">
        <v>52520000</v>
      </c>
      <c r="E47" s="42">
        <v>49400000</v>
      </c>
      <c r="F47" s="42">
        <v>44000000</v>
      </c>
      <c r="G47" s="42">
        <v>45000000</v>
      </c>
      <c r="H47" s="4"/>
      <c r="I47" s="4"/>
      <c r="J47" s="4"/>
      <c r="K47" s="4"/>
    </row>
    <row r="48" spans="1:11" ht="14.1" customHeight="1">
      <c r="A48" s="4"/>
      <c r="B48" s="4"/>
      <c r="C48" s="11" t="s">
        <v>370</v>
      </c>
      <c r="D48" s="42">
        <v>47520000</v>
      </c>
      <c r="E48" s="42">
        <v>44400000</v>
      </c>
      <c r="F48" s="42">
        <v>39000000</v>
      </c>
      <c r="G48" s="42">
        <v>40000000</v>
      </c>
      <c r="H48" s="4"/>
      <c r="I48" s="4"/>
      <c r="J48" s="4"/>
      <c r="K48" s="4"/>
    </row>
    <row r="49" spans="1:11" ht="14.1" customHeight="1">
      <c r="A49" s="4"/>
      <c r="B49" s="4"/>
      <c r="C49" s="11" t="s">
        <v>374</v>
      </c>
      <c r="D49" s="42">
        <v>5000000</v>
      </c>
      <c r="E49" s="42">
        <v>5000000</v>
      </c>
      <c r="F49" s="42">
        <v>5000000</v>
      </c>
      <c r="G49" s="42">
        <v>5000000</v>
      </c>
      <c r="H49" s="4"/>
      <c r="I49" s="4"/>
      <c r="J49" s="4"/>
      <c r="K49" s="4"/>
    </row>
    <row r="50" spans="1:11" ht="14.1" customHeight="1">
      <c r="A50" s="4"/>
      <c r="B50" s="4"/>
      <c r="C50" s="11" t="s">
        <v>378</v>
      </c>
      <c r="D50" s="42">
        <v>0</v>
      </c>
      <c r="E50" s="42">
        <v>0</v>
      </c>
      <c r="F50" s="42">
        <v>0</v>
      </c>
      <c r="G50" s="42">
        <v>0</v>
      </c>
      <c r="H50" s="4"/>
      <c r="I50" s="4"/>
      <c r="J50" s="4"/>
      <c r="K50" s="4"/>
    </row>
    <row r="51" spans="1:11" ht="14.1" customHeight="1">
      <c r="A51" s="4"/>
      <c r="B51" s="4"/>
      <c r="C51" s="11" t="s">
        <v>370</v>
      </c>
      <c r="D51" s="42">
        <v>0</v>
      </c>
      <c r="E51" s="42">
        <v>0</v>
      </c>
      <c r="F51" s="42">
        <v>0</v>
      </c>
      <c r="G51" s="42">
        <v>0</v>
      </c>
      <c r="H51" s="4"/>
      <c r="I51" s="4"/>
      <c r="J51" s="4"/>
      <c r="K51" s="4"/>
    </row>
    <row r="52" spans="1:11" ht="14.1" customHeight="1">
      <c r="A52" s="4"/>
      <c r="B52" s="4"/>
      <c r="C52" s="11" t="s">
        <v>374</v>
      </c>
      <c r="D52" s="42">
        <v>0</v>
      </c>
      <c r="E52" s="42">
        <v>0</v>
      </c>
      <c r="F52" s="42">
        <v>0</v>
      </c>
      <c r="G52" s="42">
        <v>0</v>
      </c>
      <c r="H52" s="4"/>
      <c r="I52" s="4"/>
      <c r="J52" s="4"/>
      <c r="K52" s="4"/>
    </row>
    <row r="53" spans="1:11" ht="14.1" customHeight="1">
      <c r="A53" s="4"/>
      <c r="B53" s="4"/>
      <c r="C53" s="11" t="s">
        <v>383</v>
      </c>
      <c r="D53" s="42">
        <v>0</v>
      </c>
      <c r="E53" s="42">
        <v>0</v>
      </c>
      <c r="F53" s="42">
        <v>0</v>
      </c>
      <c r="G53" s="42">
        <v>0</v>
      </c>
      <c r="H53" s="4"/>
      <c r="I53" s="4"/>
      <c r="J53" s="4"/>
      <c r="K53" s="4"/>
    </row>
    <row r="54" spans="1:11" ht="14.1" customHeight="1">
      <c r="A54" s="4"/>
      <c r="B54" s="4"/>
      <c r="C54" s="11" t="s">
        <v>370</v>
      </c>
      <c r="D54" s="42">
        <v>0</v>
      </c>
      <c r="E54" s="42">
        <v>0</v>
      </c>
      <c r="F54" s="42">
        <v>0</v>
      </c>
      <c r="G54" s="42">
        <v>0</v>
      </c>
      <c r="H54" s="4"/>
      <c r="I54" s="4"/>
      <c r="J54" s="4"/>
      <c r="K54" s="4"/>
    </row>
    <row r="55" spans="1:11" ht="14.1" customHeight="1">
      <c r="A55" s="4"/>
      <c r="B55" s="4"/>
      <c r="C55" s="11" t="s">
        <v>374</v>
      </c>
      <c r="D55" s="42">
        <v>0</v>
      </c>
      <c r="E55" s="42">
        <v>0</v>
      </c>
      <c r="F55" s="42">
        <v>0</v>
      </c>
      <c r="G55" s="42">
        <v>0</v>
      </c>
      <c r="H55" s="4"/>
      <c r="I55" s="4"/>
      <c r="J55" s="4"/>
      <c r="K55" s="4"/>
    </row>
    <row r="56" spans="1:11" ht="14.1" customHeight="1">
      <c r="A56" s="4"/>
      <c r="B56" s="4"/>
      <c r="C56" s="11" t="s">
        <v>376</v>
      </c>
      <c r="D56" s="42">
        <v>180000</v>
      </c>
      <c r="E56" s="42">
        <v>0</v>
      </c>
      <c r="F56" s="42">
        <v>0</v>
      </c>
      <c r="G56" s="42">
        <v>0</v>
      </c>
      <c r="H56" s="4"/>
      <c r="I56" s="4"/>
      <c r="J56" s="4"/>
      <c r="K56" s="4"/>
    </row>
    <row r="57" spans="1:11" ht="14.1" customHeight="1">
      <c r="A57" s="4"/>
      <c r="B57" s="4"/>
      <c r="C57" s="11" t="s">
        <v>370</v>
      </c>
      <c r="D57" s="42">
        <v>180000</v>
      </c>
      <c r="E57" s="42">
        <v>0</v>
      </c>
      <c r="F57" s="42">
        <v>0</v>
      </c>
      <c r="G57" s="42">
        <v>0</v>
      </c>
      <c r="H57" s="4"/>
      <c r="I57" s="4"/>
      <c r="J57" s="4"/>
      <c r="K57" s="4"/>
    </row>
    <row r="58" spans="1:11" ht="14.1" customHeight="1">
      <c r="A58" s="4"/>
      <c r="B58" s="4"/>
      <c r="C58" s="11" t="s">
        <v>374</v>
      </c>
      <c r="D58" s="42">
        <v>0</v>
      </c>
      <c r="E58" s="42">
        <v>0</v>
      </c>
      <c r="F58" s="42">
        <v>0</v>
      </c>
      <c r="G58" s="42">
        <v>0</v>
      </c>
      <c r="H58" s="4"/>
      <c r="I58" s="4"/>
      <c r="J58" s="4"/>
      <c r="K58" s="4"/>
    </row>
    <row r="59" spans="1:11" ht="14.1" customHeight="1">
      <c r="A59" s="4"/>
      <c r="B59" s="4"/>
      <c r="C59" s="11" t="s">
        <v>375</v>
      </c>
      <c r="D59" s="42">
        <v>1100000</v>
      </c>
      <c r="E59" s="42">
        <v>0</v>
      </c>
      <c r="F59" s="42">
        <v>0</v>
      </c>
      <c r="G59" s="42">
        <v>0</v>
      </c>
      <c r="H59" s="4"/>
      <c r="I59" s="4"/>
      <c r="J59" s="4"/>
      <c r="K59" s="4"/>
    </row>
    <row r="60" spans="1:11" ht="14.1" customHeight="1">
      <c r="A60" s="4"/>
      <c r="B60" s="4"/>
      <c r="C60" s="11" t="s">
        <v>370</v>
      </c>
      <c r="D60" s="42">
        <v>1100000</v>
      </c>
      <c r="E60" s="42">
        <v>0</v>
      </c>
      <c r="F60" s="42">
        <v>0</v>
      </c>
      <c r="G60" s="42">
        <v>0</v>
      </c>
      <c r="H60" s="4"/>
      <c r="I60" s="4"/>
      <c r="J60" s="4"/>
      <c r="K60" s="4"/>
    </row>
    <row r="61" spans="1:11" ht="14.1" customHeight="1">
      <c r="A61" s="4"/>
      <c r="B61" s="4"/>
      <c r="C61" s="11" t="s">
        <v>374</v>
      </c>
      <c r="D61" s="42">
        <v>0</v>
      </c>
      <c r="E61" s="42">
        <v>0</v>
      </c>
      <c r="F61" s="42">
        <v>0</v>
      </c>
      <c r="G61" s="42">
        <v>0</v>
      </c>
      <c r="H61" s="4"/>
      <c r="I61" s="4"/>
      <c r="J61" s="4"/>
      <c r="K61" s="4"/>
    </row>
    <row r="62" spans="1:11" ht="14.1" customHeight="1">
      <c r="A62" s="4"/>
      <c r="B62" s="4"/>
      <c r="C62" s="11" t="s">
        <v>373</v>
      </c>
      <c r="D62" s="42">
        <v>0</v>
      </c>
      <c r="E62" s="42">
        <v>0</v>
      </c>
      <c r="F62" s="42">
        <v>0</v>
      </c>
      <c r="G62" s="42">
        <v>0</v>
      </c>
      <c r="H62" s="4"/>
      <c r="I62" s="4"/>
      <c r="J62" s="4"/>
      <c r="K62" s="4"/>
    </row>
    <row r="63" spans="1:11" ht="14.1" customHeight="1">
      <c r="A63" s="4"/>
      <c r="B63" s="4"/>
      <c r="C63" s="11" t="s">
        <v>370</v>
      </c>
      <c r="D63" s="42">
        <v>0</v>
      </c>
      <c r="E63" s="42">
        <v>0</v>
      </c>
      <c r="F63" s="42">
        <v>0</v>
      </c>
      <c r="G63" s="42">
        <v>0</v>
      </c>
      <c r="H63" s="4"/>
      <c r="I63" s="4"/>
      <c r="J63" s="4"/>
      <c r="K63" s="4"/>
    </row>
    <row r="64" spans="1:11" ht="14.1" customHeight="1">
      <c r="A64" s="4"/>
      <c r="B64" s="4"/>
      <c r="C64" s="11" t="s">
        <v>369</v>
      </c>
      <c r="D64" s="42">
        <v>0</v>
      </c>
      <c r="E64" s="42">
        <v>0</v>
      </c>
      <c r="F64" s="42">
        <v>0</v>
      </c>
      <c r="G64" s="42">
        <v>0</v>
      </c>
      <c r="H64" s="4"/>
      <c r="I64" s="4"/>
      <c r="J64" s="4"/>
      <c r="K64" s="4"/>
    </row>
    <row r="65" spans="1:11" ht="14.1" customHeight="1">
      <c r="A65" s="4"/>
      <c r="B65" s="4"/>
      <c r="C65" s="11" t="s">
        <v>368</v>
      </c>
      <c r="D65" s="42">
        <v>0</v>
      </c>
      <c r="E65" s="42">
        <v>0</v>
      </c>
      <c r="F65" s="42">
        <v>0</v>
      </c>
      <c r="G65" s="42">
        <v>0</v>
      </c>
      <c r="H65" s="4"/>
      <c r="I65" s="4"/>
      <c r="J65" s="4"/>
      <c r="K65" s="4"/>
    </row>
    <row r="66" spans="1:11" ht="14.1" customHeight="1">
      <c r="A66" s="4"/>
      <c r="B66" s="4"/>
      <c r="C66" s="11" t="s">
        <v>367</v>
      </c>
      <c r="D66" s="42">
        <v>0</v>
      </c>
      <c r="E66" s="42">
        <v>0</v>
      </c>
      <c r="F66" s="42">
        <v>0</v>
      </c>
      <c r="G66" s="42">
        <v>0</v>
      </c>
      <c r="H66" s="4"/>
      <c r="I66" s="4"/>
      <c r="J66" s="4"/>
      <c r="K66" s="4"/>
    </row>
    <row r="67" spans="1:11" ht="14.1" customHeight="1">
      <c r="A67" s="4"/>
      <c r="B67" s="4"/>
      <c r="C67" s="11" t="s">
        <v>366</v>
      </c>
      <c r="D67" s="42">
        <v>0</v>
      </c>
      <c r="E67" s="42">
        <v>0</v>
      </c>
      <c r="F67" s="42">
        <v>0</v>
      </c>
      <c r="G67" s="42">
        <v>0</v>
      </c>
      <c r="H67" s="4"/>
      <c r="I67" s="4"/>
      <c r="J67" s="4"/>
      <c r="K67" s="4"/>
    </row>
    <row r="68" spans="1:11" ht="14.1" customHeight="1">
      <c r="A68" s="4"/>
      <c r="B68" s="4"/>
      <c r="C68" s="11" t="s">
        <v>372</v>
      </c>
      <c r="D68" s="42">
        <v>0</v>
      </c>
      <c r="E68" s="42">
        <v>0</v>
      </c>
      <c r="F68" s="42">
        <v>0</v>
      </c>
      <c r="G68" s="42">
        <v>0</v>
      </c>
      <c r="H68" s="4"/>
      <c r="I68" s="4"/>
      <c r="J68" s="4"/>
      <c r="K68" s="4"/>
    </row>
    <row r="69" spans="1:11" ht="14.1" customHeight="1">
      <c r="A69" s="4"/>
      <c r="B69" s="4"/>
      <c r="C69" s="11" t="s">
        <v>370</v>
      </c>
      <c r="D69" s="42">
        <v>0</v>
      </c>
      <c r="E69" s="42">
        <v>0</v>
      </c>
      <c r="F69" s="42">
        <v>0</v>
      </c>
      <c r="G69" s="42">
        <v>0</v>
      </c>
      <c r="H69" s="4"/>
      <c r="I69" s="4"/>
      <c r="J69" s="4"/>
      <c r="K69" s="4"/>
    </row>
    <row r="70" spans="1:11" ht="14.1" customHeight="1">
      <c r="A70" s="4"/>
      <c r="B70" s="4"/>
      <c r="C70" s="11" t="s">
        <v>369</v>
      </c>
      <c r="D70" s="42">
        <v>0</v>
      </c>
      <c r="E70" s="42">
        <v>0</v>
      </c>
      <c r="F70" s="42">
        <v>0</v>
      </c>
      <c r="G70" s="42">
        <v>0</v>
      </c>
      <c r="H70" s="4"/>
      <c r="I70" s="4"/>
      <c r="J70" s="4"/>
      <c r="K70" s="4"/>
    </row>
    <row r="71" spans="1:11" ht="14.1" customHeight="1">
      <c r="A71" s="4"/>
      <c r="B71" s="4"/>
      <c r="C71" s="11" t="s">
        <v>368</v>
      </c>
      <c r="D71" s="42">
        <v>0</v>
      </c>
      <c r="E71" s="42">
        <v>0</v>
      </c>
      <c r="F71" s="42">
        <v>0</v>
      </c>
      <c r="G71" s="42">
        <v>0</v>
      </c>
      <c r="H71" s="4"/>
      <c r="I71" s="4"/>
      <c r="J71" s="4"/>
      <c r="K71" s="4"/>
    </row>
    <row r="72" spans="1:11" ht="14.1" customHeight="1">
      <c r="A72" s="4"/>
      <c r="B72" s="4"/>
      <c r="C72" s="11" t="s">
        <v>367</v>
      </c>
      <c r="D72" s="42">
        <v>0</v>
      </c>
      <c r="E72" s="42">
        <v>0</v>
      </c>
      <c r="F72" s="42">
        <v>0</v>
      </c>
      <c r="G72" s="42">
        <v>0</v>
      </c>
      <c r="H72" s="4"/>
      <c r="I72" s="4"/>
      <c r="J72" s="4"/>
      <c r="K72" s="4"/>
    </row>
    <row r="73" spans="1:11" ht="14.1" customHeight="1">
      <c r="A73" s="4"/>
      <c r="B73" s="4"/>
      <c r="C73" s="11" t="s">
        <v>366</v>
      </c>
      <c r="D73" s="42">
        <v>0</v>
      </c>
      <c r="E73" s="42">
        <v>0</v>
      </c>
      <c r="F73" s="42">
        <v>0</v>
      </c>
      <c r="G73" s="42">
        <v>0</v>
      </c>
      <c r="H73" s="4"/>
      <c r="I73" s="4"/>
      <c r="J73" s="4"/>
      <c r="K73" s="4"/>
    </row>
    <row r="74" spans="1:11" ht="14.1" customHeight="1">
      <c r="A74" s="4"/>
      <c r="B74" s="4"/>
      <c r="C74" s="11" t="s">
        <v>371</v>
      </c>
      <c r="D74" s="42">
        <v>0</v>
      </c>
      <c r="E74" s="42">
        <v>0</v>
      </c>
      <c r="F74" s="42">
        <v>0</v>
      </c>
      <c r="G74" s="42">
        <v>0</v>
      </c>
      <c r="H74" s="4"/>
      <c r="I74" s="4"/>
      <c r="J74" s="4"/>
      <c r="K74" s="4"/>
    </row>
    <row r="75" spans="1:11" ht="14.1" customHeight="1">
      <c r="A75" s="4"/>
      <c r="B75" s="4"/>
      <c r="C75" s="11" t="s">
        <v>370</v>
      </c>
      <c r="D75" s="42">
        <v>0</v>
      </c>
      <c r="E75" s="42">
        <v>0</v>
      </c>
      <c r="F75" s="42">
        <v>0</v>
      </c>
      <c r="G75" s="42">
        <v>0</v>
      </c>
      <c r="H75" s="4"/>
      <c r="I75" s="4"/>
      <c r="J75" s="4"/>
      <c r="K75" s="4"/>
    </row>
    <row r="76" spans="1:11" ht="14.1" customHeight="1">
      <c r="A76" s="4"/>
      <c r="B76" s="4"/>
      <c r="C76" s="11" t="s">
        <v>369</v>
      </c>
      <c r="D76" s="42">
        <v>0</v>
      </c>
      <c r="E76" s="42">
        <v>0</v>
      </c>
      <c r="F76" s="42">
        <v>0</v>
      </c>
      <c r="G76" s="42">
        <v>0</v>
      </c>
      <c r="H76" s="4"/>
      <c r="I76" s="4"/>
      <c r="J76" s="4"/>
      <c r="K76" s="4"/>
    </row>
    <row r="77" spans="1:11" ht="14.1" customHeight="1">
      <c r="A77" s="4"/>
      <c r="B77" s="4"/>
      <c r="C77" s="11" t="s">
        <v>368</v>
      </c>
      <c r="D77" s="42">
        <v>0</v>
      </c>
      <c r="E77" s="42">
        <v>0</v>
      </c>
      <c r="F77" s="42">
        <v>0</v>
      </c>
      <c r="G77" s="42">
        <v>0</v>
      </c>
      <c r="H77" s="4"/>
      <c r="I77" s="4"/>
      <c r="J77" s="4"/>
      <c r="K77" s="4"/>
    </row>
    <row r="78" spans="1:11" ht="14.1" customHeight="1">
      <c r="A78" s="4"/>
      <c r="B78" s="4"/>
      <c r="C78" s="11" t="s">
        <v>367</v>
      </c>
      <c r="D78" s="42">
        <v>0</v>
      </c>
      <c r="E78" s="42">
        <v>0</v>
      </c>
      <c r="F78" s="42">
        <v>0</v>
      </c>
      <c r="G78" s="42">
        <v>0</v>
      </c>
      <c r="H78" s="4"/>
      <c r="I78" s="4"/>
      <c r="J78" s="4"/>
      <c r="K78" s="4"/>
    </row>
    <row r="79" spans="1:11" ht="14.1" customHeight="1">
      <c r="A79" s="4"/>
      <c r="B79" s="4"/>
      <c r="C79" s="11" t="s">
        <v>366</v>
      </c>
      <c r="D79" s="42">
        <v>0</v>
      </c>
      <c r="E79" s="42">
        <v>0</v>
      </c>
      <c r="F79" s="42">
        <v>0</v>
      </c>
      <c r="G79" s="42">
        <v>0</v>
      </c>
      <c r="H79" s="4"/>
      <c r="I79" s="4"/>
      <c r="J79" s="4"/>
      <c r="K79" s="4"/>
    </row>
    <row r="80" spans="1:11" ht="14.1" customHeight="1">
      <c r="A80" s="4"/>
      <c r="B80" s="4"/>
      <c r="C80" s="11" t="s">
        <v>365</v>
      </c>
      <c r="D80" s="42">
        <v>0</v>
      </c>
      <c r="E80" s="42">
        <v>0</v>
      </c>
      <c r="F80" s="42">
        <v>0</v>
      </c>
      <c r="G80" s="42">
        <v>0</v>
      </c>
      <c r="H80" s="4"/>
      <c r="I80" s="4"/>
      <c r="J80" s="4"/>
      <c r="K80" s="4"/>
    </row>
    <row r="81" spans="1:11" ht="14.1" customHeight="1">
      <c r="A81" s="4"/>
      <c r="B81" s="4"/>
      <c r="C81" s="11" t="s">
        <v>364</v>
      </c>
      <c r="D81" s="42">
        <v>0</v>
      </c>
      <c r="E81" s="42">
        <v>0</v>
      </c>
      <c r="F81" s="42">
        <v>0</v>
      </c>
      <c r="G81" s="42">
        <v>0</v>
      </c>
      <c r="H81" s="4"/>
      <c r="I81" s="4"/>
      <c r="J81" s="4"/>
      <c r="K81" s="4"/>
    </row>
    <row r="82" spans="1:11" ht="14.1" customHeight="1">
      <c r="A82" s="4"/>
      <c r="B82" s="4"/>
      <c r="C82" s="10" t="s">
        <v>147</v>
      </c>
      <c r="D82" s="42">
        <v>186800000</v>
      </c>
      <c r="E82" s="42">
        <v>190400000</v>
      </c>
      <c r="F82" s="42">
        <v>185000000</v>
      </c>
      <c r="G82" s="42">
        <v>186000000</v>
      </c>
      <c r="H82" s="4"/>
      <c r="I82" s="4"/>
      <c r="J82" s="4"/>
      <c r="K82" s="4"/>
    </row>
    <row r="83" spans="1:11" ht="14.1" customHeight="1">
      <c r="A83" s="4"/>
      <c r="B83" s="4"/>
      <c r="C83" s="1222" t="s">
        <v>44</v>
      </c>
      <c r="D83" s="1223"/>
      <c r="E83" s="1223"/>
      <c r="F83" s="1223"/>
      <c r="G83" s="1223"/>
      <c r="H83" s="4"/>
      <c r="I83" s="4"/>
      <c r="J83" s="4"/>
      <c r="K83" s="4"/>
    </row>
    <row r="84" spans="1:11" ht="14.1" customHeight="1">
      <c r="A84" s="4"/>
      <c r="B84" s="4"/>
      <c r="C84" s="36" t="s">
        <v>1206</v>
      </c>
      <c r="D84" s="1222" t="s">
        <v>1207</v>
      </c>
      <c r="E84" s="1223"/>
      <c r="F84" s="1223"/>
      <c r="G84" s="1223"/>
      <c r="H84" s="4"/>
      <c r="I84" s="4"/>
      <c r="J84" s="4"/>
      <c r="K84" s="4"/>
    </row>
    <row r="85" spans="1:11" ht="14.1" customHeight="1">
      <c r="A85" s="4"/>
      <c r="B85" s="4"/>
      <c r="C85" s="14" t="s">
        <v>393</v>
      </c>
      <c r="D85" s="1232" t="s">
        <v>1208</v>
      </c>
      <c r="E85" s="1233"/>
      <c r="F85" s="1233"/>
      <c r="G85" s="1233"/>
      <c r="H85" s="4"/>
      <c r="I85" s="4"/>
      <c r="J85" s="4"/>
      <c r="K85" s="4"/>
    </row>
    <row r="86" spans="1:11" ht="14.1" customHeight="1">
      <c r="A86" s="4"/>
      <c r="B86" s="4"/>
      <c r="C86" s="47" t="s">
        <v>392</v>
      </c>
      <c r="D86" s="1234" t="s">
        <v>361</v>
      </c>
      <c r="E86" s="1235"/>
      <c r="F86" s="1235"/>
      <c r="G86" s="1235"/>
      <c r="H86" s="4"/>
      <c r="I86" s="4"/>
      <c r="J86" s="4"/>
      <c r="K86" s="4"/>
    </row>
    <row r="87" spans="1:11" ht="14.1" customHeight="1">
      <c r="A87" s="4"/>
      <c r="B87" s="4"/>
      <c r="C87" s="47" t="s">
        <v>15</v>
      </c>
      <c r="D87" s="1234" t="s">
        <v>1209</v>
      </c>
      <c r="E87" s="1235"/>
      <c r="F87" s="1235"/>
      <c r="G87" s="1235"/>
      <c r="H87" s="4"/>
      <c r="I87" s="4"/>
      <c r="J87" s="4"/>
      <c r="K87" s="4"/>
    </row>
    <row r="88" spans="1:11" ht="15" customHeight="1">
      <c r="A88" s="4"/>
      <c r="B88" s="4"/>
      <c r="C88" s="13"/>
      <c r="D88" s="40">
        <v>2021</v>
      </c>
      <c r="E88" s="40">
        <v>2022</v>
      </c>
      <c r="F88" s="40">
        <v>2023</v>
      </c>
      <c r="G88" s="40">
        <v>2024</v>
      </c>
      <c r="H88" s="4"/>
      <c r="I88" s="4"/>
      <c r="J88" s="4"/>
      <c r="K88" s="4"/>
    </row>
    <row r="89" spans="1:11" ht="15" customHeight="1">
      <c r="A89" s="4"/>
      <c r="B89" s="4"/>
      <c r="C89" s="12"/>
      <c r="D89" s="41" t="s">
        <v>7</v>
      </c>
      <c r="E89" s="41" t="s">
        <v>8</v>
      </c>
      <c r="F89" s="41" t="s">
        <v>8</v>
      </c>
      <c r="G89" s="41" t="s">
        <v>8</v>
      </c>
      <c r="H89" s="4"/>
      <c r="I89" s="4"/>
      <c r="J89" s="4"/>
      <c r="K89" s="4"/>
    </row>
    <row r="90" spans="1:11" ht="14.1" customHeight="1">
      <c r="A90" s="4"/>
      <c r="B90" s="4"/>
      <c r="C90" s="7" t="s">
        <v>16</v>
      </c>
      <c r="D90" s="39" t="s">
        <v>385</v>
      </c>
      <c r="E90" s="39" t="s">
        <v>411</v>
      </c>
      <c r="F90" s="39" t="s">
        <v>411</v>
      </c>
      <c r="G90" s="39" t="s">
        <v>385</v>
      </c>
      <c r="H90" s="4"/>
      <c r="I90" s="4"/>
      <c r="J90" s="4"/>
      <c r="K90" s="4"/>
    </row>
    <row r="91" spans="1:11" ht="14.1" customHeight="1">
      <c r="A91" s="4"/>
      <c r="B91" s="4"/>
      <c r="C91" s="7" t="s">
        <v>506</v>
      </c>
      <c r="D91" s="39" t="s">
        <v>1983</v>
      </c>
      <c r="E91" s="39" t="s">
        <v>1984</v>
      </c>
      <c r="F91" s="39" t="s">
        <v>1985</v>
      </c>
      <c r="G91" s="39" t="s">
        <v>385</v>
      </c>
      <c r="H91" s="4"/>
      <c r="I91" s="4"/>
      <c r="J91" s="4"/>
      <c r="K91" s="4"/>
    </row>
    <row r="92" spans="1:11" ht="14.1" customHeight="1">
      <c r="A92" s="4"/>
      <c r="B92" s="4"/>
      <c r="C92" s="7" t="s">
        <v>504</v>
      </c>
      <c r="D92" s="39" t="s">
        <v>385</v>
      </c>
      <c r="E92" s="39" t="s">
        <v>1984</v>
      </c>
      <c r="F92" s="39" t="s">
        <v>1985</v>
      </c>
      <c r="G92" s="39" t="s">
        <v>385</v>
      </c>
      <c r="H92" s="4"/>
      <c r="I92" s="4"/>
      <c r="J92" s="4"/>
      <c r="K92" s="4"/>
    </row>
    <row r="93" spans="1:11" ht="14.1" customHeight="1">
      <c r="A93" s="4"/>
      <c r="B93" s="4"/>
      <c r="C93" s="7" t="s">
        <v>388</v>
      </c>
      <c r="D93" s="39" t="s">
        <v>361</v>
      </c>
      <c r="E93" s="39" t="s">
        <v>361</v>
      </c>
      <c r="F93" s="39" t="s">
        <v>385</v>
      </c>
      <c r="G93" s="39" t="s">
        <v>430</v>
      </c>
      <c r="H93" s="4"/>
      <c r="I93" s="4"/>
      <c r="J93" s="4"/>
      <c r="K93" s="4"/>
    </row>
    <row r="94" spans="1:11" ht="14.1" customHeight="1">
      <c r="A94" s="4"/>
      <c r="B94" s="4"/>
      <c r="C94" s="7" t="s">
        <v>387</v>
      </c>
      <c r="D94" s="39" t="s">
        <v>361</v>
      </c>
      <c r="E94" s="39" t="s">
        <v>1986</v>
      </c>
      <c r="F94" s="39" t="s">
        <v>1987</v>
      </c>
      <c r="G94" s="39" t="s">
        <v>430</v>
      </c>
      <c r="H94" s="4"/>
      <c r="I94" s="4"/>
      <c r="J94" s="4"/>
      <c r="K94" s="4"/>
    </row>
    <row r="95" spans="1:11" ht="14.1" customHeight="1">
      <c r="A95" s="4"/>
      <c r="B95" s="4"/>
      <c r="C95" s="7" t="s">
        <v>22</v>
      </c>
      <c r="D95" s="39" t="s">
        <v>361</v>
      </c>
      <c r="E95" s="39" t="s">
        <v>361</v>
      </c>
      <c r="F95" s="39" t="s">
        <v>1987</v>
      </c>
      <c r="G95" s="39" t="s">
        <v>430</v>
      </c>
      <c r="H95" s="4"/>
      <c r="I95" s="4"/>
      <c r="J95" s="4"/>
      <c r="K95" s="4"/>
    </row>
    <row r="96" spans="1:11" ht="14.1" customHeight="1">
      <c r="A96" s="4"/>
      <c r="B96" s="4"/>
      <c r="C96" s="1236" t="s">
        <v>384</v>
      </c>
      <c r="D96" s="1237"/>
      <c r="E96" s="1237"/>
      <c r="F96" s="1237"/>
      <c r="G96" s="1237"/>
      <c r="H96" s="4"/>
      <c r="I96" s="4"/>
      <c r="J96" s="4"/>
      <c r="K96" s="4"/>
    </row>
    <row r="97" spans="1:11" ht="14.1" customHeight="1">
      <c r="A97" s="4"/>
      <c r="B97" s="4"/>
      <c r="C97" s="13"/>
      <c r="D97" s="40">
        <v>2021</v>
      </c>
      <c r="E97" s="40">
        <v>2022</v>
      </c>
      <c r="F97" s="40">
        <v>2023</v>
      </c>
      <c r="G97" s="40">
        <v>2024</v>
      </c>
      <c r="H97" s="4"/>
      <c r="I97" s="4"/>
      <c r="J97" s="4"/>
      <c r="K97" s="4"/>
    </row>
    <row r="98" spans="1:11" ht="14.1" customHeight="1">
      <c r="A98" s="4"/>
      <c r="B98" s="4"/>
      <c r="C98" s="12"/>
      <c r="D98" s="41" t="s">
        <v>7</v>
      </c>
      <c r="E98" s="41" t="s">
        <v>8</v>
      </c>
      <c r="F98" s="41" t="s">
        <v>8</v>
      </c>
      <c r="G98" s="41" t="s">
        <v>8</v>
      </c>
      <c r="H98" s="4"/>
      <c r="I98" s="4"/>
      <c r="J98" s="4"/>
      <c r="K98" s="4"/>
    </row>
    <row r="99" spans="1:11" ht="14.1" customHeight="1">
      <c r="A99" s="4"/>
      <c r="B99" s="4"/>
      <c r="C99" s="11" t="s">
        <v>381</v>
      </c>
      <c r="D99" s="42">
        <v>0</v>
      </c>
      <c r="E99" s="42">
        <v>0</v>
      </c>
      <c r="F99" s="42">
        <v>0</v>
      </c>
      <c r="G99" s="42">
        <v>0</v>
      </c>
      <c r="H99" s="4"/>
      <c r="I99" s="4"/>
      <c r="J99" s="4"/>
      <c r="K99" s="4"/>
    </row>
    <row r="100" spans="1:11" ht="14.1" customHeight="1">
      <c r="A100" s="4"/>
      <c r="B100" s="4"/>
      <c r="C100" s="11" t="s">
        <v>370</v>
      </c>
      <c r="D100" s="42">
        <v>0</v>
      </c>
      <c r="E100" s="42">
        <v>0</v>
      </c>
      <c r="F100" s="42">
        <v>0</v>
      </c>
      <c r="G100" s="42">
        <v>0</v>
      </c>
      <c r="H100" s="4"/>
      <c r="I100" s="4"/>
      <c r="J100" s="4"/>
      <c r="K100" s="4"/>
    </row>
    <row r="101" spans="1:11" ht="14.1" customHeight="1">
      <c r="A101" s="4"/>
      <c r="B101" s="4"/>
      <c r="C101" s="11" t="s">
        <v>374</v>
      </c>
      <c r="D101" s="42">
        <v>0</v>
      </c>
      <c r="E101" s="42">
        <v>0</v>
      </c>
      <c r="F101" s="42">
        <v>0</v>
      </c>
      <c r="G101" s="42">
        <v>0</v>
      </c>
      <c r="H101" s="4"/>
      <c r="I101" s="4"/>
      <c r="J101" s="4"/>
      <c r="K101" s="4"/>
    </row>
    <row r="102" spans="1:11" ht="14.1" customHeight="1">
      <c r="A102" s="4"/>
      <c r="B102" s="4"/>
      <c r="C102" s="11" t="s">
        <v>380</v>
      </c>
      <c r="D102" s="42">
        <v>0</v>
      </c>
      <c r="E102" s="42">
        <v>0</v>
      </c>
      <c r="F102" s="42">
        <v>0</v>
      </c>
      <c r="G102" s="42">
        <v>0</v>
      </c>
      <c r="H102" s="4"/>
      <c r="I102" s="4"/>
      <c r="J102" s="4"/>
      <c r="K102" s="4"/>
    </row>
    <row r="103" spans="1:11" ht="14.1" customHeight="1">
      <c r="A103" s="4"/>
      <c r="B103" s="4"/>
      <c r="C103" s="11" t="s">
        <v>370</v>
      </c>
      <c r="D103" s="42">
        <v>0</v>
      </c>
      <c r="E103" s="42">
        <v>0</v>
      </c>
      <c r="F103" s="42">
        <v>0</v>
      </c>
      <c r="G103" s="42">
        <v>0</v>
      </c>
      <c r="H103" s="4"/>
      <c r="I103" s="4"/>
      <c r="J103" s="4"/>
      <c r="K103" s="4"/>
    </row>
    <row r="104" spans="1:11" ht="14.1" customHeight="1">
      <c r="A104" s="4"/>
      <c r="B104" s="4"/>
      <c r="C104" s="11" t="s">
        <v>374</v>
      </c>
      <c r="D104" s="42">
        <v>0</v>
      </c>
      <c r="E104" s="42">
        <v>0</v>
      </c>
      <c r="F104" s="42">
        <v>0</v>
      </c>
      <c r="G104" s="42">
        <v>0</v>
      </c>
      <c r="H104" s="4"/>
      <c r="I104" s="4"/>
      <c r="J104" s="4"/>
      <c r="K104" s="4"/>
    </row>
    <row r="105" spans="1:11" ht="14.1" customHeight="1">
      <c r="A105" s="4"/>
      <c r="B105" s="4"/>
      <c r="C105" s="11" t="s">
        <v>379</v>
      </c>
      <c r="D105" s="42">
        <v>0</v>
      </c>
      <c r="E105" s="42">
        <v>0</v>
      </c>
      <c r="F105" s="42">
        <v>0</v>
      </c>
      <c r="G105" s="42">
        <v>0</v>
      </c>
      <c r="H105" s="4"/>
      <c r="I105" s="4"/>
      <c r="J105" s="4"/>
      <c r="K105" s="4"/>
    </row>
    <row r="106" spans="1:11" ht="14.1" customHeight="1">
      <c r="A106" s="4"/>
      <c r="B106" s="4"/>
      <c r="C106" s="11" t="s">
        <v>370</v>
      </c>
      <c r="D106" s="42">
        <v>0</v>
      </c>
      <c r="E106" s="42">
        <v>0</v>
      </c>
      <c r="F106" s="42">
        <v>0</v>
      </c>
      <c r="G106" s="42">
        <v>0</v>
      </c>
      <c r="H106" s="4"/>
      <c r="I106" s="4"/>
      <c r="J106" s="4"/>
      <c r="K106" s="4"/>
    </row>
    <row r="107" spans="1:11" ht="14.1" customHeight="1">
      <c r="A107" s="4"/>
      <c r="B107" s="4"/>
      <c r="C107" s="11" t="s">
        <v>374</v>
      </c>
      <c r="D107" s="42">
        <v>0</v>
      </c>
      <c r="E107" s="42">
        <v>0</v>
      </c>
      <c r="F107" s="42">
        <v>0</v>
      </c>
      <c r="G107" s="42">
        <v>0</v>
      </c>
      <c r="H107" s="4"/>
      <c r="I107" s="4"/>
      <c r="J107" s="4"/>
      <c r="K107" s="4"/>
    </row>
    <row r="108" spans="1:11" ht="14.1" customHeight="1">
      <c r="A108" s="4"/>
      <c r="B108" s="4"/>
      <c r="C108" s="11" t="s">
        <v>378</v>
      </c>
      <c r="D108" s="42">
        <v>0</v>
      </c>
      <c r="E108" s="42">
        <v>0</v>
      </c>
      <c r="F108" s="42">
        <v>0</v>
      </c>
      <c r="G108" s="42">
        <v>0</v>
      </c>
      <c r="H108" s="4"/>
      <c r="I108" s="4"/>
      <c r="J108" s="4"/>
      <c r="K108" s="4"/>
    </row>
    <row r="109" spans="1:11" ht="14.1" customHeight="1">
      <c r="A109" s="4"/>
      <c r="B109" s="4"/>
      <c r="C109" s="11" t="s">
        <v>370</v>
      </c>
      <c r="D109" s="42">
        <v>0</v>
      </c>
      <c r="E109" s="42">
        <v>0</v>
      </c>
      <c r="F109" s="42">
        <v>0</v>
      </c>
      <c r="G109" s="42">
        <v>0</v>
      </c>
      <c r="H109" s="4"/>
      <c r="I109" s="4"/>
      <c r="J109" s="4"/>
      <c r="K109" s="4"/>
    </row>
    <row r="110" spans="1:11" ht="14.1" customHeight="1">
      <c r="A110" s="4"/>
      <c r="B110" s="4"/>
      <c r="C110" s="11" t="s">
        <v>374</v>
      </c>
      <c r="D110" s="42">
        <v>0</v>
      </c>
      <c r="E110" s="42">
        <v>0</v>
      </c>
      <c r="F110" s="42">
        <v>0</v>
      </c>
      <c r="G110" s="42">
        <v>0</v>
      </c>
      <c r="H110" s="4"/>
      <c r="I110" s="4"/>
      <c r="J110" s="4"/>
      <c r="K110" s="4"/>
    </row>
    <row r="111" spans="1:11" ht="14.1" customHeight="1">
      <c r="A111" s="4"/>
      <c r="B111" s="4"/>
      <c r="C111" s="11" t="s">
        <v>383</v>
      </c>
      <c r="D111" s="42">
        <v>0</v>
      </c>
      <c r="E111" s="42">
        <v>0</v>
      </c>
      <c r="F111" s="42">
        <v>0</v>
      </c>
      <c r="G111" s="42">
        <v>0</v>
      </c>
      <c r="H111" s="4"/>
      <c r="I111" s="4"/>
      <c r="J111" s="4"/>
      <c r="K111" s="4"/>
    </row>
    <row r="112" spans="1:11" ht="14.1" customHeight="1">
      <c r="A112" s="4"/>
      <c r="B112" s="4"/>
      <c r="C112" s="11" t="s">
        <v>370</v>
      </c>
      <c r="D112" s="42">
        <v>0</v>
      </c>
      <c r="E112" s="42">
        <v>0</v>
      </c>
      <c r="F112" s="42">
        <v>0</v>
      </c>
      <c r="G112" s="42">
        <v>0</v>
      </c>
      <c r="H112" s="4"/>
      <c r="I112" s="4"/>
      <c r="J112" s="4"/>
      <c r="K112" s="4"/>
    </row>
    <row r="113" spans="1:11" ht="14.1" customHeight="1">
      <c r="A113" s="4"/>
      <c r="B113" s="4"/>
      <c r="C113" s="11" t="s">
        <v>374</v>
      </c>
      <c r="D113" s="42">
        <v>0</v>
      </c>
      <c r="E113" s="42">
        <v>0</v>
      </c>
      <c r="F113" s="42">
        <v>0</v>
      </c>
      <c r="G113" s="42">
        <v>0</v>
      </c>
      <c r="H113" s="4"/>
      <c r="I113" s="4"/>
      <c r="J113" s="4"/>
      <c r="K113" s="4"/>
    </row>
    <row r="114" spans="1:11" ht="14.1" customHeight="1">
      <c r="A114" s="4"/>
      <c r="B114" s="4"/>
      <c r="C114" s="11" t="s">
        <v>376</v>
      </c>
      <c r="D114" s="42">
        <v>0</v>
      </c>
      <c r="E114" s="42">
        <v>0</v>
      </c>
      <c r="F114" s="42">
        <v>0</v>
      </c>
      <c r="G114" s="42">
        <v>0</v>
      </c>
      <c r="H114" s="4"/>
      <c r="I114" s="4"/>
      <c r="J114" s="4"/>
      <c r="K114" s="4"/>
    </row>
    <row r="115" spans="1:11" ht="14.1" customHeight="1">
      <c r="A115" s="4"/>
      <c r="B115" s="4"/>
      <c r="C115" s="11" t="s">
        <v>370</v>
      </c>
      <c r="D115" s="42">
        <v>0</v>
      </c>
      <c r="E115" s="42">
        <v>0</v>
      </c>
      <c r="F115" s="42">
        <v>0</v>
      </c>
      <c r="G115" s="42">
        <v>0</v>
      </c>
      <c r="H115" s="4"/>
      <c r="I115" s="4"/>
      <c r="J115" s="4"/>
      <c r="K115" s="4"/>
    </row>
    <row r="116" spans="1:11" ht="14.1" customHeight="1">
      <c r="A116" s="4"/>
      <c r="B116" s="4"/>
      <c r="C116" s="11" t="s">
        <v>374</v>
      </c>
      <c r="D116" s="42">
        <v>0</v>
      </c>
      <c r="E116" s="42">
        <v>0</v>
      </c>
      <c r="F116" s="42">
        <v>0</v>
      </c>
      <c r="G116" s="42">
        <v>0</v>
      </c>
      <c r="H116" s="4"/>
      <c r="I116" s="4"/>
      <c r="J116" s="4"/>
      <c r="K116" s="4"/>
    </row>
    <row r="117" spans="1:11" ht="14.1" customHeight="1">
      <c r="A117" s="4"/>
      <c r="B117" s="4"/>
      <c r="C117" s="11" t="s">
        <v>375</v>
      </c>
      <c r="D117" s="42">
        <v>0</v>
      </c>
      <c r="E117" s="42">
        <v>0</v>
      </c>
      <c r="F117" s="42">
        <v>0</v>
      </c>
      <c r="G117" s="42">
        <v>0</v>
      </c>
      <c r="H117" s="4"/>
      <c r="I117" s="4"/>
      <c r="J117" s="4"/>
      <c r="K117" s="4"/>
    </row>
    <row r="118" spans="1:11" ht="14.1" customHeight="1">
      <c r="A118" s="4"/>
      <c r="B118" s="4"/>
      <c r="C118" s="11" t="s">
        <v>370</v>
      </c>
      <c r="D118" s="42">
        <v>0</v>
      </c>
      <c r="E118" s="42">
        <v>0</v>
      </c>
      <c r="F118" s="42">
        <v>0</v>
      </c>
      <c r="G118" s="42">
        <v>0</v>
      </c>
      <c r="H118" s="4"/>
      <c r="I118" s="4"/>
      <c r="J118" s="4"/>
      <c r="K118" s="4"/>
    </row>
    <row r="119" spans="1:11" ht="14.1" customHeight="1">
      <c r="A119" s="4"/>
      <c r="B119" s="4"/>
      <c r="C119" s="11" t="s">
        <v>374</v>
      </c>
      <c r="D119" s="42">
        <v>0</v>
      </c>
      <c r="E119" s="42">
        <v>0</v>
      </c>
      <c r="F119" s="42">
        <v>0</v>
      </c>
      <c r="G119" s="42">
        <v>0</v>
      </c>
      <c r="H119" s="4"/>
      <c r="I119" s="4"/>
      <c r="J119" s="4"/>
      <c r="K119" s="4"/>
    </row>
    <row r="120" spans="1:11" ht="14.1" customHeight="1">
      <c r="A120" s="4"/>
      <c r="B120" s="4"/>
      <c r="C120" s="11" t="s">
        <v>373</v>
      </c>
      <c r="D120" s="42">
        <v>0</v>
      </c>
      <c r="E120" s="42">
        <v>0</v>
      </c>
      <c r="F120" s="42">
        <v>0</v>
      </c>
      <c r="G120" s="42">
        <v>0</v>
      </c>
      <c r="H120" s="4"/>
      <c r="I120" s="4"/>
      <c r="J120" s="4"/>
      <c r="K120" s="4"/>
    </row>
    <row r="121" spans="1:11" ht="14.1" customHeight="1">
      <c r="A121" s="4"/>
      <c r="B121" s="4"/>
      <c r="C121" s="11" t="s">
        <v>370</v>
      </c>
      <c r="D121" s="42">
        <v>0</v>
      </c>
      <c r="E121" s="42">
        <v>0</v>
      </c>
      <c r="F121" s="42">
        <v>0</v>
      </c>
      <c r="G121" s="42">
        <v>0</v>
      </c>
      <c r="H121" s="4"/>
      <c r="I121" s="4"/>
      <c r="J121" s="4"/>
      <c r="K121" s="4"/>
    </row>
    <row r="122" spans="1:11" ht="14.1" customHeight="1">
      <c r="A122" s="4"/>
      <c r="B122" s="4"/>
      <c r="C122" s="11" t="s">
        <v>369</v>
      </c>
      <c r="D122" s="42">
        <v>0</v>
      </c>
      <c r="E122" s="42">
        <v>0</v>
      </c>
      <c r="F122" s="42">
        <v>0</v>
      </c>
      <c r="G122" s="42">
        <v>0</v>
      </c>
      <c r="H122" s="4"/>
      <c r="I122" s="4"/>
      <c r="J122" s="4"/>
      <c r="K122" s="4"/>
    </row>
    <row r="123" spans="1:11" ht="14.1" customHeight="1">
      <c r="A123" s="4"/>
      <c r="B123" s="4"/>
      <c r="C123" s="11" t="s">
        <v>368</v>
      </c>
      <c r="D123" s="42">
        <v>0</v>
      </c>
      <c r="E123" s="42">
        <v>0</v>
      </c>
      <c r="F123" s="42">
        <v>0</v>
      </c>
      <c r="G123" s="42">
        <v>0</v>
      </c>
      <c r="H123" s="4"/>
      <c r="I123" s="4"/>
      <c r="J123" s="4"/>
      <c r="K123" s="4"/>
    </row>
    <row r="124" spans="1:11" ht="14.1" customHeight="1">
      <c r="A124" s="4"/>
      <c r="B124" s="4"/>
      <c r="C124" s="11" t="s">
        <v>367</v>
      </c>
      <c r="D124" s="42">
        <v>0</v>
      </c>
      <c r="E124" s="42">
        <v>0</v>
      </c>
      <c r="F124" s="42">
        <v>0</v>
      </c>
      <c r="G124" s="42">
        <v>0</v>
      </c>
      <c r="H124" s="4"/>
      <c r="I124" s="4"/>
      <c r="J124" s="4"/>
      <c r="K124" s="4"/>
    </row>
    <row r="125" spans="1:11" ht="14.1" customHeight="1">
      <c r="A125" s="4"/>
      <c r="B125" s="4"/>
      <c r="C125" s="11" t="s">
        <v>366</v>
      </c>
      <c r="D125" s="42">
        <v>0</v>
      </c>
      <c r="E125" s="42">
        <v>0</v>
      </c>
      <c r="F125" s="42">
        <v>0</v>
      </c>
      <c r="G125" s="42">
        <v>0</v>
      </c>
      <c r="H125" s="4"/>
      <c r="I125" s="4"/>
      <c r="J125" s="4"/>
      <c r="K125" s="4"/>
    </row>
    <row r="126" spans="1:11" ht="14.1" customHeight="1">
      <c r="A126" s="4"/>
      <c r="B126" s="4"/>
      <c r="C126" s="11" t="s">
        <v>372</v>
      </c>
      <c r="D126" s="42">
        <v>11997380</v>
      </c>
      <c r="E126" s="42">
        <v>11384500</v>
      </c>
      <c r="F126" s="42">
        <v>10317300</v>
      </c>
      <c r="G126" s="42">
        <v>0</v>
      </c>
      <c r="H126" s="4"/>
      <c r="I126" s="4"/>
      <c r="J126" s="4"/>
      <c r="K126" s="4"/>
    </row>
    <row r="127" spans="1:11" ht="14.1" customHeight="1">
      <c r="A127" s="4"/>
      <c r="B127" s="4"/>
      <c r="C127" s="11" t="s">
        <v>370</v>
      </c>
      <c r="D127" s="42">
        <v>11997380</v>
      </c>
      <c r="E127" s="42">
        <v>11384500</v>
      </c>
      <c r="F127" s="42">
        <v>10317300</v>
      </c>
      <c r="G127" s="42">
        <v>0</v>
      </c>
      <c r="H127" s="4"/>
      <c r="I127" s="4"/>
      <c r="J127" s="4"/>
      <c r="K127" s="4"/>
    </row>
    <row r="128" spans="1:11" ht="14.1" customHeight="1">
      <c r="A128" s="4"/>
      <c r="B128" s="4"/>
      <c r="C128" s="11" t="s">
        <v>369</v>
      </c>
      <c r="D128" s="42">
        <v>0</v>
      </c>
      <c r="E128" s="42">
        <v>0</v>
      </c>
      <c r="F128" s="42">
        <v>0</v>
      </c>
      <c r="G128" s="42">
        <v>0</v>
      </c>
      <c r="H128" s="4"/>
      <c r="I128" s="4"/>
      <c r="J128" s="4"/>
      <c r="K128" s="4"/>
    </row>
    <row r="129" spans="1:11" ht="14.1" customHeight="1">
      <c r="A129" s="4"/>
      <c r="B129" s="4"/>
      <c r="C129" s="11" t="s">
        <v>368</v>
      </c>
      <c r="D129" s="42">
        <v>0</v>
      </c>
      <c r="E129" s="42">
        <v>0</v>
      </c>
      <c r="F129" s="42">
        <v>0</v>
      </c>
      <c r="G129" s="42">
        <v>0</v>
      </c>
      <c r="H129" s="4"/>
      <c r="I129" s="4"/>
      <c r="J129" s="4"/>
      <c r="K129" s="4"/>
    </row>
    <row r="130" spans="1:11" ht="14.1" customHeight="1">
      <c r="A130" s="4"/>
      <c r="B130" s="4"/>
      <c r="C130" s="11" t="s">
        <v>367</v>
      </c>
      <c r="D130" s="42">
        <v>0</v>
      </c>
      <c r="E130" s="42">
        <v>0</v>
      </c>
      <c r="F130" s="42">
        <v>0</v>
      </c>
      <c r="G130" s="42">
        <v>0</v>
      </c>
      <c r="H130" s="4"/>
      <c r="I130" s="4"/>
      <c r="J130" s="4"/>
      <c r="K130" s="4"/>
    </row>
    <row r="131" spans="1:11" ht="14.1" customHeight="1">
      <c r="A131" s="4"/>
      <c r="B131" s="4"/>
      <c r="C131" s="11" t="s">
        <v>366</v>
      </c>
      <c r="D131" s="42">
        <v>0</v>
      </c>
      <c r="E131" s="42">
        <v>0</v>
      </c>
      <c r="F131" s="42">
        <v>0</v>
      </c>
      <c r="G131" s="42">
        <v>0</v>
      </c>
      <c r="H131" s="4"/>
      <c r="I131" s="4"/>
      <c r="J131" s="4"/>
      <c r="K131" s="4"/>
    </row>
    <row r="132" spans="1:11" ht="14.1" customHeight="1">
      <c r="A132" s="4"/>
      <c r="B132" s="4"/>
      <c r="C132" s="11" t="s">
        <v>371</v>
      </c>
      <c r="D132" s="42">
        <v>0</v>
      </c>
      <c r="E132" s="42">
        <v>0</v>
      </c>
      <c r="F132" s="42">
        <v>0</v>
      </c>
      <c r="G132" s="42">
        <v>0</v>
      </c>
      <c r="H132" s="4"/>
      <c r="I132" s="4"/>
      <c r="J132" s="4"/>
      <c r="K132" s="4"/>
    </row>
    <row r="133" spans="1:11" ht="14.1" customHeight="1">
      <c r="A133" s="4"/>
      <c r="B133" s="4"/>
      <c r="C133" s="11" t="s">
        <v>370</v>
      </c>
      <c r="D133" s="42">
        <v>0</v>
      </c>
      <c r="E133" s="42">
        <v>0</v>
      </c>
      <c r="F133" s="42">
        <v>0</v>
      </c>
      <c r="G133" s="42">
        <v>0</v>
      </c>
      <c r="H133" s="4"/>
      <c r="I133" s="4"/>
      <c r="J133" s="4"/>
      <c r="K133" s="4"/>
    </row>
    <row r="134" spans="1:11" ht="14.1" customHeight="1">
      <c r="A134" s="4"/>
      <c r="B134" s="4"/>
      <c r="C134" s="11" t="s">
        <v>369</v>
      </c>
      <c r="D134" s="42">
        <v>0</v>
      </c>
      <c r="E134" s="42">
        <v>0</v>
      </c>
      <c r="F134" s="42">
        <v>0</v>
      </c>
      <c r="G134" s="42">
        <v>0</v>
      </c>
      <c r="H134" s="4"/>
      <c r="I134" s="4"/>
      <c r="J134" s="4"/>
      <c r="K134" s="4"/>
    </row>
    <row r="135" spans="1:11" ht="14.1" customHeight="1">
      <c r="A135" s="4"/>
      <c r="B135" s="4"/>
      <c r="C135" s="11" t="s">
        <v>368</v>
      </c>
      <c r="D135" s="42">
        <v>0</v>
      </c>
      <c r="E135" s="42">
        <v>0</v>
      </c>
      <c r="F135" s="42">
        <v>0</v>
      </c>
      <c r="G135" s="42">
        <v>0</v>
      </c>
      <c r="H135" s="4"/>
      <c r="I135" s="4"/>
      <c r="J135" s="4"/>
      <c r="K135" s="4"/>
    </row>
    <row r="136" spans="1:11" ht="14.1" customHeight="1">
      <c r="A136" s="4"/>
      <c r="B136" s="4"/>
      <c r="C136" s="11" t="s">
        <v>367</v>
      </c>
      <c r="D136" s="42">
        <v>0</v>
      </c>
      <c r="E136" s="42">
        <v>0</v>
      </c>
      <c r="F136" s="42">
        <v>0</v>
      </c>
      <c r="G136" s="42">
        <v>0</v>
      </c>
      <c r="H136" s="4"/>
      <c r="I136" s="4"/>
      <c r="J136" s="4"/>
      <c r="K136" s="4"/>
    </row>
    <row r="137" spans="1:11" ht="14.1" customHeight="1">
      <c r="A137" s="4"/>
      <c r="B137" s="4"/>
      <c r="C137" s="11" t="s">
        <v>366</v>
      </c>
      <c r="D137" s="42">
        <v>0</v>
      </c>
      <c r="E137" s="42">
        <v>0</v>
      </c>
      <c r="F137" s="42">
        <v>0</v>
      </c>
      <c r="G137" s="42">
        <v>0</v>
      </c>
      <c r="H137" s="4"/>
      <c r="I137" s="4"/>
      <c r="J137" s="4"/>
      <c r="K137" s="4"/>
    </row>
    <row r="138" spans="1:11" ht="14.1" customHeight="1">
      <c r="A138" s="4"/>
      <c r="B138" s="4"/>
      <c r="C138" s="11" t="s">
        <v>365</v>
      </c>
      <c r="D138" s="42">
        <v>0</v>
      </c>
      <c r="E138" s="42">
        <v>0</v>
      </c>
      <c r="F138" s="42">
        <v>0</v>
      </c>
      <c r="G138" s="42">
        <v>0</v>
      </c>
      <c r="H138" s="4"/>
      <c r="I138" s="4"/>
      <c r="J138" s="4"/>
      <c r="K138" s="4"/>
    </row>
    <row r="139" spans="1:11" ht="14.1" customHeight="1">
      <c r="A139" s="4"/>
      <c r="B139" s="4"/>
      <c r="C139" s="11" t="s">
        <v>364</v>
      </c>
      <c r="D139" s="42">
        <v>0</v>
      </c>
      <c r="E139" s="42">
        <v>0</v>
      </c>
      <c r="F139" s="42">
        <v>0</v>
      </c>
      <c r="G139" s="42">
        <v>0</v>
      </c>
      <c r="H139" s="4"/>
      <c r="I139" s="4"/>
      <c r="J139" s="4"/>
      <c r="K139" s="4"/>
    </row>
    <row r="140" spans="1:11" ht="14.1" customHeight="1">
      <c r="A140" s="4"/>
      <c r="B140" s="4"/>
      <c r="C140" s="10" t="s">
        <v>147</v>
      </c>
      <c r="D140" s="42">
        <v>11997380</v>
      </c>
      <c r="E140" s="42">
        <v>11384500</v>
      </c>
      <c r="F140" s="42">
        <v>10317300</v>
      </c>
      <c r="G140" s="42">
        <v>0</v>
      </c>
      <c r="H140" s="4"/>
      <c r="I140" s="4"/>
      <c r="J140" s="4"/>
      <c r="K140" s="4"/>
    </row>
    <row r="141" spans="1:11" ht="14.1" customHeight="1">
      <c r="A141" s="4"/>
      <c r="B141" s="4"/>
      <c r="C141" s="14" t="s">
        <v>393</v>
      </c>
      <c r="D141" s="1232" t="s">
        <v>1210</v>
      </c>
      <c r="E141" s="1233"/>
      <c r="F141" s="1233"/>
      <c r="G141" s="1233"/>
      <c r="H141" s="4"/>
      <c r="I141" s="4"/>
      <c r="J141" s="4"/>
      <c r="K141" s="4"/>
    </row>
    <row r="142" spans="1:11" ht="14.1" customHeight="1">
      <c r="A142" s="4"/>
      <c r="B142" s="4"/>
      <c r="C142" s="47" t="s">
        <v>392</v>
      </c>
      <c r="D142" s="1234" t="s">
        <v>361</v>
      </c>
      <c r="E142" s="1235"/>
      <c r="F142" s="1235"/>
      <c r="G142" s="1235"/>
      <c r="H142" s="4"/>
      <c r="I142" s="4"/>
      <c r="J142" s="4"/>
      <c r="K142" s="4"/>
    </row>
    <row r="143" spans="1:11" ht="14.1" customHeight="1">
      <c r="A143" s="4"/>
      <c r="B143" s="4"/>
      <c r="C143" s="47" t="s">
        <v>15</v>
      </c>
      <c r="D143" s="1234" t="s">
        <v>1211</v>
      </c>
      <c r="E143" s="1235"/>
      <c r="F143" s="1235"/>
      <c r="G143" s="1235"/>
      <c r="H143" s="4"/>
      <c r="I143" s="4"/>
      <c r="J143" s="4"/>
      <c r="K143" s="4"/>
    </row>
    <row r="144" spans="1:11" ht="15" customHeight="1">
      <c r="A144" s="4"/>
      <c r="B144" s="4"/>
      <c r="C144" s="13"/>
      <c r="D144" s="40">
        <v>2021</v>
      </c>
      <c r="E144" s="40">
        <v>2022</v>
      </c>
      <c r="F144" s="40">
        <v>2023</v>
      </c>
      <c r="G144" s="40">
        <v>2024</v>
      </c>
      <c r="H144" s="4"/>
      <c r="I144" s="4"/>
      <c r="J144" s="4"/>
      <c r="K144" s="4"/>
    </row>
    <row r="145" spans="1:11" ht="15" customHeight="1">
      <c r="A145" s="4"/>
      <c r="B145" s="4"/>
      <c r="C145" s="12"/>
      <c r="D145" s="41" t="s">
        <v>7</v>
      </c>
      <c r="E145" s="41" t="s">
        <v>8</v>
      </c>
      <c r="F145" s="41" t="s">
        <v>8</v>
      </c>
      <c r="G145" s="41" t="s">
        <v>8</v>
      </c>
      <c r="H145" s="4"/>
      <c r="I145" s="4"/>
      <c r="J145" s="4"/>
      <c r="K145" s="4"/>
    </row>
    <row r="146" spans="1:11" ht="14.1" customHeight="1">
      <c r="A146" s="4"/>
      <c r="B146" s="4"/>
      <c r="C146" s="7" t="s">
        <v>16</v>
      </c>
      <c r="D146" s="39" t="s">
        <v>385</v>
      </c>
      <c r="E146" s="39" t="s">
        <v>411</v>
      </c>
      <c r="F146" s="39" t="s">
        <v>385</v>
      </c>
      <c r="G146" s="39" t="s">
        <v>385</v>
      </c>
      <c r="H146" s="4"/>
      <c r="I146" s="4"/>
      <c r="J146" s="4"/>
      <c r="K146" s="4"/>
    </row>
    <row r="147" spans="1:11" ht="14.1" customHeight="1">
      <c r="A147" s="4"/>
      <c r="B147" s="4"/>
      <c r="C147" s="7" t="s">
        <v>506</v>
      </c>
      <c r="D147" s="39" t="s">
        <v>1988</v>
      </c>
      <c r="E147" s="39" t="s">
        <v>1989</v>
      </c>
      <c r="F147" s="39" t="s">
        <v>385</v>
      </c>
      <c r="G147" s="39" t="s">
        <v>385</v>
      </c>
      <c r="H147" s="4"/>
      <c r="I147" s="4"/>
      <c r="J147" s="4"/>
      <c r="K147" s="4"/>
    </row>
    <row r="148" spans="1:11" ht="14.1" customHeight="1">
      <c r="A148" s="4"/>
      <c r="B148" s="4"/>
      <c r="C148" s="7" t="s">
        <v>504</v>
      </c>
      <c r="D148" s="39" t="s">
        <v>385</v>
      </c>
      <c r="E148" s="39" t="s">
        <v>1989</v>
      </c>
      <c r="F148" s="39" t="s">
        <v>385</v>
      </c>
      <c r="G148" s="39" t="s">
        <v>385</v>
      </c>
      <c r="H148" s="4"/>
      <c r="I148" s="4"/>
      <c r="J148" s="4"/>
      <c r="K148" s="4"/>
    </row>
    <row r="149" spans="1:11" ht="14.1" customHeight="1">
      <c r="A149" s="4"/>
      <c r="B149" s="4"/>
      <c r="C149" s="7" t="s">
        <v>388</v>
      </c>
      <c r="D149" s="39" t="s">
        <v>361</v>
      </c>
      <c r="E149" s="39" t="s">
        <v>361</v>
      </c>
      <c r="F149" s="39" t="s">
        <v>430</v>
      </c>
      <c r="G149" s="39" t="s">
        <v>361</v>
      </c>
      <c r="H149" s="4"/>
      <c r="I149" s="4"/>
      <c r="J149" s="4"/>
      <c r="K149" s="4"/>
    </row>
    <row r="150" spans="1:11" ht="14.1" customHeight="1">
      <c r="A150" s="4"/>
      <c r="B150" s="4"/>
      <c r="C150" s="7" t="s">
        <v>387</v>
      </c>
      <c r="D150" s="39" t="s">
        <v>361</v>
      </c>
      <c r="E150" s="39" t="s">
        <v>1990</v>
      </c>
      <c r="F150" s="39" t="s">
        <v>430</v>
      </c>
      <c r="G150" s="39" t="s">
        <v>361</v>
      </c>
      <c r="H150" s="4"/>
      <c r="I150" s="4"/>
      <c r="J150" s="4"/>
      <c r="K150" s="4"/>
    </row>
    <row r="151" spans="1:11" ht="14.1" customHeight="1">
      <c r="A151" s="4"/>
      <c r="B151" s="4"/>
      <c r="C151" s="7" t="s">
        <v>22</v>
      </c>
      <c r="D151" s="39" t="s">
        <v>361</v>
      </c>
      <c r="E151" s="39" t="s">
        <v>361</v>
      </c>
      <c r="F151" s="39" t="s">
        <v>430</v>
      </c>
      <c r="G151" s="39" t="s">
        <v>361</v>
      </c>
      <c r="H151" s="4"/>
      <c r="I151" s="4"/>
      <c r="J151" s="4"/>
      <c r="K151" s="4"/>
    </row>
    <row r="152" spans="1:11" ht="14.1" customHeight="1">
      <c r="A152" s="4"/>
      <c r="B152" s="4"/>
      <c r="C152" s="1236" t="s">
        <v>384</v>
      </c>
      <c r="D152" s="1237"/>
      <c r="E152" s="1237"/>
      <c r="F152" s="1237"/>
      <c r="G152" s="1237"/>
      <c r="H152" s="4"/>
      <c r="I152" s="4"/>
      <c r="J152" s="4"/>
      <c r="K152" s="4"/>
    </row>
    <row r="153" spans="1:11" ht="14.1" customHeight="1">
      <c r="A153" s="4"/>
      <c r="B153" s="4"/>
      <c r="C153" s="13"/>
      <c r="D153" s="40">
        <v>2021</v>
      </c>
      <c r="E153" s="40">
        <v>2022</v>
      </c>
      <c r="F153" s="40">
        <v>2023</v>
      </c>
      <c r="G153" s="40">
        <v>2024</v>
      </c>
      <c r="H153" s="4"/>
      <c r="I153" s="4"/>
      <c r="J153" s="4"/>
      <c r="K153" s="4"/>
    </row>
    <row r="154" spans="1:11" ht="14.1" customHeight="1">
      <c r="A154" s="4"/>
      <c r="B154" s="4"/>
      <c r="C154" s="12"/>
      <c r="D154" s="41" t="s">
        <v>7</v>
      </c>
      <c r="E154" s="41" t="s">
        <v>8</v>
      </c>
      <c r="F154" s="41" t="s">
        <v>8</v>
      </c>
      <c r="G154" s="41" t="s">
        <v>8</v>
      </c>
      <c r="H154" s="4"/>
      <c r="I154" s="4"/>
      <c r="J154" s="4"/>
      <c r="K154" s="4"/>
    </row>
    <row r="155" spans="1:11" ht="14.1" customHeight="1">
      <c r="A155" s="4"/>
      <c r="B155" s="4"/>
      <c r="C155" s="11" t="s">
        <v>381</v>
      </c>
      <c r="D155" s="42">
        <v>0</v>
      </c>
      <c r="E155" s="42">
        <v>0</v>
      </c>
      <c r="F155" s="42">
        <v>0</v>
      </c>
      <c r="G155" s="42">
        <v>0</v>
      </c>
      <c r="H155" s="4"/>
      <c r="I155" s="4"/>
      <c r="J155" s="4"/>
      <c r="K155" s="4"/>
    </row>
    <row r="156" spans="1:11" ht="14.1" customHeight="1">
      <c r="A156" s="4"/>
      <c r="B156" s="4"/>
      <c r="C156" s="11" t="s">
        <v>370</v>
      </c>
      <c r="D156" s="42">
        <v>0</v>
      </c>
      <c r="E156" s="42">
        <v>0</v>
      </c>
      <c r="F156" s="42">
        <v>0</v>
      </c>
      <c r="G156" s="42">
        <v>0</v>
      </c>
      <c r="H156" s="4"/>
      <c r="I156" s="4"/>
      <c r="J156" s="4"/>
      <c r="K156" s="4"/>
    </row>
    <row r="157" spans="1:11" ht="14.1" customHeight="1">
      <c r="A157" s="4"/>
      <c r="B157" s="4"/>
      <c r="C157" s="11" t="s">
        <v>374</v>
      </c>
      <c r="D157" s="42">
        <v>0</v>
      </c>
      <c r="E157" s="42">
        <v>0</v>
      </c>
      <c r="F157" s="42">
        <v>0</v>
      </c>
      <c r="G157" s="42">
        <v>0</v>
      </c>
      <c r="H157" s="4"/>
      <c r="I157" s="4"/>
      <c r="J157" s="4"/>
      <c r="K157" s="4"/>
    </row>
    <row r="158" spans="1:11" ht="14.1" customHeight="1">
      <c r="A158" s="4"/>
      <c r="B158" s="4"/>
      <c r="C158" s="11" t="s">
        <v>380</v>
      </c>
      <c r="D158" s="42">
        <v>0</v>
      </c>
      <c r="E158" s="42">
        <v>0</v>
      </c>
      <c r="F158" s="42">
        <v>0</v>
      </c>
      <c r="G158" s="42">
        <v>0</v>
      </c>
      <c r="H158" s="4"/>
      <c r="I158" s="4"/>
      <c r="J158" s="4"/>
      <c r="K158" s="4"/>
    </row>
    <row r="159" spans="1:11" ht="14.1" customHeight="1">
      <c r="A159" s="4"/>
      <c r="B159" s="4"/>
      <c r="C159" s="11" t="s">
        <v>370</v>
      </c>
      <c r="D159" s="42">
        <v>0</v>
      </c>
      <c r="E159" s="42">
        <v>0</v>
      </c>
      <c r="F159" s="42">
        <v>0</v>
      </c>
      <c r="G159" s="42">
        <v>0</v>
      </c>
      <c r="H159" s="4"/>
      <c r="I159" s="4"/>
      <c r="J159" s="4"/>
      <c r="K159" s="4"/>
    </row>
    <row r="160" spans="1:11" ht="14.1" customHeight="1">
      <c r="A160" s="4"/>
      <c r="B160" s="4"/>
      <c r="C160" s="11" t="s">
        <v>374</v>
      </c>
      <c r="D160" s="42">
        <v>0</v>
      </c>
      <c r="E160" s="42">
        <v>0</v>
      </c>
      <c r="F160" s="42">
        <v>0</v>
      </c>
      <c r="G160" s="42">
        <v>0</v>
      </c>
      <c r="H160" s="4"/>
      <c r="I160" s="4"/>
      <c r="J160" s="4"/>
      <c r="K160" s="4"/>
    </row>
    <row r="161" spans="1:11" ht="14.1" customHeight="1">
      <c r="A161" s="4"/>
      <c r="B161" s="4"/>
      <c r="C161" s="11" t="s">
        <v>379</v>
      </c>
      <c r="D161" s="42">
        <v>0</v>
      </c>
      <c r="E161" s="42">
        <v>0</v>
      </c>
      <c r="F161" s="42">
        <v>0</v>
      </c>
      <c r="G161" s="42">
        <v>0</v>
      </c>
      <c r="H161" s="4"/>
      <c r="I161" s="4"/>
      <c r="J161" s="4"/>
      <c r="K161" s="4"/>
    </row>
    <row r="162" spans="1:11" ht="14.1" customHeight="1">
      <c r="A162" s="4"/>
      <c r="B162" s="4"/>
      <c r="C162" s="11" t="s">
        <v>370</v>
      </c>
      <c r="D162" s="42">
        <v>0</v>
      </c>
      <c r="E162" s="42">
        <v>0</v>
      </c>
      <c r="F162" s="42">
        <v>0</v>
      </c>
      <c r="G162" s="42">
        <v>0</v>
      </c>
      <c r="H162" s="4"/>
      <c r="I162" s="4"/>
      <c r="J162" s="4"/>
      <c r="K162" s="4"/>
    </row>
    <row r="163" spans="1:11" ht="14.1" customHeight="1">
      <c r="A163" s="4"/>
      <c r="B163" s="4"/>
      <c r="C163" s="11" t="s">
        <v>374</v>
      </c>
      <c r="D163" s="42">
        <v>0</v>
      </c>
      <c r="E163" s="42">
        <v>0</v>
      </c>
      <c r="F163" s="42">
        <v>0</v>
      </c>
      <c r="G163" s="42">
        <v>0</v>
      </c>
      <c r="H163" s="4"/>
      <c r="I163" s="4"/>
      <c r="J163" s="4"/>
      <c r="K163" s="4"/>
    </row>
    <row r="164" spans="1:11" ht="14.1" customHeight="1">
      <c r="A164" s="4"/>
      <c r="B164" s="4"/>
      <c r="C164" s="11" t="s">
        <v>378</v>
      </c>
      <c r="D164" s="42">
        <v>0</v>
      </c>
      <c r="E164" s="42">
        <v>0</v>
      </c>
      <c r="F164" s="42">
        <v>0</v>
      </c>
      <c r="G164" s="42">
        <v>0</v>
      </c>
      <c r="H164" s="4"/>
      <c r="I164" s="4"/>
      <c r="J164" s="4"/>
      <c r="K164" s="4"/>
    </row>
    <row r="165" spans="1:11" ht="14.1" customHeight="1">
      <c r="A165" s="4"/>
      <c r="B165" s="4"/>
      <c r="C165" s="11" t="s">
        <v>370</v>
      </c>
      <c r="D165" s="42">
        <v>0</v>
      </c>
      <c r="E165" s="42">
        <v>0</v>
      </c>
      <c r="F165" s="42">
        <v>0</v>
      </c>
      <c r="G165" s="42">
        <v>0</v>
      </c>
      <c r="H165" s="4"/>
      <c r="I165" s="4"/>
      <c r="J165" s="4"/>
      <c r="K165" s="4"/>
    </row>
    <row r="166" spans="1:11" ht="14.1" customHeight="1">
      <c r="A166" s="4"/>
      <c r="B166" s="4"/>
      <c r="C166" s="11" t="s">
        <v>374</v>
      </c>
      <c r="D166" s="42">
        <v>0</v>
      </c>
      <c r="E166" s="42">
        <v>0</v>
      </c>
      <c r="F166" s="42">
        <v>0</v>
      </c>
      <c r="G166" s="42">
        <v>0</v>
      </c>
      <c r="H166" s="4"/>
      <c r="I166" s="4"/>
      <c r="J166" s="4"/>
      <c r="K166" s="4"/>
    </row>
    <row r="167" spans="1:11" ht="14.1" customHeight="1">
      <c r="A167" s="4"/>
      <c r="B167" s="4"/>
      <c r="C167" s="11" t="s">
        <v>383</v>
      </c>
      <c r="D167" s="42">
        <v>0</v>
      </c>
      <c r="E167" s="42">
        <v>0</v>
      </c>
      <c r="F167" s="42">
        <v>0</v>
      </c>
      <c r="G167" s="42">
        <v>0</v>
      </c>
      <c r="H167" s="4"/>
      <c r="I167" s="4"/>
      <c r="J167" s="4"/>
      <c r="K167" s="4"/>
    </row>
    <row r="168" spans="1:11" ht="14.1" customHeight="1">
      <c r="A168" s="4"/>
      <c r="B168" s="4"/>
      <c r="C168" s="11" t="s">
        <v>370</v>
      </c>
      <c r="D168" s="42">
        <v>0</v>
      </c>
      <c r="E168" s="42">
        <v>0</v>
      </c>
      <c r="F168" s="42">
        <v>0</v>
      </c>
      <c r="G168" s="42">
        <v>0</v>
      </c>
      <c r="H168" s="4"/>
      <c r="I168" s="4"/>
      <c r="J168" s="4"/>
      <c r="K168" s="4"/>
    </row>
    <row r="169" spans="1:11" ht="14.1" customHeight="1">
      <c r="A169" s="4"/>
      <c r="B169" s="4"/>
      <c r="C169" s="11" t="s">
        <v>374</v>
      </c>
      <c r="D169" s="42">
        <v>0</v>
      </c>
      <c r="E169" s="42">
        <v>0</v>
      </c>
      <c r="F169" s="42">
        <v>0</v>
      </c>
      <c r="G169" s="42">
        <v>0</v>
      </c>
      <c r="H169" s="4"/>
      <c r="I169" s="4"/>
      <c r="J169" s="4"/>
      <c r="K169" s="4"/>
    </row>
    <row r="170" spans="1:11" ht="14.1" customHeight="1">
      <c r="A170" s="4"/>
      <c r="B170" s="4"/>
      <c r="C170" s="11" t="s">
        <v>376</v>
      </c>
      <c r="D170" s="42">
        <v>0</v>
      </c>
      <c r="E170" s="42">
        <v>0</v>
      </c>
      <c r="F170" s="42">
        <v>0</v>
      </c>
      <c r="G170" s="42">
        <v>0</v>
      </c>
      <c r="H170" s="4"/>
      <c r="I170" s="4"/>
      <c r="J170" s="4"/>
      <c r="K170" s="4"/>
    </row>
    <row r="171" spans="1:11" ht="14.1" customHeight="1">
      <c r="A171" s="4"/>
      <c r="B171" s="4"/>
      <c r="C171" s="11" t="s">
        <v>370</v>
      </c>
      <c r="D171" s="42">
        <v>0</v>
      </c>
      <c r="E171" s="42">
        <v>0</v>
      </c>
      <c r="F171" s="42">
        <v>0</v>
      </c>
      <c r="G171" s="42">
        <v>0</v>
      </c>
      <c r="H171" s="4"/>
      <c r="I171" s="4"/>
      <c r="J171" s="4"/>
      <c r="K171" s="4"/>
    </row>
    <row r="172" spans="1:11" ht="14.1" customHeight="1">
      <c r="A172" s="4"/>
      <c r="B172" s="4"/>
      <c r="C172" s="11" t="s">
        <v>374</v>
      </c>
      <c r="D172" s="42">
        <v>0</v>
      </c>
      <c r="E172" s="42">
        <v>0</v>
      </c>
      <c r="F172" s="42">
        <v>0</v>
      </c>
      <c r="G172" s="42">
        <v>0</v>
      </c>
      <c r="H172" s="4"/>
      <c r="I172" s="4"/>
      <c r="J172" s="4"/>
      <c r="K172" s="4"/>
    </row>
    <row r="173" spans="1:11" ht="14.1" customHeight="1">
      <c r="A173" s="4"/>
      <c r="B173" s="4"/>
      <c r="C173" s="11" t="s">
        <v>375</v>
      </c>
      <c r="D173" s="42">
        <v>0</v>
      </c>
      <c r="E173" s="42">
        <v>0</v>
      </c>
      <c r="F173" s="42">
        <v>0</v>
      </c>
      <c r="G173" s="42">
        <v>0</v>
      </c>
      <c r="H173" s="4"/>
      <c r="I173" s="4"/>
      <c r="J173" s="4"/>
      <c r="K173" s="4"/>
    </row>
    <row r="174" spans="1:11" ht="14.1" customHeight="1">
      <c r="A174" s="4"/>
      <c r="B174" s="4"/>
      <c r="C174" s="11" t="s">
        <v>370</v>
      </c>
      <c r="D174" s="42">
        <v>0</v>
      </c>
      <c r="E174" s="42">
        <v>0</v>
      </c>
      <c r="F174" s="42">
        <v>0</v>
      </c>
      <c r="G174" s="42">
        <v>0</v>
      </c>
      <c r="H174" s="4"/>
      <c r="I174" s="4"/>
      <c r="J174" s="4"/>
      <c r="K174" s="4"/>
    </row>
    <row r="175" spans="1:11" ht="14.1" customHeight="1">
      <c r="A175" s="4"/>
      <c r="B175" s="4"/>
      <c r="C175" s="11" t="s">
        <v>374</v>
      </c>
      <c r="D175" s="42">
        <v>0</v>
      </c>
      <c r="E175" s="42">
        <v>0</v>
      </c>
      <c r="F175" s="42">
        <v>0</v>
      </c>
      <c r="G175" s="42">
        <v>0</v>
      </c>
      <c r="H175" s="4"/>
      <c r="I175" s="4"/>
      <c r="J175" s="4"/>
      <c r="K175" s="4"/>
    </row>
    <row r="176" spans="1:11" ht="14.1" customHeight="1">
      <c r="A176" s="4"/>
      <c r="B176" s="4"/>
      <c r="C176" s="11" t="s">
        <v>373</v>
      </c>
      <c r="D176" s="42">
        <v>0</v>
      </c>
      <c r="E176" s="42">
        <v>0</v>
      </c>
      <c r="F176" s="42">
        <v>0</v>
      </c>
      <c r="G176" s="42">
        <v>0</v>
      </c>
      <c r="H176" s="4"/>
      <c r="I176" s="4"/>
      <c r="J176" s="4"/>
      <c r="K176" s="4"/>
    </row>
    <row r="177" spans="1:11" ht="14.1" customHeight="1">
      <c r="A177" s="4"/>
      <c r="B177" s="4"/>
      <c r="C177" s="11" t="s">
        <v>370</v>
      </c>
      <c r="D177" s="42">
        <v>0</v>
      </c>
      <c r="E177" s="42">
        <v>0</v>
      </c>
      <c r="F177" s="42">
        <v>0</v>
      </c>
      <c r="G177" s="42">
        <v>0</v>
      </c>
      <c r="H177" s="4"/>
      <c r="I177" s="4"/>
      <c r="J177" s="4"/>
      <c r="K177" s="4"/>
    </row>
    <row r="178" spans="1:11" ht="14.1" customHeight="1">
      <c r="A178" s="4"/>
      <c r="B178" s="4"/>
      <c r="C178" s="11" t="s">
        <v>369</v>
      </c>
      <c r="D178" s="42">
        <v>0</v>
      </c>
      <c r="E178" s="42">
        <v>0</v>
      </c>
      <c r="F178" s="42">
        <v>0</v>
      </c>
      <c r="G178" s="42">
        <v>0</v>
      </c>
      <c r="H178" s="4"/>
      <c r="I178" s="4"/>
      <c r="J178" s="4"/>
      <c r="K178" s="4"/>
    </row>
    <row r="179" spans="1:11" ht="14.1" customHeight="1">
      <c r="A179" s="4"/>
      <c r="B179" s="4"/>
      <c r="C179" s="11" t="s">
        <v>368</v>
      </c>
      <c r="D179" s="42">
        <v>0</v>
      </c>
      <c r="E179" s="42">
        <v>0</v>
      </c>
      <c r="F179" s="42">
        <v>0</v>
      </c>
      <c r="G179" s="42">
        <v>0</v>
      </c>
      <c r="H179" s="4"/>
      <c r="I179" s="4"/>
      <c r="J179" s="4"/>
      <c r="K179" s="4"/>
    </row>
    <row r="180" spans="1:11" ht="14.1" customHeight="1">
      <c r="A180" s="4"/>
      <c r="B180" s="4"/>
      <c r="C180" s="11" t="s">
        <v>367</v>
      </c>
      <c r="D180" s="42">
        <v>0</v>
      </c>
      <c r="E180" s="42">
        <v>0</v>
      </c>
      <c r="F180" s="42">
        <v>0</v>
      </c>
      <c r="G180" s="42">
        <v>0</v>
      </c>
      <c r="H180" s="4"/>
      <c r="I180" s="4"/>
      <c r="J180" s="4"/>
      <c r="K180" s="4"/>
    </row>
    <row r="181" spans="1:11" ht="14.1" customHeight="1">
      <c r="A181" s="4"/>
      <c r="B181" s="4"/>
      <c r="C181" s="11" t="s">
        <v>366</v>
      </c>
      <c r="D181" s="42">
        <v>0</v>
      </c>
      <c r="E181" s="42">
        <v>0</v>
      </c>
      <c r="F181" s="42">
        <v>0</v>
      </c>
      <c r="G181" s="42">
        <v>0</v>
      </c>
      <c r="H181" s="4"/>
      <c r="I181" s="4"/>
      <c r="J181" s="4"/>
      <c r="K181" s="4"/>
    </row>
    <row r="182" spans="1:11" ht="14.1" customHeight="1">
      <c r="A182" s="4"/>
      <c r="B182" s="4"/>
      <c r="C182" s="11" t="s">
        <v>372</v>
      </c>
      <c r="D182" s="42">
        <v>1187500</v>
      </c>
      <c r="E182" s="42">
        <v>343500</v>
      </c>
      <c r="F182" s="42">
        <v>0</v>
      </c>
      <c r="G182" s="42">
        <v>0</v>
      </c>
      <c r="H182" s="4"/>
      <c r="I182" s="4"/>
      <c r="J182" s="4"/>
      <c r="K182" s="4"/>
    </row>
    <row r="183" spans="1:11" ht="14.1" customHeight="1">
      <c r="A183" s="4"/>
      <c r="B183" s="4"/>
      <c r="C183" s="11" t="s">
        <v>370</v>
      </c>
      <c r="D183" s="42">
        <v>1187500</v>
      </c>
      <c r="E183" s="42">
        <v>343500</v>
      </c>
      <c r="F183" s="42">
        <v>0</v>
      </c>
      <c r="G183" s="42">
        <v>0</v>
      </c>
      <c r="H183" s="4"/>
      <c r="I183" s="4"/>
      <c r="J183" s="4"/>
      <c r="K183" s="4"/>
    </row>
    <row r="184" spans="1:11" ht="14.1" customHeight="1">
      <c r="A184" s="4"/>
      <c r="B184" s="4"/>
      <c r="C184" s="11" t="s">
        <v>369</v>
      </c>
      <c r="D184" s="42">
        <v>0</v>
      </c>
      <c r="E184" s="42">
        <v>0</v>
      </c>
      <c r="F184" s="42">
        <v>0</v>
      </c>
      <c r="G184" s="42">
        <v>0</v>
      </c>
      <c r="H184" s="4"/>
      <c r="I184" s="4"/>
      <c r="J184" s="4"/>
      <c r="K184" s="4"/>
    </row>
    <row r="185" spans="1:11" ht="14.1" customHeight="1">
      <c r="A185" s="4"/>
      <c r="B185" s="4"/>
      <c r="C185" s="11" t="s">
        <v>368</v>
      </c>
      <c r="D185" s="42">
        <v>0</v>
      </c>
      <c r="E185" s="42">
        <v>0</v>
      </c>
      <c r="F185" s="42">
        <v>0</v>
      </c>
      <c r="G185" s="42">
        <v>0</v>
      </c>
      <c r="H185" s="4"/>
      <c r="I185" s="4"/>
      <c r="J185" s="4"/>
      <c r="K185" s="4"/>
    </row>
    <row r="186" spans="1:11" ht="14.1" customHeight="1">
      <c r="A186" s="4"/>
      <c r="B186" s="4"/>
      <c r="C186" s="11" t="s">
        <v>367</v>
      </c>
      <c r="D186" s="42">
        <v>0</v>
      </c>
      <c r="E186" s="42">
        <v>0</v>
      </c>
      <c r="F186" s="42">
        <v>0</v>
      </c>
      <c r="G186" s="42">
        <v>0</v>
      </c>
      <c r="H186" s="4"/>
      <c r="I186" s="4"/>
      <c r="J186" s="4"/>
      <c r="K186" s="4"/>
    </row>
    <row r="187" spans="1:11" ht="14.1" customHeight="1">
      <c r="A187" s="4"/>
      <c r="B187" s="4"/>
      <c r="C187" s="11" t="s">
        <v>366</v>
      </c>
      <c r="D187" s="42">
        <v>0</v>
      </c>
      <c r="E187" s="42">
        <v>0</v>
      </c>
      <c r="F187" s="42">
        <v>0</v>
      </c>
      <c r="G187" s="42">
        <v>0</v>
      </c>
      <c r="H187" s="4"/>
      <c r="I187" s="4"/>
      <c r="J187" s="4"/>
      <c r="K187" s="4"/>
    </row>
    <row r="188" spans="1:11" ht="14.1" customHeight="1">
      <c r="A188" s="4"/>
      <c r="B188" s="4"/>
      <c r="C188" s="11" t="s">
        <v>371</v>
      </c>
      <c r="D188" s="42">
        <v>0</v>
      </c>
      <c r="E188" s="42">
        <v>0</v>
      </c>
      <c r="F188" s="42">
        <v>0</v>
      </c>
      <c r="G188" s="42">
        <v>0</v>
      </c>
      <c r="H188" s="4"/>
      <c r="I188" s="4"/>
      <c r="J188" s="4"/>
      <c r="K188" s="4"/>
    </row>
    <row r="189" spans="1:11" ht="14.1" customHeight="1">
      <c r="A189" s="4"/>
      <c r="B189" s="4"/>
      <c r="C189" s="11" t="s">
        <v>370</v>
      </c>
      <c r="D189" s="42">
        <v>0</v>
      </c>
      <c r="E189" s="42">
        <v>0</v>
      </c>
      <c r="F189" s="42">
        <v>0</v>
      </c>
      <c r="G189" s="42">
        <v>0</v>
      </c>
      <c r="H189" s="4"/>
      <c r="I189" s="4"/>
      <c r="J189" s="4"/>
      <c r="K189" s="4"/>
    </row>
    <row r="190" spans="1:11" ht="14.1" customHeight="1">
      <c r="A190" s="4"/>
      <c r="B190" s="4"/>
      <c r="C190" s="11" t="s">
        <v>369</v>
      </c>
      <c r="D190" s="42">
        <v>0</v>
      </c>
      <c r="E190" s="42">
        <v>0</v>
      </c>
      <c r="F190" s="42">
        <v>0</v>
      </c>
      <c r="G190" s="42">
        <v>0</v>
      </c>
      <c r="H190" s="4"/>
      <c r="I190" s="4"/>
      <c r="J190" s="4"/>
      <c r="K190" s="4"/>
    </row>
    <row r="191" spans="1:11" ht="14.1" customHeight="1">
      <c r="A191" s="4"/>
      <c r="B191" s="4"/>
      <c r="C191" s="11" t="s">
        <v>368</v>
      </c>
      <c r="D191" s="42">
        <v>0</v>
      </c>
      <c r="E191" s="42">
        <v>0</v>
      </c>
      <c r="F191" s="42">
        <v>0</v>
      </c>
      <c r="G191" s="42">
        <v>0</v>
      </c>
      <c r="H191" s="4"/>
      <c r="I191" s="4"/>
      <c r="J191" s="4"/>
      <c r="K191" s="4"/>
    </row>
    <row r="192" spans="1:11" ht="14.1" customHeight="1">
      <c r="A192" s="4"/>
      <c r="B192" s="4"/>
      <c r="C192" s="11" t="s">
        <v>367</v>
      </c>
      <c r="D192" s="42">
        <v>0</v>
      </c>
      <c r="E192" s="42">
        <v>0</v>
      </c>
      <c r="F192" s="42">
        <v>0</v>
      </c>
      <c r="G192" s="42">
        <v>0</v>
      </c>
      <c r="H192" s="4"/>
      <c r="I192" s="4"/>
      <c r="J192" s="4"/>
      <c r="K192" s="4"/>
    </row>
    <row r="193" spans="1:11" ht="14.1" customHeight="1">
      <c r="A193" s="4"/>
      <c r="B193" s="4"/>
      <c r="C193" s="11" t="s">
        <v>366</v>
      </c>
      <c r="D193" s="42">
        <v>0</v>
      </c>
      <c r="E193" s="42">
        <v>0</v>
      </c>
      <c r="F193" s="42">
        <v>0</v>
      </c>
      <c r="G193" s="42">
        <v>0</v>
      </c>
      <c r="H193" s="4"/>
      <c r="I193" s="4"/>
      <c r="J193" s="4"/>
      <c r="K193" s="4"/>
    </row>
    <row r="194" spans="1:11" ht="14.1" customHeight="1">
      <c r="A194" s="4"/>
      <c r="B194" s="4"/>
      <c r="C194" s="11" t="s">
        <v>365</v>
      </c>
      <c r="D194" s="42">
        <v>0</v>
      </c>
      <c r="E194" s="42">
        <v>0</v>
      </c>
      <c r="F194" s="42">
        <v>0</v>
      </c>
      <c r="G194" s="42">
        <v>0</v>
      </c>
      <c r="H194" s="4"/>
      <c r="I194" s="4"/>
      <c r="J194" s="4"/>
      <c r="K194" s="4"/>
    </row>
    <row r="195" spans="1:11" ht="14.1" customHeight="1">
      <c r="A195" s="4"/>
      <c r="B195" s="4"/>
      <c r="C195" s="11" t="s">
        <v>364</v>
      </c>
      <c r="D195" s="42">
        <v>0</v>
      </c>
      <c r="E195" s="42">
        <v>0</v>
      </c>
      <c r="F195" s="42">
        <v>0</v>
      </c>
      <c r="G195" s="42">
        <v>0</v>
      </c>
      <c r="H195" s="4"/>
      <c r="I195" s="4"/>
      <c r="J195" s="4"/>
      <c r="K195" s="4"/>
    </row>
    <row r="196" spans="1:11" ht="14.1" customHeight="1">
      <c r="A196" s="4"/>
      <c r="B196" s="4"/>
      <c r="C196" s="10" t="s">
        <v>147</v>
      </c>
      <c r="D196" s="42">
        <v>1187500</v>
      </c>
      <c r="E196" s="42">
        <v>343500</v>
      </c>
      <c r="F196" s="42">
        <v>0</v>
      </c>
      <c r="G196" s="42">
        <v>0</v>
      </c>
      <c r="H196" s="4"/>
      <c r="I196" s="4"/>
      <c r="J196" s="4"/>
      <c r="K196" s="4"/>
    </row>
    <row r="197" spans="1:11" ht="14.1" customHeight="1">
      <c r="A197" s="4"/>
      <c r="B197" s="4"/>
      <c r="C197" s="14" t="s">
        <v>393</v>
      </c>
      <c r="D197" s="1232" t="s">
        <v>1991</v>
      </c>
      <c r="E197" s="1233"/>
      <c r="F197" s="1233"/>
      <c r="G197" s="1233"/>
      <c r="H197" s="4"/>
      <c r="I197" s="4"/>
      <c r="J197" s="4"/>
      <c r="K197" s="4"/>
    </row>
    <row r="198" spans="1:11" ht="14.1" customHeight="1">
      <c r="A198" s="4"/>
      <c r="B198" s="4"/>
      <c r="C198" s="47" t="s">
        <v>392</v>
      </c>
      <c r="D198" s="1234" t="s">
        <v>1992</v>
      </c>
      <c r="E198" s="1235"/>
      <c r="F198" s="1235"/>
      <c r="G198" s="1235"/>
      <c r="H198" s="4"/>
      <c r="I198" s="4"/>
      <c r="J198" s="4"/>
      <c r="K198" s="4"/>
    </row>
    <row r="199" spans="1:11" ht="14.1" customHeight="1">
      <c r="A199" s="4"/>
      <c r="B199" s="4"/>
      <c r="C199" s="47" t="s">
        <v>15</v>
      </c>
      <c r="D199" s="1234" t="s">
        <v>1993</v>
      </c>
      <c r="E199" s="1235"/>
      <c r="F199" s="1235"/>
      <c r="G199" s="1235"/>
      <c r="H199" s="4"/>
      <c r="I199" s="4"/>
      <c r="J199" s="4"/>
      <c r="K199" s="4"/>
    </row>
    <row r="200" spans="1:11" ht="15" customHeight="1">
      <c r="A200" s="4"/>
      <c r="B200" s="4"/>
      <c r="C200" s="13"/>
      <c r="D200" s="40">
        <v>2021</v>
      </c>
      <c r="E200" s="40">
        <v>2022</v>
      </c>
      <c r="F200" s="40">
        <v>2023</v>
      </c>
      <c r="G200" s="40">
        <v>2024</v>
      </c>
      <c r="H200" s="4"/>
      <c r="I200" s="4"/>
      <c r="J200" s="4"/>
      <c r="K200" s="4"/>
    </row>
    <row r="201" spans="1:11" ht="15" customHeight="1">
      <c r="A201" s="4"/>
      <c r="B201" s="4"/>
      <c r="C201" s="12"/>
      <c r="D201" s="41" t="s">
        <v>7</v>
      </c>
      <c r="E201" s="41" t="s">
        <v>8</v>
      </c>
      <c r="F201" s="41" t="s">
        <v>8</v>
      </c>
      <c r="G201" s="41" t="s">
        <v>8</v>
      </c>
      <c r="H201" s="4"/>
      <c r="I201" s="4"/>
      <c r="J201" s="4"/>
      <c r="K201" s="4"/>
    </row>
    <row r="202" spans="1:11" ht="14.1" customHeight="1">
      <c r="A202" s="4"/>
      <c r="B202" s="4"/>
      <c r="C202" s="7" t="s">
        <v>16</v>
      </c>
      <c r="D202" s="39" t="s">
        <v>361</v>
      </c>
      <c r="E202" s="39" t="s">
        <v>411</v>
      </c>
      <c r="F202" s="39" t="s">
        <v>411</v>
      </c>
      <c r="G202" s="39" t="s">
        <v>411</v>
      </c>
      <c r="H202" s="4"/>
      <c r="I202" s="4"/>
      <c r="J202" s="4"/>
      <c r="K202" s="4"/>
    </row>
    <row r="203" spans="1:11" ht="14.1" customHeight="1">
      <c r="A203" s="4"/>
      <c r="B203" s="4"/>
      <c r="C203" s="7" t="s">
        <v>506</v>
      </c>
      <c r="D203" s="39" t="s">
        <v>385</v>
      </c>
      <c r="E203" s="39" t="s">
        <v>1994</v>
      </c>
      <c r="F203" s="39" t="s">
        <v>1995</v>
      </c>
      <c r="G203" s="39" t="s">
        <v>1996</v>
      </c>
      <c r="H203" s="4"/>
      <c r="I203" s="4"/>
      <c r="J203" s="4"/>
      <c r="K203" s="4"/>
    </row>
    <row r="204" spans="1:11" ht="14.1" customHeight="1">
      <c r="A204" s="4"/>
      <c r="B204" s="4"/>
      <c r="C204" s="7" t="s">
        <v>504</v>
      </c>
      <c r="D204" s="39" t="s">
        <v>385</v>
      </c>
      <c r="E204" s="39" t="s">
        <v>1994</v>
      </c>
      <c r="F204" s="39" t="s">
        <v>1995</v>
      </c>
      <c r="G204" s="39" t="s">
        <v>1996</v>
      </c>
      <c r="H204" s="4"/>
      <c r="I204" s="4"/>
      <c r="J204" s="4"/>
      <c r="K204" s="4"/>
    </row>
    <row r="205" spans="1:11" ht="14.1" customHeight="1">
      <c r="A205" s="4"/>
      <c r="B205" s="4"/>
      <c r="C205" s="7" t="s">
        <v>388</v>
      </c>
      <c r="D205" s="39" t="s">
        <v>361</v>
      </c>
      <c r="E205" s="39" t="s">
        <v>361</v>
      </c>
      <c r="F205" s="39" t="s">
        <v>385</v>
      </c>
      <c r="G205" s="39" t="s">
        <v>385</v>
      </c>
      <c r="H205" s="4"/>
      <c r="I205" s="4"/>
      <c r="J205" s="4"/>
      <c r="K205" s="4"/>
    </row>
    <row r="206" spans="1:11" ht="14.1" customHeight="1">
      <c r="A206" s="4"/>
      <c r="B206" s="4"/>
      <c r="C206" s="7" t="s">
        <v>387</v>
      </c>
      <c r="D206" s="39" t="s">
        <v>361</v>
      </c>
      <c r="E206" s="39" t="s">
        <v>361</v>
      </c>
      <c r="F206" s="39" t="s">
        <v>1997</v>
      </c>
      <c r="G206" s="39" t="s">
        <v>1998</v>
      </c>
      <c r="H206" s="4"/>
      <c r="I206" s="4"/>
      <c r="J206" s="4"/>
      <c r="K206" s="4"/>
    </row>
    <row r="207" spans="1:11" ht="14.1" customHeight="1">
      <c r="A207" s="4"/>
      <c r="B207" s="4"/>
      <c r="C207" s="7" t="s">
        <v>22</v>
      </c>
      <c r="D207" s="39" t="s">
        <v>361</v>
      </c>
      <c r="E207" s="39" t="s">
        <v>361</v>
      </c>
      <c r="F207" s="39" t="s">
        <v>1997</v>
      </c>
      <c r="G207" s="39" t="s">
        <v>1998</v>
      </c>
      <c r="H207" s="4"/>
      <c r="I207" s="4"/>
      <c r="J207" s="4"/>
      <c r="K207" s="4"/>
    </row>
    <row r="208" spans="1:11" ht="14.1" customHeight="1">
      <c r="A208" s="4"/>
      <c r="B208" s="4"/>
      <c r="C208" s="1236" t="s">
        <v>384</v>
      </c>
      <c r="D208" s="1237"/>
      <c r="E208" s="1237"/>
      <c r="F208" s="1237"/>
      <c r="G208" s="1237"/>
      <c r="H208" s="4"/>
      <c r="I208" s="4"/>
      <c r="J208" s="4"/>
      <c r="K208" s="4"/>
    </row>
    <row r="209" spans="1:11" ht="14.1" customHeight="1">
      <c r="A209" s="4"/>
      <c r="B209" s="4"/>
      <c r="C209" s="13"/>
      <c r="D209" s="40">
        <v>2021</v>
      </c>
      <c r="E209" s="40">
        <v>2022</v>
      </c>
      <c r="F209" s="40">
        <v>2023</v>
      </c>
      <c r="G209" s="40">
        <v>2024</v>
      </c>
      <c r="H209" s="4"/>
      <c r="I209" s="4"/>
      <c r="J209" s="4"/>
      <c r="K209" s="4"/>
    </row>
    <row r="210" spans="1:11" ht="14.1" customHeight="1">
      <c r="A210" s="4"/>
      <c r="B210" s="4"/>
      <c r="C210" s="12"/>
      <c r="D210" s="41" t="s">
        <v>7</v>
      </c>
      <c r="E210" s="41" t="s">
        <v>8</v>
      </c>
      <c r="F210" s="41" t="s">
        <v>8</v>
      </c>
      <c r="G210" s="41" t="s">
        <v>8</v>
      </c>
      <c r="H210" s="4"/>
      <c r="I210" s="4"/>
      <c r="J210" s="4"/>
      <c r="K210" s="4"/>
    </row>
    <row r="211" spans="1:11" ht="14.1" customHeight="1">
      <c r="A211" s="4"/>
      <c r="B211" s="4"/>
      <c r="C211" s="11" t="s">
        <v>381</v>
      </c>
      <c r="D211" s="42">
        <v>0</v>
      </c>
      <c r="E211" s="42">
        <v>0</v>
      </c>
      <c r="F211" s="42">
        <v>0</v>
      </c>
      <c r="G211" s="42">
        <v>0</v>
      </c>
      <c r="H211" s="4"/>
      <c r="I211" s="4"/>
      <c r="J211" s="4"/>
      <c r="K211" s="4"/>
    </row>
    <row r="212" spans="1:11" ht="14.1" customHeight="1">
      <c r="A212" s="4"/>
      <c r="B212" s="4"/>
      <c r="C212" s="11" t="s">
        <v>370</v>
      </c>
      <c r="D212" s="42">
        <v>0</v>
      </c>
      <c r="E212" s="42">
        <v>0</v>
      </c>
      <c r="F212" s="42">
        <v>0</v>
      </c>
      <c r="G212" s="42">
        <v>0</v>
      </c>
      <c r="H212" s="4"/>
      <c r="I212" s="4"/>
      <c r="J212" s="4"/>
      <c r="K212" s="4"/>
    </row>
    <row r="213" spans="1:11" ht="14.1" customHeight="1">
      <c r="A213" s="4"/>
      <c r="B213" s="4"/>
      <c r="C213" s="11" t="s">
        <v>374</v>
      </c>
      <c r="D213" s="42">
        <v>0</v>
      </c>
      <c r="E213" s="42">
        <v>0</v>
      </c>
      <c r="F213" s="42">
        <v>0</v>
      </c>
      <c r="G213" s="42">
        <v>0</v>
      </c>
      <c r="H213" s="4"/>
      <c r="I213" s="4"/>
      <c r="J213" s="4"/>
      <c r="K213" s="4"/>
    </row>
    <row r="214" spans="1:11" ht="14.1" customHeight="1">
      <c r="A214" s="4"/>
      <c r="B214" s="4"/>
      <c r="C214" s="11" t="s">
        <v>380</v>
      </c>
      <c r="D214" s="42">
        <v>0</v>
      </c>
      <c r="E214" s="42">
        <v>0</v>
      </c>
      <c r="F214" s="42">
        <v>0</v>
      </c>
      <c r="G214" s="42">
        <v>0</v>
      </c>
      <c r="H214" s="4"/>
      <c r="I214" s="4"/>
      <c r="J214" s="4"/>
      <c r="K214" s="4"/>
    </row>
    <row r="215" spans="1:11" ht="14.1" customHeight="1">
      <c r="A215" s="4"/>
      <c r="B215" s="4"/>
      <c r="C215" s="11" t="s">
        <v>370</v>
      </c>
      <c r="D215" s="42">
        <v>0</v>
      </c>
      <c r="E215" s="42">
        <v>0</v>
      </c>
      <c r="F215" s="42">
        <v>0</v>
      </c>
      <c r="G215" s="42">
        <v>0</v>
      </c>
      <c r="H215" s="4"/>
      <c r="I215" s="4"/>
      <c r="J215" s="4"/>
      <c r="K215" s="4"/>
    </row>
    <row r="216" spans="1:11" ht="14.1" customHeight="1">
      <c r="A216" s="4"/>
      <c r="B216" s="4"/>
      <c r="C216" s="11" t="s">
        <v>374</v>
      </c>
      <c r="D216" s="42">
        <v>0</v>
      </c>
      <c r="E216" s="42">
        <v>0</v>
      </c>
      <c r="F216" s="42">
        <v>0</v>
      </c>
      <c r="G216" s="42">
        <v>0</v>
      </c>
      <c r="H216" s="4"/>
      <c r="I216" s="4"/>
      <c r="J216" s="4"/>
      <c r="K216" s="4"/>
    </row>
    <row r="217" spans="1:11" ht="14.1" customHeight="1">
      <c r="A217" s="4"/>
      <c r="B217" s="4"/>
      <c r="C217" s="11" t="s">
        <v>379</v>
      </c>
      <c r="D217" s="42">
        <v>0</v>
      </c>
      <c r="E217" s="42">
        <v>0</v>
      </c>
      <c r="F217" s="42">
        <v>0</v>
      </c>
      <c r="G217" s="42">
        <v>0</v>
      </c>
      <c r="H217" s="4"/>
      <c r="I217" s="4"/>
      <c r="J217" s="4"/>
      <c r="K217" s="4"/>
    </row>
    <row r="218" spans="1:11" ht="14.1" customHeight="1">
      <c r="A218" s="4"/>
      <c r="B218" s="4"/>
      <c r="C218" s="11" t="s">
        <v>370</v>
      </c>
      <c r="D218" s="42">
        <v>0</v>
      </c>
      <c r="E218" s="42">
        <v>0</v>
      </c>
      <c r="F218" s="42">
        <v>0</v>
      </c>
      <c r="G218" s="42">
        <v>0</v>
      </c>
      <c r="H218" s="4"/>
      <c r="I218" s="4"/>
      <c r="J218" s="4"/>
      <c r="K218" s="4"/>
    </row>
    <row r="219" spans="1:11" ht="14.1" customHeight="1">
      <c r="A219" s="4"/>
      <c r="B219" s="4"/>
      <c r="C219" s="11" t="s">
        <v>374</v>
      </c>
      <c r="D219" s="42">
        <v>0</v>
      </c>
      <c r="E219" s="42">
        <v>0</v>
      </c>
      <c r="F219" s="42">
        <v>0</v>
      </c>
      <c r="G219" s="42">
        <v>0</v>
      </c>
      <c r="H219" s="4"/>
      <c r="I219" s="4"/>
      <c r="J219" s="4"/>
      <c r="K219" s="4"/>
    </row>
    <row r="220" spans="1:11" ht="14.1" customHeight="1">
      <c r="A220" s="4"/>
      <c r="B220" s="4"/>
      <c r="C220" s="11" t="s">
        <v>378</v>
      </c>
      <c r="D220" s="42">
        <v>0</v>
      </c>
      <c r="E220" s="42">
        <v>0</v>
      </c>
      <c r="F220" s="42">
        <v>0</v>
      </c>
      <c r="G220" s="42">
        <v>0</v>
      </c>
      <c r="H220" s="4"/>
      <c r="I220" s="4"/>
      <c r="J220" s="4"/>
      <c r="K220" s="4"/>
    </row>
    <row r="221" spans="1:11" ht="14.1" customHeight="1">
      <c r="A221" s="4"/>
      <c r="B221" s="4"/>
      <c r="C221" s="11" t="s">
        <v>370</v>
      </c>
      <c r="D221" s="42">
        <v>0</v>
      </c>
      <c r="E221" s="42">
        <v>0</v>
      </c>
      <c r="F221" s="42">
        <v>0</v>
      </c>
      <c r="G221" s="42">
        <v>0</v>
      </c>
      <c r="H221" s="4"/>
      <c r="I221" s="4"/>
      <c r="J221" s="4"/>
      <c r="K221" s="4"/>
    </row>
    <row r="222" spans="1:11" ht="14.1" customHeight="1">
      <c r="A222" s="4"/>
      <c r="B222" s="4"/>
      <c r="C222" s="11" t="s">
        <v>374</v>
      </c>
      <c r="D222" s="42">
        <v>0</v>
      </c>
      <c r="E222" s="42">
        <v>0</v>
      </c>
      <c r="F222" s="42">
        <v>0</v>
      </c>
      <c r="G222" s="42">
        <v>0</v>
      </c>
      <c r="H222" s="4"/>
      <c r="I222" s="4"/>
      <c r="J222" s="4"/>
      <c r="K222" s="4"/>
    </row>
    <row r="223" spans="1:11" ht="14.1" customHeight="1">
      <c r="A223" s="4"/>
      <c r="B223" s="4"/>
      <c r="C223" s="11" t="s">
        <v>383</v>
      </c>
      <c r="D223" s="42">
        <v>0</v>
      </c>
      <c r="E223" s="42">
        <v>0</v>
      </c>
      <c r="F223" s="42">
        <v>0</v>
      </c>
      <c r="G223" s="42">
        <v>0</v>
      </c>
      <c r="H223" s="4"/>
      <c r="I223" s="4"/>
      <c r="J223" s="4"/>
      <c r="K223" s="4"/>
    </row>
    <row r="224" spans="1:11" ht="14.1" customHeight="1">
      <c r="A224" s="4"/>
      <c r="B224" s="4"/>
      <c r="C224" s="11" t="s">
        <v>370</v>
      </c>
      <c r="D224" s="42">
        <v>0</v>
      </c>
      <c r="E224" s="42">
        <v>0</v>
      </c>
      <c r="F224" s="42">
        <v>0</v>
      </c>
      <c r="G224" s="42">
        <v>0</v>
      </c>
      <c r="H224" s="4"/>
      <c r="I224" s="4"/>
      <c r="J224" s="4"/>
      <c r="K224" s="4"/>
    </row>
    <row r="225" spans="1:11" ht="14.1" customHeight="1">
      <c r="A225" s="4"/>
      <c r="B225" s="4"/>
      <c r="C225" s="11" t="s">
        <v>374</v>
      </c>
      <c r="D225" s="42">
        <v>0</v>
      </c>
      <c r="E225" s="42">
        <v>0</v>
      </c>
      <c r="F225" s="42">
        <v>0</v>
      </c>
      <c r="G225" s="42">
        <v>0</v>
      </c>
      <c r="H225" s="4"/>
      <c r="I225" s="4"/>
      <c r="J225" s="4"/>
      <c r="K225" s="4"/>
    </row>
    <row r="226" spans="1:11" ht="14.1" customHeight="1">
      <c r="A226" s="4"/>
      <c r="B226" s="4"/>
      <c r="C226" s="11" t="s">
        <v>376</v>
      </c>
      <c r="D226" s="42">
        <v>0</v>
      </c>
      <c r="E226" s="42">
        <v>0</v>
      </c>
      <c r="F226" s="42">
        <v>0</v>
      </c>
      <c r="G226" s="42">
        <v>0</v>
      </c>
      <c r="H226" s="4"/>
      <c r="I226" s="4"/>
      <c r="J226" s="4"/>
      <c r="K226" s="4"/>
    </row>
    <row r="227" spans="1:11" ht="14.1" customHeight="1">
      <c r="A227" s="4"/>
      <c r="B227" s="4"/>
      <c r="C227" s="11" t="s">
        <v>370</v>
      </c>
      <c r="D227" s="42">
        <v>0</v>
      </c>
      <c r="E227" s="42">
        <v>0</v>
      </c>
      <c r="F227" s="42">
        <v>0</v>
      </c>
      <c r="G227" s="42">
        <v>0</v>
      </c>
      <c r="H227" s="4"/>
      <c r="I227" s="4"/>
      <c r="J227" s="4"/>
      <c r="K227" s="4"/>
    </row>
    <row r="228" spans="1:11" ht="14.1" customHeight="1">
      <c r="A228" s="4"/>
      <c r="B228" s="4"/>
      <c r="C228" s="11" t="s">
        <v>374</v>
      </c>
      <c r="D228" s="42">
        <v>0</v>
      </c>
      <c r="E228" s="42">
        <v>0</v>
      </c>
      <c r="F228" s="42">
        <v>0</v>
      </c>
      <c r="G228" s="42">
        <v>0</v>
      </c>
      <c r="H228" s="4"/>
      <c r="I228" s="4"/>
      <c r="J228" s="4"/>
      <c r="K228" s="4"/>
    </row>
    <row r="229" spans="1:11" ht="14.1" customHeight="1">
      <c r="A229" s="4"/>
      <c r="B229" s="4"/>
      <c r="C229" s="11" t="s">
        <v>375</v>
      </c>
      <c r="D229" s="42">
        <v>0</v>
      </c>
      <c r="E229" s="42">
        <v>0</v>
      </c>
      <c r="F229" s="42">
        <v>0</v>
      </c>
      <c r="G229" s="42">
        <v>0</v>
      </c>
      <c r="H229" s="4"/>
      <c r="I229" s="4"/>
      <c r="J229" s="4"/>
      <c r="K229" s="4"/>
    </row>
    <row r="230" spans="1:11" ht="14.1" customHeight="1">
      <c r="A230" s="4"/>
      <c r="B230" s="4"/>
      <c r="C230" s="11" t="s">
        <v>370</v>
      </c>
      <c r="D230" s="42">
        <v>0</v>
      </c>
      <c r="E230" s="42">
        <v>0</v>
      </c>
      <c r="F230" s="42">
        <v>0</v>
      </c>
      <c r="G230" s="42">
        <v>0</v>
      </c>
      <c r="H230" s="4"/>
      <c r="I230" s="4"/>
      <c r="J230" s="4"/>
      <c r="K230" s="4"/>
    </row>
    <row r="231" spans="1:11" ht="14.1" customHeight="1">
      <c r="A231" s="4"/>
      <c r="B231" s="4"/>
      <c r="C231" s="11" t="s">
        <v>374</v>
      </c>
      <c r="D231" s="42">
        <v>0</v>
      </c>
      <c r="E231" s="42">
        <v>0</v>
      </c>
      <c r="F231" s="42">
        <v>0</v>
      </c>
      <c r="G231" s="42">
        <v>0</v>
      </c>
      <c r="H231" s="4"/>
      <c r="I231" s="4"/>
      <c r="J231" s="4"/>
      <c r="K231" s="4"/>
    </row>
    <row r="232" spans="1:11" ht="14.1" customHeight="1">
      <c r="A232" s="4"/>
      <c r="B232" s="4"/>
      <c r="C232" s="11" t="s">
        <v>373</v>
      </c>
      <c r="D232" s="42">
        <v>0</v>
      </c>
      <c r="E232" s="42">
        <v>0</v>
      </c>
      <c r="F232" s="42">
        <v>0</v>
      </c>
      <c r="G232" s="42">
        <v>0</v>
      </c>
      <c r="H232" s="4"/>
      <c r="I232" s="4"/>
      <c r="J232" s="4"/>
      <c r="K232" s="4"/>
    </row>
    <row r="233" spans="1:11" ht="14.1" customHeight="1">
      <c r="A233" s="4"/>
      <c r="B233" s="4"/>
      <c r="C233" s="11" t="s">
        <v>370</v>
      </c>
      <c r="D233" s="42">
        <v>0</v>
      </c>
      <c r="E233" s="42">
        <v>0</v>
      </c>
      <c r="F233" s="42">
        <v>0</v>
      </c>
      <c r="G233" s="42">
        <v>0</v>
      </c>
      <c r="H233" s="4"/>
      <c r="I233" s="4"/>
      <c r="J233" s="4"/>
      <c r="K233" s="4"/>
    </row>
    <row r="234" spans="1:11" ht="14.1" customHeight="1">
      <c r="A234" s="4"/>
      <c r="B234" s="4"/>
      <c r="C234" s="11" t="s">
        <v>369</v>
      </c>
      <c r="D234" s="42">
        <v>0</v>
      </c>
      <c r="E234" s="42">
        <v>0</v>
      </c>
      <c r="F234" s="42">
        <v>0</v>
      </c>
      <c r="G234" s="42">
        <v>0</v>
      </c>
      <c r="H234" s="4"/>
      <c r="I234" s="4"/>
      <c r="J234" s="4"/>
      <c r="K234" s="4"/>
    </row>
    <row r="235" spans="1:11" ht="14.1" customHeight="1">
      <c r="A235" s="4"/>
      <c r="B235" s="4"/>
      <c r="C235" s="11" t="s">
        <v>368</v>
      </c>
      <c r="D235" s="42">
        <v>0</v>
      </c>
      <c r="E235" s="42">
        <v>0</v>
      </c>
      <c r="F235" s="42">
        <v>0</v>
      </c>
      <c r="G235" s="42">
        <v>0</v>
      </c>
      <c r="H235" s="4"/>
      <c r="I235" s="4"/>
      <c r="J235" s="4"/>
      <c r="K235" s="4"/>
    </row>
    <row r="236" spans="1:11" ht="14.1" customHeight="1">
      <c r="A236" s="4"/>
      <c r="B236" s="4"/>
      <c r="C236" s="11" t="s">
        <v>367</v>
      </c>
      <c r="D236" s="42">
        <v>0</v>
      </c>
      <c r="E236" s="42">
        <v>0</v>
      </c>
      <c r="F236" s="42">
        <v>0</v>
      </c>
      <c r="G236" s="42">
        <v>0</v>
      </c>
      <c r="H236" s="4"/>
      <c r="I236" s="4"/>
      <c r="J236" s="4"/>
      <c r="K236" s="4"/>
    </row>
    <row r="237" spans="1:11" ht="14.1" customHeight="1">
      <c r="A237" s="4"/>
      <c r="B237" s="4"/>
      <c r="C237" s="11" t="s">
        <v>366</v>
      </c>
      <c r="D237" s="42">
        <v>0</v>
      </c>
      <c r="E237" s="42">
        <v>0</v>
      </c>
      <c r="F237" s="42">
        <v>0</v>
      </c>
      <c r="G237" s="42">
        <v>0</v>
      </c>
      <c r="H237" s="4"/>
      <c r="I237" s="4"/>
      <c r="J237" s="4"/>
      <c r="K237" s="4"/>
    </row>
    <row r="238" spans="1:11" ht="14.1" customHeight="1">
      <c r="A238" s="4"/>
      <c r="B238" s="4"/>
      <c r="C238" s="11" t="s">
        <v>372</v>
      </c>
      <c r="D238" s="42">
        <v>0</v>
      </c>
      <c r="E238" s="42">
        <v>49541800</v>
      </c>
      <c r="F238" s="42">
        <v>3820800</v>
      </c>
      <c r="G238" s="42">
        <v>14638100</v>
      </c>
      <c r="H238" s="4"/>
      <c r="I238" s="4"/>
      <c r="J238" s="4"/>
      <c r="K238" s="4"/>
    </row>
    <row r="239" spans="1:11" ht="14.1" customHeight="1">
      <c r="A239" s="4"/>
      <c r="B239" s="4"/>
      <c r="C239" s="11" t="s">
        <v>370</v>
      </c>
      <c r="D239" s="42">
        <v>0</v>
      </c>
      <c r="E239" s="42">
        <v>49541800</v>
      </c>
      <c r="F239" s="42">
        <v>3820800</v>
      </c>
      <c r="G239" s="42">
        <v>14638100</v>
      </c>
      <c r="H239" s="4"/>
      <c r="I239" s="4"/>
      <c r="J239" s="4"/>
      <c r="K239" s="4"/>
    </row>
    <row r="240" spans="1:11" ht="14.1" customHeight="1">
      <c r="A240" s="4"/>
      <c r="B240" s="4"/>
      <c r="C240" s="11" t="s">
        <v>369</v>
      </c>
      <c r="D240" s="42">
        <v>0</v>
      </c>
      <c r="E240" s="42">
        <v>0</v>
      </c>
      <c r="F240" s="42">
        <v>0</v>
      </c>
      <c r="G240" s="42">
        <v>0</v>
      </c>
      <c r="H240" s="4"/>
      <c r="I240" s="4"/>
      <c r="J240" s="4"/>
      <c r="K240" s="4"/>
    </row>
    <row r="241" spans="1:11" ht="14.1" customHeight="1">
      <c r="A241" s="4"/>
      <c r="B241" s="4"/>
      <c r="C241" s="11" t="s">
        <v>368</v>
      </c>
      <c r="D241" s="42">
        <v>0</v>
      </c>
      <c r="E241" s="42">
        <v>0</v>
      </c>
      <c r="F241" s="42">
        <v>0</v>
      </c>
      <c r="G241" s="42">
        <v>0</v>
      </c>
      <c r="H241" s="4"/>
      <c r="I241" s="4"/>
      <c r="J241" s="4"/>
      <c r="K241" s="4"/>
    </row>
    <row r="242" spans="1:11" ht="14.1" customHeight="1">
      <c r="A242" s="4"/>
      <c r="B242" s="4"/>
      <c r="C242" s="11" t="s">
        <v>367</v>
      </c>
      <c r="D242" s="42">
        <v>0</v>
      </c>
      <c r="E242" s="42">
        <v>0</v>
      </c>
      <c r="F242" s="42">
        <v>0</v>
      </c>
      <c r="G242" s="42">
        <v>0</v>
      </c>
      <c r="H242" s="4"/>
      <c r="I242" s="4"/>
      <c r="J242" s="4"/>
      <c r="K242" s="4"/>
    </row>
    <row r="243" spans="1:11" ht="14.1" customHeight="1">
      <c r="A243" s="4"/>
      <c r="B243" s="4"/>
      <c r="C243" s="11" t="s">
        <v>366</v>
      </c>
      <c r="D243" s="42">
        <v>0</v>
      </c>
      <c r="E243" s="42">
        <v>0</v>
      </c>
      <c r="F243" s="42">
        <v>0</v>
      </c>
      <c r="G243" s="42">
        <v>0</v>
      </c>
      <c r="H243" s="4"/>
      <c r="I243" s="4"/>
      <c r="J243" s="4"/>
      <c r="K243" s="4"/>
    </row>
    <row r="244" spans="1:11" ht="14.1" customHeight="1">
      <c r="A244" s="4"/>
      <c r="B244" s="4"/>
      <c r="C244" s="11" t="s">
        <v>371</v>
      </c>
      <c r="D244" s="42">
        <v>0</v>
      </c>
      <c r="E244" s="42">
        <v>0</v>
      </c>
      <c r="F244" s="42">
        <v>0</v>
      </c>
      <c r="G244" s="42">
        <v>0</v>
      </c>
      <c r="H244" s="4"/>
      <c r="I244" s="4"/>
      <c r="J244" s="4"/>
      <c r="K244" s="4"/>
    </row>
    <row r="245" spans="1:11" ht="14.1" customHeight="1">
      <c r="A245" s="4"/>
      <c r="B245" s="4"/>
      <c r="C245" s="11" t="s">
        <v>370</v>
      </c>
      <c r="D245" s="42">
        <v>0</v>
      </c>
      <c r="E245" s="42">
        <v>0</v>
      </c>
      <c r="F245" s="42">
        <v>0</v>
      </c>
      <c r="G245" s="42">
        <v>0</v>
      </c>
      <c r="H245" s="4"/>
      <c r="I245" s="4"/>
      <c r="J245" s="4"/>
      <c r="K245" s="4"/>
    </row>
    <row r="246" spans="1:11" ht="14.1" customHeight="1">
      <c r="A246" s="4"/>
      <c r="B246" s="4"/>
      <c r="C246" s="11" t="s">
        <v>369</v>
      </c>
      <c r="D246" s="42">
        <v>0</v>
      </c>
      <c r="E246" s="42">
        <v>0</v>
      </c>
      <c r="F246" s="42">
        <v>0</v>
      </c>
      <c r="G246" s="42">
        <v>0</v>
      </c>
      <c r="H246" s="4"/>
      <c r="I246" s="4"/>
      <c r="J246" s="4"/>
      <c r="K246" s="4"/>
    </row>
    <row r="247" spans="1:11" ht="14.1" customHeight="1">
      <c r="A247" s="4"/>
      <c r="B247" s="4"/>
      <c r="C247" s="11" t="s">
        <v>368</v>
      </c>
      <c r="D247" s="42">
        <v>0</v>
      </c>
      <c r="E247" s="42">
        <v>0</v>
      </c>
      <c r="F247" s="42">
        <v>0</v>
      </c>
      <c r="G247" s="42">
        <v>0</v>
      </c>
      <c r="H247" s="4"/>
      <c r="I247" s="4"/>
      <c r="J247" s="4"/>
      <c r="K247" s="4"/>
    </row>
    <row r="248" spans="1:11" ht="14.1" customHeight="1">
      <c r="A248" s="4"/>
      <c r="B248" s="4"/>
      <c r="C248" s="11" t="s">
        <v>367</v>
      </c>
      <c r="D248" s="42">
        <v>0</v>
      </c>
      <c r="E248" s="42">
        <v>0</v>
      </c>
      <c r="F248" s="42">
        <v>0</v>
      </c>
      <c r="G248" s="42">
        <v>0</v>
      </c>
      <c r="H248" s="4"/>
      <c r="I248" s="4"/>
      <c r="J248" s="4"/>
      <c r="K248" s="4"/>
    </row>
    <row r="249" spans="1:11" ht="14.1" customHeight="1">
      <c r="A249" s="4"/>
      <c r="B249" s="4"/>
      <c r="C249" s="11" t="s">
        <v>366</v>
      </c>
      <c r="D249" s="42">
        <v>0</v>
      </c>
      <c r="E249" s="42">
        <v>0</v>
      </c>
      <c r="F249" s="42">
        <v>0</v>
      </c>
      <c r="G249" s="42">
        <v>0</v>
      </c>
      <c r="H249" s="4"/>
      <c r="I249" s="4"/>
      <c r="J249" s="4"/>
      <c r="K249" s="4"/>
    </row>
    <row r="250" spans="1:11" ht="14.1" customHeight="1">
      <c r="A250" s="4"/>
      <c r="B250" s="4"/>
      <c r="C250" s="11" t="s">
        <v>365</v>
      </c>
      <c r="D250" s="42">
        <v>0</v>
      </c>
      <c r="E250" s="42">
        <v>0</v>
      </c>
      <c r="F250" s="42">
        <v>0</v>
      </c>
      <c r="G250" s="42">
        <v>0</v>
      </c>
      <c r="H250" s="4"/>
      <c r="I250" s="4"/>
      <c r="J250" s="4"/>
      <c r="K250" s="4"/>
    </row>
    <row r="251" spans="1:11" ht="14.1" customHeight="1">
      <c r="A251" s="4"/>
      <c r="B251" s="4"/>
      <c r="C251" s="11" t="s">
        <v>364</v>
      </c>
      <c r="D251" s="42">
        <v>0</v>
      </c>
      <c r="E251" s="42">
        <v>0</v>
      </c>
      <c r="F251" s="42">
        <v>0</v>
      </c>
      <c r="G251" s="42">
        <v>0</v>
      </c>
      <c r="H251" s="4"/>
      <c r="I251" s="4"/>
      <c r="J251" s="4"/>
      <c r="K251" s="4"/>
    </row>
    <row r="252" spans="1:11" ht="14.1" customHeight="1">
      <c r="A252" s="4"/>
      <c r="B252" s="4"/>
      <c r="C252" s="10" t="s">
        <v>147</v>
      </c>
      <c r="D252" s="42">
        <v>0</v>
      </c>
      <c r="E252" s="42">
        <v>49541800</v>
      </c>
      <c r="F252" s="42">
        <v>3820800</v>
      </c>
      <c r="G252" s="42">
        <v>14638100</v>
      </c>
      <c r="H252" s="4"/>
      <c r="I252" s="4"/>
      <c r="J252" s="4"/>
      <c r="K252" s="4"/>
    </row>
    <row r="253" spans="1:11" ht="14.1" customHeight="1">
      <c r="A253" s="4"/>
      <c r="B253" s="4"/>
      <c r="C253" s="14" t="s">
        <v>393</v>
      </c>
      <c r="D253" s="1232" t="s">
        <v>1999</v>
      </c>
      <c r="E253" s="1233"/>
      <c r="F253" s="1233"/>
      <c r="G253" s="1233"/>
      <c r="H253" s="4"/>
      <c r="I253" s="4"/>
      <c r="J253" s="4"/>
      <c r="K253" s="4"/>
    </row>
    <row r="254" spans="1:11" ht="14.1" customHeight="1">
      <c r="A254" s="4"/>
      <c r="B254" s="4"/>
      <c r="C254" s="47" t="s">
        <v>392</v>
      </c>
      <c r="D254" s="1234" t="s">
        <v>2000</v>
      </c>
      <c r="E254" s="1235"/>
      <c r="F254" s="1235"/>
      <c r="G254" s="1235"/>
      <c r="H254" s="4"/>
      <c r="I254" s="4"/>
      <c r="J254" s="4"/>
      <c r="K254" s="4"/>
    </row>
    <row r="255" spans="1:11" ht="14.1" customHeight="1">
      <c r="A255" s="4"/>
      <c r="B255" s="4"/>
      <c r="C255" s="47" t="s">
        <v>15</v>
      </c>
      <c r="D255" s="1234" t="s">
        <v>1993</v>
      </c>
      <c r="E255" s="1235"/>
      <c r="F255" s="1235"/>
      <c r="G255" s="1235"/>
      <c r="H255" s="4"/>
      <c r="I255" s="4"/>
      <c r="J255" s="4"/>
      <c r="K255" s="4"/>
    </row>
    <row r="256" spans="1:11" ht="15" customHeight="1">
      <c r="A256" s="4"/>
      <c r="B256" s="4"/>
      <c r="C256" s="13"/>
      <c r="D256" s="40">
        <v>2021</v>
      </c>
      <c r="E256" s="40">
        <v>2022</v>
      </c>
      <c r="F256" s="40">
        <v>2023</v>
      </c>
      <c r="G256" s="40">
        <v>2024</v>
      </c>
      <c r="H256" s="4"/>
      <c r="I256" s="4"/>
      <c r="J256" s="4"/>
      <c r="K256" s="4"/>
    </row>
    <row r="257" spans="1:11" ht="15" customHeight="1">
      <c r="A257" s="4"/>
      <c r="B257" s="4"/>
      <c r="C257" s="12"/>
      <c r="D257" s="41" t="s">
        <v>7</v>
      </c>
      <c r="E257" s="41" t="s">
        <v>8</v>
      </c>
      <c r="F257" s="41" t="s">
        <v>8</v>
      </c>
      <c r="G257" s="41" t="s">
        <v>8</v>
      </c>
      <c r="H257" s="4"/>
      <c r="I257" s="4"/>
      <c r="J257" s="4"/>
      <c r="K257" s="4"/>
    </row>
    <row r="258" spans="1:11" ht="14.1" customHeight="1">
      <c r="A258" s="4"/>
      <c r="B258" s="4"/>
      <c r="C258" s="7" t="s">
        <v>16</v>
      </c>
      <c r="D258" s="39" t="s">
        <v>361</v>
      </c>
      <c r="E258" s="39" t="s">
        <v>411</v>
      </c>
      <c r="F258" s="39" t="s">
        <v>411</v>
      </c>
      <c r="G258" s="39" t="s">
        <v>385</v>
      </c>
      <c r="H258" s="4"/>
      <c r="I258" s="4"/>
      <c r="J258" s="4"/>
      <c r="K258" s="4"/>
    </row>
    <row r="259" spans="1:11" ht="14.1" customHeight="1">
      <c r="A259" s="4"/>
      <c r="B259" s="4"/>
      <c r="C259" s="7" t="s">
        <v>506</v>
      </c>
      <c r="D259" s="39" t="s">
        <v>385</v>
      </c>
      <c r="E259" s="39" t="s">
        <v>2001</v>
      </c>
      <c r="F259" s="39" t="s">
        <v>720</v>
      </c>
      <c r="G259" s="39" t="s">
        <v>385</v>
      </c>
      <c r="H259" s="4"/>
      <c r="I259" s="4"/>
      <c r="J259" s="4"/>
      <c r="K259" s="4"/>
    </row>
    <row r="260" spans="1:11" ht="14.1" customHeight="1">
      <c r="A260" s="4"/>
      <c r="B260" s="4"/>
      <c r="C260" s="7" t="s">
        <v>504</v>
      </c>
      <c r="D260" s="39" t="s">
        <v>385</v>
      </c>
      <c r="E260" s="39" t="s">
        <v>2001</v>
      </c>
      <c r="F260" s="39" t="s">
        <v>720</v>
      </c>
      <c r="G260" s="39" t="s">
        <v>385</v>
      </c>
      <c r="H260" s="4"/>
      <c r="I260" s="4"/>
      <c r="J260" s="4"/>
      <c r="K260" s="4"/>
    </row>
    <row r="261" spans="1:11" ht="14.1" customHeight="1">
      <c r="A261" s="4"/>
      <c r="B261" s="4"/>
      <c r="C261" s="7" t="s">
        <v>388</v>
      </c>
      <c r="D261" s="39" t="s">
        <v>361</v>
      </c>
      <c r="E261" s="39" t="s">
        <v>361</v>
      </c>
      <c r="F261" s="39" t="s">
        <v>385</v>
      </c>
      <c r="G261" s="39" t="s">
        <v>430</v>
      </c>
      <c r="H261" s="4"/>
      <c r="I261" s="4"/>
      <c r="J261" s="4"/>
      <c r="K261" s="4"/>
    </row>
    <row r="262" spans="1:11" ht="14.1" customHeight="1">
      <c r="A262" s="4"/>
      <c r="B262" s="4"/>
      <c r="C262" s="7" t="s">
        <v>387</v>
      </c>
      <c r="D262" s="39" t="s">
        <v>361</v>
      </c>
      <c r="E262" s="39" t="s">
        <v>361</v>
      </c>
      <c r="F262" s="39" t="s">
        <v>2002</v>
      </c>
      <c r="G262" s="39" t="s">
        <v>430</v>
      </c>
      <c r="H262" s="4"/>
      <c r="I262" s="4"/>
      <c r="J262" s="4"/>
      <c r="K262" s="4"/>
    </row>
    <row r="263" spans="1:11" ht="14.1" customHeight="1">
      <c r="A263" s="4"/>
      <c r="B263" s="4"/>
      <c r="C263" s="7" t="s">
        <v>22</v>
      </c>
      <c r="D263" s="39" t="s">
        <v>361</v>
      </c>
      <c r="E263" s="39" t="s">
        <v>361</v>
      </c>
      <c r="F263" s="39" t="s">
        <v>2002</v>
      </c>
      <c r="G263" s="39" t="s">
        <v>430</v>
      </c>
      <c r="H263" s="4"/>
      <c r="I263" s="4"/>
      <c r="J263" s="4"/>
      <c r="K263" s="4"/>
    </row>
    <row r="264" spans="1:11" ht="14.1" customHeight="1">
      <c r="A264" s="4"/>
      <c r="B264" s="4"/>
      <c r="C264" s="1236" t="s">
        <v>384</v>
      </c>
      <c r="D264" s="1237"/>
      <c r="E264" s="1237"/>
      <c r="F264" s="1237"/>
      <c r="G264" s="1237"/>
      <c r="H264" s="4"/>
      <c r="I264" s="4"/>
      <c r="J264" s="4"/>
      <c r="K264" s="4"/>
    </row>
    <row r="265" spans="1:11" ht="14.1" customHeight="1">
      <c r="A265" s="4"/>
      <c r="B265" s="4"/>
      <c r="C265" s="13"/>
      <c r="D265" s="40">
        <v>2021</v>
      </c>
      <c r="E265" s="40">
        <v>2022</v>
      </c>
      <c r="F265" s="40">
        <v>2023</v>
      </c>
      <c r="G265" s="40">
        <v>2024</v>
      </c>
      <c r="H265" s="4"/>
      <c r="I265" s="4"/>
      <c r="J265" s="4"/>
      <c r="K265" s="4"/>
    </row>
    <row r="266" spans="1:11" ht="14.1" customHeight="1">
      <c r="A266" s="4"/>
      <c r="B266" s="4"/>
      <c r="C266" s="12"/>
      <c r="D266" s="41" t="s">
        <v>7</v>
      </c>
      <c r="E266" s="41" t="s">
        <v>8</v>
      </c>
      <c r="F266" s="41" t="s">
        <v>8</v>
      </c>
      <c r="G266" s="41" t="s">
        <v>8</v>
      </c>
      <c r="H266" s="4"/>
      <c r="I266" s="4"/>
      <c r="J266" s="4"/>
      <c r="K266" s="4"/>
    </row>
    <row r="267" spans="1:11" ht="14.1" customHeight="1">
      <c r="A267" s="4"/>
      <c r="B267" s="4"/>
      <c r="C267" s="11" t="s">
        <v>381</v>
      </c>
      <c r="D267" s="42">
        <v>0</v>
      </c>
      <c r="E267" s="42">
        <v>0</v>
      </c>
      <c r="F267" s="42">
        <v>0</v>
      </c>
      <c r="G267" s="42">
        <v>0</v>
      </c>
      <c r="H267" s="4"/>
      <c r="I267" s="4"/>
      <c r="J267" s="4"/>
      <c r="K267" s="4"/>
    </row>
    <row r="268" spans="1:11" ht="14.1" customHeight="1">
      <c r="A268" s="4"/>
      <c r="B268" s="4"/>
      <c r="C268" s="11" t="s">
        <v>370</v>
      </c>
      <c r="D268" s="42">
        <v>0</v>
      </c>
      <c r="E268" s="42">
        <v>0</v>
      </c>
      <c r="F268" s="42">
        <v>0</v>
      </c>
      <c r="G268" s="42">
        <v>0</v>
      </c>
      <c r="H268" s="4"/>
      <c r="I268" s="4"/>
      <c r="J268" s="4"/>
      <c r="K268" s="4"/>
    </row>
    <row r="269" spans="1:11" ht="14.1" customHeight="1">
      <c r="A269" s="4"/>
      <c r="B269" s="4"/>
      <c r="C269" s="11" t="s">
        <v>374</v>
      </c>
      <c r="D269" s="42">
        <v>0</v>
      </c>
      <c r="E269" s="42">
        <v>0</v>
      </c>
      <c r="F269" s="42">
        <v>0</v>
      </c>
      <c r="G269" s="42">
        <v>0</v>
      </c>
      <c r="H269" s="4"/>
      <c r="I269" s="4"/>
      <c r="J269" s="4"/>
      <c r="K269" s="4"/>
    </row>
    <row r="270" spans="1:11" ht="14.1" customHeight="1">
      <c r="A270" s="4"/>
      <c r="B270" s="4"/>
      <c r="C270" s="11" t="s">
        <v>380</v>
      </c>
      <c r="D270" s="42">
        <v>0</v>
      </c>
      <c r="E270" s="42">
        <v>0</v>
      </c>
      <c r="F270" s="42">
        <v>0</v>
      </c>
      <c r="G270" s="42">
        <v>0</v>
      </c>
      <c r="H270" s="4"/>
      <c r="I270" s="4"/>
      <c r="J270" s="4"/>
      <c r="K270" s="4"/>
    </row>
    <row r="271" spans="1:11" ht="14.1" customHeight="1">
      <c r="A271" s="4"/>
      <c r="B271" s="4"/>
      <c r="C271" s="11" t="s">
        <v>370</v>
      </c>
      <c r="D271" s="42">
        <v>0</v>
      </c>
      <c r="E271" s="42">
        <v>0</v>
      </c>
      <c r="F271" s="42">
        <v>0</v>
      </c>
      <c r="G271" s="42">
        <v>0</v>
      </c>
      <c r="H271" s="4"/>
      <c r="I271" s="4"/>
      <c r="J271" s="4"/>
      <c r="K271" s="4"/>
    </row>
    <row r="272" spans="1:11" ht="14.1" customHeight="1">
      <c r="A272" s="4"/>
      <c r="B272" s="4"/>
      <c r="C272" s="11" t="s">
        <v>374</v>
      </c>
      <c r="D272" s="42">
        <v>0</v>
      </c>
      <c r="E272" s="42">
        <v>0</v>
      </c>
      <c r="F272" s="42">
        <v>0</v>
      </c>
      <c r="G272" s="42">
        <v>0</v>
      </c>
      <c r="H272" s="4"/>
      <c r="I272" s="4"/>
      <c r="J272" s="4"/>
      <c r="K272" s="4"/>
    </row>
    <row r="273" spans="1:11" ht="14.1" customHeight="1">
      <c r="A273" s="4"/>
      <c r="B273" s="4"/>
      <c r="C273" s="11" t="s">
        <v>379</v>
      </c>
      <c r="D273" s="42">
        <v>0</v>
      </c>
      <c r="E273" s="42">
        <v>0</v>
      </c>
      <c r="F273" s="42">
        <v>0</v>
      </c>
      <c r="G273" s="42">
        <v>0</v>
      </c>
      <c r="H273" s="4"/>
      <c r="I273" s="4"/>
      <c r="J273" s="4"/>
      <c r="K273" s="4"/>
    </row>
    <row r="274" spans="1:11" ht="14.1" customHeight="1">
      <c r="A274" s="4"/>
      <c r="B274" s="4"/>
      <c r="C274" s="11" t="s">
        <v>370</v>
      </c>
      <c r="D274" s="42">
        <v>0</v>
      </c>
      <c r="E274" s="42">
        <v>0</v>
      </c>
      <c r="F274" s="42">
        <v>0</v>
      </c>
      <c r="G274" s="42">
        <v>0</v>
      </c>
      <c r="H274" s="4"/>
      <c r="I274" s="4"/>
      <c r="J274" s="4"/>
      <c r="K274" s="4"/>
    </row>
    <row r="275" spans="1:11" ht="14.1" customHeight="1">
      <c r="A275" s="4"/>
      <c r="B275" s="4"/>
      <c r="C275" s="11" t="s">
        <v>374</v>
      </c>
      <c r="D275" s="42">
        <v>0</v>
      </c>
      <c r="E275" s="42">
        <v>0</v>
      </c>
      <c r="F275" s="42">
        <v>0</v>
      </c>
      <c r="G275" s="42">
        <v>0</v>
      </c>
      <c r="H275" s="4"/>
      <c r="I275" s="4"/>
      <c r="J275" s="4"/>
      <c r="K275" s="4"/>
    </row>
    <row r="276" spans="1:11" ht="14.1" customHeight="1">
      <c r="A276" s="4"/>
      <c r="B276" s="4"/>
      <c r="C276" s="11" t="s">
        <v>378</v>
      </c>
      <c r="D276" s="42">
        <v>0</v>
      </c>
      <c r="E276" s="42">
        <v>0</v>
      </c>
      <c r="F276" s="42">
        <v>0</v>
      </c>
      <c r="G276" s="42">
        <v>0</v>
      </c>
      <c r="H276" s="4"/>
      <c r="I276" s="4"/>
      <c r="J276" s="4"/>
      <c r="K276" s="4"/>
    </row>
    <row r="277" spans="1:11" ht="14.1" customHeight="1">
      <c r="A277" s="4"/>
      <c r="B277" s="4"/>
      <c r="C277" s="11" t="s">
        <v>370</v>
      </c>
      <c r="D277" s="42">
        <v>0</v>
      </c>
      <c r="E277" s="42">
        <v>0</v>
      </c>
      <c r="F277" s="42">
        <v>0</v>
      </c>
      <c r="G277" s="42">
        <v>0</v>
      </c>
      <c r="H277" s="4"/>
      <c r="I277" s="4"/>
      <c r="J277" s="4"/>
      <c r="K277" s="4"/>
    </row>
    <row r="278" spans="1:11" ht="14.1" customHeight="1">
      <c r="A278" s="4"/>
      <c r="B278" s="4"/>
      <c r="C278" s="11" t="s">
        <v>374</v>
      </c>
      <c r="D278" s="42">
        <v>0</v>
      </c>
      <c r="E278" s="42">
        <v>0</v>
      </c>
      <c r="F278" s="42">
        <v>0</v>
      </c>
      <c r="G278" s="42">
        <v>0</v>
      </c>
      <c r="H278" s="4"/>
      <c r="I278" s="4"/>
      <c r="J278" s="4"/>
      <c r="K278" s="4"/>
    </row>
    <row r="279" spans="1:11" ht="14.1" customHeight="1">
      <c r="A279" s="4"/>
      <c r="B279" s="4"/>
      <c r="C279" s="11" t="s">
        <v>383</v>
      </c>
      <c r="D279" s="42">
        <v>0</v>
      </c>
      <c r="E279" s="42">
        <v>0</v>
      </c>
      <c r="F279" s="42">
        <v>0</v>
      </c>
      <c r="G279" s="42">
        <v>0</v>
      </c>
      <c r="H279" s="4"/>
      <c r="I279" s="4"/>
      <c r="J279" s="4"/>
      <c r="K279" s="4"/>
    </row>
    <row r="280" spans="1:11" ht="14.1" customHeight="1">
      <c r="A280" s="4"/>
      <c r="B280" s="4"/>
      <c r="C280" s="11" t="s">
        <v>370</v>
      </c>
      <c r="D280" s="42">
        <v>0</v>
      </c>
      <c r="E280" s="42">
        <v>0</v>
      </c>
      <c r="F280" s="42">
        <v>0</v>
      </c>
      <c r="G280" s="42">
        <v>0</v>
      </c>
      <c r="H280" s="4"/>
      <c r="I280" s="4"/>
      <c r="J280" s="4"/>
      <c r="K280" s="4"/>
    </row>
    <row r="281" spans="1:11" ht="14.1" customHeight="1">
      <c r="A281" s="4"/>
      <c r="B281" s="4"/>
      <c r="C281" s="11" t="s">
        <v>374</v>
      </c>
      <c r="D281" s="42">
        <v>0</v>
      </c>
      <c r="E281" s="42">
        <v>0</v>
      </c>
      <c r="F281" s="42">
        <v>0</v>
      </c>
      <c r="G281" s="42">
        <v>0</v>
      </c>
      <c r="H281" s="4"/>
      <c r="I281" s="4"/>
      <c r="J281" s="4"/>
      <c r="K281" s="4"/>
    </row>
    <row r="282" spans="1:11" ht="14.1" customHeight="1">
      <c r="A282" s="4"/>
      <c r="B282" s="4"/>
      <c r="C282" s="11" t="s">
        <v>376</v>
      </c>
      <c r="D282" s="42">
        <v>0</v>
      </c>
      <c r="E282" s="42">
        <v>0</v>
      </c>
      <c r="F282" s="42">
        <v>0</v>
      </c>
      <c r="G282" s="42">
        <v>0</v>
      </c>
      <c r="H282" s="4"/>
      <c r="I282" s="4"/>
      <c r="J282" s="4"/>
      <c r="K282" s="4"/>
    </row>
    <row r="283" spans="1:11" ht="14.1" customHeight="1">
      <c r="A283" s="4"/>
      <c r="B283" s="4"/>
      <c r="C283" s="11" t="s">
        <v>370</v>
      </c>
      <c r="D283" s="42">
        <v>0</v>
      </c>
      <c r="E283" s="42">
        <v>0</v>
      </c>
      <c r="F283" s="42">
        <v>0</v>
      </c>
      <c r="G283" s="42">
        <v>0</v>
      </c>
      <c r="H283" s="4"/>
      <c r="I283" s="4"/>
      <c r="J283" s="4"/>
      <c r="K283" s="4"/>
    </row>
    <row r="284" spans="1:11" ht="14.1" customHeight="1">
      <c r="A284" s="4"/>
      <c r="B284" s="4"/>
      <c r="C284" s="11" t="s">
        <v>374</v>
      </c>
      <c r="D284" s="42">
        <v>0</v>
      </c>
      <c r="E284" s="42">
        <v>0</v>
      </c>
      <c r="F284" s="42">
        <v>0</v>
      </c>
      <c r="G284" s="42">
        <v>0</v>
      </c>
      <c r="H284" s="4"/>
      <c r="I284" s="4"/>
      <c r="J284" s="4"/>
      <c r="K284" s="4"/>
    </row>
    <row r="285" spans="1:11" ht="14.1" customHeight="1">
      <c r="A285" s="4"/>
      <c r="B285" s="4"/>
      <c r="C285" s="11" t="s">
        <v>375</v>
      </c>
      <c r="D285" s="42">
        <v>0</v>
      </c>
      <c r="E285" s="42">
        <v>0</v>
      </c>
      <c r="F285" s="42">
        <v>0</v>
      </c>
      <c r="G285" s="42">
        <v>0</v>
      </c>
      <c r="H285" s="4"/>
      <c r="I285" s="4"/>
      <c r="J285" s="4"/>
      <c r="K285" s="4"/>
    </row>
    <row r="286" spans="1:11" ht="14.1" customHeight="1">
      <c r="A286" s="4"/>
      <c r="B286" s="4"/>
      <c r="C286" s="11" t="s">
        <v>370</v>
      </c>
      <c r="D286" s="42">
        <v>0</v>
      </c>
      <c r="E286" s="42">
        <v>0</v>
      </c>
      <c r="F286" s="42">
        <v>0</v>
      </c>
      <c r="G286" s="42">
        <v>0</v>
      </c>
      <c r="H286" s="4"/>
      <c r="I286" s="4"/>
      <c r="J286" s="4"/>
      <c r="K286" s="4"/>
    </row>
    <row r="287" spans="1:11" ht="14.1" customHeight="1">
      <c r="A287" s="4"/>
      <c r="B287" s="4"/>
      <c r="C287" s="11" t="s">
        <v>374</v>
      </c>
      <c r="D287" s="42">
        <v>0</v>
      </c>
      <c r="E287" s="42">
        <v>0</v>
      </c>
      <c r="F287" s="42">
        <v>0</v>
      </c>
      <c r="G287" s="42">
        <v>0</v>
      </c>
      <c r="H287" s="4"/>
      <c r="I287" s="4"/>
      <c r="J287" s="4"/>
      <c r="K287" s="4"/>
    </row>
    <row r="288" spans="1:11" ht="14.1" customHeight="1">
      <c r="A288" s="4"/>
      <c r="B288" s="4"/>
      <c r="C288" s="11" t="s">
        <v>373</v>
      </c>
      <c r="D288" s="42">
        <v>0</v>
      </c>
      <c r="E288" s="42">
        <v>0</v>
      </c>
      <c r="F288" s="42">
        <v>0</v>
      </c>
      <c r="G288" s="42">
        <v>0</v>
      </c>
      <c r="H288" s="4"/>
      <c r="I288" s="4"/>
      <c r="J288" s="4"/>
      <c r="K288" s="4"/>
    </row>
    <row r="289" spans="1:11" ht="14.1" customHeight="1">
      <c r="A289" s="4"/>
      <c r="B289" s="4"/>
      <c r="C289" s="11" t="s">
        <v>370</v>
      </c>
      <c r="D289" s="42">
        <v>0</v>
      </c>
      <c r="E289" s="42">
        <v>0</v>
      </c>
      <c r="F289" s="42">
        <v>0</v>
      </c>
      <c r="G289" s="42">
        <v>0</v>
      </c>
      <c r="H289" s="4"/>
      <c r="I289" s="4"/>
      <c r="J289" s="4"/>
      <c r="K289" s="4"/>
    </row>
    <row r="290" spans="1:11" ht="14.1" customHeight="1">
      <c r="A290" s="4"/>
      <c r="B290" s="4"/>
      <c r="C290" s="11" t="s">
        <v>369</v>
      </c>
      <c r="D290" s="42">
        <v>0</v>
      </c>
      <c r="E290" s="42">
        <v>0</v>
      </c>
      <c r="F290" s="42">
        <v>0</v>
      </c>
      <c r="G290" s="42">
        <v>0</v>
      </c>
      <c r="H290" s="4"/>
      <c r="I290" s="4"/>
      <c r="J290" s="4"/>
      <c r="K290" s="4"/>
    </row>
    <row r="291" spans="1:11" ht="14.1" customHeight="1">
      <c r="A291" s="4"/>
      <c r="B291" s="4"/>
      <c r="C291" s="11" t="s">
        <v>368</v>
      </c>
      <c r="D291" s="42">
        <v>0</v>
      </c>
      <c r="E291" s="42">
        <v>0</v>
      </c>
      <c r="F291" s="42">
        <v>0</v>
      </c>
      <c r="G291" s="42">
        <v>0</v>
      </c>
      <c r="H291" s="4"/>
      <c r="I291" s="4"/>
      <c r="J291" s="4"/>
      <c r="K291" s="4"/>
    </row>
    <row r="292" spans="1:11" ht="14.1" customHeight="1">
      <c r="A292" s="4"/>
      <c r="B292" s="4"/>
      <c r="C292" s="11" t="s">
        <v>367</v>
      </c>
      <c r="D292" s="42">
        <v>0</v>
      </c>
      <c r="E292" s="42">
        <v>0</v>
      </c>
      <c r="F292" s="42">
        <v>0</v>
      </c>
      <c r="G292" s="42">
        <v>0</v>
      </c>
      <c r="H292" s="4"/>
      <c r="I292" s="4"/>
      <c r="J292" s="4"/>
      <c r="K292" s="4"/>
    </row>
    <row r="293" spans="1:11" ht="14.1" customHeight="1">
      <c r="A293" s="4"/>
      <c r="B293" s="4"/>
      <c r="C293" s="11" t="s">
        <v>366</v>
      </c>
      <c r="D293" s="42">
        <v>0</v>
      </c>
      <c r="E293" s="42">
        <v>0</v>
      </c>
      <c r="F293" s="42">
        <v>0</v>
      </c>
      <c r="G293" s="42">
        <v>0</v>
      </c>
      <c r="H293" s="4"/>
      <c r="I293" s="4"/>
      <c r="J293" s="4"/>
      <c r="K293" s="4"/>
    </row>
    <row r="294" spans="1:11" ht="14.1" customHeight="1">
      <c r="A294" s="4"/>
      <c r="B294" s="4"/>
      <c r="C294" s="11" t="s">
        <v>372</v>
      </c>
      <c r="D294" s="42">
        <v>0</v>
      </c>
      <c r="E294" s="42">
        <v>752000</v>
      </c>
      <c r="F294" s="42">
        <v>400000</v>
      </c>
      <c r="G294" s="42">
        <v>0</v>
      </c>
      <c r="H294" s="4"/>
      <c r="I294" s="4"/>
      <c r="J294" s="4"/>
      <c r="K294" s="4"/>
    </row>
    <row r="295" spans="1:11" ht="14.1" customHeight="1">
      <c r="A295" s="4"/>
      <c r="B295" s="4"/>
      <c r="C295" s="11" t="s">
        <v>370</v>
      </c>
      <c r="D295" s="42">
        <v>0</v>
      </c>
      <c r="E295" s="42">
        <v>752000</v>
      </c>
      <c r="F295" s="42">
        <v>400000</v>
      </c>
      <c r="G295" s="42">
        <v>0</v>
      </c>
      <c r="H295" s="4"/>
      <c r="I295" s="4"/>
      <c r="J295" s="4"/>
      <c r="K295" s="4"/>
    </row>
    <row r="296" spans="1:11" ht="14.1" customHeight="1">
      <c r="A296" s="4"/>
      <c r="B296" s="4"/>
      <c r="C296" s="11" t="s">
        <v>369</v>
      </c>
      <c r="D296" s="42">
        <v>0</v>
      </c>
      <c r="E296" s="42">
        <v>0</v>
      </c>
      <c r="F296" s="42">
        <v>0</v>
      </c>
      <c r="G296" s="42">
        <v>0</v>
      </c>
      <c r="H296" s="4"/>
      <c r="I296" s="4"/>
      <c r="J296" s="4"/>
      <c r="K296" s="4"/>
    </row>
    <row r="297" spans="1:11" ht="14.1" customHeight="1">
      <c r="A297" s="4"/>
      <c r="B297" s="4"/>
      <c r="C297" s="11" t="s">
        <v>368</v>
      </c>
      <c r="D297" s="42">
        <v>0</v>
      </c>
      <c r="E297" s="42">
        <v>0</v>
      </c>
      <c r="F297" s="42">
        <v>0</v>
      </c>
      <c r="G297" s="42">
        <v>0</v>
      </c>
      <c r="H297" s="4"/>
      <c r="I297" s="4"/>
      <c r="J297" s="4"/>
      <c r="K297" s="4"/>
    </row>
    <row r="298" spans="1:11" ht="14.1" customHeight="1">
      <c r="A298" s="4"/>
      <c r="B298" s="4"/>
      <c r="C298" s="11" t="s">
        <v>367</v>
      </c>
      <c r="D298" s="42">
        <v>0</v>
      </c>
      <c r="E298" s="42">
        <v>0</v>
      </c>
      <c r="F298" s="42">
        <v>0</v>
      </c>
      <c r="G298" s="42">
        <v>0</v>
      </c>
      <c r="H298" s="4"/>
      <c r="I298" s="4"/>
      <c r="J298" s="4"/>
      <c r="K298" s="4"/>
    </row>
    <row r="299" spans="1:11" ht="14.1" customHeight="1">
      <c r="A299" s="4"/>
      <c r="B299" s="4"/>
      <c r="C299" s="11" t="s">
        <v>366</v>
      </c>
      <c r="D299" s="42">
        <v>0</v>
      </c>
      <c r="E299" s="42">
        <v>0</v>
      </c>
      <c r="F299" s="42">
        <v>0</v>
      </c>
      <c r="G299" s="42">
        <v>0</v>
      </c>
      <c r="H299" s="4"/>
      <c r="I299" s="4"/>
      <c r="J299" s="4"/>
      <c r="K299" s="4"/>
    </row>
    <row r="300" spans="1:11" ht="14.1" customHeight="1">
      <c r="A300" s="4"/>
      <c r="B300" s="4"/>
      <c r="C300" s="11" t="s">
        <v>371</v>
      </c>
      <c r="D300" s="42">
        <v>0</v>
      </c>
      <c r="E300" s="42">
        <v>0</v>
      </c>
      <c r="F300" s="42">
        <v>0</v>
      </c>
      <c r="G300" s="42">
        <v>0</v>
      </c>
      <c r="H300" s="4"/>
      <c r="I300" s="4"/>
      <c r="J300" s="4"/>
      <c r="K300" s="4"/>
    </row>
    <row r="301" spans="1:11" ht="14.1" customHeight="1">
      <c r="A301" s="4"/>
      <c r="B301" s="4"/>
      <c r="C301" s="11" t="s">
        <v>370</v>
      </c>
      <c r="D301" s="42">
        <v>0</v>
      </c>
      <c r="E301" s="42">
        <v>0</v>
      </c>
      <c r="F301" s="42">
        <v>0</v>
      </c>
      <c r="G301" s="42">
        <v>0</v>
      </c>
      <c r="H301" s="4"/>
      <c r="I301" s="4"/>
      <c r="J301" s="4"/>
      <c r="K301" s="4"/>
    </row>
    <row r="302" spans="1:11" ht="14.1" customHeight="1">
      <c r="A302" s="4"/>
      <c r="B302" s="4"/>
      <c r="C302" s="11" t="s">
        <v>369</v>
      </c>
      <c r="D302" s="42">
        <v>0</v>
      </c>
      <c r="E302" s="42">
        <v>0</v>
      </c>
      <c r="F302" s="42">
        <v>0</v>
      </c>
      <c r="G302" s="42">
        <v>0</v>
      </c>
      <c r="H302" s="4"/>
      <c r="I302" s="4"/>
      <c r="J302" s="4"/>
      <c r="K302" s="4"/>
    </row>
    <row r="303" spans="1:11" ht="14.1" customHeight="1">
      <c r="A303" s="4"/>
      <c r="B303" s="4"/>
      <c r="C303" s="11" t="s">
        <v>368</v>
      </c>
      <c r="D303" s="42">
        <v>0</v>
      </c>
      <c r="E303" s="42">
        <v>0</v>
      </c>
      <c r="F303" s="42">
        <v>0</v>
      </c>
      <c r="G303" s="42">
        <v>0</v>
      </c>
      <c r="H303" s="4"/>
      <c r="I303" s="4"/>
      <c r="J303" s="4"/>
      <c r="K303" s="4"/>
    </row>
    <row r="304" spans="1:11" ht="14.1" customHeight="1">
      <c r="A304" s="4"/>
      <c r="B304" s="4"/>
      <c r="C304" s="11" t="s">
        <v>367</v>
      </c>
      <c r="D304" s="42">
        <v>0</v>
      </c>
      <c r="E304" s="42">
        <v>0</v>
      </c>
      <c r="F304" s="42">
        <v>0</v>
      </c>
      <c r="G304" s="42">
        <v>0</v>
      </c>
      <c r="H304" s="4"/>
      <c r="I304" s="4"/>
      <c r="J304" s="4"/>
      <c r="K304" s="4"/>
    </row>
    <row r="305" spans="1:11" ht="14.1" customHeight="1">
      <c r="A305" s="4"/>
      <c r="B305" s="4"/>
      <c r="C305" s="11" t="s">
        <v>366</v>
      </c>
      <c r="D305" s="42">
        <v>0</v>
      </c>
      <c r="E305" s="42">
        <v>0</v>
      </c>
      <c r="F305" s="42">
        <v>0</v>
      </c>
      <c r="G305" s="42">
        <v>0</v>
      </c>
      <c r="H305" s="4"/>
      <c r="I305" s="4"/>
      <c r="J305" s="4"/>
      <c r="K305" s="4"/>
    </row>
    <row r="306" spans="1:11" ht="14.1" customHeight="1">
      <c r="A306" s="4"/>
      <c r="B306" s="4"/>
      <c r="C306" s="11" t="s">
        <v>365</v>
      </c>
      <c r="D306" s="42">
        <v>0</v>
      </c>
      <c r="E306" s="42">
        <v>0</v>
      </c>
      <c r="F306" s="42">
        <v>0</v>
      </c>
      <c r="G306" s="42">
        <v>0</v>
      </c>
      <c r="H306" s="4"/>
      <c r="I306" s="4"/>
      <c r="J306" s="4"/>
      <c r="K306" s="4"/>
    </row>
    <row r="307" spans="1:11" ht="14.1" customHeight="1">
      <c r="A307" s="4"/>
      <c r="B307" s="4"/>
      <c r="C307" s="11" t="s">
        <v>364</v>
      </c>
      <c r="D307" s="42">
        <v>0</v>
      </c>
      <c r="E307" s="42">
        <v>0</v>
      </c>
      <c r="F307" s="42">
        <v>0</v>
      </c>
      <c r="G307" s="42">
        <v>0</v>
      </c>
      <c r="H307" s="4"/>
      <c r="I307" s="4"/>
      <c r="J307" s="4"/>
      <c r="K307" s="4"/>
    </row>
    <row r="308" spans="1:11" ht="14.1" customHeight="1">
      <c r="A308" s="4"/>
      <c r="B308" s="4"/>
      <c r="C308" s="10" t="s">
        <v>147</v>
      </c>
      <c r="D308" s="42">
        <v>0</v>
      </c>
      <c r="E308" s="42">
        <v>752000</v>
      </c>
      <c r="F308" s="42">
        <v>400000</v>
      </c>
      <c r="G308" s="42">
        <v>0</v>
      </c>
      <c r="H308" s="4"/>
      <c r="I308" s="4"/>
      <c r="J308" s="4"/>
      <c r="K308" s="4"/>
    </row>
    <row r="309" spans="1:11" ht="14.1" customHeight="1">
      <c r="A309" s="4"/>
      <c r="B309" s="4"/>
      <c r="C309" s="14" t="s">
        <v>393</v>
      </c>
      <c r="D309" s="1232" t="s">
        <v>2003</v>
      </c>
      <c r="E309" s="1233"/>
      <c r="F309" s="1233"/>
      <c r="G309" s="1233"/>
      <c r="H309" s="4"/>
      <c r="I309" s="4"/>
      <c r="J309" s="4"/>
      <c r="K309" s="4"/>
    </row>
    <row r="310" spans="1:11" ht="14.1" customHeight="1">
      <c r="A310" s="4"/>
      <c r="B310" s="4"/>
      <c r="C310" s="47" t="s">
        <v>392</v>
      </c>
      <c r="D310" s="1234" t="s">
        <v>2004</v>
      </c>
      <c r="E310" s="1235"/>
      <c r="F310" s="1235"/>
      <c r="G310" s="1235"/>
      <c r="H310" s="4"/>
      <c r="I310" s="4"/>
      <c r="J310" s="4"/>
      <c r="K310" s="4"/>
    </row>
    <row r="311" spans="1:11" ht="14.1" customHeight="1">
      <c r="A311" s="4"/>
      <c r="B311" s="4"/>
      <c r="C311" s="47" t="s">
        <v>15</v>
      </c>
      <c r="D311" s="1234" t="s">
        <v>1993</v>
      </c>
      <c r="E311" s="1235"/>
      <c r="F311" s="1235"/>
      <c r="G311" s="1235"/>
      <c r="H311" s="4"/>
      <c r="I311" s="4"/>
      <c r="J311" s="4"/>
      <c r="K311" s="4"/>
    </row>
    <row r="312" spans="1:11" ht="15" customHeight="1">
      <c r="A312" s="4"/>
      <c r="B312" s="4"/>
      <c r="C312" s="13"/>
      <c r="D312" s="40">
        <v>2021</v>
      </c>
      <c r="E312" s="40">
        <v>2022</v>
      </c>
      <c r="F312" s="40">
        <v>2023</v>
      </c>
      <c r="G312" s="40">
        <v>2024</v>
      </c>
      <c r="H312" s="4"/>
      <c r="I312" s="4"/>
      <c r="J312" s="4"/>
      <c r="K312" s="4"/>
    </row>
    <row r="313" spans="1:11" ht="15" customHeight="1">
      <c r="A313" s="4"/>
      <c r="B313" s="4"/>
      <c r="C313" s="12"/>
      <c r="D313" s="41" t="s">
        <v>7</v>
      </c>
      <c r="E313" s="41" t="s">
        <v>8</v>
      </c>
      <c r="F313" s="41" t="s">
        <v>8</v>
      </c>
      <c r="G313" s="41" t="s">
        <v>8</v>
      </c>
      <c r="H313" s="4"/>
      <c r="I313" s="4"/>
      <c r="J313" s="4"/>
      <c r="K313" s="4"/>
    </row>
    <row r="314" spans="1:11" ht="14.1" customHeight="1">
      <c r="A314" s="4"/>
      <c r="B314" s="4"/>
      <c r="C314" s="7" t="s">
        <v>16</v>
      </c>
      <c r="D314" s="39" t="s">
        <v>361</v>
      </c>
      <c r="E314" s="39" t="s">
        <v>411</v>
      </c>
      <c r="F314" s="39" t="s">
        <v>411</v>
      </c>
      <c r="G314" s="39" t="s">
        <v>385</v>
      </c>
      <c r="H314" s="4"/>
      <c r="I314" s="4"/>
      <c r="J314" s="4"/>
      <c r="K314" s="4"/>
    </row>
    <row r="315" spans="1:11" ht="14.1" customHeight="1">
      <c r="A315" s="4"/>
      <c r="B315" s="4"/>
      <c r="C315" s="7" t="s">
        <v>506</v>
      </c>
      <c r="D315" s="39" t="s">
        <v>385</v>
      </c>
      <c r="E315" s="39" t="s">
        <v>389</v>
      </c>
      <c r="F315" s="39" t="s">
        <v>444</v>
      </c>
      <c r="G315" s="39" t="s">
        <v>385</v>
      </c>
      <c r="H315" s="4"/>
      <c r="I315" s="4"/>
      <c r="J315" s="4"/>
      <c r="K315" s="4"/>
    </row>
    <row r="316" spans="1:11" ht="14.1" customHeight="1">
      <c r="A316" s="4"/>
      <c r="B316" s="4"/>
      <c r="C316" s="7" t="s">
        <v>504</v>
      </c>
      <c r="D316" s="39" t="s">
        <v>385</v>
      </c>
      <c r="E316" s="39" t="s">
        <v>389</v>
      </c>
      <c r="F316" s="39" t="s">
        <v>444</v>
      </c>
      <c r="G316" s="39" t="s">
        <v>385</v>
      </c>
      <c r="H316" s="4"/>
      <c r="I316" s="4"/>
      <c r="J316" s="4"/>
      <c r="K316" s="4"/>
    </row>
    <row r="317" spans="1:11" ht="14.1" customHeight="1">
      <c r="A317" s="4"/>
      <c r="B317" s="4"/>
      <c r="C317" s="7" t="s">
        <v>388</v>
      </c>
      <c r="D317" s="39" t="s">
        <v>361</v>
      </c>
      <c r="E317" s="39" t="s">
        <v>361</v>
      </c>
      <c r="F317" s="39" t="s">
        <v>385</v>
      </c>
      <c r="G317" s="39" t="s">
        <v>430</v>
      </c>
      <c r="H317" s="4"/>
      <c r="I317" s="4"/>
      <c r="J317" s="4"/>
      <c r="K317" s="4"/>
    </row>
    <row r="318" spans="1:11" ht="14.1" customHeight="1">
      <c r="A318" s="4"/>
      <c r="B318" s="4"/>
      <c r="C318" s="7" t="s">
        <v>387</v>
      </c>
      <c r="D318" s="39" t="s">
        <v>361</v>
      </c>
      <c r="E318" s="39" t="s">
        <v>361</v>
      </c>
      <c r="F318" s="39" t="s">
        <v>1007</v>
      </c>
      <c r="G318" s="39" t="s">
        <v>430</v>
      </c>
      <c r="H318" s="4"/>
      <c r="I318" s="4"/>
      <c r="J318" s="4"/>
      <c r="K318" s="4"/>
    </row>
    <row r="319" spans="1:11" ht="14.1" customHeight="1">
      <c r="A319" s="4"/>
      <c r="B319" s="4"/>
      <c r="C319" s="7" t="s">
        <v>22</v>
      </c>
      <c r="D319" s="39" t="s">
        <v>361</v>
      </c>
      <c r="E319" s="39" t="s">
        <v>361</v>
      </c>
      <c r="F319" s="39" t="s">
        <v>1007</v>
      </c>
      <c r="G319" s="39" t="s">
        <v>430</v>
      </c>
      <c r="H319" s="4"/>
      <c r="I319" s="4"/>
      <c r="J319" s="4"/>
      <c r="K319" s="4"/>
    </row>
    <row r="320" spans="1:11" ht="14.1" customHeight="1">
      <c r="A320" s="4"/>
      <c r="B320" s="4"/>
      <c r="C320" s="1236" t="s">
        <v>384</v>
      </c>
      <c r="D320" s="1237"/>
      <c r="E320" s="1237"/>
      <c r="F320" s="1237"/>
      <c r="G320" s="1237"/>
      <c r="H320" s="4"/>
      <c r="I320" s="4"/>
      <c r="J320" s="4"/>
      <c r="K320" s="4"/>
    </row>
    <row r="321" spans="1:11" ht="14.1" customHeight="1">
      <c r="A321" s="4"/>
      <c r="B321" s="4"/>
      <c r="C321" s="13"/>
      <c r="D321" s="40">
        <v>2021</v>
      </c>
      <c r="E321" s="40">
        <v>2022</v>
      </c>
      <c r="F321" s="40">
        <v>2023</v>
      </c>
      <c r="G321" s="40">
        <v>2024</v>
      </c>
      <c r="H321" s="4"/>
      <c r="I321" s="4"/>
      <c r="J321" s="4"/>
      <c r="K321" s="4"/>
    </row>
    <row r="322" spans="1:11" ht="14.1" customHeight="1">
      <c r="A322" s="4"/>
      <c r="B322" s="4"/>
      <c r="C322" s="12"/>
      <c r="D322" s="41" t="s">
        <v>7</v>
      </c>
      <c r="E322" s="41" t="s">
        <v>8</v>
      </c>
      <c r="F322" s="41" t="s">
        <v>8</v>
      </c>
      <c r="G322" s="41" t="s">
        <v>8</v>
      </c>
      <c r="H322" s="4"/>
      <c r="I322" s="4"/>
      <c r="J322" s="4"/>
      <c r="K322" s="4"/>
    </row>
    <row r="323" spans="1:11" ht="14.1" customHeight="1">
      <c r="A323" s="4"/>
      <c r="B323" s="4"/>
      <c r="C323" s="11" t="s">
        <v>381</v>
      </c>
      <c r="D323" s="42">
        <v>0</v>
      </c>
      <c r="E323" s="42">
        <v>0</v>
      </c>
      <c r="F323" s="42">
        <v>0</v>
      </c>
      <c r="G323" s="42">
        <v>0</v>
      </c>
      <c r="H323" s="4"/>
      <c r="I323" s="4"/>
      <c r="J323" s="4"/>
      <c r="K323" s="4"/>
    </row>
    <row r="324" spans="1:11" ht="14.1" customHeight="1">
      <c r="A324" s="4"/>
      <c r="B324" s="4"/>
      <c r="C324" s="11" t="s">
        <v>370</v>
      </c>
      <c r="D324" s="42">
        <v>0</v>
      </c>
      <c r="E324" s="42">
        <v>0</v>
      </c>
      <c r="F324" s="42">
        <v>0</v>
      </c>
      <c r="G324" s="42">
        <v>0</v>
      </c>
      <c r="H324" s="4"/>
      <c r="I324" s="4"/>
      <c r="J324" s="4"/>
      <c r="K324" s="4"/>
    </row>
    <row r="325" spans="1:11" ht="14.1" customHeight="1">
      <c r="A325" s="4"/>
      <c r="B325" s="4"/>
      <c r="C325" s="11" t="s">
        <v>374</v>
      </c>
      <c r="D325" s="42">
        <v>0</v>
      </c>
      <c r="E325" s="42">
        <v>0</v>
      </c>
      <c r="F325" s="42">
        <v>0</v>
      </c>
      <c r="G325" s="42">
        <v>0</v>
      </c>
      <c r="H325" s="4"/>
      <c r="I325" s="4"/>
      <c r="J325" s="4"/>
      <c r="K325" s="4"/>
    </row>
    <row r="326" spans="1:11" ht="14.1" customHeight="1">
      <c r="A326" s="4"/>
      <c r="B326" s="4"/>
      <c r="C326" s="11" t="s">
        <v>380</v>
      </c>
      <c r="D326" s="42">
        <v>0</v>
      </c>
      <c r="E326" s="42">
        <v>0</v>
      </c>
      <c r="F326" s="42">
        <v>0</v>
      </c>
      <c r="G326" s="42">
        <v>0</v>
      </c>
      <c r="H326" s="4"/>
      <c r="I326" s="4"/>
      <c r="J326" s="4"/>
      <c r="K326" s="4"/>
    </row>
    <row r="327" spans="1:11" ht="14.1" customHeight="1">
      <c r="A327" s="4"/>
      <c r="B327" s="4"/>
      <c r="C327" s="11" t="s">
        <v>370</v>
      </c>
      <c r="D327" s="42">
        <v>0</v>
      </c>
      <c r="E327" s="42">
        <v>0</v>
      </c>
      <c r="F327" s="42">
        <v>0</v>
      </c>
      <c r="G327" s="42">
        <v>0</v>
      </c>
      <c r="H327" s="4"/>
      <c r="I327" s="4"/>
      <c r="J327" s="4"/>
      <c r="K327" s="4"/>
    </row>
    <row r="328" spans="1:11" ht="14.1" customHeight="1">
      <c r="A328" s="4"/>
      <c r="B328" s="4"/>
      <c r="C328" s="11" t="s">
        <v>374</v>
      </c>
      <c r="D328" s="42">
        <v>0</v>
      </c>
      <c r="E328" s="42">
        <v>0</v>
      </c>
      <c r="F328" s="42">
        <v>0</v>
      </c>
      <c r="G328" s="42">
        <v>0</v>
      </c>
      <c r="H328" s="4"/>
      <c r="I328" s="4"/>
      <c r="J328" s="4"/>
      <c r="K328" s="4"/>
    </row>
    <row r="329" spans="1:11" ht="14.1" customHeight="1">
      <c r="A329" s="4"/>
      <c r="B329" s="4"/>
      <c r="C329" s="11" t="s">
        <v>379</v>
      </c>
      <c r="D329" s="42">
        <v>0</v>
      </c>
      <c r="E329" s="42">
        <v>0</v>
      </c>
      <c r="F329" s="42">
        <v>0</v>
      </c>
      <c r="G329" s="42">
        <v>0</v>
      </c>
      <c r="H329" s="4"/>
      <c r="I329" s="4"/>
      <c r="J329" s="4"/>
      <c r="K329" s="4"/>
    </row>
    <row r="330" spans="1:11" ht="14.1" customHeight="1">
      <c r="A330" s="4"/>
      <c r="B330" s="4"/>
      <c r="C330" s="11" t="s">
        <v>370</v>
      </c>
      <c r="D330" s="42">
        <v>0</v>
      </c>
      <c r="E330" s="42">
        <v>0</v>
      </c>
      <c r="F330" s="42">
        <v>0</v>
      </c>
      <c r="G330" s="42">
        <v>0</v>
      </c>
      <c r="H330" s="4"/>
      <c r="I330" s="4"/>
      <c r="J330" s="4"/>
      <c r="K330" s="4"/>
    </row>
    <row r="331" spans="1:11" ht="14.1" customHeight="1">
      <c r="A331" s="4"/>
      <c r="B331" s="4"/>
      <c r="C331" s="11" t="s">
        <v>374</v>
      </c>
      <c r="D331" s="42">
        <v>0</v>
      </c>
      <c r="E331" s="42">
        <v>0</v>
      </c>
      <c r="F331" s="42">
        <v>0</v>
      </c>
      <c r="G331" s="42">
        <v>0</v>
      </c>
      <c r="H331" s="4"/>
      <c r="I331" s="4"/>
      <c r="J331" s="4"/>
      <c r="K331" s="4"/>
    </row>
    <row r="332" spans="1:11" ht="14.1" customHeight="1">
      <c r="A332" s="4"/>
      <c r="B332" s="4"/>
      <c r="C332" s="11" t="s">
        <v>378</v>
      </c>
      <c r="D332" s="42">
        <v>0</v>
      </c>
      <c r="E332" s="42">
        <v>0</v>
      </c>
      <c r="F332" s="42">
        <v>0</v>
      </c>
      <c r="G332" s="42">
        <v>0</v>
      </c>
      <c r="H332" s="4"/>
      <c r="I332" s="4"/>
      <c r="J332" s="4"/>
      <c r="K332" s="4"/>
    </row>
    <row r="333" spans="1:11" ht="14.1" customHeight="1">
      <c r="A333" s="4"/>
      <c r="B333" s="4"/>
      <c r="C333" s="11" t="s">
        <v>370</v>
      </c>
      <c r="D333" s="42">
        <v>0</v>
      </c>
      <c r="E333" s="42">
        <v>0</v>
      </c>
      <c r="F333" s="42">
        <v>0</v>
      </c>
      <c r="G333" s="42">
        <v>0</v>
      </c>
      <c r="H333" s="4"/>
      <c r="I333" s="4"/>
      <c r="J333" s="4"/>
      <c r="K333" s="4"/>
    </row>
    <row r="334" spans="1:11" ht="14.1" customHeight="1">
      <c r="A334" s="4"/>
      <c r="B334" s="4"/>
      <c r="C334" s="11" t="s">
        <v>374</v>
      </c>
      <c r="D334" s="42">
        <v>0</v>
      </c>
      <c r="E334" s="42">
        <v>0</v>
      </c>
      <c r="F334" s="42">
        <v>0</v>
      </c>
      <c r="G334" s="42">
        <v>0</v>
      </c>
      <c r="H334" s="4"/>
      <c r="I334" s="4"/>
      <c r="J334" s="4"/>
      <c r="K334" s="4"/>
    </row>
    <row r="335" spans="1:11" ht="14.1" customHeight="1">
      <c r="A335" s="4"/>
      <c r="B335" s="4"/>
      <c r="C335" s="11" t="s">
        <v>383</v>
      </c>
      <c r="D335" s="42">
        <v>0</v>
      </c>
      <c r="E335" s="42">
        <v>0</v>
      </c>
      <c r="F335" s="42">
        <v>0</v>
      </c>
      <c r="G335" s="42">
        <v>0</v>
      </c>
      <c r="H335" s="4"/>
      <c r="I335" s="4"/>
      <c r="J335" s="4"/>
      <c r="K335" s="4"/>
    </row>
    <row r="336" spans="1:11" ht="14.1" customHeight="1">
      <c r="A336" s="4"/>
      <c r="B336" s="4"/>
      <c r="C336" s="11" t="s">
        <v>370</v>
      </c>
      <c r="D336" s="42">
        <v>0</v>
      </c>
      <c r="E336" s="42">
        <v>0</v>
      </c>
      <c r="F336" s="42">
        <v>0</v>
      </c>
      <c r="G336" s="42">
        <v>0</v>
      </c>
      <c r="H336" s="4"/>
      <c r="I336" s="4"/>
      <c r="J336" s="4"/>
      <c r="K336" s="4"/>
    </row>
    <row r="337" spans="1:11" ht="14.1" customHeight="1">
      <c r="A337" s="4"/>
      <c r="B337" s="4"/>
      <c r="C337" s="11" t="s">
        <v>374</v>
      </c>
      <c r="D337" s="42">
        <v>0</v>
      </c>
      <c r="E337" s="42">
        <v>0</v>
      </c>
      <c r="F337" s="42">
        <v>0</v>
      </c>
      <c r="G337" s="42">
        <v>0</v>
      </c>
      <c r="H337" s="4"/>
      <c r="I337" s="4"/>
      <c r="J337" s="4"/>
      <c r="K337" s="4"/>
    </row>
    <row r="338" spans="1:11" ht="14.1" customHeight="1">
      <c r="A338" s="4"/>
      <c r="B338" s="4"/>
      <c r="C338" s="11" t="s">
        <v>376</v>
      </c>
      <c r="D338" s="42">
        <v>0</v>
      </c>
      <c r="E338" s="42">
        <v>0</v>
      </c>
      <c r="F338" s="42">
        <v>0</v>
      </c>
      <c r="G338" s="42">
        <v>0</v>
      </c>
      <c r="H338" s="4"/>
      <c r="I338" s="4"/>
      <c r="J338" s="4"/>
      <c r="K338" s="4"/>
    </row>
    <row r="339" spans="1:11" ht="14.1" customHeight="1">
      <c r="A339" s="4"/>
      <c r="B339" s="4"/>
      <c r="C339" s="11" t="s">
        <v>370</v>
      </c>
      <c r="D339" s="42">
        <v>0</v>
      </c>
      <c r="E339" s="42">
        <v>0</v>
      </c>
      <c r="F339" s="42">
        <v>0</v>
      </c>
      <c r="G339" s="42">
        <v>0</v>
      </c>
      <c r="H339" s="4"/>
      <c r="I339" s="4"/>
      <c r="J339" s="4"/>
      <c r="K339" s="4"/>
    </row>
    <row r="340" spans="1:11" ht="14.1" customHeight="1">
      <c r="A340" s="4"/>
      <c r="B340" s="4"/>
      <c r="C340" s="11" t="s">
        <v>374</v>
      </c>
      <c r="D340" s="42">
        <v>0</v>
      </c>
      <c r="E340" s="42">
        <v>0</v>
      </c>
      <c r="F340" s="42">
        <v>0</v>
      </c>
      <c r="G340" s="42">
        <v>0</v>
      </c>
      <c r="H340" s="4"/>
      <c r="I340" s="4"/>
      <c r="J340" s="4"/>
      <c r="K340" s="4"/>
    </row>
    <row r="341" spans="1:11" ht="14.1" customHeight="1">
      <c r="A341" s="4"/>
      <c r="B341" s="4"/>
      <c r="C341" s="11" t="s">
        <v>375</v>
      </c>
      <c r="D341" s="42">
        <v>0</v>
      </c>
      <c r="E341" s="42">
        <v>0</v>
      </c>
      <c r="F341" s="42">
        <v>0</v>
      </c>
      <c r="G341" s="42">
        <v>0</v>
      </c>
      <c r="H341" s="4"/>
      <c r="I341" s="4"/>
      <c r="J341" s="4"/>
      <c r="K341" s="4"/>
    </row>
    <row r="342" spans="1:11" ht="14.1" customHeight="1">
      <c r="A342" s="4"/>
      <c r="B342" s="4"/>
      <c r="C342" s="11" t="s">
        <v>370</v>
      </c>
      <c r="D342" s="42">
        <v>0</v>
      </c>
      <c r="E342" s="42">
        <v>0</v>
      </c>
      <c r="F342" s="42">
        <v>0</v>
      </c>
      <c r="G342" s="42">
        <v>0</v>
      </c>
      <c r="H342" s="4"/>
      <c r="I342" s="4"/>
      <c r="J342" s="4"/>
      <c r="K342" s="4"/>
    </row>
    <row r="343" spans="1:11" ht="14.1" customHeight="1">
      <c r="A343" s="4"/>
      <c r="B343" s="4"/>
      <c r="C343" s="11" t="s">
        <v>374</v>
      </c>
      <c r="D343" s="42">
        <v>0</v>
      </c>
      <c r="E343" s="42">
        <v>0</v>
      </c>
      <c r="F343" s="42">
        <v>0</v>
      </c>
      <c r="G343" s="42">
        <v>0</v>
      </c>
      <c r="H343" s="4"/>
      <c r="I343" s="4"/>
      <c r="J343" s="4"/>
      <c r="K343" s="4"/>
    </row>
    <row r="344" spans="1:11" ht="14.1" customHeight="1">
      <c r="A344" s="4"/>
      <c r="B344" s="4"/>
      <c r="C344" s="11" t="s">
        <v>373</v>
      </c>
      <c r="D344" s="42">
        <v>0</v>
      </c>
      <c r="E344" s="42">
        <v>0</v>
      </c>
      <c r="F344" s="42">
        <v>0</v>
      </c>
      <c r="G344" s="42">
        <v>0</v>
      </c>
      <c r="H344" s="4"/>
      <c r="I344" s="4"/>
      <c r="J344" s="4"/>
      <c r="K344" s="4"/>
    </row>
    <row r="345" spans="1:11" ht="14.1" customHeight="1">
      <c r="A345" s="4"/>
      <c r="B345" s="4"/>
      <c r="C345" s="11" t="s">
        <v>370</v>
      </c>
      <c r="D345" s="42">
        <v>0</v>
      </c>
      <c r="E345" s="42">
        <v>0</v>
      </c>
      <c r="F345" s="42">
        <v>0</v>
      </c>
      <c r="G345" s="42">
        <v>0</v>
      </c>
      <c r="H345" s="4"/>
      <c r="I345" s="4"/>
      <c r="J345" s="4"/>
      <c r="K345" s="4"/>
    </row>
    <row r="346" spans="1:11" ht="14.1" customHeight="1">
      <c r="A346" s="4"/>
      <c r="B346" s="4"/>
      <c r="C346" s="11" t="s">
        <v>369</v>
      </c>
      <c r="D346" s="42">
        <v>0</v>
      </c>
      <c r="E346" s="42">
        <v>0</v>
      </c>
      <c r="F346" s="42">
        <v>0</v>
      </c>
      <c r="G346" s="42">
        <v>0</v>
      </c>
      <c r="H346" s="4"/>
      <c r="I346" s="4"/>
      <c r="J346" s="4"/>
      <c r="K346" s="4"/>
    </row>
    <row r="347" spans="1:11" ht="14.1" customHeight="1">
      <c r="A347" s="4"/>
      <c r="B347" s="4"/>
      <c r="C347" s="11" t="s">
        <v>368</v>
      </c>
      <c r="D347" s="42">
        <v>0</v>
      </c>
      <c r="E347" s="42">
        <v>0</v>
      </c>
      <c r="F347" s="42">
        <v>0</v>
      </c>
      <c r="G347" s="42">
        <v>0</v>
      </c>
      <c r="H347" s="4"/>
      <c r="I347" s="4"/>
      <c r="J347" s="4"/>
      <c r="K347" s="4"/>
    </row>
    <row r="348" spans="1:11" ht="14.1" customHeight="1">
      <c r="A348" s="4"/>
      <c r="B348" s="4"/>
      <c r="C348" s="11" t="s">
        <v>367</v>
      </c>
      <c r="D348" s="42">
        <v>0</v>
      </c>
      <c r="E348" s="42">
        <v>0</v>
      </c>
      <c r="F348" s="42">
        <v>0</v>
      </c>
      <c r="G348" s="42">
        <v>0</v>
      </c>
      <c r="H348" s="4"/>
      <c r="I348" s="4"/>
      <c r="J348" s="4"/>
      <c r="K348" s="4"/>
    </row>
    <row r="349" spans="1:11" ht="14.1" customHeight="1">
      <c r="A349" s="4"/>
      <c r="B349" s="4"/>
      <c r="C349" s="11" t="s">
        <v>366</v>
      </c>
      <c r="D349" s="42">
        <v>0</v>
      </c>
      <c r="E349" s="42">
        <v>0</v>
      </c>
      <c r="F349" s="42">
        <v>0</v>
      </c>
      <c r="G349" s="42">
        <v>0</v>
      </c>
      <c r="H349" s="4"/>
      <c r="I349" s="4"/>
      <c r="J349" s="4"/>
      <c r="K349" s="4"/>
    </row>
    <row r="350" spans="1:11" ht="14.1" customHeight="1">
      <c r="A350" s="4"/>
      <c r="B350" s="4"/>
      <c r="C350" s="11" t="s">
        <v>372</v>
      </c>
      <c r="D350" s="42">
        <v>0</v>
      </c>
      <c r="E350" s="42">
        <v>200000</v>
      </c>
      <c r="F350" s="42">
        <v>100000</v>
      </c>
      <c r="G350" s="42">
        <v>0</v>
      </c>
      <c r="H350" s="4"/>
      <c r="I350" s="4"/>
      <c r="J350" s="4"/>
      <c r="K350" s="4"/>
    </row>
    <row r="351" spans="1:11" ht="14.1" customHeight="1">
      <c r="A351" s="4"/>
      <c r="B351" s="4"/>
      <c r="C351" s="11" t="s">
        <v>370</v>
      </c>
      <c r="D351" s="42">
        <v>0</v>
      </c>
      <c r="E351" s="42">
        <v>200000</v>
      </c>
      <c r="F351" s="42">
        <v>100000</v>
      </c>
      <c r="G351" s="42">
        <v>0</v>
      </c>
      <c r="H351" s="4"/>
      <c r="I351" s="4"/>
      <c r="J351" s="4"/>
      <c r="K351" s="4"/>
    </row>
    <row r="352" spans="1:11" ht="14.1" customHeight="1">
      <c r="A352" s="4"/>
      <c r="B352" s="4"/>
      <c r="C352" s="11" t="s">
        <v>369</v>
      </c>
      <c r="D352" s="42">
        <v>0</v>
      </c>
      <c r="E352" s="42">
        <v>0</v>
      </c>
      <c r="F352" s="42">
        <v>0</v>
      </c>
      <c r="G352" s="42">
        <v>0</v>
      </c>
      <c r="H352" s="4"/>
      <c r="I352" s="4"/>
      <c r="J352" s="4"/>
      <c r="K352" s="4"/>
    </row>
    <row r="353" spans="1:11" ht="14.1" customHeight="1">
      <c r="A353" s="4"/>
      <c r="B353" s="4"/>
      <c r="C353" s="11" t="s">
        <v>368</v>
      </c>
      <c r="D353" s="42">
        <v>0</v>
      </c>
      <c r="E353" s="42">
        <v>0</v>
      </c>
      <c r="F353" s="42">
        <v>0</v>
      </c>
      <c r="G353" s="42">
        <v>0</v>
      </c>
      <c r="H353" s="4"/>
      <c r="I353" s="4"/>
      <c r="J353" s="4"/>
      <c r="K353" s="4"/>
    </row>
    <row r="354" spans="1:11" ht="14.1" customHeight="1">
      <c r="A354" s="4"/>
      <c r="B354" s="4"/>
      <c r="C354" s="11" t="s">
        <v>367</v>
      </c>
      <c r="D354" s="42">
        <v>0</v>
      </c>
      <c r="E354" s="42">
        <v>0</v>
      </c>
      <c r="F354" s="42">
        <v>0</v>
      </c>
      <c r="G354" s="42">
        <v>0</v>
      </c>
      <c r="H354" s="4"/>
      <c r="I354" s="4"/>
      <c r="J354" s="4"/>
      <c r="K354" s="4"/>
    </row>
    <row r="355" spans="1:11" ht="14.1" customHeight="1">
      <c r="A355" s="4"/>
      <c r="B355" s="4"/>
      <c r="C355" s="11" t="s">
        <v>366</v>
      </c>
      <c r="D355" s="42">
        <v>0</v>
      </c>
      <c r="E355" s="42">
        <v>0</v>
      </c>
      <c r="F355" s="42">
        <v>0</v>
      </c>
      <c r="G355" s="42">
        <v>0</v>
      </c>
      <c r="H355" s="4"/>
      <c r="I355" s="4"/>
      <c r="J355" s="4"/>
      <c r="K355" s="4"/>
    </row>
    <row r="356" spans="1:11" ht="14.1" customHeight="1">
      <c r="A356" s="4"/>
      <c r="B356" s="4"/>
      <c r="C356" s="11" t="s">
        <v>371</v>
      </c>
      <c r="D356" s="42">
        <v>0</v>
      </c>
      <c r="E356" s="42">
        <v>0</v>
      </c>
      <c r="F356" s="42">
        <v>0</v>
      </c>
      <c r="G356" s="42">
        <v>0</v>
      </c>
      <c r="H356" s="4"/>
      <c r="I356" s="4"/>
      <c r="J356" s="4"/>
      <c r="K356" s="4"/>
    </row>
    <row r="357" spans="1:11" ht="14.1" customHeight="1">
      <c r="A357" s="4"/>
      <c r="B357" s="4"/>
      <c r="C357" s="11" t="s">
        <v>370</v>
      </c>
      <c r="D357" s="42">
        <v>0</v>
      </c>
      <c r="E357" s="42">
        <v>0</v>
      </c>
      <c r="F357" s="42">
        <v>0</v>
      </c>
      <c r="G357" s="42">
        <v>0</v>
      </c>
      <c r="H357" s="4"/>
      <c r="I357" s="4"/>
      <c r="J357" s="4"/>
      <c r="K357" s="4"/>
    </row>
    <row r="358" spans="1:11" ht="14.1" customHeight="1">
      <c r="A358" s="4"/>
      <c r="B358" s="4"/>
      <c r="C358" s="11" t="s">
        <v>369</v>
      </c>
      <c r="D358" s="42">
        <v>0</v>
      </c>
      <c r="E358" s="42">
        <v>0</v>
      </c>
      <c r="F358" s="42">
        <v>0</v>
      </c>
      <c r="G358" s="42">
        <v>0</v>
      </c>
      <c r="H358" s="4"/>
      <c r="I358" s="4"/>
      <c r="J358" s="4"/>
      <c r="K358" s="4"/>
    </row>
    <row r="359" spans="1:11" ht="14.1" customHeight="1">
      <c r="A359" s="4"/>
      <c r="B359" s="4"/>
      <c r="C359" s="11" t="s">
        <v>368</v>
      </c>
      <c r="D359" s="42">
        <v>0</v>
      </c>
      <c r="E359" s="42">
        <v>0</v>
      </c>
      <c r="F359" s="42">
        <v>0</v>
      </c>
      <c r="G359" s="42">
        <v>0</v>
      </c>
      <c r="H359" s="4"/>
      <c r="I359" s="4"/>
      <c r="J359" s="4"/>
      <c r="K359" s="4"/>
    </row>
    <row r="360" spans="1:11" ht="14.1" customHeight="1">
      <c r="A360" s="4"/>
      <c r="B360" s="4"/>
      <c r="C360" s="11" t="s">
        <v>367</v>
      </c>
      <c r="D360" s="42">
        <v>0</v>
      </c>
      <c r="E360" s="42">
        <v>0</v>
      </c>
      <c r="F360" s="42">
        <v>0</v>
      </c>
      <c r="G360" s="42">
        <v>0</v>
      </c>
      <c r="H360" s="4"/>
      <c r="I360" s="4"/>
      <c r="J360" s="4"/>
      <c r="K360" s="4"/>
    </row>
    <row r="361" spans="1:11" ht="14.1" customHeight="1">
      <c r="A361" s="4"/>
      <c r="B361" s="4"/>
      <c r="C361" s="11" t="s">
        <v>366</v>
      </c>
      <c r="D361" s="42">
        <v>0</v>
      </c>
      <c r="E361" s="42">
        <v>0</v>
      </c>
      <c r="F361" s="42">
        <v>0</v>
      </c>
      <c r="G361" s="42">
        <v>0</v>
      </c>
      <c r="H361" s="4"/>
      <c r="I361" s="4"/>
      <c r="J361" s="4"/>
      <c r="K361" s="4"/>
    </row>
    <row r="362" spans="1:11" ht="14.1" customHeight="1">
      <c r="A362" s="4"/>
      <c r="B362" s="4"/>
      <c r="C362" s="11" t="s">
        <v>365</v>
      </c>
      <c r="D362" s="42">
        <v>0</v>
      </c>
      <c r="E362" s="42">
        <v>0</v>
      </c>
      <c r="F362" s="42">
        <v>0</v>
      </c>
      <c r="G362" s="42">
        <v>0</v>
      </c>
      <c r="H362" s="4"/>
      <c r="I362" s="4"/>
      <c r="J362" s="4"/>
      <c r="K362" s="4"/>
    </row>
    <row r="363" spans="1:11" ht="14.1" customHeight="1">
      <c r="A363" s="4"/>
      <c r="B363" s="4"/>
      <c r="C363" s="11" t="s">
        <v>364</v>
      </c>
      <c r="D363" s="42">
        <v>0</v>
      </c>
      <c r="E363" s="42">
        <v>0</v>
      </c>
      <c r="F363" s="42">
        <v>0</v>
      </c>
      <c r="G363" s="42">
        <v>0</v>
      </c>
      <c r="H363" s="4"/>
      <c r="I363" s="4"/>
      <c r="J363" s="4"/>
      <c r="K363" s="4"/>
    </row>
    <row r="364" spans="1:11" ht="14.1" customHeight="1">
      <c r="A364" s="4"/>
      <c r="B364" s="4"/>
      <c r="C364" s="10" t="s">
        <v>147</v>
      </c>
      <c r="D364" s="42">
        <v>0</v>
      </c>
      <c r="E364" s="42">
        <v>200000</v>
      </c>
      <c r="F364" s="42">
        <v>100000</v>
      </c>
      <c r="G364" s="42">
        <v>0</v>
      </c>
      <c r="H364" s="4"/>
      <c r="I364" s="4"/>
      <c r="J364" s="4"/>
      <c r="K364" s="4"/>
    </row>
    <row r="365" spans="1:11" ht="14.1" customHeight="1">
      <c r="A365" s="4"/>
      <c r="B365" s="4"/>
      <c r="C365" s="36" t="s">
        <v>2005</v>
      </c>
      <c r="D365" s="1222" t="s">
        <v>2006</v>
      </c>
      <c r="E365" s="1223"/>
      <c r="F365" s="1223"/>
      <c r="G365" s="1223"/>
      <c r="H365" s="4"/>
      <c r="I365" s="4"/>
      <c r="J365" s="4"/>
      <c r="K365" s="4"/>
    </row>
    <row r="366" spans="1:11" ht="14.1" customHeight="1">
      <c r="A366" s="4"/>
      <c r="B366" s="4"/>
      <c r="C366" s="14" t="s">
        <v>393</v>
      </c>
      <c r="D366" s="1232" t="s">
        <v>2007</v>
      </c>
      <c r="E366" s="1233"/>
      <c r="F366" s="1233"/>
      <c r="G366" s="1233"/>
      <c r="H366" s="4"/>
      <c r="I366" s="4"/>
      <c r="J366" s="4"/>
      <c r="K366" s="4"/>
    </row>
    <row r="367" spans="1:11" ht="14.1" customHeight="1">
      <c r="A367" s="4"/>
      <c r="B367" s="4"/>
      <c r="C367" s="47" t="s">
        <v>392</v>
      </c>
      <c r="D367" s="1234" t="s">
        <v>2008</v>
      </c>
      <c r="E367" s="1235"/>
      <c r="F367" s="1235"/>
      <c r="G367" s="1235"/>
      <c r="H367" s="4"/>
      <c r="I367" s="4"/>
      <c r="J367" s="4"/>
      <c r="K367" s="4"/>
    </row>
    <row r="368" spans="1:11" ht="14.1" customHeight="1">
      <c r="A368" s="4"/>
      <c r="B368" s="4"/>
      <c r="C368" s="47" t="s">
        <v>15</v>
      </c>
      <c r="D368" s="1234" t="s">
        <v>2009</v>
      </c>
      <c r="E368" s="1235"/>
      <c r="F368" s="1235"/>
      <c r="G368" s="1235"/>
      <c r="H368" s="4"/>
      <c r="I368" s="4"/>
      <c r="J368" s="4"/>
      <c r="K368" s="4"/>
    </row>
    <row r="369" spans="1:11" ht="15" customHeight="1">
      <c r="A369" s="4"/>
      <c r="B369" s="4"/>
      <c r="C369" s="13"/>
      <c r="D369" s="40">
        <v>2021</v>
      </c>
      <c r="E369" s="40">
        <v>2022</v>
      </c>
      <c r="F369" s="40">
        <v>2023</v>
      </c>
      <c r="G369" s="40">
        <v>2024</v>
      </c>
      <c r="H369" s="4"/>
      <c r="I369" s="4"/>
      <c r="J369" s="4"/>
      <c r="K369" s="4"/>
    </row>
    <row r="370" spans="1:11" ht="15" customHeight="1">
      <c r="A370" s="4"/>
      <c r="B370" s="4"/>
      <c r="C370" s="12"/>
      <c r="D370" s="41" t="s">
        <v>7</v>
      </c>
      <c r="E370" s="41" t="s">
        <v>8</v>
      </c>
      <c r="F370" s="41" t="s">
        <v>8</v>
      </c>
      <c r="G370" s="41" t="s">
        <v>8</v>
      </c>
      <c r="H370" s="4"/>
      <c r="I370" s="4"/>
      <c r="J370" s="4"/>
      <c r="K370" s="4"/>
    </row>
    <row r="371" spans="1:11" ht="14.1" customHeight="1">
      <c r="A371" s="4"/>
      <c r="B371" s="4"/>
      <c r="C371" s="7" t="s">
        <v>16</v>
      </c>
      <c r="D371" s="39" t="s">
        <v>932</v>
      </c>
      <c r="E371" s="39" t="s">
        <v>411</v>
      </c>
      <c r="F371" s="39" t="s">
        <v>411</v>
      </c>
      <c r="G371" s="39" t="s">
        <v>411</v>
      </c>
      <c r="H371" s="4"/>
      <c r="I371" s="4"/>
      <c r="J371" s="4"/>
      <c r="K371" s="4"/>
    </row>
    <row r="372" spans="1:11" ht="14.1" customHeight="1">
      <c r="A372" s="4"/>
      <c r="B372" s="4"/>
      <c r="C372" s="7" t="s">
        <v>506</v>
      </c>
      <c r="D372" s="39" t="s">
        <v>2010</v>
      </c>
      <c r="E372" s="39" t="s">
        <v>2011</v>
      </c>
      <c r="F372" s="39" t="s">
        <v>2012</v>
      </c>
      <c r="G372" s="39" t="s">
        <v>2012</v>
      </c>
      <c r="H372" s="4"/>
      <c r="I372" s="4"/>
      <c r="J372" s="4"/>
      <c r="K372" s="4"/>
    </row>
    <row r="373" spans="1:11" ht="14.1" customHeight="1">
      <c r="A373" s="4"/>
      <c r="B373" s="4"/>
      <c r="C373" s="7" t="s">
        <v>504</v>
      </c>
      <c r="D373" s="39" t="s">
        <v>2013</v>
      </c>
      <c r="E373" s="39" t="s">
        <v>2011</v>
      </c>
      <c r="F373" s="39" t="s">
        <v>2012</v>
      </c>
      <c r="G373" s="39" t="s">
        <v>2012</v>
      </c>
      <c r="H373" s="4"/>
      <c r="I373" s="4"/>
      <c r="J373" s="4"/>
      <c r="K373" s="4"/>
    </row>
    <row r="374" spans="1:11" ht="14.1" customHeight="1">
      <c r="A374" s="4"/>
      <c r="B374" s="4"/>
      <c r="C374" s="7" t="s">
        <v>388</v>
      </c>
      <c r="D374" s="39" t="s">
        <v>361</v>
      </c>
      <c r="E374" s="39" t="s">
        <v>2014</v>
      </c>
      <c r="F374" s="39" t="s">
        <v>385</v>
      </c>
      <c r="G374" s="39" t="s">
        <v>385</v>
      </c>
      <c r="H374" s="4"/>
      <c r="I374" s="4"/>
      <c r="J374" s="4"/>
      <c r="K374" s="4"/>
    </row>
    <row r="375" spans="1:11" ht="14.1" customHeight="1">
      <c r="A375" s="4"/>
      <c r="B375" s="4"/>
      <c r="C375" s="7" t="s">
        <v>387</v>
      </c>
      <c r="D375" s="39" t="s">
        <v>361</v>
      </c>
      <c r="E375" s="39" t="s">
        <v>2015</v>
      </c>
      <c r="F375" s="39" t="s">
        <v>2016</v>
      </c>
      <c r="G375" s="39" t="s">
        <v>385</v>
      </c>
      <c r="H375" s="4"/>
      <c r="I375" s="4"/>
      <c r="J375" s="4"/>
      <c r="K375" s="4"/>
    </row>
    <row r="376" spans="1:11" ht="14.1" customHeight="1">
      <c r="A376" s="4"/>
      <c r="B376" s="4"/>
      <c r="C376" s="7" t="s">
        <v>22</v>
      </c>
      <c r="D376" s="39" t="s">
        <v>361</v>
      </c>
      <c r="E376" s="39" t="s">
        <v>2017</v>
      </c>
      <c r="F376" s="39" t="s">
        <v>2016</v>
      </c>
      <c r="G376" s="39" t="s">
        <v>385</v>
      </c>
      <c r="H376" s="4"/>
      <c r="I376" s="4"/>
      <c r="J376" s="4"/>
      <c r="K376" s="4"/>
    </row>
    <row r="377" spans="1:11" ht="14.1" customHeight="1">
      <c r="A377" s="4"/>
      <c r="B377" s="4"/>
      <c r="C377" s="1236" t="s">
        <v>384</v>
      </c>
      <c r="D377" s="1237"/>
      <c r="E377" s="1237"/>
      <c r="F377" s="1237"/>
      <c r="G377" s="1237"/>
      <c r="H377" s="4"/>
      <c r="I377" s="4"/>
      <c r="J377" s="4"/>
      <c r="K377" s="4"/>
    </row>
    <row r="378" spans="1:11" ht="14.1" customHeight="1">
      <c r="A378" s="4"/>
      <c r="B378" s="4"/>
      <c r="C378" s="13"/>
      <c r="D378" s="40">
        <v>2021</v>
      </c>
      <c r="E378" s="40">
        <v>2022</v>
      </c>
      <c r="F378" s="40">
        <v>2023</v>
      </c>
      <c r="G378" s="40">
        <v>2024</v>
      </c>
      <c r="H378" s="4"/>
      <c r="I378" s="4"/>
      <c r="J378" s="4"/>
      <c r="K378" s="4"/>
    </row>
    <row r="379" spans="1:11" ht="14.1" customHeight="1">
      <c r="A379" s="4"/>
      <c r="B379" s="4"/>
      <c r="C379" s="12"/>
      <c r="D379" s="41" t="s">
        <v>7</v>
      </c>
      <c r="E379" s="41" t="s">
        <v>8</v>
      </c>
      <c r="F379" s="41" t="s">
        <v>8</v>
      </c>
      <c r="G379" s="41" t="s">
        <v>8</v>
      </c>
      <c r="H379" s="4"/>
      <c r="I379" s="4"/>
      <c r="J379" s="4"/>
      <c r="K379" s="4"/>
    </row>
    <row r="380" spans="1:11" ht="14.1" customHeight="1">
      <c r="A380" s="4"/>
      <c r="B380" s="4"/>
      <c r="C380" s="11" t="s">
        <v>381</v>
      </c>
      <c r="D380" s="42">
        <v>0</v>
      </c>
      <c r="E380" s="42">
        <v>0</v>
      </c>
      <c r="F380" s="42">
        <v>0</v>
      </c>
      <c r="G380" s="42">
        <v>0</v>
      </c>
      <c r="H380" s="4"/>
      <c r="I380" s="4"/>
      <c r="J380" s="4"/>
      <c r="K380" s="4"/>
    </row>
    <row r="381" spans="1:11" ht="14.1" customHeight="1">
      <c r="A381" s="4"/>
      <c r="B381" s="4"/>
      <c r="C381" s="11" t="s">
        <v>370</v>
      </c>
      <c r="D381" s="42">
        <v>0</v>
      </c>
      <c r="E381" s="42">
        <v>0</v>
      </c>
      <c r="F381" s="42">
        <v>0</v>
      </c>
      <c r="G381" s="42">
        <v>0</v>
      </c>
      <c r="H381" s="4"/>
      <c r="I381" s="4"/>
      <c r="J381" s="4"/>
      <c r="K381" s="4"/>
    </row>
    <row r="382" spans="1:11" ht="14.1" customHeight="1">
      <c r="A382" s="4"/>
      <c r="B382" s="4"/>
      <c r="C382" s="11" t="s">
        <v>374</v>
      </c>
      <c r="D382" s="42">
        <v>0</v>
      </c>
      <c r="E382" s="42">
        <v>0</v>
      </c>
      <c r="F382" s="42">
        <v>0</v>
      </c>
      <c r="G382" s="42">
        <v>0</v>
      </c>
      <c r="H382" s="4"/>
      <c r="I382" s="4"/>
      <c r="J382" s="4"/>
      <c r="K382" s="4"/>
    </row>
    <row r="383" spans="1:11" ht="14.1" customHeight="1">
      <c r="A383" s="4"/>
      <c r="B383" s="4"/>
      <c r="C383" s="11" t="s">
        <v>380</v>
      </c>
      <c r="D383" s="42">
        <v>0</v>
      </c>
      <c r="E383" s="42">
        <v>0</v>
      </c>
      <c r="F383" s="42">
        <v>0</v>
      </c>
      <c r="G383" s="42">
        <v>0</v>
      </c>
      <c r="H383" s="4"/>
      <c r="I383" s="4"/>
      <c r="J383" s="4"/>
      <c r="K383" s="4"/>
    </row>
    <row r="384" spans="1:11" ht="14.1" customHeight="1">
      <c r="A384" s="4"/>
      <c r="B384" s="4"/>
      <c r="C384" s="11" t="s">
        <v>370</v>
      </c>
      <c r="D384" s="42">
        <v>0</v>
      </c>
      <c r="E384" s="42">
        <v>0</v>
      </c>
      <c r="F384" s="42">
        <v>0</v>
      </c>
      <c r="G384" s="42">
        <v>0</v>
      </c>
      <c r="H384" s="4"/>
      <c r="I384" s="4"/>
      <c r="J384" s="4"/>
      <c r="K384" s="4"/>
    </row>
    <row r="385" spans="1:11" ht="14.1" customHeight="1">
      <c r="A385" s="4"/>
      <c r="B385" s="4"/>
      <c r="C385" s="11" t="s">
        <v>374</v>
      </c>
      <c r="D385" s="42">
        <v>0</v>
      </c>
      <c r="E385" s="42">
        <v>0</v>
      </c>
      <c r="F385" s="42">
        <v>0</v>
      </c>
      <c r="G385" s="42">
        <v>0</v>
      </c>
      <c r="H385" s="4"/>
      <c r="I385" s="4"/>
      <c r="J385" s="4"/>
      <c r="K385" s="4"/>
    </row>
    <row r="386" spans="1:11" ht="14.1" customHeight="1">
      <c r="A386" s="4"/>
      <c r="B386" s="4"/>
      <c r="C386" s="11" t="s">
        <v>379</v>
      </c>
      <c r="D386" s="42">
        <v>0</v>
      </c>
      <c r="E386" s="42">
        <v>0</v>
      </c>
      <c r="F386" s="42">
        <v>0</v>
      </c>
      <c r="G386" s="42">
        <v>0</v>
      </c>
      <c r="H386" s="4"/>
      <c r="I386" s="4"/>
      <c r="J386" s="4"/>
      <c r="K386" s="4"/>
    </row>
    <row r="387" spans="1:11" ht="14.1" customHeight="1">
      <c r="A387" s="4"/>
      <c r="B387" s="4"/>
      <c r="C387" s="11" t="s">
        <v>370</v>
      </c>
      <c r="D387" s="42">
        <v>0</v>
      </c>
      <c r="E387" s="42">
        <v>0</v>
      </c>
      <c r="F387" s="42">
        <v>0</v>
      </c>
      <c r="G387" s="42">
        <v>0</v>
      </c>
      <c r="H387" s="4"/>
      <c r="I387" s="4"/>
      <c r="J387" s="4"/>
      <c r="K387" s="4"/>
    </row>
    <row r="388" spans="1:11" ht="14.1" customHeight="1">
      <c r="A388" s="4"/>
      <c r="B388" s="4"/>
      <c r="C388" s="11" t="s">
        <v>374</v>
      </c>
      <c r="D388" s="42">
        <v>0</v>
      </c>
      <c r="E388" s="42">
        <v>0</v>
      </c>
      <c r="F388" s="42">
        <v>0</v>
      </c>
      <c r="G388" s="42">
        <v>0</v>
      </c>
      <c r="H388" s="4"/>
      <c r="I388" s="4"/>
      <c r="J388" s="4"/>
      <c r="K388" s="4"/>
    </row>
    <row r="389" spans="1:11" ht="14.1" customHeight="1">
      <c r="A389" s="4"/>
      <c r="B389" s="4"/>
      <c r="C389" s="11" t="s">
        <v>378</v>
      </c>
      <c r="D389" s="42">
        <v>0</v>
      </c>
      <c r="E389" s="42">
        <v>0</v>
      </c>
      <c r="F389" s="42">
        <v>0</v>
      </c>
      <c r="G389" s="42">
        <v>0</v>
      </c>
      <c r="H389" s="4"/>
      <c r="I389" s="4"/>
      <c r="J389" s="4"/>
      <c r="K389" s="4"/>
    </row>
    <row r="390" spans="1:11" ht="14.1" customHeight="1">
      <c r="A390" s="4"/>
      <c r="B390" s="4"/>
      <c r="C390" s="11" t="s">
        <v>370</v>
      </c>
      <c r="D390" s="42">
        <v>0</v>
      </c>
      <c r="E390" s="42">
        <v>0</v>
      </c>
      <c r="F390" s="42">
        <v>0</v>
      </c>
      <c r="G390" s="42">
        <v>0</v>
      </c>
      <c r="H390" s="4"/>
      <c r="I390" s="4"/>
      <c r="J390" s="4"/>
      <c r="K390" s="4"/>
    </row>
    <row r="391" spans="1:11" ht="14.1" customHeight="1">
      <c r="A391" s="4"/>
      <c r="B391" s="4"/>
      <c r="C391" s="11" t="s">
        <v>374</v>
      </c>
      <c r="D391" s="42">
        <v>0</v>
      </c>
      <c r="E391" s="42">
        <v>0</v>
      </c>
      <c r="F391" s="42">
        <v>0</v>
      </c>
      <c r="G391" s="42">
        <v>0</v>
      </c>
      <c r="H391" s="4"/>
      <c r="I391" s="4"/>
      <c r="J391" s="4"/>
      <c r="K391" s="4"/>
    </row>
    <row r="392" spans="1:11" ht="14.1" customHeight="1">
      <c r="A392" s="4"/>
      <c r="B392" s="4"/>
      <c r="C392" s="11" t="s">
        <v>383</v>
      </c>
      <c r="D392" s="42">
        <v>0</v>
      </c>
      <c r="E392" s="42">
        <v>0</v>
      </c>
      <c r="F392" s="42">
        <v>0</v>
      </c>
      <c r="G392" s="42">
        <v>0</v>
      </c>
      <c r="H392" s="4"/>
      <c r="I392" s="4"/>
      <c r="J392" s="4"/>
      <c r="K392" s="4"/>
    </row>
    <row r="393" spans="1:11" ht="14.1" customHeight="1">
      <c r="A393" s="4"/>
      <c r="B393" s="4"/>
      <c r="C393" s="11" t="s">
        <v>370</v>
      </c>
      <c r="D393" s="42">
        <v>0</v>
      </c>
      <c r="E393" s="42">
        <v>0</v>
      </c>
      <c r="F393" s="42">
        <v>0</v>
      </c>
      <c r="G393" s="42">
        <v>0</v>
      </c>
      <c r="H393" s="4"/>
      <c r="I393" s="4"/>
      <c r="J393" s="4"/>
      <c r="K393" s="4"/>
    </row>
    <row r="394" spans="1:11" ht="14.1" customHeight="1">
      <c r="A394" s="4"/>
      <c r="B394" s="4"/>
      <c r="C394" s="11" t="s">
        <v>374</v>
      </c>
      <c r="D394" s="42">
        <v>0</v>
      </c>
      <c r="E394" s="42">
        <v>0</v>
      </c>
      <c r="F394" s="42">
        <v>0</v>
      </c>
      <c r="G394" s="42">
        <v>0</v>
      </c>
      <c r="H394" s="4"/>
      <c r="I394" s="4"/>
      <c r="J394" s="4"/>
      <c r="K394" s="4"/>
    </row>
    <row r="395" spans="1:11" ht="14.1" customHeight="1">
      <c r="A395" s="4"/>
      <c r="B395" s="4"/>
      <c r="C395" s="11" t="s">
        <v>376</v>
      </c>
      <c r="D395" s="42">
        <v>0</v>
      </c>
      <c r="E395" s="42">
        <v>0</v>
      </c>
      <c r="F395" s="42">
        <v>0</v>
      </c>
      <c r="G395" s="42">
        <v>0</v>
      </c>
      <c r="H395" s="4"/>
      <c r="I395" s="4"/>
      <c r="J395" s="4"/>
      <c r="K395" s="4"/>
    </row>
    <row r="396" spans="1:11" ht="14.1" customHeight="1">
      <c r="A396" s="4"/>
      <c r="B396" s="4"/>
      <c r="C396" s="11" t="s">
        <v>370</v>
      </c>
      <c r="D396" s="42">
        <v>0</v>
      </c>
      <c r="E396" s="42">
        <v>0</v>
      </c>
      <c r="F396" s="42">
        <v>0</v>
      </c>
      <c r="G396" s="42">
        <v>0</v>
      </c>
      <c r="H396" s="4"/>
      <c r="I396" s="4"/>
      <c r="J396" s="4"/>
      <c r="K396" s="4"/>
    </row>
    <row r="397" spans="1:11" ht="14.1" customHeight="1">
      <c r="A397" s="4"/>
      <c r="B397" s="4"/>
      <c r="C397" s="11" t="s">
        <v>374</v>
      </c>
      <c r="D397" s="42">
        <v>0</v>
      </c>
      <c r="E397" s="42">
        <v>0</v>
      </c>
      <c r="F397" s="42">
        <v>0</v>
      </c>
      <c r="G397" s="42">
        <v>0</v>
      </c>
      <c r="H397" s="4"/>
      <c r="I397" s="4"/>
      <c r="J397" s="4"/>
      <c r="K397" s="4"/>
    </row>
    <row r="398" spans="1:11" ht="14.1" customHeight="1">
      <c r="A398" s="4"/>
      <c r="B398" s="4"/>
      <c r="C398" s="11" t="s">
        <v>375</v>
      </c>
      <c r="D398" s="42">
        <v>0</v>
      </c>
      <c r="E398" s="42">
        <v>0</v>
      </c>
      <c r="F398" s="42">
        <v>0</v>
      </c>
      <c r="G398" s="42">
        <v>0</v>
      </c>
      <c r="H398" s="4"/>
      <c r="I398" s="4"/>
      <c r="J398" s="4"/>
      <c r="K398" s="4"/>
    </row>
    <row r="399" spans="1:11" ht="14.1" customHeight="1">
      <c r="A399" s="4"/>
      <c r="B399" s="4"/>
      <c r="C399" s="11" t="s">
        <v>370</v>
      </c>
      <c r="D399" s="42">
        <v>0</v>
      </c>
      <c r="E399" s="42">
        <v>0</v>
      </c>
      <c r="F399" s="42">
        <v>0</v>
      </c>
      <c r="G399" s="42">
        <v>0</v>
      </c>
      <c r="H399" s="4"/>
      <c r="I399" s="4"/>
      <c r="J399" s="4"/>
      <c r="K399" s="4"/>
    </row>
    <row r="400" spans="1:11" ht="14.1" customHeight="1">
      <c r="A400" s="4"/>
      <c r="B400" s="4"/>
      <c r="C400" s="11" t="s">
        <v>374</v>
      </c>
      <c r="D400" s="42">
        <v>0</v>
      </c>
      <c r="E400" s="42">
        <v>0</v>
      </c>
      <c r="F400" s="42">
        <v>0</v>
      </c>
      <c r="G400" s="42">
        <v>0</v>
      </c>
      <c r="H400" s="4"/>
      <c r="I400" s="4"/>
      <c r="J400" s="4"/>
      <c r="K400" s="4"/>
    </row>
    <row r="401" spans="1:11" ht="14.1" customHeight="1">
      <c r="A401" s="4"/>
      <c r="B401" s="4"/>
      <c r="C401" s="11" t="s">
        <v>373</v>
      </c>
      <c r="D401" s="42">
        <v>0</v>
      </c>
      <c r="E401" s="42">
        <v>0</v>
      </c>
      <c r="F401" s="42">
        <v>0</v>
      </c>
      <c r="G401" s="42">
        <v>0</v>
      </c>
      <c r="H401" s="4"/>
      <c r="I401" s="4"/>
      <c r="J401" s="4"/>
      <c r="K401" s="4"/>
    </row>
    <row r="402" spans="1:11" ht="14.1" customHeight="1">
      <c r="A402" s="4"/>
      <c r="B402" s="4"/>
      <c r="C402" s="11" t="s">
        <v>370</v>
      </c>
      <c r="D402" s="42">
        <v>0</v>
      </c>
      <c r="E402" s="42">
        <v>0</v>
      </c>
      <c r="F402" s="42">
        <v>0</v>
      </c>
      <c r="G402" s="42">
        <v>0</v>
      </c>
      <c r="H402" s="4"/>
      <c r="I402" s="4"/>
      <c r="J402" s="4"/>
      <c r="K402" s="4"/>
    </row>
    <row r="403" spans="1:11" ht="14.1" customHeight="1">
      <c r="A403" s="4"/>
      <c r="B403" s="4"/>
      <c r="C403" s="11" t="s">
        <v>369</v>
      </c>
      <c r="D403" s="42">
        <v>0</v>
      </c>
      <c r="E403" s="42">
        <v>0</v>
      </c>
      <c r="F403" s="42">
        <v>0</v>
      </c>
      <c r="G403" s="42">
        <v>0</v>
      </c>
      <c r="H403" s="4"/>
      <c r="I403" s="4"/>
      <c r="J403" s="4"/>
      <c r="K403" s="4"/>
    </row>
    <row r="404" spans="1:11" ht="14.1" customHeight="1">
      <c r="A404" s="4"/>
      <c r="B404" s="4"/>
      <c r="C404" s="11" t="s">
        <v>368</v>
      </c>
      <c r="D404" s="42">
        <v>0</v>
      </c>
      <c r="E404" s="42">
        <v>0</v>
      </c>
      <c r="F404" s="42">
        <v>0</v>
      </c>
      <c r="G404" s="42">
        <v>0</v>
      </c>
      <c r="H404" s="4"/>
      <c r="I404" s="4"/>
      <c r="J404" s="4"/>
      <c r="K404" s="4"/>
    </row>
    <row r="405" spans="1:11" ht="14.1" customHeight="1">
      <c r="A405" s="4"/>
      <c r="B405" s="4"/>
      <c r="C405" s="11" t="s">
        <v>367</v>
      </c>
      <c r="D405" s="42">
        <v>0</v>
      </c>
      <c r="E405" s="42">
        <v>0</v>
      </c>
      <c r="F405" s="42">
        <v>0</v>
      </c>
      <c r="G405" s="42">
        <v>0</v>
      </c>
      <c r="H405" s="4"/>
      <c r="I405" s="4"/>
      <c r="J405" s="4"/>
      <c r="K405" s="4"/>
    </row>
    <row r="406" spans="1:11" ht="14.1" customHeight="1">
      <c r="A406" s="4"/>
      <c r="B406" s="4"/>
      <c r="C406" s="11" t="s">
        <v>366</v>
      </c>
      <c r="D406" s="42">
        <v>0</v>
      </c>
      <c r="E406" s="42">
        <v>0</v>
      </c>
      <c r="F406" s="42">
        <v>0</v>
      </c>
      <c r="G406" s="42">
        <v>0</v>
      </c>
      <c r="H406" s="4"/>
      <c r="I406" s="4"/>
      <c r="J406" s="4"/>
      <c r="K406" s="4"/>
    </row>
    <row r="407" spans="1:11" ht="14.1" customHeight="1">
      <c r="A407" s="4"/>
      <c r="B407" s="4"/>
      <c r="C407" s="11" t="s">
        <v>372</v>
      </c>
      <c r="D407" s="42">
        <v>33726490</v>
      </c>
      <c r="E407" s="42">
        <v>2722500</v>
      </c>
      <c r="F407" s="42">
        <v>250500</v>
      </c>
      <c r="G407" s="42">
        <v>250500</v>
      </c>
      <c r="H407" s="4"/>
      <c r="I407" s="4"/>
      <c r="J407" s="4"/>
      <c r="K407" s="4"/>
    </row>
    <row r="408" spans="1:11" ht="14.1" customHeight="1">
      <c r="A408" s="4"/>
      <c r="B408" s="4"/>
      <c r="C408" s="11" t="s">
        <v>370</v>
      </c>
      <c r="D408" s="42">
        <v>33726490</v>
      </c>
      <c r="E408" s="42">
        <v>2722500</v>
      </c>
      <c r="F408" s="42">
        <v>250500</v>
      </c>
      <c r="G408" s="42">
        <v>250500</v>
      </c>
      <c r="H408" s="4"/>
      <c r="I408" s="4"/>
      <c r="J408" s="4"/>
      <c r="K408" s="4"/>
    </row>
    <row r="409" spans="1:11" ht="14.1" customHeight="1">
      <c r="A409" s="4"/>
      <c r="B409" s="4"/>
      <c r="C409" s="11" t="s">
        <v>369</v>
      </c>
      <c r="D409" s="42">
        <v>0</v>
      </c>
      <c r="E409" s="42">
        <v>0</v>
      </c>
      <c r="F409" s="42">
        <v>0</v>
      </c>
      <c r="G409" s="42">
        <v>0</v>
      </c>
      <c r="H409" s="4"/>
      <c r="I409" s="4"/>
      <c r="J409" s="4"/>
      <c r="K409" s="4"/>
    </row>
    <row r="410" spans="1:11" ht="14.1" customHeight="1">
      <c r="A410" s="4"/>
      <c r="B410" s="4"/>
      <c r="C410" s="11" t="s">
        <v>368</v>
      </c>
      <c r="D410" s="42">
        <v>0</v>
      </c>
      <c r="E410" s="42">
        <v>0</v>
      </c>
      <c r="F410" s="42">
        <v>0</v>
      </c>
      <c r="G410" s="42">
        <v>0</v>
      </c>
      <c r="H410" s="4"/>
      <c r="I410" s="4"/>
      <c r="J410" s="4"/>
      <c r="K410" s="4"/>
    </row>
    <row r="411" spans="1:11" ht="14.1" customHeight="1">
      <c r="A411" s="4"/>
      <c r="B411" s="4"/>
      <c r="C411" s="11" t="s">
        <v>367</v>
      </c>
      <c r="D411" s="42">
        <v>0</v>
      </c>
      <c r="E411" s="42">
        <v>0</v>
      </c>
      <c r="F411" s="42">
        <v>0</v>
      </c>
      <c r="G411" s="42">
        <v>0</v>
      </c>
      <c r="H411" s="4"/>
      <c r="I411" s="4"/>
      <c r="J411" s="4"/>
      <c r="K411" s="4"/>
    </row>
    <row r="412" spans="1:11" ht="14.1" customHeight="1">
      <c r="A412" s="4"/>
      <c r="B412" s="4"/>
      <c r="C412" s="11" t="s">
        <v>366</v>
      </c>
      <c r="D412" s="42">
        <v>0</v>
      </c>
      <c r="E412" s="42">
        <v>0</v>
      </c>
      <c r="F412" s="42">
        <v>0</v>
      </c>
      <c r="G412" s="42">
        <v>0</v>
      </c>
      <c r="H412" s="4"/>
      <c r="I412" s="4"/>
      <c r="J412" s="4"/>
      <c r="K412" s="4"/>
    </row>
    <row r="413" spans="1:11" ht="14.1" customHeight="1">
      <c r="A413" s="4"/>
      <c r="B413" s="4"/>
      <c r="C413" s="11" t="s">
        <v>371</v>
      </c>
      <c r="D413" s="42">
        <v>0</v>
      </c>
      <c r="E413" s="42">
        <v>0</v>
      </c>
      <c r="F413" s="42">
        <v>0</v>
      </c>
      <c r="G413" s="42">
        <v>0</v>
      </c>
      <c r="H413" s="4"/>
      <c r="I413" s="4"/>
      <c r="J413" s="4"/>
      <c r="K413" s="4"/>
    </row>
    <row r="414" spans="1:11" ht="14.1" customHeight="1">
      <c r="A414" s="4"/>
      <c r="B414" s="4"/>
      <c r="C414" s="11" t="s">
        <v>370</v>
      </c>
      <c r="D414" s="42">
        <v>0</v>
      </c>
      <c r="E414" s="42">
        <v>0</v>
      </c>
      <c r="F414" s="42">
        <v>0</v>
      </c>
      <c r="G414" s="42">
        <v>0</v>
      </c>
      <c r="H414" s="4"/>
      <c r="I414" s="4"/>
      <c r="J414" s="4"/>
      <c r="K414" s="4"/>
    </row>
    <row r="415" spans="1:11" ht="14.1" customHeight="1">
      <c r="A415" s="4"/>
      <c r="B415" s="4"/>
      <c r="C415" s="11" t="s">
        <v>369</v>
      </c>
      <c r="D415" s="42">
        <v>0</v>
      </c>
      <c r="E415" s="42">
        <v>0</v>
      </c>
      <c r="F415" s="42">
        <v>0</v>
      </c>
      <c r="G415" s="42">
        <v>0</v>
      </c>
      <c r="H415" s="4"/>
      <c r="I415" s="4"/>
      <c r="J415" s="4"/>
      <c r="K415" s="4"/>
    </row>
    <row r="416" spans="1:11" ht="14.1" customHeight="1">
      <c r="A416" s="4"/>
      <c r="B416" s="4"/>
      <c r="C416" s="11" t="s">
        <v>368</v>
      </c>
      <c r="D416" s="42">
        <v>0</v>
      </c>
      <c r="E416" s="42">
        <v>0</v>
      </c>
      <c r="F416" s="42">
        <v>0</v>
      </c>
      <c r="G416" s="42">
        <v>0</v>
      </c>
      <c r="H416" s="4"/>
      <c r="I416" s="4"/>
      <c r="J416" s="4"/>
      <c r="K416" s="4"/>
    </row>
    <row r="417" spans="1:11" ht="14.1" customHeight="1">
      <c r="A417" s="4"/>
      <c r="B417" s="4"/>
      <c r="C417" s="11" t="s">
        <v>367</v>
      </c>
      <c r="D417" s="42">
        <v>0</v>
      </c>
      <c r="E417" s="42">
        <v>0</v>
      </c>
      <c r="F417" s="42">
        <v>0</v>
      </c>
      <c r="G417" s="42">
        <v>0</v>
      </c>
      <c r="H417" s="4"/>
      <c r="I417" s="4"/>
      <c r="J417" s="4"/>
      <c r="K417" s="4"/>
    </row>
    <row r="418" spans="1:11" ht="14.1" customHeight="1">
      <c r="A418" s="4"/>
      <c r="B418" s="4"/>
      <c r="C418" s="11" t="s">
        <v>366</v>
      </c>
      <c r="D418" s="42">
        <v>0</v>
      </c>
      <c r="E418" s="42">
        <v>0</v>
      </c>
      <c r="F418" s="42">
        <v>0</v>
      </c>
      <c r="G418" s="42">
        <v>0</v>
      </c>
      <c r="H418" s="4"/>
      <c r="I418" s="4"/>
      <c r="J418" s="4"/>
      <c r="K418" s="4"/>
    </row>
    <row r="419" spans="1:11" ht="14.1" customHeight="1">
      <c r="A419" s="4"/>
      <c r="B419" s="4"/>
      <c r="C419" s="11" t="s">
        <v>365</v>
      </c>
      <c r="D419" s="42">
        <v>0</v>
      </c>
      <c r="E419" s="42">
        <v>0</v>
      </c>
      <c r="F419" s="42">
        <v>0</v>
      </c>
      <c r="G419" s="42">
        <v>0</v>
      </c>
      <c r="H419" s="4"/>
      <c r="I419" s="4"/>
      <c r="J419" s="4"/>
      <c r="K419" s="4"/>
    </row>
    <row r="420" spans="1:11" ht="14.1" customHeight="1">
      <c r="A420" s="4"/>
      <c r="B420" s="4"/>
      <c r="C420" s="11" t="s">
        <v>364</v>
      </c>
      <c r="D420" s="42">
        <v>0</v>
      </c>
      <c r="E420" s="42">
        <v>0</v>
      </c>
      <c r="F420" s="42">
        <v>0</v>
      </c>
      <c r="G420" s="42">
        <v>0</v>
      </c>
      <c r="H420" s="4"/>
      <c r="I420" s="4"/>
      <c r="J420" s="4"/>
      <c r="K420" s="4"/>
    </row>
    <row r="421" spans="1:11" ht="14.1" customHeight="1">
      <c r="A421" s="4"/>
      <c r="B421" s="4"/>
      <c r="C421" s="10" t="s">
        <v>147</v>
      </c>
      <c r="D421" s="42">
        <v>33726490</v>
      </c>
      <c r="E421" s="42">
        <v>2722500</v>
      </c>
      <c r="F421" s="42">
        <v>250500</v>
      </c>
      <c r="G421" s="42">
        <v>250500</v>
      </c>
      <c r="H421" s="4"/>
      <c r="I421" s="4"/>
      <c r="J421" s="4"/>
      <c r="K421" s="4"/>
    </row>
    <row r="422" spans="1:11" ht="14.1" customHeight="1">
      <c r="A422" s="4"/>
      <c r="B422" s="4"/>
      <c r="C422" s="14" t="s">
        <v>393</v>
      </c>
      <c r="D422" s="1232" t="s">
        <v>2018</v>
      </c>
      <c r="E422" s="1233"/>
      <c r="F422" s="1233"/>
      <c r="G422" s="1233"/>
      <c r="H422" s="4"/>
      <c r="I422" s="4"/>
      <c r="J422" s="4"/>
      <c r="K422" s="4"/>
    </row>
    <row r="423" spans="1:11" ht="14.1" customHeight="1">
      <c r="A423" s="4"/>
      <c r="B423" s="4"/>
      <c r="C423" s="47" t="s">
        <v>392</v>
      </c>
      <c r="D423" s="1234" t="s">
        <v>2019</v>
      </c>
      <c r="E423" s="1235"/>
      <c r="F423" s="1235"/>
      <c r="G423" s="1235"/>
      <c r="H423" s="4"/>
      <c r="I423" s="4"/>
      <c r="J423" s="4"/>
      <c r="K423" s="4"/>
    </row>
    <row r="424" spans="1:11" ht="14.1" customHeight="1">
      <c r="A424" s="4"/>
      <c r="B424" s="4"/>
      <c r="C424" s="47" t="s">
        <v>15</v>
      </c>
      <c r="D424" s="1234" t="s">
        <v>40</v>
      </c>
      <c r="E424" s="1235"/>
      <c r="F424" s="1235"/>
      <c r="G424" s="1235"/>
      <c r="H424" s="4"/>
      <c r="I424" s="4"/>
      <c r="J424" s="4"/>
      <c r="K424" s="4"/>
    </row>
    <row r="425" spans="1:11" ht="15" customHeight="1">
      <c r="A425" s="4"/>
      <c r="B425" s="4"/>
      <c r="C425" s="13"/>
      <c r="D425" s="40">
        <v>2021</v>
      </c>
      <c r="E425" s="40">
        <v>2022</v>
      </c>
      <c r="F425" s="40">
        <v>2023</v>
      </c>
      <c r="G425" s="40">
        <v>2024</v>
      </c>
      <c r="H425" s="4"/>
      <c r="I425" s="4"/>
      <c r="J425" s="4"/>
      <c r="K425" s="4"/>
    </row>
    <row r="426" spans="1:11" ht="15" customHeight="1">
      <c r="A426" s="4"/>
      <c r="B426" s="4"/>
      <c r="C426" s="12"/>
      <c r="D426" s="41" t="s">
        <v>7</v>
      </c>
      <c r="E426" s="41" t="s">
        <v>8</v>
      </c>
      <c r="F426" s="41" t="s">
        <v>8</v>
      </c>
      <c r="G426" s="41" t="s">
        <v>8</v>
      </c>
      <c r="H426" s="4"/>
      <c r="I426" s="4"/>
      <c r="J426" s="4"/>
      <c r="K426" s="4"/>
    </row>
    <row r="427" spans="1:11" ht="14.1" customHeight="1">
      <c r="A427" s="4"/>
      <c r="B427" s="4"/>
      <c r="C427" s="7" t="s">
        <v>16</v>
      </c>
      <c r="D427" s="39" t="s">
        <v>361</v>
      </c>
      <c r="E427" s="39" t="s">
        <v>411</v>
      </c>
      <c r="F427" s="39" t="s">
        <v>411</v>
      </c>
      <c r="G427" s="39" t="s">
        <v>411</v>
      </c>
      <c r="H427" s="4"/>
      <c r="I427" s="4"/>
      <c r="J427" s="4"/>
      <c r="K427" s="4"/>
    </row>
    <row r="428" spans="1:11" ht="14.1" customHeight="1">
      <c r="A428" s="4"/>
      <c r="B428" s="4"/>
      <c r="C428" s="7" t="s">
        <v>506</v>
      </c>
      <c r="D428" s="39" t="s">
        <v>2020</v>
      </c>
      <c r="E428" s="39" t="s">
        <v>2021</v>
      </c>
      <c r="F428" s="39" t="s">
        <v>2022</v>
      </c>
      <c r="G428" s="39" t="s">
        <v>2022</v>
      </c>
      <c r="H428" s="4"/>
      <c r="I428" s="4"/>
      <c r="J428" s="4"/>
      <c r="K428" s="4"/>
    </row>
    <row r="429" spans="1:11" ht="14.1" customHeight="1">
      <c r="A429" s="4"/>
      <c r="B429" s="4"/>
      <c r="C429" s="7" t="s">
        <v>504</v>
      </c>
      <c r="D429" s="39" t="s">
        <v>385</v>
      </c>
      <c r="E429" s="39" t="s">
        <v>2021</v>
      </c>
      <c r="F429" s="39" t="s">
        <v>2022</v>
      </c>
      <c r="G429" s="39" t="s">
        <v>2022</v>
      </c>
      <c r="H429" s="4"/>
      <c r="I429" s="4"/>
      <c r="J429" s="4"/>
      <c r="K429" s="4"/>
    </row>
    <row r="430" spans="1:11" ht="14.1" customHeight="1">
      <c r="A430" s="4"/>
      <c r="B430" s="4"/>
      <c r="C430" s="7" t="s">
        <v>388</v>
      </c>
      <c r="D430" s="39" t="s">
        <v>361</v>
      </c>
      <c r="E430" s="39" t="s">
        <v>361</v>
      </c>
      <c r="F430" s="39" t="s">
        <v>385</v>
      </c>
      <c r="G430" s="39" t="s">
        <v>385</v>
      </c>
      <c r="H430" s="4"/>
      <c r="I430" s="4"/>
      <c r="J430" s="4"/>
      <c r="K430" s="4"/>
    </row>
    <row r="431" spans="1:11" ht="14.1" customHeight="1">
      <c r="A431" s="4"/>
      <c r="B431" s="4"/>
      <c r="C431" s="7" t="s">
        <v>387</v>
      </c>
      <c r="D431" s="39" t="s">
        <v>361</v>
      </c>
      <c r="E431" s="39" t="s">
        <v>2023</v>
      </c>
      <c r="F431" s="39" t="s">
        <v>411</v>
      </c>
      <c r="G431" s="39" t="s">
        <v>385</v>
      </c>
      <c r="H431" s="4"/>
      <c r="I431" s="4"/>
      <c r="J431" s="4"/>
      <c r="K431" s="4"/>
    </row>
    <row r="432" spans="1:11" ht="14.1" customHeight="1">
      <c r="A432" s="4"/>
      <c r="B432" s="4"/>
      <c r="C432" s="7" t="s">
        <v>22</v>
      </c>
      <c r="D432" s="39" t="s">
        <v>361</v>
      </c>
      <c r="E432" s="39" t="s">
        <v>361</v>
      </c>
      <c r="F432" s="39" t="s">
        <v>411</v>
      </c>
      <c r="G432" s="39" t="s">
        <v>385</v>
      </c>
      <c r="H432" s="4"/>
      <c r="I432" s="4"/>
      <c r="J432" s="4"/>
      <c r="K432" s="4"/>
    </row>
    <row r="433" spans="1:11" ht="14.1" customHeight="1">
      <c r="A433" s="4"/>
      <c r="B433" s="4"/>
      <c r="C433" s="1236" t="s">
        <v>384</v>
      </c>
      <c r="D433" s="1237"/>
      <c r="E433" s="1237"/>
      <c r="F433" s="1237"/>
      <c r="G433" s="1237"/>
      <c r="H433" s="4"/>
      <c r="I433" s="4"/>
      <c r="J433" s="4"/>
      <c r="K433" s="4"/>
    </row>
    <row r="434" spans="1:11" ht="14.1" customHeight="1">
      <c r="A434" s="4"/>
      <c r="B434" s="4"/>
      <c r="C434" s="13"/>
      <c r="D434" s="40">
        <v>2021</v>
      </c>
      <c r="E434" s="40">
        <v>2022</v>
      </c>
      <c r="F434" s="40">
        <v>2023</v>
      </c>
      <c r="G434" s="40">
        <v>2024</v>
      </c>
      <c r="H434" s="4"/>
      <c r="I434" s="4"/>
      <c r="J434" s="4"/>
      <c r="K434" s="4"/>
    </row>
    <row r="435" spans="1:11" ht="14.1" customHeight="1">
      <c r="A435" s="4"/>
      <c r="B435" s="4"/>
      <c r="C435" s="12"/>
      <c r="D435" s="41" t="s">
        <v>7</v>
      </c>
      <c r="E435" s="41" t="s">
        <v>8</v>
      </c>
      <c r="F435" s="41" t="s">
        <v>8</v>
      </c>
      <c r="G435" s="41" t="s">
        <v>8</v>
      </c>
      <c r="H435" s="4"/>
      <c r="I435" s="4"/>
      <c r="J435" s="4"/>
      <c r="K435" s="4"/>
    </row>
    <row r="436" spans="1:11" ht="14.1" customHeight="1">
      <c r="A436" s="4"/>
      <c r="B436" s="4"/>
      <c r="C436" s="11" t="s">
        <v>381</v>
      </c>
      <c r="D436" s="42">
        <v>0</v>
      </c>
      <c r="E436" s="42">
        <v>0</v>
      </c>
      <c r="F436" s="42">
        <v>0</v>
      </c>
      <c r="G436" s="42">
        <v>0</v>
      </c>
      <c r="H436" s="4"/>
      <c r="I436" s="4"/>
      <c r="J436" s="4"/>
      <c r="K436" s="4"/>
    </row>
    <row r="437" spans="1:11" ht="14.1" customHeight="1">
      <c r="A437" s="4"/>
      <c r="B437" s="4"/>
      <c r="C437" s="11" t="s">
        <v>370</v>
      </c>
      <c r="D437" s="42">
        <v>0</v>
      </c>
      <c r="E437" s="42">
        <v>0</v>
      </c>
      <c r="F437" s="42">
        <v>0</v>
      </c>
      <c r="G437" s="42">
        <v>0</v>
      </c>
      <c r="H437" s="4"/>
      <c r="I437" s="4"/>
      <c r="J437" s="4"/>
      <c r="K437" s="4"/>
    </row>
    <row r="438" spans="1:11" ht="14.1" customHeight="1">
      <c r="A438" s="4"/>
      <c r="B438" s="4"/>
      <c r="C438" s="11" t="s">
        <v>374</v>
      </c>
      <c r="D438" s="42">
        <v>0</v>
      </c>
      <c r="E438" s="42">
        <v>0</v>
      </c>
      <c r="F438" s="42">
        <v>0</v>
      </c>
      <c r="G438" s="42">
        <v>0</v>
      </c>
      <c r="H438" s="4"/>
      <c r="I438" s="4"/>
      <c r="J438" s="4"/>
      <c r="K438" s="4"/>
    </row>
    <row r="439" spans="1:11" ht="14.1" customHeight="1">
      <c r="A439" s="4"/>
      <c r="B439" s="4"/>
      <c r="C439" s="11" t="s">
        <v>380</v>
      </c>
      <c r="D439" s="42">
        <v>0</v>
      </c>
      <c r="E439" s="42">
        <v>0</v>
      </c>
      <c r="F439" s="42">
        <v>0</v>
      </c>
      <c r="G439" s="42">
        <v>0</v>
      </c>
      <c r="H439" s="4"/>
      <c r="I439" s="4"/>
      <c r="J439" s="4"/>
      <c r="K439" s="4"/>
    </row>
    <row r="440" spans="1:11" ht="14.1" customHeight="1">
      <c r="A440" s="4"/>
      <c r="B440" s="4"/>
      <c r="C440" s="11" t="s">
        <v>370</v>
      </c>
      <c r="D440" s="42">
        <v>0</v>
      </c>
      <c r="E440" s="42">
        <v>0</v>
      </c>
      <c r="F440" s="42">
        <v>0</v>
      </c>
      <c r="G440" s="42">
        <v>0</v>
      </c>
      <c r="H440" s="4"/>
      <c r="I440" s="4"/>
      <c r="J440" s="4"/>
      <c r="K440" s="4"/>
    </row>
    <row r="441" spans="1:11" ht="14.1" customHeight="1">
      <c r="A441" s="4"/>
      <c r="B441" s="4"/>
      <c r="C441" s="11" t="s">
        <v>374</v>
      </c>
      <c r="D441" s="42">
        <v>0</v>
      </c>
      <c r="E441" s="42">
        <v>0</v>
      </c>
      <c r="F441" s="42">
        <v>0</v>
      </c>
      <c r="G441" s="42">
        <v>0</v>
      </c>
      <c r="H441" s="4"/>
      <c r="I441" s="4"/>
      <c r="J441" s="4"/>
      <c r="K441" s="4"/>
    </row>
    <row r="442" spans="1:11" ht="14.1" customHeight="1">
      <c r="A442" s="4"/>
      <c r="B442" s="4"/>
      <c r="C442" s="11" t="s">
        <v>379</v>
      </c>
      <c r="D442" s="42">
        <v>0</v>
      </c>
      <c r="E442" s="42">
        <v>0</v>
      </c>
      <c r="F442" s="42">
        <v>0</v>
      </c>
      <c r="G442" s="42">
        <v>0</v>
      </c>
      <c r="H442" s="4"/>
      <c r="I442" s="4"/>
      <c r="J442" s="4"/>
      <c r="K442" s="4"/>
    </row>
    <row r="443" spans="1:11" ht="14.1" customHeight="1">
      <c r="A443" s="4"/>
      <c r="B443" s="4"/>
      <c r="C443" s="11" t="s">
        <v>370</v>
      </c>
      <c r="D443" s="42">
        <v>0</v>
      </c>
      <c r="E443" s="42">
        <v>0</v>
      </c>
      <c r="F443" s="42">
        <v>0</v>
      </c>
      <c r="G443" s="42">
        <v>0</v>
      </c>
      <c r="H443" s="4"/>
      <c r="I443" s="4"/>
      <c r="J443" s="4"/>
      <c r="K443" s="4"/>
    </row>
    <row r="444" spans="1:11" ht="14.1" customHeight="1">
      <c r="A444" s="4"/>
      <c r="B444" s="4"/>
      <c r="C444" s="11" t="s">
        <v>374</v>
      </c>
      <c r="D444" s="42">
        <v>0</v>
      </c>
      <c r="E444" s="42">
        <v>0</v>
      </c>
      <c r="F444" s="42">
        <v>0</v>
      </c>
      <c r="G444" s="42">
        <v>0</v>
      </c>
      <c r="H444" s="4"/>
      <c r="I444" s="4"/>
      <c r="J444" s="4"/>
      <c r="K444" s="4"/>
    </row>
    <row r="445" spans="1:11" ht="14.1" customHeight="1">
      <c r="A445" s="4"/>
      <c r="B445" s="4"/>
      <c r="C445" s="11" t="s">
        <v>378</v>
      </c>
      <c r="D445" s="42">
        <v>0</v>
      </c>
      <c r="E445" s="42">
        <v>0</v>
      </c>
      <c r="F445" s="42">
        <v>0</v>
      </c>
      <c r="G445" s="42">
        <v>0</v>
      </c>
      <c r="H445" s="4"/>
      <c r="I445" s="4"/>
      <c r="J445" s="4"/>
      <c r="K445" s="4"/>
    </row>
    <row r="446" spans="1:11" ht="14.1" customHeight="1">
      <c r="A446" s="4"/>
      <c r="B446" s="4"/>
      <c r="C446" s="11" t="s">
        <v>370</v>
      </c>
      <c r="D446" s="42">
        <v>0</v>
      </c>
      <c r="E446" s="42">
        <v>0</v>
      </c>
      <c r="F446" s="42">
        <v>0</v>
      </c>
      <c r="G446" s="42">
        <v>0</v>
      </c>
      <c r="H446" s="4"/>
      <c r="I446" s="4"/>
      <c r="J446" s="4"/>
      <c r="K446" s="4"/>
    </row>
    <row r="447" spans="1:11" ht="14.1" customHeight="1">
      <c r="A447" s="4"/>
      <c r="B447" s="4"/>
      <c r="C447" s="11" t="s">
        <v>374</v>
      </c>
      <c r="D447" s="42">
        <v>0</v>
      </c>
      <c r="E447" s="42">
        <v>0</v>
      </c>
      <c r="F447" s="42">
        <v>0</v>
      </c>
      <c r="G447" s="42">
        <v>0</v>
      </c>
      <c r="H447" s="4"/>
      <c r="I447" s="4"/>
      <c r="J447" s="4"/>
      <c r="K447" s="4"/>
    </row>
    <row r="448" spans="1:11" ht="14.1" customHeight="1">
      <c r="A448" s="4"/>
      <c r="B448" s="4"/>
      <c r="C448" s="11" t="s">
        <v>383</v>
      </c>
      <c r="D448" s="42">
        <v>0</v>
      </c>
      <c r="E448" s="42">
        <v>0</v>
      </c>
      <c r="F448" s="42">
        <v>0</v>
      </c>
      <c r="G448" s="42">
        <v>0</v>
      </c>
      <c r="H448" s="4"/>
      <c r="I448" s="4"/>
      <c r="J448" s="4"/>
      <c r="K448" s="4"/>
    </row>
    <row r="449" spans="1:11" ht="14.1" customHeight="1">
      <c r="A449" s="4"/>
      <c r="B449" s="4"/>
      <c r="C449" s="11" t="s">
        <v>370</v>
      </c>
      <c r="D449" s="42">
        <v>0</v>
      </c>
      <c r="E449" s="42">
        <v>0</v>
      </c>
      <c r="F449" s="42">
        <v>0</v>
      </c>
      <c r="G449" s="42">
        <v>0</v>
      </c>
      <c r="H449" s="4"/>
      <c r="I449" s="4"/>
      <c r="J449" s="4"/>
      <c r="K449" s="4"/>
    </row>
    <row r="450" spans="1:11" ht="14.1" customHeight="1">
      <c r="A450" s="4"/>
      <c r="B450" s="4"/>
      <c r="C450" s="11" t="s">
        <v>374</v>
      </c>
      <c r="D450" s="42">
        <v>0</v>
      </c>
      <c r="E450" s="42">
        <v>0</v>
      </c>
      <c r="F450" s="42">
        <v>0</v>
      </c>
      <c r="G450" s="42">
        <v>0</v>
      </c>
      <c r="H450" s="4"/>
      <c r="I450" s="4"/>
      <c r="J450" s="4"/>
      <c r="K450" s="4"/>
    </row>
    <row r="451" spans="1:11" ht="14.1" customHeight="1">
      <c r="A451" s="4"/>
      <c r="B451" s="4"/>
      <c r="C451" s="11" t="s">
        <v>376</v>
      </c>
      <c r="D451" s="42">
        <v>0</v>
      </c>
      <c r="E451" s="42">
        <v>0</v>
      </c>
      <c r="F451" s="42">
        <v>0</v>
      </c>
      <c r="G451" s="42">
        <v>0</v>
      </c>
      <c r="H451" s="4"/>
      <c r="I451" s="4"/>
      <c r="J451" s="4"/>
      <c r="K451" s="4"/>
    </row>
    <row r="452" spans="1:11" ht="14.1" customHeight="1">
      <c r="A452" s="4"/>
      <c r="B452" s="4"/>
      <c r="C452" s="11" t="s">
        <v>370</v>
      </c>
      <c r="D452" s="42">
        <v>0</v>
      </c>
      <c r="E452" s="42">
        <v>0</v>
      </c>
      <c r="F452" s="42">
        <v>0</v>
      </c>
      <c r="G452" s="42">
        <v>0</v>
      </c>
      <c r="H452" s="4"/>
      <c r="I452" s="4"/>
      <c r="J452" s="4"/>
      <c r="K452" s="4"/>
    </row>
    <row r="453" spans="1:11" ht="14.1" customHeight="1">
      <c r="A453" s="4"/>
      <c r="B453" s="4"/>
      <c r="C453" s="11" t="s">
        <v>374</v>
      </c>
      <c r="D453" s="42">
        <v>0</v>
      </c>
      <c r="E453" s="42">
        <v>0</v>
      </c>
      <c r="F453" s="42">
        <v>0</v>
      </c>
      <c r="G453" s="42">
        <v>0</v>
      </c>
      <c r="H453" s="4"/>
      <c r="I453" s="4"/>
      <c r="J453" s="4"/>
      <c r="K453" s="4"/>
    </row>
    <row r="454" spans="1:11" ht="14.1" customHeight="1">
      <c r="A454" s="4"/>
      <c r="B454" s="4"/>
      <c r="C454" s="11" t="s">
        <v>375</v>
      </c>
      <c r="D454" s="42">
        <v>0</v>
      </c>
      <c r="E454" s="42">
        <v>0</v>
      </c>
      <c r="F454" s="42">
        <v>0</v>
      </c>
      <c r="G454" s="42">
        <v>0</v>
      </c>
      <c r="H454" s="4"/>
      <c r="I454" s="4"/>
      <c r="J454" s="4"/>
      <c r="K454" s="4"/>
    </row>
    <row r="455" spans="1:11" ht="14.1" customHeight="1">
      <c r="A455" s="4"/>
      <c r="B455" s="4"/>
      <c r="C455" s="11" t="s">
        <v>370</v>
      </c>
      <c r="D455" s="42">
        <v>0</v>
      </c>
      <c r="E455" s="42">
        <v>0</v>
      </c>
      <c r="F455" s="42">
        <v>0</v>
      </c>
      <c r="G455" s="42">
        <v>0</v>
      </c>
      <c r="H455" s="4"/>
      <c r="I455" s="4"/>
      <c r="J455" s="4"/>
      <c r="K455" s="4"/>
    </row>
    <row r="456" spans="1:11" ht="14.1" customHeight="1">
      <c r="A456" s="4"/>
      <c r="B456" s="4"/>
      <c r="C456" s="11" t="s">
        <v>374</v>
      </c>
      <c r="D456" s="42">
        <v>0</v>
      </c>
      <c r="E456" s="42">
        <v>0</v>
      </c>
      <c r="F456" s="42">
        <v>0</v>
      </c>
      <c r="G456" s="42">
        <v>0</v>
      </c>
      <c r="H456" s="4"/>
      <c r="I456" s="4"/>
      <c r="J456" s="4"/>
      <c r="K456" s="4"/>
    </row>
    <row r="457" spans="1:11" ht="14.1" customHeight="1">
      <c r="A457" s="4"/>
      <c r="B457" s="4"/>
      <c r="C457" s="11" t="s">
        <v>373</v>
      </c>
      <c r="D457" s="42">
        <v>0</v>
      </c>
      <c r="E457" s="42">
        <v>0</v>
      </c>
      <c r="F457" s="42">
        <v>0</v>
      </c>
      <c r="G457" s="42">
        <v>0</v>
      </c>
      <c r="H457" s="4"/>
      <c r="I457" s="4"/>
      <c r="J457" s="4"/>
      <c r="K457" s="4"/>
    </row>
    <row r="458" spans="1:11" ht="14.1" customHeight="1">
      <c r="A458" s="4"/>
      <c r="B458" s="4"/>
      <c r="C458" s="11" t="s">
        <v>370</v>
      </c>
      <c r="D458" s="42">
        <v>0</v>
      </c>
      <c r="E458" s="42">
        <v>0</v>
      </c>
      <c r="F458" s="42">
        <v>0</v>
      </c>
      <c r="G458" s="42">
        <v>0</v>
      </c>
      <c r="H458" s="4"/>
      <c r="I458" s="4"/>
      <c r="J458" s="4"/>
      <c r="K458" s="4"/>
    </row>
    <row r="459" spans="1:11" ht="14.1" customHeight="1">
      <c r="A459" s="4"/>
      <c r="B459" s="4"/>
      <c r="C459" s="11" t="s">
        <v>369</v>
      </c>
      <c r="D459" s="42">
        <v>0</v>
      </c>
      <c r="E459" s="42">
        <v>0</v>
      </c>
      <c r="F459" s="42">
        <v>0</v>
      </c>
      <c r="G459" s="42">
        <v>0</v>
      </c>
      <c r="H459" s="4"/>
      <c r="I459" s="4"/>
      <c r="J459" s="4"/>
      <c r="K459" s="4"/>
    </row>
    <row r="460" spans="1:11" ht="14.1" customHeight="1">
      <c r="A460" s="4"/>
      <c r="B460" s="4"/>
      <c r="C460" s="11" t="s">
        <v>368</v>
      </c>
      <c r="D460" s="42">
        <v>0</v>
      </c>
      <c r="E460" s="42">
        <v>0</v>
      </c>
      <c r="F460" s="42">
        <v>0</v>
      </c>
      <c r="G460" s="42">
        <v>0</v>
      </c>
      <c r="H460" s="4"/>
      <c r="I460" s="4"/>
      <c r="J460" s="4"/>
      <c r="K460" s="4"/>
    </row>
    <row r="461" spans="1:11" ht="14.1" customHeight="1">
      <c r="A461" s="4"/>
      <c r="B461" s="4"/>
      <c r="C461" s="11" t="s">
        <v>367</v>
      </c>
      <c r="D461" s="42">
        <v>0</v>
      </c>
      <c r="E461" s="42">
        <v>0</v>
      </c>
      <c r="F461" s="42">
        <v>0</v>
      </c>
      <c r="G461" s="42">
        <v>0</v>
      </c>
      <c r="H461" s="4"/>
      <c r="I461" s="4"/>
      <c r="J461" s="4"/>
      <c r="K461" s="4"/>
    </row>
    <row r="462" spans="1:11" ht="14.1" customHeight="1">
      <c r="A462" s="4"/>
      <c r="B462" s="4"/>
      <c r="C462" s="11" t="s">
        <v>366</v>
      </c>
      <c r="D462" s="42">
        <v>0</v>
      </c>
      <c r="E462" s="42">
        <v>0</v>
      </c>
      <c r="F462" s="42">
        <v>0</v>
      </c>
      <c r="G462" s="42">
        <v>0</v>
      </c>
      <c r="H462" s="4"/>
      <c r="I462" s="4"/>
      <c r="J462" s="4"/>
      <c r="K462" s="4"/>
    </row>
    <row r="463" spans="1:11" ht="14.1" customHeight="1">
      <c r="A463" s="4"/>
      <c r="B463" s="4"/>
      <c r="C463" s="11" t="s">
        <v>372</v>
      </c>
      <c r="D463" s="42">
        <v>1120020</v>
      </c>
      <c r="E463" s="42">
        <v>55700</v>
      </c>
      <c r="F463" s="42">
        <v>111400</v>
      </c>
      <c r="G463" s="42">
        <v>111400</v>
      </c>
      <c r="H463" s="4"/>
      <c r="I463" s="4"/>
      <c r="J463" s="4"/>
      <c r="K463" s="4"/>
    </row>
    <row r="464" spans="1:11" ht="14.1" customHeight="1">
      <c r="A464" s="4"/>
      <c r="B464" s="4"/>
      <c r="C464" s="11" t="s">
        <v>370</v>
      </c>
      <c r="D464" s="42">
        <v>1120020</v>
      </c>
      <c r="E464" s="42">
        <v>55700</v>
      </c>
      <c r="F464" s="42">
        <v>111400</v>
      </c>
      <c r="G464" s="42">
        <v>111400</v>
      </c>
      <c r="H464" s="4"/>
      <c r="I464" s="4"/>
      <c r="J464" s="4"/>
      <c r="K464" s="4"/>
    </row>
    <row r="465" spans="1:11" ht="14.1" customHeight="1">
      <c r="A465" s="4"/>
      <c r="B465" s="4"/>
      <c r="C465" s="11" t="s">
        <v>369</v>
      </c>
      <c r="D465" s="42">
        <v>0</v>
      </c>
      <c r="E465" s="42">
        <v>0</v>
      </c>
      <c r="F465" s="42">
        <v>0</v>
      </c>
      <c r="G465" s="42">
        <v>0</v>
      </c>
      <c r="H465" s="4"/>
      <c r="I465" s="4"/>
      <c r="J465" s="4"/>
      <c r="K465" s="4"/>
    </row>
    <row r="466" spans="1:11" ht="14.1" customHeight="1">
      <c r="A466" s="4"/>
      <c r="B466" s="4"/>
      <c r="C466" s="11" t="s">
        <v>368</v>
      </c>
      <c r="D466" s="42">
        <v>0</v>
      </c>
      <c r="E466" s="42">
        <v>0</v>
      </c>
      <c r="F466" s="42">
        <v>0</v>
      </c>
      <c r="G466" s="42">
        <v>0</v>
      </c>
      <c r="H466" s="4"/>
      <c r="I466" s="4"/>
      <c r="J466" s="4"/>
      <c r="K466" s="4"/>
    </row>
    <row r="467" spans="1:11" ht="14.1" customHeight="1">
      <c r="A467" s="4"/>
      <c r="B467" s="4"/>
      <c r="C467" s="11" t="s">
        <v>367</v>
      </c>
      <c r="D467" s="42">
        <v>0</v>
      </c>
      <c r="E467" s="42">
        <v>0</v>
      </c>
      <c r="F467" s="42">
        <v>0</v>
      </c>
      <c r="G467" s="42">
        <v>0</v>
      </c>
      <c r="H467" s="4"/>
      <c r="I467" s="4"/>
      <c r="J467" s="4"/>
      <c r="K467" s="4"/>
    </row>
    <row r="468" spans="1:11" ht="14.1" customHeight="1">
      <c r="A468" s="4"/>
      <c r="B468" s="4"/>
      <c r="C468" s="11" t="s">
        <v>366</v>
      </c>
      <c r="D468" s="42">
        <v>0</v>
      </c>
      <c r="E468" s="42">
        <v>0</v>
      </c>
      <c r="F468" s="42">
        <v>0</v>
      </c>
      <c r="G468" s="42">
        <v>0</v>
      </c>
      <c r="H468" s="4"/>
      <c r="I468" s="4"/>
      <c r="J468" s="4"/>
      <c r="K468" s="4"/>
    </row>
    <row r="469" spans="1:11" ht="14.1" customHeight="1">
      <c r="A469" s="4"/>
      <c r="B469" s="4"/>
      <c r="C469" s="11" t="s">
        <v>371</v>
      </c>
      <c r="D469" s="42">
        <v>0</v>
      </c>
      <c r="E469" s="42">
        <v>0</v>
      </c>
      <c r="F469" s="42">
        <v>0</v>
      </c>
      <c r="G469" s="42">
        <v>0</v>
      </c>
      <c r="H469" s="4"/>
      <c r="I469" s="4"/>
      <c r="J469" s="4"/>
      <c r="K469" s="4"/>
    </row>
    <row r="470" spans="1:11" ht="14.1" customHeight="1">
      <c r="A470" s="4"/>
      <c r="B470" s="4"/>
      <c r="C470" s="11" t="s">
        <v>370</v>
      </c>
      <c r="D470" s="42">
        <v>0</v>
      </c>
      <c r="E470" s="42">
        <v>0</v>
      </c>
      <c r="F470" s="42">
        <v>0</v>
      </c>
      <c r="G470" s="42">
        <v>0</v>
      </c>
      <c r="H470" s="4"/>
      <c r="I470" s="4"/>
      <c r="J470" s="4"/>
      <c r="K470" s="4"/>
    </row>
    <row r="471" spans="1:11" ht="14.1" customHeight="1">
      <c r="A471" s="4"/>
      <c r="B471" s="4"/>
      <c r="C471" s="11" t="s">
        <v>369</v>
      </c>
      <c r="D471" s="42">
        <v>0</v>
      </c>
      <c r="E471" s="42">
        <v>0</v>
      </c>
      <c r="F471" s="42">
        <v>0</v>
      </c>
      <c r="G471" s="42">
        <v>0</v>
      </c>
      <c r="H471" s="4"/>
      <c r="I471" s="4"/>
      <c r="J471" s="4"/>
      <c r="K471" s="4"/>
    </row>
    <row r="472" spans="1:11" ht="14.1" customHeight="1">
      <c r="A472" s="4"/>
      <c r="B472" s="4"/>
      <c r="C472" s="11" t="s">
        <v>368</v>
      </c>
      <c r="D472" s="42">
        <v>0</v>
      </c>
      <c r="E472" s="42">
        <v>0</v>
      </c>
      <c r="F472" s="42">
        <v>0</v>
      </c>
      <c r="G472" s="42">
        <v>0</v>
      </c>
      <c r="H472" s="4"/>
      <c r="I472" s="4"/>
      <c r="J472" s="4"/>
      <c r="K472" s="4"/>
    </row>
    <row r="473" spans="1:11" ht="14.1" customHeight="1">
      <c r="A473" s="4"/>
      <c r="B473" s="4"/>
      <c r="C473" s="11" t="s">
        <v>367</v>
      </c>
      <c r="D473" s="42">
        <v>0</v>
      </c>
      <c r="E473" s="42">
        <v>0</v>
      </c>
      <c r="F473" s="42">
        <v>0</v>
      </c>
      <c r="G473" s="42">
        <v>0</v>
      </c>
      <c r="H473" s="4"/>
      <c r="I473" s="4"/>
      <c r="J473" s="4"/>
      <c r="K473" s="4"/>
    </row>
    <row r="474" spans="1:11" ht="14.1" customHeight="1">
      <c r="A474" s="4"/>
      <c r="B474" s="4"/>
      <c r="C474" s="11" t="s">
        <v>366</v>
      </c>
      <c r="D474" s="42">
        <v>0</v>
      </c>
      <c r="E474" s="42">
        <v>0</v>
      </c>
      <c r="F474" s="42">
        <v>0</v>
      </c>
      <c r="G474" s="42">
        <v>0</v>
      </c>
      <c r="H474" s="4"/>
      <c r="I474" s="4"/>
      <c r="J474" s="4"/>
      <c r="K474" s="4"/>
    </row>
    <row r="475" spans="1:11" ht="14.1" customHeight="1">
      <c r="A475" s="4"/>
      <c r="B475" s="4"/>
      <c r="C475" s="11" t="s">
        <v>365</v>
      </c>
      <c r="D475" s="42">
        <v>0</v>
      </c>
      <c r="E475" s="42">
        <v>0</v>
      </c>
      <c r="F475" s="42">
        <v>0</v>
      </c>
      <c r="G475" s="42">
        <v>0</v>
      </c>
      <c r="H475" s="4"/>
      <c r="I475" s="4"/>
      <c r="J475" s="4"/>
      <c r="K475" s="4"/>
    </row>
    <row r="476" spans="1:11" ht="14.1" customHeight="1">
      <c r="A476" s="4"/>
      <c r="B476" s="4"/>
      <c r="C476" s="11" t="s">
        <v>364</v>
      </c>
      <c r="D476" s="42">
        <v>0</v>
      </c>
      <c r="E476" s="42">
        <v>0</v>
      </c>
      <c r="F476" s="42">
        <v>0</v>
      </c>
      <c r="G476" s="42">
        <v>0</v>
      </c>
      <c r="H476" s="4"/>
      <c r="I476" s="4"/>
      <c r="J476" s="4"/>
      <c r="K476" s="4"/>
    </row>
    <row r="477" spans="1:11" ht="14.1" customHeight="1">
      <c r="A477" s="4"/>
      <c r="B477" s="4"/>
      <c r="C477" s="10" t="s">
        <v>147</v>
      </c>
      <c r="D477" s="42">
        <v>1120020</v>
      </c>
      <c r="E477" s="42">
        <v>55700</v>
      </c>
      <c r="F477" s="42">
        <v>111400</v>
      </c>
      <c r="G477" s="42">
        <v>111400</v>
      </c>
      <c r="H477" s="4"/>
      <c r="I477" s="4"/>
      <c r="J477" s="4"/>
      <c r="K477" s="4"/>
    </row>
    <row r="478" spans="1:11" ht="15" customHeight="1">
      <c r="A478" s="4"/>
      <c r="B478" s="4"/>
      <c r="C478" s="9" t="s">
        <v>361</v>
      </c>
      <c r="D478" s="44" t="s">
        <v>361</v>
      </c>
      <c r="E478" s="44" t="s">
        <v>361</v>
      </c>
      <c r="F478" s="44" t="s">
        <v>361</v>
      </c>
      <c r="G478" s="44" t="s">
        <v>361</v>
      </c>
      <c r="H478" s="4"/>
      <c r="I478" s="4"/>
      <c r="J478" s="4"/>
      <c r="K478" s="4"/>
    </row>
    <row r="479" spans="1:11" ht="15" customHeight="1">
      <c r="A479" s="4"/>
      <c r="B479" s="4"/>
      <c r="C479" s="8" t="s">
        <v>382</v>
      </c>
      <c r="D479" s="45">
        <v>234964390</v>
      </c>
      <c r="E479" s="45">
        <v>255400000</v>
      </c>
      <c r="F479" s="45">
        <v>200000000</v>
      </c>
      <c r="G479" s="45">
        <v>201000000</v>
      </c>
      <c r="H479" s="4"/>
      <c r="I479" s="4"/>
      <c r="J479" s="4"/>
      <c r="K479" s="4"/>
    </row>
    <row r="480" spans="1:11" ht="15" customHeight="1">
      <c r="A480" s="4"/>
      <c r="B480" s="4"/>
      <c r="C480" s="7" t="s">
        <v>381</v>
      </c>
      <c r="D480" s="43">
        <v>114100000</v>
      </c>
      <c r="E480" s="43">
        <v>120800000</v>
      </c>
      <c r="F480" s="43">
        <v>120800000</v>
      </c>
      <c r="G480" s="43">
        <v>120800000</v>
      </c>
      <c r="H480" s="4"/>
      <c r="I480" s="4"/>
      <c r="J480" s="4"/>
      <c r="K480" s="4"/>
    </row>
    <row r="481" spans="1:11" ht="15" customHeight="1">
      <c r="A481" s="4"/>
      <c r="B481" s="4"/>
      <c r="C481" s="7" t="s">
        <v>370</v>
      </c>
      <c r="D481" s="43">
        <v>114100000</v>
      </c>
      <c r="E481" s="43">
        <v>120800000</v>
      </c>
      <c r="F481" s="43">
        <v>120800000</v>
      </c>
      <c r="G481" s="43">
        <v>120800000</v>
      </c>
      <c r="H481" s="4"/>
      <c r="I481" s="4"/>
      <c r="J481" s="4"/>
      <c r="K481" s="4"/>
    </row>
    <row r="482" spans="1:11" ht="15" customHeight="1">
      <c r="A482" s="4"/>
      <c r="B482" s="4"/>
      <c r="C482" s="7" t="s">
        <v>374</v>
      </c>
      <c r="D482" s="43">
        <v>0</v>
      </c>
      <c r="E482" s="43">
        <v>0</v>
      </c>
      <c r="F482" s="43">
        <v>0</v>
      </c>
      <c r="G482" s="43">
        <v>0</v>
      </c>
      <c r="H482" s="4"/>
      <c r="I482" s="4"/>
      <c r="J482" s="4"/>
      <c r="K482" s="4"/>
    </row>
    <row r="483" spans="1:11" ht="15" customHeight="1">
      <c r="A483" s="4"/>
      <c r="B483" s="4"/>
      <c r="C483" s="7" t="s">
        <v>380</v>
      </c>
      <c r="D483" s="43">
        <v>18900000</v>
      </c>
      <c r="E483" s="43">
        <v>20200000</v>
      </c>
      <c r="F483" s="43">
        <v>20200000</v>
      </c>
      <c r="G483" s="43">
        <v>20200000</v>
      </c>
      <c r="H483" s="4"/>
      <c r="I483" s="4"/>
      <c r="J483" s="4"/>
      <c r="K483" s="4"/>
    </row>
    <row r="484" spans="1:11" ht="15" customHeight="1">
      <c r="A484" s="4"/>
      <c r="B484" s="4"/>
      <c r="C484" s="7" t="s">
        <v>370</v>
      </c>
      <c r="D484" s="43">
        <v>18900000</v>
      </c>
      <c r="E484" s="43">
        <v>20200000</v>
      </c>
      <c r="F484" s="43">
        <v>20200000</v>
      </c>
      <c r="G484" s="43">
        <v>20200000</v>
      </c>
      <c r="H484" s="4"/>
      <c r="I484" s="4"/>
      <c r="J484" s="4"/>
      <c r="K484" s="4"/>
    </row>
    <row r="485" spans="1:11" ht="15" customHeight="1">
      <c r="A485" s="4"/>
      <c r="B485" s="4"/>
      <c r="C485" s="7" t="s">
        <v>374</v>
      </c>
      <c r="D485" s="43">
        <v>0</v>
      </c>
      <c r="E485" s="43">
        <v>0</v>
      </c>
      <c r="F485" s="43">
        <v>0</v>
      </c>
      <c r="G485" s="43">
        <v>0</v>
      </c>
      <c r="H485" s="4"/>
      <c r="I485" s="4"/>
      <c r="J485" s="4"/>
      <c r="K485" s="4"/>
    </row>
    <row r="486" spans="1:11" ht="15" customHeight="1">
      <c r="A486" s="4"/>
      <c r="B486" s="4"/>
      <c r="C486" s="7" t="s">
        <v>379</v>
      </c>
      <c r="D486" s="43">
        <v>52520000</v>
      </c>
      <c r="E486" s="43">
        <v>49400000</v>
      </c>
      <c r="F486" s="43">
        <v>44000000</v>
      </c>
      <c r="G486" s="43">
        <v>45000000</v>
      </c>
      <c r="H486" s="4"/>
      <c r="I486" s="4"/>
      <c r="J486" s="4"/>
      <c r="K486" s="4"/>
    </row>
    <row r="487" spans="1:11" ht="15" customHeight="1">
      <c r="A487" s="4"/>
      <c r="B487" s="4"/>
      <c r="C487" s="7" t="s">
        <v>370</v>
      </c>
      <c r="D487" s="43">
        <v>47520000</v>
      </c>
      <c r="E487" s="43">
        <v>44400000</v>
      </c>
      <c r="F487" s="43">
        <v>39000000</v>
      </c>
      <c r="G487" s="43">
        <v>40000000</v>
      </c>
      <c r="H487" s="4"/>
      <c r="I487" s="4"/>
      <c r="J487" s="4"/>
      <c r="K487" s="4"/>
    </row>
    <row r="488" spans="1:11" ht="15" customHeight="1">
      <c r="A488" s="4"/>
      <c r="B488" s="4"/>
      <c r="C488" s="7" t="s">
        <v>374</v>
      </c>
      <c r="D488" s="43">
        <v>5000000</v>
      </c>
      <c r="E488" s="43">
        <v>5000000</v>
      </c>
      <c r="F488" s="43">
        <v>5000000</v>
      </c>
      <c r="G488" s="43">
        <v>5000000</v>
      </c>
      <c r="H488" s="4"/>
      <c r="I488" s="4"/>
      <c r="J488" s="4"/>
      <c r="K488" s="4"/>
    </row>
    <row r="489" spans="1:11" ht="15" customHeight="1">
      <c r="A489" s="4"/>
      <c r="B489" s="4"/>
      <c r="C489" s="7" t="s">
        <v>378</v>
      </c>
      <c r="D489" s="43">
        <v>0</v>
      </c>
      <c r="E489" s="43">
        <v>0</v>
      </c>
      <c r="F489" s="43">
        <v>0</v>
      </c>
      <c r="G489" s="43">
        <v>0</v>
      </c>
      <c r="H489" s="4"/>
      <c r="I489" s="4"/>
      <c r="J489" s="4"/>
      <c r="K489" s="4"/>
    </row>
    <row r="490" spans="1:11" ht="15" customHeight="1">
      <c r="A490" s="4"/>
      <c r="B490" s="4"/>
      <c r="C490" s="7" t="s">
        <v>370</v>
      </c>
      <c r="D490" s="43">
        <v>0</v>
      </c>
      <c r="E490" s="43">
        <v>0</v>
      </c>
      <c r="F490" s="43">
        <v>0</v>
      </c>
      <c r="G490" s="43">
        <v>0</v>
      </c>
      <c r="H490" s="4"/>
      <c r="I490" s="4"/>
      <c r="J490" s="4"/>
      <c r="K490" s="4"/>
    </row>
    <row r="491" spans="1:11" ht="15" customHeight="1">
      <c r="A491" s="4"/>
      <c r="B491" s="4"/>
      <c r="C491" s="7" t="s">
        <v>374</v>
      </c>
      <c r="D491" s="43">
        <v>0</v>
      </c>
      <c r="E491" s="43">
        <v>0</v>
      </c>
      <c r="F491" s="43">
        <v>0</v>
      </c>
      <c r="G491" s="43">
        <v>0</v>
      </c>
      <c r="H491" s="4"/>
      <c r="I491" s="4"/>
      <c r="J491" s="4"/>
      <c r="K491" s="4"/>
    </row>
    <row r="492" spans="1:11" ht="20.100000000000001" customHeight="1">
      <c r="A492" s="4"/>
      <c r="B492" s="4"/>
      <c r="C492" s="7" t="s">
        <v>377</v>
      </c>
      <c r="D492" s="46">
        <v>0</v>
      </c>
      <c r="E492" s="46">
        <v>0</v>
      </c>
      <c r="F492" s="46">
        <v>0</v>
      </c>
      <c r="G492" s="46">
        <v>0</v>
      </c>
      <c r="H492" s="4"/>
      <c r="I492" s="4"/>
      <c r="J492" s="4"/>
      <c r="K492" s="4"/>
    </row>
    <row r="493" spans="1:11" ht="15" customHeight="1">
      <c r="A493" s="4"/>
      <c r="B493" s="4"/>
      <c r="C493" s="7" t="s">
        <v>370</v>
      </c>
      <c r="D493" s="43">
        <v>0</v>
      </c>
      <c r="E493" s="43">
        <v>0</v>
      </c>
      <c r="F493" s="43">
        <v>0</v>
      </c>
      <c r="G493" s="43">
        <v>0</v>
      </c>
      <c r="H493" s="4"/>
      <c r="I493" s="4"/>
      <c r="J493" s="4"/>
      <c r="K493" s="4"/>
    </row>
    <row r="494" spans="1:11" ht="15" customHeight="1">
      <c r="A494" s="4"/>
      <c r="B494" s="4"/>
      <c r="C494" s="7" t="s">
        <v>374</v>
      </c>
      <c r="D494" s="43">
        <v>0</v>
      </c>
      <c r="E494" s="43">
        <v>0</v>
      </c>
      <c r="F494" s="43">
        <v>0</v>
      </c>
      <c r="G494" s="43">
        <v>0</v>
      </c>
      <c r="H494" s="4"/>
      <c r="I494" s="4"/>
      <c r="J494" s="4"/>
      <c r="K494" s="4"/>
    </row>
    <row r="495" spans="1:11" ht="15" customHeight="1">
      <c r="A495" s="4"/>
      <c r="B495" s="4"/>
      <c r="C495" s="7" t="s">
        <v>376</v>
      </c>
      <c r="D495" s="43">
        <v>180000</v>
      </c>
      <c r="E495" s="43">
        <v>0</v>
      </c>
      <c r="F495" s="43">
        <v>0</v>
      </c>
      <c r="G495" s="43">
        <v>0</v>
      </c>
      <c r="H495" s="4"/>
      <c r="I495" s="4"/>
      <c r="J495" s="4"/>
      <c r="K495" s="4"/>
    </row>
    <row r="496" spans="1:11" ht="15" customHeight="1">
      <c r="A496" s="4"/>
      <c r="B496" s="4"/>
      <c r="C496" s="7" t="s">
        <v>370</v>
      </c>
      <c r="D496" s="43">
        <v>180000</v>
      </c>
      <c r="E496" s="43">
        <v>0</v>
      </c>
      <c r="F496" s="43">
        <v>0</v>
      </c>
      <c r="G496" s="43">
        <v>0</v>
      </c>
      <c r="H496" s="4"/>
      <c r="I496" s="4"/>
      <c r="J496" s="4"/>
      <c r="K496" s="4"/>
    </row>
    <row r="497" spans="1:11" ht="15" customHeight="1">
      <c r="A497" s="4"/>
      <c r="B497" s="4"/>
      <c r="C497" s="7" t="s">
        <v>374</v>
      </c>
      <c r="D497" s="43">
        <v>0</v>
      </c>
      <c r="E497" s="43">
        <v>0</v>
      </c>
      <c r="F497" s="43">
        <v>0</v>
      </c>
      <c r="G497" s="43">
        <v>0</v>
      </c>
      <c r="H497" s="4"/>
      <c r="I497" s="4"/>
      <c r="J497" s="4"/>
      <c r="K497" s="4"/>
    </row>
    <row r="498" spans="1:11" ht="15" customHeight="1">
      <c r="A498" s="4"/>
      <c r="B498" s="4"/>
      <c r="C498" s="7" t="s">
        <v>375</v>
      </c>
      <c r="D498" s="43">
        <v>1100000</v>
      </c>
      <c r="E498" s="43">
        <v>0</v>
      </c>
      <c r="F498" s="43">
        <v>0</v>
      </c>
      <c r="G498" s="43">
        <v>0</v>
      </c>
      <c r="H498" s="4"/>
      <c r="I498" s="4"/>
      <c r="J498" s="4"/>
      <c r="K498" s="4"/>
    </row>
    <row r="499" spans="1:11" ht="15" customHeight="1">
      <c r="A499" s="4"/>
      <c r="B499" s="4"/>
      <c r="C499" s="7" t="s">
        <v>370</v>
      </c>
      <c r="D499" s="43">
        <v>1100000</v>
      </c>
      <c r="E499" s="43">
        <v>0</v>
      </c>
      <c r="F499" s="43">
        <v>0</v>
      </c>
      <c r="G499" s="43">
        <v>0</v>
      </c>
      <c r="H499" s="4"/>
      <c r="I499" s="4"/>
      <c r="J499" s="4"/>
      <c r="K499" s="4"/>
    </row>
    <row r="500" spans="1:11" ht="15" customHeight="1">
      <c r="A500" s="4"/>
      <c r="B500" s="4"/>
      <c r="C500" s="7" t="s">
        <v>374</v>
      </c>
      <c r="D500" s="43">
        <v>0</v>
      </c>
      <c r="E500" s="43">
        <v>0</v>
      </c>
      <c r="F500" s="43">
        <v>0</v>
      </c>
      <c r="G500" s="43">
        <v>0</v>
      </c>
      <c r="H500" s="4"/>
      <c r="I500" s="4"/>
      <c r="J500" s="4"/>
      <c r="K500" s="4"/>
    </row>
    <row r="501" spans="1:11" ht="15" customHeight="1">
      <c r="A501" s="4"/>
      <c r="B501" s="4"/>
      <c r="C501" s="7" t="s">
        <v>373</v>
      </c>
      <c r="D501" s="43">
        <v>0</v>
      </c>
      <c r="E501" s="43">
        <v>0</v>
      </c>
      <c r="F501" s="43">
        <v>0</v>
      </c>
      <c r="G501" s="43">
        <v>0</v>
      </c>
      <c r="H501" s="4"/>
      <c r="I501" s="4"/>
      <c r="J501" s="4"/>
      <c r="K501" s="4"/>
    </row>
    <row r="502" spans="1:11" ht="15" customHeight="1">
      <c r="A502" s="4"/>
      <c r="B502" s="4"/>
      <c r="C502" s="7" t="s">
        <v>370</v>
      </c>
      <c r="D502" s="43">
        <v>0</v>
      </c>
      <c r="E502" s="43">
        <v>0</v>
      </c>
      <c r="F502" s="43">
        <v>0</v>
      </c>
      <c r="G502" s="43">
        <v>0</v>
      </c>
      <c r="H502" s="4"/>
      <c r="I502" s="4"/>
      <c r="J502" s="4"/>
      <c r="K502" s="4"/>
    </row>
    <row r="503" spans="1:11" ht="15" customHeight="1">
      <c r="A503" s="4"/>
      <c r="B503" s="4"/>
      <c r="C503" s="7" t="s">
        <v>369</v>
      </c>
      <c r="D503" s="43">
        <v>0</v>
      </c>
      <c r="E503" s="43">
        <v>0</v>
      </c>
      <c r="F503" s="43">
        <v>0</v>
      </c>
      <c r="G503" s="43">
        <v>0</v>
      </c>
      <c r="H503" s="4"/>
      <c r="I503" s="4"/>
      <c r="J503" s="4"/>
      <c r="K503" s="4"/>
    </row>
    <row r="504" spans="1:11" ht="15" customHeight="1">
      <c r="A504" s="4"/>
      <c r="B504" s="4"/>
      <c r="C504" s="7" t="s">
        <v>368</v>
      </c>
      <c r="D504" s="43">
        <v>0</v>
      </c>
      <c r="E504" s="43">
        <v>0</v>
      </c>
      <c r="F504" s="43">
        <v>0</v>
      </c>
      <c r="G504" s="43">
        <v>0</v>
      </c>
      <c r="H504" s="4"/>
      <c r="I504" s="4"/>
      <c r="J504" s="4"/>
      <c r="K504" s="4"/>
    </row>
    <row r="505" spans="1:11" ht="15" customHeight="1">
      <c r="A505" s="4"/>
      <c r="B505" s="4"/>
      <c r="C505" s="7" t="s">
        <v>367</v>
      </c>
      <c r="D505" s="43">
        <v>0</v>
      </c>
      <c r="E505" s="43">
        <v>0</v>
      </c>
      <c r="F505" s="43">
        <v>0</v>
      </c>
      <c r="G505" s="43">
        <v>0</v>
      </c>
      <c r="H505" s="4"/>
      <c r="I505" s="4"/>
      <c r="J505" s="4"/>
      <c r="K505" s="4"/>
    </row>
    <row r="506" spans="1:11" ht="15" customHeight="1">
      <c r="A506" s="4"/>
      <c r="B506" s="4"/>
      <c r="C506" s="7" t="s">
        <v>366</v>
      </c>
      <c r="D506" s="43">
        <v>0</v>
      </c>
      <c r="E506" s="43">
        <v>0</v>
      </c>
      <c r="F506" s="43">
        <v>0</v>
      </c>
      <c r="G506" s="43">
        <v>0</v>
      </c>
      <c r="H506" s="4"/>
      <c r="I506" s="4"/>
      <c r="J506" s="4"/>
      <c r="K506" s="4"/>
    </row>
    <row r="507" spans="1:11" ht="15" customHeight="1">
      <c r="A507" s="4"/>
      <c r="B507" s="4"/>
      <c r="C507" s="7" t="s">
        <v>372</v>
      </c>
      <c r="D507" s="43">
        <v>48164390</v>
      </c>
      <c r="E507" s="43">
        <v>65000000</v>
      </c>
      <c r="F507" s="43">
        <v>15000000</v>
      </c>
      <c r="G507" s="43">
        <v>15000000</v>
      </c>
      <c r="H507" s="4"/>
      <c r="I507" s="4"/>
      <c r="J507" s="4"/>
      <c r="K507" s="4"/>
    </row>
    <row r="508" spans="1:11" ht="15" customHeight="1">
      <c r="A508" s="4"/>
      <c r="B508" s="4"/>
      <c r="C508" s="7" t="s">
        <v>370</v>
      </c>
      <c r="D508" s="43">
        <v>48164390</v>
      </c>
      <c r="E508" s="43">
        <v>65000000</v>
      </c>
      <c r="F508" s="43">
        <v>15000000</v>
      </c>
      <c r="G508" s="43">
        <v>15000000</v>
      </c>
      <c r="H508" s="4"/>
      <c r="I508" s="4"/>
      <c r="J508" s="4"/>
      <c r="K508" s="4"/>
    </row>
    <row r="509" spans="1:11" ht="15" customHeight="1">
      <c r="A509" s="4"/>
      <c r="B509" s="4"/>
      <c r="C509" s="7" t="s">
        <v>369</v>
      </c>
      <c r="D509" s="43">
        <v>0</v>
      </c>
      <c r="E509" s="43">
        <v>0</v>
      </c>
      <c r="F509" s="43">
        <v>0</v>
      </c>
      <c r="G509" s="43">
        <v>0</v>
      </c>
      <c r="H509" s="4"/>
      <c r="I509" s="4"/>
      <c r="J509" s="4"/>
      <c r="K509" s="4"/>
    </row>
    <row r="510" spans="1:11" ht="15" customHeight="1">
      <c r="A510" s="4"/>
      <c r="B510" s="4"/>
      <c r="C510" s="7" t="s">
        <v>368</v>
      </c>
      <c r="D510" s="43">
        <v>0</v>
      </c>
      <c r="E510" s="43">
        <v>0</v>
      </c>
      <c r="F510" s="43">
        <v>0</v>
      </c>
      <c r="G510" s="43">
        <v>0</v>
      </c>
      <c r="H510" s="4"/>
      <c r="I510" s="4"/>
      <c r="J510" s="4"/>
      <c r="K510" s="4"/>
    </row>
    <row r="511" spans="1:11" ht="15" customHeight="1">
      <c r="A511" s="4"/>
      <c r="B511" s="4"/>
      <c r="C511" s="7" t="s">
        <v>367</v>
      </c>
      <c r="D511" s="43">
        <v>0</v>
      </c>
      <c r="E511" s="43">
        <v>0</v>
      </c>
      <c r="F511" s="43">
        <v>0</v>
      </c>
      <c r="G511" s="43">
        <v>0</v>
      </c>
      <c r="H511" s="4"/>
      <c r="I511" s="4"/>
      <c r="J511" s="4"/>
      <c r="K511" s="4"/>
    </row>
    <row r="512" spans="1:11" ht="15" customHeight="1">
      <c r="A512" s="4"/>
      <c r="B512" s="4"/>
      <c r="C512" s="7" t="s">
        <v>366</v>
      </c>
      <c r="D512" s="43">
        <v>0</v>
      </c>
      <c r="E512" s="43">
        <v>0</v>
      </c>
      <c r="F512" s="43">
        <v>0</v>
      </c>
      <c r="G512" s="43">
        <v>0</v>
      </c>
      <c r="H512" s="4"/>
      <c r="I512" s="4"/>
      <c r="J512" s="4"/>
      <c r="K512" s="4"/>
    </row>
    <row r="513" spans="1:11" ht="15" customHeight="1">
      <c r="A513" s="4"/>
      <c r="B513" s="4"/>
      <c r="C513" s="7" t="s">
        <v>371</v>
      </c>
      <c r="D513" s="43">
        <v>0</v>
      </c>
      <c r="E513" s="43">
        <v>0</v>
      </c>
      <c r="F513" s="43">
        <v>0</v>
      </c>
      <c r="G513" s="43">
        <v>0</v>
      </c>
      <c r="H513" s="4"/>
      <c r="I513" s="4"/>
      <c r="J513" s="4"/>
      <c r="K513" s="4"/>
    </row>
    <row r="514" spans="1:11" ht="15" customHeight="1">
      <c r="A514" s="4"/>
      <c r="B514" s="4"/>
      <c r="C514" s="7" t="s">
        <v>370</v>
      </c>
      <c r="D514" s="43">
        <v>0</v>
      </c>
      <c r="E514" s="43">
        <v>0</v>
      </c>
      <c r="F514" s="43">
        <v>0</v>
      </c>
      <c r="G514" s="43">
        <v>0</v>
      </c>
      <c r="H514" s="4"/>
      <c r="I514" s="4"/>
      <c r="J514" s="4"/>
      <c r="K514" s="4"/>
    </row>
    <row r="515" spans="1:11" ht="15" customHeight="1">
      <c r="A515" s="4"/>
      <c r="B515" s="4"/>
      <c r="C515" s="7" t="s">
        <v>369</v>
      </c>
      <c r="D515" s="43">
        <v>0</v>
      </c>
      <c r="E515" s="43">
        <v>0</v>
      </c>
      <c r="F515" s="43">
        <v>0</v>
      </c>
      <c r="G515" s="43">
        <v>0</v>
      </c>
      <c r="H515" s="4"/>
      <c r="I515" s="4"/>
      <c r="J515" s="4"/>
      <c r="K515" s="4"/>
    </row>
    <row r="516" spans="1:11" ht="15" customHeight="1">
      <c r="A516" s="4"/>
      <c r="B516" s="4"/>
      <c r="C516" s="7" t="s">
        <v>368</v>
      </c>
      <c r="D516" s="43">
        <v>0</v>
      </c>
      <c r="E516" s="43">
        <v>0</v>
      </c>
      <c r="F516" s="43">
        <v>0</v>
      </c>
      <c r="G516" s="43">
        <v>0</v>
      </c>
      <c r="H516" s="4"/>
      <c r="I516" s="4"/>
      <c r="J516" s="4"/>
      <c r="K516" s="4"/>
    </row>
    <row r="517" spans="1:11" ht="15" customHeight="1">
      <c r="A517" s="4"/>
      <c r="B517" s="4"/>
      <c r="C517" s="7" t="s">
        <v>367</v>
      </c>
      <c r="D517" s="43">
        <v>0</v>
      </c>
      <c r="E517" s="43">
        <v>0</v>
      </c>
      <c r="F517" s="43">
        <v>0</v>
      </c>
      <c r="G517" s="43">
        <v>0</v>
      </c>
      <c r="H517" s="4"/>
      <c r="I517" s="4"/>
      <c r="J517" s="4"/>
      <c r="K517" s="4"/>
    </row>
    <row r="518" spans="1:11" ht="15" customHeight="1">
      <c r="A518" s="4"/>
      <c r="B518" s="4"/>
      <c r="C518" s="7" t="s">
        <v>366</v>
      </c>
      <c r="D518" s="43">
        <v>0</v>
      </c>
      <c r="E518" s="43">
        <v>0</v>
      </c>
      <c r="F518" s="43">
        <v>0</v>
      </c>
      <c r="G518" s="43">
        <v>0</v>
      </c>
      <c r="H518" s="4"/>
      <c r="I518" s="4"/>
      <c r="J518" s="4"/>
      <c r="K518" s="4"/>
    </row>
    <row r="519" spans="1:11" ht="15" customHeight="1">
      <c r="A519" s="4"/>
      <c r="B519" s="4"/>
      <c r="C519" s="7" t="s">
        <v>365</v>
      </c>
      <c r="D519" s="43">
        <v>0</v>
      </c>
      <c r="E519" s="43">
        <v>0</v>
      </c>
      <c r="F519" s="43">
        <v>0</v>
      </c>
      <c r="G519" s="43">
        <v>0</v>
      </c>
      <c r="H519" s="4"/>
      <c r="I519" s="4"/>
      <c r="J519" s="4"/>
      <c r="K519" s="4"/>
    </row>
    <row r="520" spans="1:11" ht="15" customHeight="1">
      <c r="A520" s="4"/>
      <c r="B520" s="4"/>
      <c r="C520" s="7" t="s">
        <v>364</v>
      </c>
      <c r="D520" s="43">
        <v>0</v>
      </c>
      <c r="E520" s="43">
        <v>0</v>
      </c>
      <c r="F520" s="43">
        <v>0</v>
      </c>
      <c r="G520" s="43">
        <v>0</v>
      </c>
      <c r="H520" s="4"/>
      <c r="I520" s="4"/>
      <c r="J520" s="4"/>
      <c r="K520" s="4"/>
    </row>
    <row r="521" spans="1:11" ht="20.100000000000001" customHeight="1">
      <c r="A521" s="4"/>
      <c r="B521" s="4"/>
      <c r="C521" s="6" t="s">
        <v>361</v>
      </c>
      <c r="D521" s="4"/>
      <c r="E521" s="4"/>
      <c r="F521" s="4"/>
      <c r="G521" s="4"/>
      <c r="H521" s="4"/>
      <c r="I521" s="4"/>
      <c r="J521" s="4"/>
      <c r="K521" s="4"/>
    </row>
    <row r="522" spans="1:11" ht="20.100000000000001" customHeight="1">
      <c r="A522" s="17" t="s">
        <v>429</v>
      </c>
      <c r="B522" s="47" t="s">
        <v>269</v>
      </c>
      <c r="C522" s="47" t="s">
        <v>361</v>
      </c>
      <c r="D522" s="4"/>
      <c r="E522" s="3" t="s">
        <v>361</v>
      </c>
      <c r="F522" s="47" t="s">
        <v>269</v>
      </c>
      <c r="G522" s="47" t="s">
        <v>361</v>
      </c>
      <c r="H522" s="5" t="s">
        <v>361</v>
      </c>
      <c r="I522" s="3" t="s">
        <v>361</v>
      </c>
      <c r="J522" s="47" t="s">
        <v>269</v>
      </c>
      <c r="K522" s="47" t="s">
        <v>361</v>
      </c>
    </row>
    <row r="523" spans="1:11" ht="20.100000000000001" customHeight="1">
      <c r="A523" s="2" t="s">
        <v>428</v>
      </c>
      <c r="B523" s="47" t="s">
        <v>362</v>
      </c>
      <c r="C523" s="47" t="s">
        <v>361</v>
      </c>
      <c r="D523" s="4"/>
      <c r="E523" s="2" t="s">
        <v>427</v>
      </c>
      <c r="F523" s="47" t="s">
        <v>362</v>
      </c>
      <c r="G523" s="47" t="s">
        <v>361</v>
      </c>
      <c r="H523" s="4"/>
      <c r="I523" s="2" t="s">
        <v>363</v>
      </c>
      <c r="J523" s="47" t="s">
        <v>362</v>
      </c>
      <c r="K523" s="47" t="s">
        <v>361</v>
      </c>
    </row>
    <row r="524" spans="1:11" ht="20.100000000000001" customHeight="1">
      <c r="A524" s="1" t="s">
        <v>361</v>
      </c>
      <c r="B524" s="47" t="s">
        <v>267</v>
      </c>
      <c r="C524" s="47" t="s">
        <v>361</v>
      </c>
      <c r="D524" s="4"/>
      <c r="E524" s="1" t="s">
        <v>361</v>
      </c>
      <c r="F524" s="47" t="s">
        <v>267</v>
      </c>
      <c r="G524" s="47" t="s">
        <v>361</v>
      </c>
      <c r="H524" s="4"/>
      <c r="I524" s="1" t="s">
        <v>361</v>
      </c>
      <c r="J524" s="47" t="s">
        <v>267</v>
      </c>
      <c r="K524" s="47" t="s">
        <v>361</v>
      </c>
    </row>
  </sheetData>
  <mergeCells count="56">
    <mergeCell ref="C12:G12"/>
    <mergeCell ref="C1:G1"/>
    <mergeCell ref="C2:G2"/>
    <mergeCell ref="D3:G3"/>
    <mergeCell ref="D4:G4"/>
    <mergeCell ref="D5:G5"/>
    <mergeCell ref="D6:G6"/>
    <mergeCell ref="D7:G7"/>
    <mergeCell ref="C8:G8"/>
    <mergeCell ref="C9:G9"/>
    <mergeCell ref="D10:G10"/>
    <mergeCell ref="D11:G11"/>
    <mergeCell ref="D29:G29"/>
    <mergeCell ref="D13:G13"/>
    <mergeCell ref="D14:G14"/>
    <mergeCell ref="D15:G15"/>
    <mergeCell ref="D16:G16"/>
    <mergeCell ref="C19:G19"/>
    <mergeCell ref="D23:G23"/>
    <mergeCell ref="D24:G24"/>
    <mergeCell ref="C25:G25"/>
    <mergeCell ref="D26:G26"/>
    <mergeCell ref="D27:G27"/>
    <mergeCell ref="D28:G28"/>
    <mergeCell ref="D197:G197"/>
    <mergeCell ref="C38:G38"/>
    <mergeCell ref="C83:G83"/>
    <mergeCell ref="D84:G84"/>
    <mergeCell ref="D85:G85"/>
    <mergeCell ref="D86:G86"/>
    <mergeCell ref="D87:G87"/>
    <mergeCell ref="C96:G96"/>
    <mergeCell ref="D141:G141"/>
    <mergeCell ref="D142:G142"/>
    <mergeCell ref="D143:G143"/>
    <mergeCell ref="C152:G152"/>
    <mergeCell ref="D365:G365"/>
    <mergeCell ref="D198:G198"/>
    <mergeCell ref="D199:G199"/>
    <mergeCell ref="C208:G208"/>
    <mergeCell ref="D253:G253"/>
    <mergeCell ref="D254:G254"/>
    <mergeCell ref="D255:G255"/>
    <mergeCell ref="C264:G264"/>
    <mergeCell ref="D309:G309"/>
    <mergeCell ref="D310:G310"/>
    <mergeCell ref="D311:G311"/>
    <mergeCell ref="C320:G320"/>
    <mergeCell ref="D424:G424"/>
    <mergeCell ref="C433:G433"/>
    <mergeCell ref="D366:G366"/>
    <mergeCell ref="D367:G367"/>
    <mergeCell ref="D368:G368"/>
    <mergeCell ref="C377:G377"/>
    <mergeCell ref="D422:G422"/>
    <mergeCell ref="D423:G423"/>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73"/>
  <sheetViews>
    <sheetView workbookViewId="0">
      <selection activeCell="I11" sqref="I1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885</v>
      </c>
      <c r="E3" s="1217"/>
      <c r="F3" s="1217"/>
      <c r="G3" s="1217"/>
      <c r="H3" s="4"/>
      <c r="I3" s="4"/>
      <c r="J3" s="4"/>
      <c r="K3" s="4"/>
    </row>
    <row r="4" spans="1:11" ht="14.1" customHeight="1">
      <c r="A4" s="4"/>
      <c r="B4" s="4"/>
      <c r="C4" s="16" t="s">
        <v>424</v>
      </c>
      <c r="D4" s="1216" t="s">
        <v>672</v>
      </c>
      <c r="E4" s="1217"/>
      <c r="F4" s="1217"/>
      <c r="G4" s="1217"/>
      <c r="H4" s="4"/>
      <c r="I4" s="4"/>
      <c r="J4" s="4"/>
      <c r="K4" s="4"/>
    </row>
    <row r="5" spans="1:11" ht="14.1" customHeight="1">
      <c r="A5" s="4"/>
      <c r="B5" s="4"/>
      <c r="C5" s="16" t="s">
        <v>0</v>
      </c>
      <c r="D5" s="1216" t="s">
        <v>884</v>
      </c>
      <c r="E5" s="1217"/>
      <c r="F5" s="1217"/>
      <c r="G5" s="1217"/>
      <c r="H5" s="4"/>
      <c r="I5" s="4"/>
      <c r="J5" s="4"/>
      <c r="K5" s="4"/>
    </row>
    <row r="6" spans="1:11" ht="14.1" customHeight="1">
      <c r="A6" s="4"/>
      <c r="B6" s="4"/>
      <c r="C6" s="16" t="s">
        <v>1</v>
      </c>
      <c r="D6" s="1216" t="s">
        <v>883</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93.95" customHeight="1">
      <c r="A9" s="4"/>
      <c r="B9" s="4"/>
      <c r="C9" s="1228" t="s">
        <v>882</v>
      </c>
      <c r="D9" s="1229"/>
      <c r="E9" s="1229"/>
      <c r="F9" s="1229"/>
      <c r="G9" s="1229"/>
      <c r="H9" s="4"/>
      <c r="I9" s="4"/>
      <c r="J9" s="4"/>
      <c r="K9" s="4"/>
    </row>
    <row r="10" spans="1:11" ht="173.1" customHeight="1">
      <c r="A10" s="4"/>
      <c r="B10" s="4"/>
      <c r="C10" s="8" t="s">
        <v>5</v>
      </c>
      <c r="D10" s="1230" t="s">
        <v>881</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83.1" customHeight="1">
      <c r="A13" s="4"/>
      <c r="B13" s="4"/>
      <c r="C13" s="7" t="s">
        <v>880</v>
      </c>
      <c r="D13" s="39" t="s">
        <v>475</v>
      </c>
      <c r="E13" s="39" t="s">
        <v>475</v>
      </c>
      <c r="F13" s="39" t="s">
        <v>475</v>
      </c>
      <c r="G13" s="39" t="s">
        <v>475</v>
      </c>
      <c r="H13" s="4"/>
      <c r="I13" s="4"/>
      <c r="J13" s="4"/>
      <c r="K13" s="4"/>
    </row>
    <row r="14" spans="1:11" ht="72.95" customHeight="1">
      <c r="A14" s="4"/>
      <c r="B14" s="4"/>
      <c r="C14" s="7" t="s">
        <v>879</v>
      </c>
      <c r="D14" s="39" t="s">
        <v>475</v>
      </c>
      <c r="E14" s="39" t="s">
        <v>475</v>
      </c>
      <c r="F14" s="39" t="s">
        <v>475</v>
      </c>
      <c r="G14" s="39" t="s">
        <v>475</v>
      </c>
      <c r="H14" s="4"/>
      <c r="I14" s="4"/>
      <c r="J14" s="4"/>
      <c r="K14" s="4"/>
    </row>
    <row r="15" spans="1:11" ht="234" customHeight="1">
      <c r="A15" s="4"/>
      <c r="B15" s="4"/>
      <c r="C15" s="8" t="s">
        <v>235</v>
      </c>
      <c r="D15" s="1230" t="s">
        <v>878</v>
      </c>
      <c r="E15" s="1231"/>
      <c r="F15" s="1231"/>
      <c r="G15" s="1231"/>
      <c r="H15" s="4"/>
      <c r="I15" s="4"/>
      <c r="J15" s="4"/>
      <c r="K15" s="4"/>
    </row>
    <row r="16" spans="1:11" ht="27.95" customHeight="1">
      <c r="A16" s="4"/>
      <c r="B16" s="4"/>
      <c r="C16" s="7" t="s">
        <v>405</v>
      </c>
      <c r="D16" s="37">
        <v>2021</v>
      </c>
      <c r="E16" s="37">
        <v>2022</v>
      </c>
      <c r="F16" s="37">
        <v>2023</v>
      </c>
      <c r="G16" s="37">
        <v>2024</v>
      </c>
      <c r="H16" s="4"/>
      <c r="I16" s="4"/>
      <c r="J16" s="4"/>
      <c r="K16" s="4"/>
    </row>
    <row r="17" spans="1:11" ht="14.1" customHeight="1">
      <c r="A17" s="4"/>
      <c r="B17" s="4"/>
      <c r="C17" s="15"/>
      <c r="D17" s="38" t="s">
        <v>7</v>
      </c>
      <c r="E17" s="38" t="s">
        <v>8</v>
      </c>
      <c r="F17" s="38" t="s">
        <v>8</v>
      </c>
      <c r="G17" s="38" t="s">
        <v>8</v>
      </c>
      <c r="H17" s="4"/>
      <c r="I17" s="4"/>
      <c r="J17" s="4"/>
      <c r="K17" s="4"/>
    </row>
    <row r="18" spans="1:11" ht="20.100000000000001" customHeight="1">
      <c r="A18" s="4"/>
      <c r="B18" s="4"/>
      <c r="C18" s="7" t="s">
        <v>877</v>
      </c>
      <c r="D18" s="39" t="s">
        <v>475</v>
      </c>
      <c r="E18" s="39" t="s">
        <v>475</v>
      </c>
      <c r="F18" s="39" t="s">
        <v>475</v>
      </c>
      <c r="G18" s="39" t="s">
        <v>475</v>
      </c>
      <c r="H18" s="4"/>
      <c r="I18" s="4"/>
      <c r="J18" s="4"/>
      <c r="K18" s="4"/>
    </row>
    <row r="19" spans="1:11" ht="83.1" customHeight="1">
      <c r="A19" s="4"/>
      <c r="B19" s="4"/>
      <c r="C19" s="7" t="s">
        <v>876</v>
      </c>
      <c r="D19" s="39" t="s">
        <v>475</v>
      </c>
      <c r="E19" s="39" t="s">
        <v>475</v>
      </c>
      <c r="F19" s="39" t="s">
        <v>475</v>
      </c>
      <c r="G19" s="39" t="s">
        <v>475</v>
      </c>
      <c r="H19" s="4"/>
      <c r="I19" s="4"/>
      <c r="J19" s="4"/>
      <c r="K19" s="4"/>
    </row>
    <row r="20" spans="1:11" ht="93.95" customHeight="1">
      <c r="A20" s="4"/>
      <c r="B20" s="4"/>
      <c r="C20" s="7" t="s">
        <v>875</v>
      </c>
      <c r="D20" s="39" t="s">
        <v>475</v>
      </c>
      <c r="E20" s="39" t="s">
        <v>475</v>
      </c>
      <c r="F20" s="39" t="s">
        <v>475</v>
      </c>
      <c r="G20" s="39" t="s">
        <v>475</v>
      </c>
      <c r="H20" s="4"/>
      <c r="I20" s="4"/>
      <c r="J20" s="4"/>
      <c r="K20" s="4"/>
    </row>
    <row r="21" spans="1:11" ht="20.100000000000001" customHeight="1">
      <c r="A21" s="4"/>
      <c r="B21" s="4"/>
      <c r="C21" s="7" t="s">
        <v>874</v>
      </c>
      <c r="D21" s="39" t="s">
        <v>475</v>
      </c>
      <c r="E21" s="39" t="s">
        <v>475</v>
      </c>
      <c r="F21" s="39" t="s">
        <v>475</v>
      </c>
      <c r="G21" s="39" t="s">
        <v>475</v>
      </c>
      <c r="H21" s="4"/>
      <c r="I21" s="4"/>
      <c r="J21" s="4"/>
      <c r="K21" s="4"/>
    </row>
    <row r="22" spans="1:11" ht="14.1" customHeight="1">
      <c r="A22" s="4"/>
      <c r="B22" s="4"/>
      <c r="C22" s="1222" t="s">
        <v>273</v>
      </c>
      <c r="D22" s="1223"/>
      <c r="E22" s="1223"/>
      <c r="F22" s="1223"/>
      <c r="G22" s="1223"/>
      <c r="H22" s="4"/>
      <c r="I22" s="4"/>
      <c r="J22" s="4"/>
      <c r="K22" s="4"/>
    </row>
    <row r="23" spans="1:11" ht="14.1" customHeight="1">
      <c r="A23" s="4"/>
      <c r="B23" s="4"/>
      <c r="C23" s="36" t="s">
        <v>850</v>
      </c>
      <c r="D23" s="1222" t="s">
        <v>849</v>
      </c>
      <c r="E23" s="1223"/>
      <c r="F23" s="1223"/>
      <c r="G23" s="1223"/>
      <c r="H23" s="4"/>
      <c r="I23" s="4"/>
      <c r="J23" s="4"/>
      <c r="K23" s="4"/>
    </row>
    <row r="24" spans="1:11" ht="27" customHeight="1">
      <c r="A24" s="4"/>
      <c r="B24" s="4"/>
      <c r="C24" s="14" t="s">
        <v>393</v>
      </c>
      <c r="D24" s="1232" t="s">
        <v>848</v>
      </c>
      <c r="E24" s="1233"/>
      <c r="F24" s="1233"/>
      <c r="G24" s="1233"/>
      <c r="H24" s="4"/>
      <c r="I24" s="4"/>
      <c r="J24" s="4"/>
      <c r="K24" s="4"/>
    </row>
    <row r="25" spans="1:11" ht="27" customHeight="1">
      <c r="A25" s="4"/>
      <c r="B25" s="4"/>
      <c r="C25" s="47" t="s">
        <v>392</v>
      </c>
      <c r="D25" s="1234" t="s">
        <v>1212</v>
      </c>
      <c r="E25" s="1235"/>
      <c r="F25" s="1235"/>
      <c r="G25" s="1235"/>
      <c r="H25" s="4"/>
      <c r="I25" s="4"/>
      <c r="J25" s="4"/>
      <c r="K25" s="4"/>
    </row>
    <row r="26" spans="1:11" ht="27" customHeight="1">
      <c r="A26" s="4"/>
      <c r="B26" s="4"/>
      <c r="C26" s="47" t="s">
        <v>15</v>
      </c>
      <c r="D26" s="1234" t="s">
        <v>847</v>
      </c>
      <c r="E26" s="1235"/>
      <c r="F26" s="1235"/>
      <c r="G26" s="1235"/>
      <c r="H26" s="4"/>
      <c r="I26" s="4"/>
      <c r="J26" s="4"/>
      <c r="K26" s="4"/>
    </row>
    <row r="27" spans="1:11" ht="15" customHeight="1">
      <c r="A27" s="4"/>
      <c r="B27" s="4"/>
      <c r="C27" s="13"/>
      <c r="D27" s="40">
        <v>2021</v>
      </c>
      <c r="E27" s="40">
        <v>2022</v>
      </c>
      <c r="F27" s="40">
        <v>2023</v>
      </c>
      <c r="G27" s="40">
        <v>2024</v>
      </c>
      <c r="H27" s="4"/>
      <c r="I27" s="4"/>
      <c r="J27" s="4"/>
      <c r="K27" s="4"/>
    </row>
    <row r="28" spans="1:11" ht="15" customHeight="1">
      <c r="A28" s="4"/>
      <c r="B28" s="4"/>
      <c r="C28" s="12"/>
      <c r="D28" s="41" t="s">
        <v>7</v>
      </c>
      <c r="E28" s="41" t="s">
        <v>8</v>
      </c>
      <c r="F28" s="41" t="s">
        <v>8</v>
      </c>
      <c r="G28" s="41" t="s">
        <v>8</v>
      </c>
      <c r="H28" s="4"/>
      <c r="I28" s="4"/>
      <c r="J28" s="4"/>
      <c r="K28" s="4"/>
    </row>
    <row r="29" spans="1:11" ht="14.1" customHeight="1">
      <c r="A29" s="4"/>
      <c r="B29" s="4"/>
      <c r="C29" s="7" t="s">
        <v>16</v>
      </c>
      <c r="D29" s="39" t="s">
        <v>798</v>
      </c>
      <c r="E29" s="39" t="s">
        <v>798</v>
      </c>
      <c r="F29" s="39" t="s">
        <v>798</v>
      </c>
      <c r="G29" s="39" t="s">
        <v>798</v>
      </c>
      <c r="H29" s="4"/>
      <c r="I29" s="4"/>
      <c r="J29" s="4"/>
      <c r="K29" s="4"/>
    </row>
    <row r="30" spans="1:11" ht="14.1" customHeight="1">
      <c r="A30" s="4"/>
      <c r="B30" s="4"/>
      <c r="C30" s="7" t="s">
        <v>506</v>
      </c>
      <c r="D30" s="39" t="s">
        <v>2024</v>
      </c>
      <c r="E30" s="39" t="s">
        <v>846</v>
      </c>
      <c r="F30" s="39" t="s">
        <v>846</v>
      </c>
      <c r="G30" s="39" t="s">
        <v>846</v>
      </c>
      <c r="H30" s="4"/>
      <c r="I30" s="4"/>
      <c r="J30" s="4"/>
      <c r="K30" s="4"/>
    </row>
    <row r="31" spans="1:11" ht="14.1" customHeight="1">
      <c r="A31" s="4"/>
      <c r="B31" s="4"/>
      <c r="C31" s="7" t="s">
        <v>504</v>
      </c>
      <c r="D31" s="39" t="s">
        <v>2025</v>
      </c>
      <c r="E31" s="39" t="s">
        <v>845</v>
      </c>
      <c r="F31" s="39" t="s">
        <v>845</v>
      </c>
      <c r="G31" s="39" t="s">
        <v>845</v>
      </c>
      <c r="H31" s="4"/>
      <c r="I31" s="4"/>
      <c r="J31" s="4"/>
      <c r="K31" s="4"/>
    </row>
    <row r="32" spans="1:11" ht="14.1" customHeight="1">
      <c r="A32" s="4"/>
      <c r="B32" s="4"/>
      <c r="C32" s="7" t="s">
        <v>388</v>
      </c>
      <c r="D32" s="39" t="s">
        <v>361</v>
      </c>
      <c r="E32" s="39" t="s">
        <v>385</v>
      </c>
      <c r="F32" s="39" t="s">
        <v>385</v>
      </c>
      <c r="G32" s="39" t="s">
        <v>385</v>
      </c>
      <c r="H32" s="4"/>
      <c r="I32" s="4"/>
      <c r="J32" s="4"/>
      <c r="K32" s="4"/>
    </row>
    <row r="33" spans="1:11" ht="14.1" customHeight="1">
      <c r="A33" s="4"/>
      <c r="B33" s="4"/>
      <c r="C33" s="7" t="s">
        <v>387</v>
      </c>
      <c r="D33" s="39" t="s">
        <v>361</v>
      </c>
      <c r="E33" s="39" t="s">
        <v>2026</v>
      </c>
      <c r="F33" s="39" t="s">
        <v>385</v>
      </c>
      <c r="G33" s="39" t="s">
        <v>385</v>
      </c>
      <c r="H33" s="4"/>
      <c r="I33" s="4"/>
      <c r="J33" s="4"/>
      <c r="K33" s="4"/>
    </row>
    <row r="34" spans="1:11" ht="14.1" customHeight="1">
      <c r="A34" s="4"/>
      <c r="B34" s="4"/>
      <c r="C34" s="7" t="s">
        <v>22</v>
      </c>
      <c r="D34" s="39" t="s">
        <v>361</v>
      </c>
      <c r="E34" s="39" t="s">
        <v>2026</v>
      </c>
      <c r="F34" s="39" t="s">
        <v>385</v>
      </c>
      <c r="G34" s="39" t="s">
        <v>385</v>
      </c>
      <c r="H34" s="4"/>
      <c r="I34" s="4"/>
      <c r="J34" s="4"/>
      <c r="K34" s="4"/>
    </row>
    <row r="35" spans="1:11" ht="14.1" customHeight="1">
      <c r="A35" s="4"/>
      <c r="B35" s="4"/>
      <c r="C35" s="1236" t="s">
        <v>384</v>
      </c>
      <c r="D35" s="1237"/>
      <c r="E35" s="1237"/>
      <c r="F35" s="1237"/>
      <c r="G35" s="1237"/>
      <c r="H35" s="4"/>
      <c r="I35" s="4"/>
      <c r="J35" s="4"/>
      <c r="K35" s="4"/>
    </row>
    <row r="36" spans="1:11" ht="14.1" customHeight="1">
      <c r="A36" s="4"/>
      <c r="B36" s="4"/>
      <c r="C36" s="13"/>
      <c r="D36" s="40">
        <v>2021</v>
      </c>
      <c r="E36" s="40">
        <v>2022</v>
      </c>
      <c r="F36" s="40">
        <v>2023</v>
      </c>
      <c r="G36" s="40">
        <v>2024</v>
      </c>
      <c r="H36" s="4"/>
      <c r="I36" s="4"/>
      <c r="J36" s="4"/>
      <c r="K36" s="4"/>
    </row>
    <row r="37" spans="1:11" ht="14.1" customHeight="1">
      <c r="A37" s="4"/>
      <c r="B37" s="4"/>
      <c r="C37" s="12"/>
      <c r="D37" s="41" t="s">
        <v>7</v>
      </c>
      <c r="E37" s="41" t="s">
        <v>8</v>
      </c>
      <c r="F37" s="41" t="s">
        <v>8</v>
      </c>
      <c r="G37" s="41" t="s">
        <v>8</v>
      </c>
      <c r="H37" s="4"/>
      <c r="I37" s="4"/>
      <c r="J37" s="4"/>
      <c r="K37" s="4"/>
    </row>
    <row r="38" spans="1:11" ht="14.1" customHeight="1">
      <c r="A38" s="4"/>
      <c r="B38" s="4"/>
      <c r="C38" s="11" t="s">
        <v>381</v>
      </c>
      <c r="D38" s="42">
        <v>24500000</v>
      </c>
      <c r="E38" s="42">
        <v>30000000</v>
      </c>
      <c r="F38" s="42">
        <v>30000000</v>
      </c>
      <c r="G38" s="42">
        <v>30000000</v>
      </c>
      <c r="H38" s="4"/>
      <c r="I38" s="4"/>
      <c r="J38" s="4"/>
      <c r="K38" s="4"/>
    </row>
    <row r="39" spans="1:11" ht="14.1" customHeight="1">
      <c r="A39" s="4"/>
      <c r="B39" s="4"/>
      <c r="C39" s="11" t="s">
        <v>370</v>
      </c>
      <c r="D39" s="42">
        <v>24500000</v>
      </c>
      <c r="E39" s="42">
        <v>30000000</v>
      </c>
      <c r="F39" s="42">
        <v>30000000</v>
      </c>
      <c r="G39" s="42">
        <v>30000000</v>
      </c>
      <c r="H39" s="4"/>
      <c r="I39" s="4"/>
      <c r="J39" s="4"/>
      <c r="K39" s="4"/>
    </row>
    <row r="40" spans="1:11" ht="14.1" customHeight="1">
      <c r="A40" s="4"/>
      <c r="B40" s="4"/>
      <c r="C40" s="11" t="s">
        <v>374</v>
      </c>
      <c r="D40" s="42">
        <v>0</v>
      </c>
      <c r="E40" s="42">
        <v>0</v>
      </c>
      <c r="F40" s="42">
        <v>0</v>
      </c>
      <c r="G40" s="42">
        <v>0</v>
      </c>
      <c r="H40" s="4"/>
      <c r="I40" s="4"/>
      <c r="J40" s="4"/>
      <c r="K40" s="4"/>
    </row>
    <row r="41" spans="1:11" ht="14.1" customHeight="1">
      <c r="A41" s="4"/>
      <c r="B41" s="4"/>
      <c r="C41" s="11" t="s">
        <v>380</v>
      </c>
      <c r="D41" s="42">
        <v>3950000</v>
      </c>
      <c r="E41" s="42">
        <v>4500000</v>
      </c>
      <c r="F41" s="42">
        <v>4500000</v>
      </c>
      <c r="G41" s="42">
        <v>4500000</v>
      </c>
      <c r="H41" s="4"/>
      <c r="I41" s="4"/>
      <c r="J41" s="4"/>
      <c r="K41" s="4"/>
    </row>
    <row r="42" spans="1:11" ht="14.1" customHeight="1">
      <c r="A42" s="4"/>
      <c r="B42" s="4"/>
      <c r="C42" s="11" t="s">
        <v>370</v>
      </c>
      <c r="D42" s="42">
        <v>3950000</v>
      </c>
      <c r="E42" s="42">
        <v>4500000</v>
      </c>
      <c r="F42" s="42">
        <v>4500000</v>
      </c>
      <c r="G42" s="42">
        <v>4500000</v>
      </c>
      <c r="H42" s="4"/>
      <c r="I42" s="4"/>
      <c r="J42" s="4"/>
      <c r="K42" s="4"/>
    </row>
    <row r="43" spans="1:11" ht="14.1" customHeight="1">
      <c r="A43" s="4"/>
      <c r="B43" s="4"/>
      <c r="C43" s="11" t="s">
        <v>374</v>
      </c>
      <c r="D43" s="42">
        <v>0</v>
      </c>
      <c r="E43" s="42">
        <v>0</v>
      </c>
      <c r="F43" s="42">
        <v>0</v>
      </c>
      <c r="G43" s="42">
        <v>0</v>
      </c>
      <c r="H43" s="4"/>
      <c r="I43" s="4"/>
      <c r="J43" s="4"/>
      <c r="K43" s="4"/>
    </row>
    <row r="44" spans="1:11" ht="14.1" customHeight="1">
      <c r="A44" s="4"/>
      <c r="B44" s="4"/>
      <c r="C44" s="11" t="s">
        <v>379</v>
      </c>
      <c r="D44" s="42">
        <v>37550000</v>
      </c>
      <c r="E44" s="42">
        <v>10000000</v>
      </c>
      <c r="F44" s="42">
        <v>10000000</v>
      </c>
      <c r="G44" s="42">
        <v>10000000</v>
      </c>
      <c r="H44" s="4"/>
      <c r="I44" s="4"/>
      <c r="J44" s="4"/>
      <c r="K44" s="4"/>
    </row>
    <row r="45" spans="1:11" ht="14.1" customHeight="1">
      <c r="A45" s="4"/>
      <c r="B45" s="4"/>
      <c r="C45" s="11" t="s">
        <v>370</v>
      </c>
      <c r="D45" s="42">
        <v>37550000</v>
      </c>
      <c r="E45" s="42">
        <v>10000000</v>
      </c>
      <c r="F45" s="42">
        <v>10000000</v>
      </c>
      <c r="G45" s="42">
        <v>10000000</v>
      </c>
      <c r="H45" s="4"/>
      <c r="I45" s="4"/>
      <c r="J45" s="4"/>
      <c r="K45" s="4"/>
    </row>
    <row r="46" spans="1:11" ht="14.1" customHeight="1">
      <c r="A46" s="4"/>
      <c r="B46" s="4"/>
      <c r="C46" s="11" t="s">
        <v>374</v>
      </c>
      <c r="D46" s="42">
        <v>0</v>
      </c>
      <c r="E46" s="42">
        <v>0</v>
      </c>
      <c r="F46" s="42">
        <v>0</v>
      </c>
      <c r="G46" s="42">
        <v>0</v>
      </c>
      <c r="H46" s="4"/>
      <c r="I46" s="4"/>
      <c r="J46" s="4"/>
      <c r="K46" s="4"/>
    </row>
    <row r="47" spans="1:11" ht="14.1" customHeight="1">
      <c r="A47" s="4"/>
      <c r="B47" s="4"/>
      <c r="C47" s="11" t="s">
        <v>378</v>
      </c>
      <c r="D47" s="42">
        <v>0</v>
      </c>
      <c r="E47" s="42">
        <v>0</v>
      </c>
      <c r="F47" s="42">
        <v>0</v>
      </c>
      <c r="G47" s="42">
        <v>0</v>
      </c>
      <c r="H47" s="4"/>
      <c r="I47" s="4"/>
      <c r="J47" s="4"/>
      <c r="K47" s="4"/>
    </row>
    <row r="48" spans="1:11" ht="14.1" customHeight="1">
      <c r="A48" s="4"/>
      <c r="B48" s="4"/>
      <c r="C48" s="11" t="s">
        <v>370</v>
      </c>
      <c r="D48" s="42">
        <v>0</v>
      </c>
      <c r="E48" s="42">
        <v>0</v>
      </c>
      <c r="F48" s="42">
        <v>0</v>
      </c>
      <c r="G48" s="42">
        <v>0</v>
      </c>
      <c r="H48" s="4"/>
      <c r="I48" s="4"/>
      <c r="J48" s="4"/>
      <c r="K48" s="4"/>
    </row>
    <row r="49" spans="1:11" ht="14.1" customHeight="1">
      <c r="A49" s="4"/>
      <c r="B49" s="4"/>
      <c r="C49" s="11" t="s">
        <v>374</v>
      </c>
      <c r="D49" s="42">
        <v>0</v>
      </c>
      <c r="E49" s="42">
        <v>0</v>
      </c>
      <c r="F49" s="42">
        <v>0</v>
      </c>
      <c r="G49" s="42">
        <v>0</v>
      </c>
      <c r="H49" s="4"/>
      <c r="I49" s="4"/>
      <c r="J49" s="4"/>
      <c r="K49" s="4"/>
    </row>
    <row r="50" spans="1:11" ht="14.1" customHeight="1">
      <c r="A50" s="4"/>
      <c r="B50" s="4"/>
      <c r="C50" s="11" t="s">
        <v>383</v>
      </c>
      <c r="D50" s="42">
        <v>0</v>
      </c>
      <c r="E50" s="42">
        <v>0</v>
      </c>
      <c r="F50" s="42">
        <v>0</v>
      </c>
      <c r="G50" s="42">
        <v>0</v>
      </c>
      <c r="H50" s="4"/>
      <c r="I50" s="4"/>
      <c r="J50" s="4"/>
      <c r="K50" s="4"/>
    </row>
    <row r="51" spans="1:11" ht="14.1" customHeight="1">
      <c r="A51" s="4"/>
      <c r="B51" s="4"/>
      <c r="C51" s="11" t="s">
        <v>370</v>
      </c>
      <c r="D51" s="42">
        <v>0</v>
      </c>
      <c r="E51" s="42">
        <v>0</v>
      </c>
      <c r="F51" s="42">
        <v>0</v>
      </c>
      <c r="G51" s="42">
        <v>0</v>
      </c>
      <c r="H51" s="4"/>
      <c r="I51" s="4"/>
      <c r="J51" s="4"/>
      <c r="K51" s="4"/>
    </row>
    <row r="52" spans="1:11" ht="14.1" customHeight="1">
      <c r="A52" s="4"/>
      <c r="B52" s="4"/>
      <c r="C52" s="11" t="s">
        <v>374</v>
      </c>
      <c r="D52" s="42">
        <v>0</v>
      </c>
      <c r="E52" s="42">
        <v>0</v>
      </c>
      <c r="F52" s="42">
        <v>0</v>
      </c>
      <c r="G52" s="42">
        <v>0</v>
      </c>
      <c r="H52" s="4"/>
      <c r="I52" s="4"/>
      <c r="J52" s="4"/>
      <c r="K52" s="4"/>
    </row>
    <row r="53" spans="1:11" ht="14.1" customHeight="1">
      <c r="A53" s="4"/>
      <c r="B53" s="4"/>
      <c r="C53" s="11" t="s">
        <v>376</v>
      </c>
      <c r="D53" s="42">
        <v>0</v>
      </c>
      <c r="E53" s="42">
        <v>0</v>
      </c>
      <c r="F53" s="42">
        <v>0</v>
      </c>
      <c r="G53" s="42">
        <v>0</v>
      </c>
      <c r="H53" s="4"/>
      <c r="I53" s="4"/>
      <c r="J53" s="4"/>
      <c r="K53" s="4"/>
    </row>
    <row r="54" spans="1:11" ht="14.1" customHeight="1">
      <c r="A54" s="4"/>
      <c r="B54" s="4"/>
      <c r="C54" s="11" t="s">
        <v>370</v>
      </c>
      <c r="D54" s="42">
        <v>0</v>
      </c>
      <c r="E54" s="42">
        <v>0</v>
      </c>
      <c r="F54" s="42">
        <v>0</v>
      </c>
      <c r="G54" s="42">
        <v>0</v>
      </c>
      <c r="H54" s="4"/>
      <c r="I54" s="4"/>
      <c r="J54" s="4"/>
      <c r="K54" s="4"/>
    </row>
    <row r="55" spans="1:11" ht="14.1" customHeight="1">
      <c r="A55" s="4"/>
      <c r="B55" s="4"/>
      <c r="C55" s="11" t="s">
        <v>374</v>
      </c>
      <c r="D55" s="42">
        <v>0</v>
      </c>
      <c r="E55" s="42">
        <v>0</v>
      </c>
      <c r="F55" s="42">
        <v>0</v>
      </c>
      <c r="G55" s="42">
        <v>0</v>
      </c>
      <c r="H55" s="4"/>
      <c r="I55" s="4"/>
      <c r="J55" s="4"/>
      <c r="K55" s="4"/>
    </row>
    <row r="56" spans="1:11" ht="14.1" customHeight="1">
      <c r="A56" s="4"/>
      <c r="B56" s="4"/>
      <c r="C56" s="11" t="s">
        <v>375</v>
      </c>
      <c r="D56" s="42">
        <v>28484340</v>
      </c>
      <c r="E56" s="42">
        <v>30000000</v>
      </c>
      <c r="F56" s="42">
        <v>30000000</v>
      </c>
      <c r="G56" s="42">
        <v>30000000</v>
      </c>
      <c r="H56" s="4"/>
      <c r="I56" s="4"/>
      <c r="J56" s="4"/>
      <c r="K56" s="4"/>
    </row>
    <row r="57" spans="1:11" ht="14.1" customHeight="1">
      <c r="A57" s="4"/>
      <c r="B57" s="4"/>
      <c r="C57" s="11" t="s">
        <v>370</v>
      </c>
      <c r="D57" s="42">
        <v>28484340</v>
      </c>
      <c r="E57" s="42">
        <v>30000000</v>
      </c>
      <c r="F57" s="42">
        <v>30000000</v>
      </c>
      <c r="G57" s="42">
        <v>30000000</v>
      </c>
      <c r="H57" s="4"/>
      <c r="I57" s="4"/>
      <c r="J57" s="4"/>
      <c r="K57" s="4"/>
    </row>
    <row r="58" spans="1:11" ht="14.1" customHeight="1">
      <c r="A58" s="4"/>
      <c r="B58" s="4"/>
      <c r="C58" s="11" t="s">
        <v>374</v>
      </c>
      <c r="D58" s="42">
        <v>0</v>
      </c>
      <c r="E58" s="42">
        <v>0</v>
      </c>
      <c r="F58" s="42">
        <v>0</v>
      </c>
      <c r="G58" s="42">
        <v>0</v>
      </c>
      <c r="H58" s="4"/>
      <c r="I58" s="4"/>
      <c r="J58" s="4"/>
      <c r="K58" s="4"/>
    </row>
    <row r="59" spans="1:11" ht="14.1" customHeight="1">
      <c r="A59" s="4"/>
      <c r="B59" s="4"/>
      <c r="C59" s="11" t="s">
        <v>373</v>
      </c>
      <c r="D59" s="42">
        <v>0</v>
      </c>
      <c r="E59" s="42">
        <v>0</v>
      </c>
      <c r="F59" s="42">
        <v>0</v>
      </c>
      <c r="G59" s="42">
        <v>0</v>
      </c>
      <c r="H59" s="4"/>
      <c r="I59" s="4"/>
      <c r="J59" s="4"/>
      <c r="K59" s="4"/>
    </row>
    <row r="60" spans="1:11" ht="14.1" customHeight="1">
      <c r="A60" s="4"/>
      <c r="B60" s="4"/>
      <c r="C60" s="11" t="s">
        <v>370</v>
      </c>
      <c r="D60" s="42">
        <v>0</v>
      </c>
      <c r="E60" s="42">
        <v>0</v>
      </c>
      <c r="F60" s="42">
        <v>0</v>
      </c>
      <c r="G60" s="42">
        <v>0</v>
      </c>
      <c r="H60" s="4"/>
      <c r="I60" s="4"/>
      <c r="J60" s="4"/>
      <c r="K60" s="4"/>
    </row>
    <row r="61" spans="1:11" ht="14.1" customHeight="1">
      <c r="A61" s="4"/>
      <c r="B61" s="4"/>
      <c r="C61" s="11" t="s">
        <v>369</v>
      </c>
      <c r="D61" s="42">
        <v>0</v>
      </c>
      <c r="E61" s="42">
        <v>0</v>
      </c>
      <c r="F61" s="42">
        <v>0</v>
      </c>
      <c r="G61" s="42">
        <v>0</v>
      </c>
      <c r="H61" s="4"/>
      <c r="I61" s="4"/>
      <c r="J61" s="4"/>
      <c r="K61" s="4"/>
    </row>
    <row r="62" spans="1:11" ht="14.1" customHeight="1">
      <c r="A62" s="4"/>
      <c r="B62" s="4"/>
      <c r="C62" s="11" t="s">
        <v>368</v>
      </c>
      <c r="D62" s="42">
        <v>0</v>
      </c>
      <c r="E62" s="42">
        <v>0</v>
      </c>
      <c r="F62" s="42">
        <v>0</v>
      </c>
      <c r="G62" s="42">
        <v>0</v>
      </c>
      <c r="H62" s="4"/>
      <c r="I62" s="4"/>
      <c r="J62" s="4"/>
      <c r="K62" s="4"/>
    </row>
    <row r="63" spans="1:11" ht="14.1" customHeight="1">
      <c r="A63" s="4"/>
      <c r="B63" s="4"/>
      <c r="C63" s="11" t="s">
        <v>367</v>
      </c>
      <c r="D63" s="42">
        <v>0</v>
      </c>
      <c r="E63" s="42">
        <v>0</v>
      </c>
      <c r="F63" s="42">
        <v>0</v>
      </c>
      <c r="G63" s="42">
        <v>0</v>
      </c>
      <c r="H63" s="4"/>
      <c r="I63" s="4"/>
      <c r="J63" s="4"/>
      <c r="K63" s="4"/>
    </row>
    <row r="64" spans="1:11" ht="14.1" customHeight="1">
      <c r="A64" s="4"/>
      <c r="B64" s="4"/>
      <c r="C64" s="11" t="s">
        <v>366</v>
      </c>
      <c r="D64" s="42">
        <v>0</v>
      </c>
      <c r="E64" s="42">
        <v>0</v>
      </c>
      <c r="F64" s="42">
        <v>0</v>
      </c>
      <c r="G64" s="42">
        <v>0</v>
      </c>
      <c r="H64" s="4"/>
      <c r="I64" s="4"/>
      <c r="J64" s="4"/>
      <c r="K64" s="4"/>
    </row>
    <row r="65" spans="1:11" ht="14.1" customHeight="1">
      <c r="A65" s="4"/>
      <c r="B65" s="4"/>
      <c r="C65" s="11" t="s">
        <v>372</v>
      </c>
      <c r="D65" s="42">
        <v>0</v>
      </c>
      <c r="E65" s="42">
        <v>0</v>
      </c>
      <c r="F65" s="42">
        <v>0</v>
      </c>
      <c r="G65" s="42">
        <v>0</v>
      </c>
      <c r="H65" s="4"/>
      <c r="I65" s="4"/>
      <c r="J65" s="4"/>
      <c r="K65" s="4"/>
    </row>
    <row r="66" spans="1:11" ht="14.1" customHeight="1">
      <c r="A66" s="4"/>
      <c r="B66" s="4"/>
      <c r="C66" s="11" t="s">
        <v>370</v>
      </c>
      <c r="D66" s="42">
        <v>0</v>
      </c>
      <c r="E66" s="42">
        <v>0</v>
      </c>
      <c r="F66" s="42">
        <v>0</v>
      </c>
      <c r="G66" s="42">
        <v>0</v>
      </c>
      <c r="H66" s="4"/>
      <c r="I66" s="4"/>
      <c r="J66" s="4"/>
      <c r="K66" s="4"/>
    </row>
    <row r="67" spans="1:11" ht="14.1" customHeight="1">
      <c r="A67" s="4"/>
      <c r="B67" s="4"/>
      <c r="C67" s="11" t="s">
        <v>369</v>
      </c>
      <c r="D67" s="42">
        <v>0</v>
      </c>
      <c r="E67" s="42">
        <v>0</v>
      </c>
      <c r="F67" s="42">
        <v>0</v>
      </c>
      <c r="G67" s="42">
        <v>0</v>
      </c>
      <c r="H67" s="4"/>
      <c r="I67" s="4"/>
      <c r="J67" s="4"/>
      <c r="K67" s="4"/>
    </row>
    <row r="68" spans="1:11" ht="14.1" customHeight="1">
      <c r="A68" s="4"/>
      <c r="B68" s="4"/>
      <c r="C68" s="11" t="s">
        <v>368</v>
      </c>
      <c r="D68" s="42">
        <v>0</v>
      </c>
      <c r="E68" s="42">
        <v>0</v>
      </c>
      <c r="F68" s="42">
        <v>0</v>
      </c>
      <c r="G68" s="42">
        <v>0</v>
      </c>
      <c r="H68" s="4"/>
      <c r="I68" s="4"/>
      <c r="J68" s="4"/>
      <c r="K68" s="4"/>
    </row>
    <row r="69" spans="1:11" ht="14.1" customHeight="1">
      <c r="A69" s="4"/>
      <c r="B69" s="4"/>
      <c r="C69" s="11" t="s">
        <v>367</v>
      </c>
      <c r="D69" s="42">
        <v>0</v>
      </c>
      <c r="E69" s="42">
        <v>0</v>
      </c>
      <c r="F69" s="42">
        <v>0</v>
      </c>
      <c r="G69" s="42">
        <v>0</v>
      </c>
      <c r="H69" s="4"/>
      <c r="I69" s="4"/>
      <c r="J69" s="4"/>
      <c r="K69" s="4"/>
    </row>
    <row r="70" spans="1:11" ht="14.1" customHeight="1">
      <c r="A70" s="4"/>
      <c r="B70" s="4"/>
      <c r="C70" s="11" t="s">
        <v>366</v>
      </c>
      <c r="D70" s="42">
        <v>0</v>
      </c>
      <c r="E70" s="42">
        <v>0</v>
      </c>
      <c r="F70" s="42">
        <v>0</v>
      </c>
      <c r="G70" s="42">
        <v>0</v>
      </c>
      <c r="H70" s="4"/>
      <c r="I70" s="4"/>
      <c r="J70" s="4"/>
      <c r="K70" s="4"/>
    </row>
    <row r="71" spans="1:11" ht="14.1" customHeight="1">
      <c r="A71" s="4"/>
      <c r="B71" s="4"/>
      <c r="C71" s="11" t="s">
        <v>371</v>
      </c>
      <c r="D71" s="42">
        <v>0</v>
      </c>
      <c r="E71" s="42">
        <v>0</v>
      </c>
      <c r="F71" s="42">
        <v>0</v>
      </c>
      <c r="G71" s="42">
        <v>0</v>
      </c>
      <c r="H71" s="4"/>
      <c r="I71" s="4"/>
      <c r="J71" s="4"/>
      <c r="K71" s="4"/>
    </row>
    <row r="72" spans="1:11" ht="14.1" customHeight="1">
      <c r="A72" s="4"/>
      <c r="B72" s="4"/>
      <c r="C72" s="11" t="s">
        <v>370</v>
      </c>
      <c r="D72" s="42">
        <v>0</v>
      </c>
      <c r="E72" s="42">
        <v>0</v>
      </c>
      <c r="F72" s="42">
        <v>0</v>
      </c>
      <c r="G72" s="42">
        <v>0</v>
      </c>
      <c r="H72" s="4"/>
      <c r="I72" s="4"/>
      <c r="J72" s="4"/>
      <c r="K72" s="4"/>
    </row>
    <row r="73" spans="1:11" ht="14.1" customHeight="1">
      <c r="A73" s="4"/>
      <c r="B73" s="4"/>
      <c r="C73" s="11" t="s">
        <v>369</v>
      </c>
      <c r="D73" s="42">
        <v>0</v>
      </c>
      <c r="E73" s="42">
        <v>0</v>
      </c>
      <c r="F73" s="42">
        <v>0</v>
      </c>
      <c r="G73" s="42">
        <v>0</v>
      </c>
      <c r="H73" s="4"/>
      <c r="I73" s="4"/>
      <c r="J73" s="4"/>
      <c r="K73" s="4"/>
    </row>
    <row r="74" spans="1:11" ht="14.1" customHeight="1">
      <c r="A74" s="4"/>
      <c r="B74" s="4"/>
      <c r="C74" s="11" t="s">
        <v>368</v>
      </c>
      <c r="D74" s="42">
        <v>0</v>
      </c>
      <c r="E74" s="42">
        <v>0</v>
      </c>
      <c r="F74" s="42">
        <v>0</v>
      </c>
      <c r="G74" s="42">
        <v>0</v>
      </c>
      <c r="H74" s="4"/>
      <c r="I74" s="4"/>
      <c r="J74" s="4"/>
      <c r="K74" s="4"/>
    </row>
    <row r="75" spans="1:11" ht="14.1" customHeight="1">
      <c r="A75" s="4"/>
      <c r="B75" s="4"/>
      <c r="C75" s="11" t="s">
        <v>367</v>
      </c>
      <c r="D75" s="42">
        <v>0</v>
      </c>
      <c r="E75" s="42">
        <v>0</v>
      </c>
      <c r="F75" s="42">
        <v>0</v>
      </c>
      <c r="G75" s="42">
        <v>0</v>
      </c>
      <c r="H75" s="4"/>
      <c r="I75" s="4"/>
      <c r="J75" s="4"/>
      <c r="K75" s="4"/>
    </row>
    <row r="76" spans="1:11" ht="14.1" customHeight="1">
      <c r="A76" s="4"/>
      <c r="B76" s="4"/>
      <c r="C76" s="11" t="s">
        <v>366</v>
      </c>
      <c r="D76" s="42">
        <v>0</v>
      </c>
      <c r="E76" s="42">
        <v>0</v>
      </c>
      <c r="F76" s="42">
        <v>0</v>
      </c>
      <c r="G76" s="42">
        <v>0</v>
      </c>
      <c r="H76" s="4"/>
      <c r="I76" s="4"/>
      <c r="J76" s="4"/>
      <c r="K76" s="4"/>
    </row>
    <row r="77" spans="1:11" ht="14.1" customHeight="1">
      <c r="A77" s="4"/>
      <c r="B77" s="4"/>
      <c r="C77" s="11" t="s">
        <v>365</v>
      </c>
      <c r="D77" s="42">
        <v>0</v>
      </c>
      <c r="E77" s="42">
        <v>0</v>
      </c>
      <c r="F77" s="42">
        <v>0</v>
      </c>
      <c r="G77" s="42">
        <v>0</v>
      </c>
      <c r="H77" s="4"/>
      <c r="I77" s="4"/>
      <c r="J77" s="4"/>
      <c r="K77" s="4"/>
    </row>
    <row r="78" spans="1:11" ht="14.1" customHeight="1">
      <c r="A78" s="4"/>
      <c r="B78" s="4"/>
      <c r="C78" s="11" t="s">
        <v>364</v>
      </c>
      <c r="D78" s="42">
        <v>0</v>
      </c>
      <c r="E78" s="42">
        <v>0</v>
      </c>
      <c r="F78" s="42">
        <v>0</v>
      </c>
      <c r="G78" s="42">
        <v>0</v>
      </c>
      <c r="H78" s="4"/>
      <c r="I78" s="4"/>
      <c r="J78" s="4"/>
      <c r="K78" s="4"/>
    </row>
    <row r="79" spans="1:11" ht="14.1" customHeight="1">
      <c r="A79" s="4"/>
      <c r="B79" s="4"/>
      <c r="C79" s="10" t="s">
        <v>147</v>
      </c>
      <c r="D79" s="42">
        <v>94484340</v>
      </c>
      <c r="E79" s="42">
        <v>74500000</v>
      </c>
      <c r="F79" s="42">
        <v>74500000</v>
      </c>
      <c r="G79" s="42">
        <v>74500000</v>
      </c>
      <c r="H79" s="4"/>
      <c r="I79" s="4"/>
      <c r="J79" s="4"/>
      <c r="K79" s="4"/>
    </row>
    <row r="80" spans="1:11" ht="30.95" customHeight="1">
      <c r="A80" s="4"/>
      <c r="B80" s="4"/>
      <c r="C80" s="14" t="s">
        <v>393</v>
      </c>
      <c r="D80" s="1232" t="s">
        <v>873</v>
      </c>
      <c r="E80" s="1233"/>
      <c r="F80" s="1233"/>
      <c r="G80" s="1233"/>
      <c r="H80" s="4"/>
      <c r="I80" s="4"/>
      <c r="J80" s="4"/>
      <c r="K80" s="4"/>
    </row>
    <row r="81" spans="1:11" ht="30.95" customHeight="1">
      <c r="A81" s="4"/>
      <c r="B81" s="4"/>
      <c r="C81" s="47" t="s">
        <v>392</v>
      </c>
      <c r="D81" s="1234" t="s">
        <v>1213</v>
      </c>
      <c r="E81" s="1235"/>
      <c r="F81" s="1235"/>
      <c r="G81" s="1235"/>
      <c r="H81" s="4"/>
      <c r="I81" s="4"/>
      <c r="J81" s="4"/>
      <c r="K81" s="4"/>
    </row>
    <row r="82" spans="1:11" ht="30.95" customHeight="1">
      <c r="A82" s="4"/>
      <c r="B82" s="4"/>
      <c r="C82" s="47" t="s">
        <v>15</v>
      </c>
      <c r="D82" s="1234" t="s">
        <v>872</v>
      </c>
      <c r="E82" s="1235"/>
      <c r="F82" s="1235"/>
      <c r="G82" s="1235"/>
      <c r="H82" s="4"/>
      <c r="I82" s="4"/>
      <c r="J82" s="4"/>
      <c r="K82" s="4"/>
    </row>
    <row r="83" spans="1:11" ht="15" customHeight="1">
      <c r="A83" s="4"/>
      <c r="B83" s="4"/>
      <c r="C83" s="13"/>
      <c r="D83" s="40">
        <v>2021</v>
      </c>
      <c r="E83" s="40">
        <v>2022</v>
      </c>
      <c r="F83" s="40">
        <v>2023</v>
      </c>
      <c r="G83" s="40">
        <v>2024</v>
      </c>
      <c r="H83" s="4"/>
      <c r="I83" s="4"/>
      <c r="J83" s="4"/>
      <c r="K83" s="4"/>
    </row>
    <row r="84" spans="1:11" ht="15" customHeight="1">
      <c r="A84" s="4"/>
      <c r="B84" s="4"/>
      <c r="C84" s="12"/>
      <c r="D84" s="41" t="s">
        <v>7</v>
      </c>
      <c r="E84" s="41" t="s">
        <v>8</v>
      </c>
      <c r="F84" s="41" t="s">
        <v>8</v>
      </c>
      <c r="G84" s="41" t="s">
        <v>8</v>
      </c>
      <c r="H84" s="4"/>
      <c r="I84" s="4"/>
      <c r="J84" s="4"/>
      <c r="K84" s="4"/>
    </row>
    <row r="85" spans="1:11" ht="14.1" customHeight="1">
      <c r="A85" s="4"/>
      <c r="B85" s="4"/>
      <c r="C85" s="7" t="s">
        <v>16</v>
      </c>
      <c r="D85" s="39" t="s">
        <v>420</v>
      </c>
      <c r="E85" s="39" t="s">
        <v>404</v>
      </c>
      <c r="F85" s="39" t="s">
        <v>404</v>
      </c>
      <c r="G85" s="39" t="s">
        <v>404</v>
      </c>
      <c r="H85" s="4"/>
      <c r="I85" s="4"/>
      <c r="J85" s="4"/>
      <c r="K85" s="4"/>
    </row>
    <row r="86" spans="1:11" ht="14.1" customHeight="1">
      <c r="A86" s="4"/>
      <c r="B86" s="4"/>
      <c r="C86" s="7" t="s">
        <v>506</v>
      </c>
      <c r="D86" s="39" t="s">
        <v>2027</v>
      </c>
      <c r="E86" s="39" t="s">
        <v>2028</v>
      </c>
      <c r="F86" s="39" t="s">
        <v>871</v>
      </c>
      <c r="G86" s="39" t="s">
        <v>2029</v>
      </c>
      <c r="H86" s="4"/>
      <c r="I86" s="4"/>
      <c r="J86" s="4"/>
      <c r="K86" s="4"/>
    </row>
    <row r="87" spans="1:11" ht="14.1" customHeight="1">
      <c r="A87" s="4"/>
      <c r="B87" s="4"/>
      <c r="C87" s="7" t="s">
        <v>504</v>
      </c>
      <c r="D87" s="39" t="s">
        <v>2030</v>
      </c>
      <c r="E87" s="39" t="s">
        <v>2031</v>
      </c>
      <c r="F87" s="39" t="s">
        <v>870</v>
      </c>
      <c r="G87" s="39" t="s">
        <v>2032</v>
      </c>
      <c r="H87" s="4"/>
      <c r="I87" s="4"/>
      <c r="J87" s="4"/>
      <c r="K87" s="4"/>
    </row>
    <row r="88" spans="1:11" ht="14.1" customHeight="1">
      <c r="A88" s="4"/>
      <c r="B88" s="4"/>
      <c r="C88" s="7" t="s">
        <v>388</v>
      </c>
      <c r="D88" s="39" t="s">
        <v>361</v>
      </c>
      <c r="E88" s="39" t="s">
        <v>1041</v>
      </c>
      <c r="F88" s="39" t="s">
        <v>385</v>
      </c>
      <c r="G88" s="39" t="s">
        <v>385</v>
      </c>
      <c r="H88" s="4"/>
      <c r="I88" s="4"/>
      <c r="J88" s="4"/>
      <c r="K88" s="4"/>
    </row>
    <row r="89" spans="1:11" ht="14.1" customHeight="1">
      <c r="A89" s="4"/>
      <c r="B89" s="4"/>
      <c r="C89" s="7" t="s">
        <v>387</v>
      </c>
      <c r="D89" s="39" t="s">
        <v>361</v>
      </c>
      <c r="E89" s="39" t="s">
        <v>2033</v>
      </c>
      <c r="F89" s="39" t="s">
        <v>2034</v>
      </c>
      <c r="G89" s="39" t="s">
        <v>2035</v>
      </c>
      <c r="H89" s="4"/>
      <c r="I89" s="4"/>
      <c r="J89" s="4"/>
      <c r="K89" s="4"/>
    </row>
    <row r="90" spans="1:11" ht="14.1" customHeight="1">
      <c r="A90" s="4"/>
      <c r="B90" s="4"/>
      <c r="C90" s="7" t="s">
        <v>22</v>
      </c>
      <c r="D90" s="39" t="s">
        <v>361</v>
      </c>
      <c r="E90" s="39" t="s">
        <v>2036</v>
      </c>
      <c r="F90" s="39" t="s">
        <v>2034</v>
      </c>
      <c r="G90" s="39" t="s">
        <v>2035</v>
      </c>
      <c r="H90" s="4"/>
      <c r="I90" s="4"/>
      <c r="J90" s="4"/>
      <c r="K90" s="4"/>
    </row>
    <row r="91" spans="1:11" ht="14.1" customHeight="1">
      <c r="A91" s="4"/>
      <c r="B91" s="4"/>
      <c r="C91" s="1236" t="s">
        <v>384</v>
      </c>
      <c r="D91" s="1237"/>
      <c r="E91" s="1237"/>
      <c r="F91" s="1237"/>
      <c r="G91" s="1237"/>
      <c r="H91" s="4"/>
      <c r="I91" s="4"/>
      <c r="J91" s="4"/>
      <c r="K91" s="4"/>
    </row>
    <row r="92" spans="1:11" ht="14.1" customHeight="1">
      <c r="A92" s="4"/>
      <c r="B92" s="4"/>
      <c r="C92" s="13"/>
      <c r="D92" s="40">
        <v>2021</v>
      </c>
      <c r="E92" s="40">
        <v>2022</v>
      </c>
      <c r="F92" s="40">
        <v>2023</v>
      </c>
      <c r="G92" s="40">
        <v>2024</v>
      </c>
      <c r="H92" s="4"/>
      <c r="I92" s="4"/>
      <c r="J92" s="4"/>
      <c r="K92" s="4"/>
    </row>
    <row r="93" spans="1:11" ht="14.1" customHeight="1">
      <c r="A93" s="4"/>
      <c r="B93" s="4"/>
      <c r="C93" s="12"/>
      <c r="D93" s="41" t="s">
        <v>7</v>
      </c>
      <c r="E93" s="41" t="s">
        <v>8</v>
      </c>
      <c r="F93" s="41" t="s">
        <v>8</v>
      </c>
      <c r="G93" s="41" t="s">
        <v>8</v>
      </c>
      <c r="H93" s="4"/>
      <c r="I93" s="4"/>
      <c r="J93" s="4"/>
      <c r="K93" s="4"/>
    </row>
    <row r="94" spans="1:11" ht="14.1" customHeight="1">
      <c r="A94" s="4"/>
      <c r="B94" s="4"/>
      <c r="C94" s="11" t="s">
        <v>381</v>
      </c>
      <c r="D94" s="42">
        <v>0</v>
      </c>
      <c r="E94" s="42">
        <v>0</v>
      </c>
      <c r="F94" s="42">
        <v>0</v>
      </c>
      <c r="G94" s="42">
        <v>0</v>
      </c>
      <c r="H94" s="4"/>
      <c r="I94" s="4"/>
      <c r="J94" s="4"/>
      <c r="K94" s="4"/>
    </row>
    <row r="95" spans="1:11" ht="14.1" customHeight="1">
      <c r="A95" s="4"/>
      <c r="B95" s="4"/>
      <c r="C95" s="11" t="s">
        <v>370</v>
      </c>
      <c r="D95" s="42">
        <v>0</v>
      </c>
      <c r="E95" s="42">
        <v>0</v>
      </c>
      <c r="F95" s="42">
        <v>0</v>
      </c>
      <c r="G95" s="42">
        <v>0</v>
      </c>
      <c r="H95" s="4"/>
      <c r="I95" s="4"/>
      <c r="J95" s="4"/>
      <c r="K95" s="4"/>
    </row>
    <row r="96" spans="1:11" ht="14.1" customHeight="1">
      <c r="A96" s="4"/>
      <c r="B96" s="4"/>
      <c r="C96" s="11" t="s">
        <v>374</v>
      </c>
      <c r="D96" s="42">
        <v>0</v>
      </c>
      <c r="E96" s="42">
        <v>0</v>
      </c>
      <c r="F96" s="42">
        <v>0</v>
      </c>
      <c r="G96" s="42">
        <v>0</v>
      </c>
      <c r="H96" s="4"/>
      <c r="I96" s="4"/>
      <c r="J96" s="4"/>
      <c r="K96" s="4"/>
    </row>
    <row r="97" spans="1:11" ht="14.1" customHeight="1">
      <c r="A97" s="4"/>
      <c r="B97" s="4"/>
      <c r="C97" s="11" t="s">
        <v>380</v>
      </c>
      <c r="D97" s="42">
        <v>0</v>
      </c>
      <c r="E97" s="42">
        <v>0</v>
      </c>
      <c r="F97" s="42">
        <v>0</v>
      </c>
      <c r="G97" s="42">
        <v>0</v>
      </c>
      <c r="H97" s="4"/>
      <c r="I97" s="4"/>
      <c r="J97" s="4"/>
      <c r="K97" s="4"/>
    </row>
    <row r="98" spans="1:11" ht="14.1" customHeight="1">
      <c r="A98" s="4"/>
      <c r="B98" s="4"/>
      <c r="C98" s="11" t="s">
        <v>370</v>
      </c>
      <c r="D98" s="42">
        <v>0</v>
      </c>
      <c r="E98" s="42">
        <v>0</v>
      </c>
      <c r="F98" s="42">
        <v>0</v>
      </c>
      <c r="G98" s="42">
        <v>0</v>
      </c>
      <c r="H98" s="4"/>
      <c r="I98" s="4"/>
      <c r="J98" s="4"/>
      <c r="K98" s="4"/>
    </row>
    <row r="99" spans="1:11" ht="14.1" customHeight="1">
      <c r="A99" s="4"/>
      <c r="B99" s="4"/>
      <c r="C99" s="11" t="s">
        <v>374</v>
      </c>
      <c r="D99" s="42">
        <v>0</v>
      </c>
      <c r="E99" s="42">
        <v>0</v>
      </c>
      <c r="F99" s="42">
        <v>0</v>
      </c>
      <c r="G99" s="42">
        <v>0</v>
      </c>
      <c r="H99" s="4"/>
      <c r="I99" s="4"/>
      <c r="J99" s="4"/>
      <c r="K99" s="4"/>
    </row>
    <row r="100" spans="1:11" ht="14.1" customHeight="1">
      <c r="A100" s="4"/>
      <c r="B100" s="4"/>
      <c r="C100" s="11" t="s">
        <v>379</v>
      </c>
      <c r="D100" s="42">
        <v>1500000</v>
      </c>
      <c r="E100" s="42">
        <v>34700000</v>
      </c>
      <c r="F100" s="42">
        <v>26780000</v>
      </c>
      <c r="G100" s="42">
        <v>22400000</v>
      </c>
      <c r="H100" s="4"/>
      <c r="I100" s="4"/>
      <c r="J100" s="4"/>
      <c r="K100" s="4"/>
    </row>
    <row r="101" spans="1:11" ht="14.1" customHeight="1">
      <c r="A101" s="4"/>
      <c r="B101" s="4"/>
      <c r="C101" s="11" t="s">
        <v>370</v>
      </c>
      <c r="D101" s="42">
        <v>1500000</v>
      </c>
      <c r="E101" s="42">
        <v>34700000</v>
      </c>
      <c r="F101" s="42">
        <v>26780000</v>
      </c>
      <c r="G101" s="42">
        <v>22400000</v>
      </c>
      <c r="H101" s="4"/>
      <c r="I101" s="4"/>
      <c r="J101" s="4"/>
      <c r="K101" s="4"/>
    </row>
    <row r="102" spans="1:11" ht="14.1" customHeight="1">
      <c r="A102" s="4"/>
      <c r="B102" s="4"/>
      <c r="C102" s="11" t="s">
        <v>374</v>
      </c>
      <c r="D102" s="42">
        <v>0</v>
      </c>
      <c r="E102" s="42">
        <v>0</v>
      </c>
      <c r="F102" s="42">
        <v>0</v>
      </c>
      <c r="G102" s="42">
        <v>0</v>
      </c>
      <c r="H102" s="4"/>
      <c r="I102" s="4"/>
      <c r="J102" s="4"/>
      <c r="K102" s="4"/>
    </row>
    <row r="103" spans="1:11" ht="14.1" customHeight="1">
      <c r="A103" s="4"/>
      <c r="B103" s="4"/>
      <c r="C103" s="11" t="s">
        <v>378</v>
      </c>
      <c r="D103" s="42">
        <v>0</v>
      </c>
      <c r="E103" s="42">
        <v>0</v>
      </c>
      <c r="F103" s="42">
        <v>0</v>
      </c>
      <c r="G103" s="42">
        <v>0</v>
      </c>
      <c r="H103" s="4"/>
      <c r="I103" s="4"/>
      <c r="J103" s="4"/>
      <c r="K103" s="4"/>
    </row>
    <row r="104" spans="1:11" ht="14.1" customHeight="1">
      <c r="A104" s="4"/>
      <c r="B104" s="4"/>
      <c r="C104" s="11" t="s">
        <v>370</v>
      </c>
      <c r="D104" s="42">
        <v>0</v>
      </c>
      <c r="E104" s="42">
        <v>0</v>
      </c>
      <c r="F104" s="42">
        <v>0</v>
      </c>
      <c r="G104" s="42">
        <v>0</v>
      </c>
      <c r="H104" s="4"/>
      <c r="I104" s="4"/>
      <c r="J104" s="4"/>
      <c r="K104" s="4"/>
    </row>
    <row r="105" spans="1:11" ht="14.1" customHeight="1">
      <c r="A105" s="4"/>
      <c r="B105" s="4"/>
      <c r="C105" s="11" t="s">
        <v>374</v>
      </c>
      <c r="D105" s="42">
        <v>0</v>
      </c>
      <c r="E105" s="42">
        <v>0</v>
      </c>
      <c r="F105" s="42">
        <v>0</v>
      </c>
      <c r="G105" s="42">
        <v>0</v>
      </c>
      <c r="H105" s="4"/>
      <c r="I105" s="4"/>
      <c r="J105" s="4"/>
      <c r="K105" s="4"/>
    </row>
    <row r="106" spans="1:11" ht="14.1" customHeight="1">
      <c r="A106" s="4"/>
      <c r="B106" s="4"/>
      <c r="C106" s="11" t="s">
        <v>383</v>
      </c>
      <c r="D106" s="42">
        <v>1000000</v>
      </c>
      <c r="E106" s="42">
        <v>0</v>
      </c>
      <c r="F106" s="42">
        <v>0</v>
      </c>
      <c r="G106" s="42">
        <v>0</v>
      </c>
      <c r="H106" s="4"/>
      <c r="I106" s="4"/>
      <c r="J106" s="4"/>
      <c r="K106" s="4"/>
    </row>
    <row r="107" spans="1:11" ht="14.1" customHeight="1">
      <c r="A107" s="4"/>
      <c r="B107" s="4"/>
      <c r="C107" s="11" t="s">
        <v>370</v>
      </c>
      <c r="D107" s="42">
        <v>1000000</v>
      </c>
      <c r="E107" s="42">
        <v>0</v>
      </c>
      <c r="F107" s="42">
        <v>0</v>
      </c>
      <c r="G107" s="42">
        <v>0</v>
      </c>
      <c r="H107" s="4"/>
      <c r="I107" s="4"/>
      <c r="J107" s="4"/>
      <c r="K107" s="4"/>
    </row>
    <row r="108" spans="1:11" ht="14.1" customHeight="1">
      <c r="A108" s="4"/>
      <c r="B108" s="4"/>
      <c r="C108" s="11" t="s">
        <v>374</v>
      </c>
      <c r="D108" s="42">
        <v>0</v>
      </c>
      <c r="E108" s="42">
        <v>0</v>
      </c>
      <c r="F108" s="42">
        <v>0</v>
      </c>
      <c r="G108" s="42">
        <v>0</v>
      </c>
      <c r="H108" s="4"/>
      <c r="I108" s="4"/>
      <c r="J108" s="4"/>
      <c r="K108" s="4"/>
    </row>
    <row r="109" spans="1:11" ht="14.1" customHeight="1">
      <c r="A109" s="4"/>
      <c r="B109" s="4"/>
      <c r="C109" s="11" t="s">
        <v>376</v>
      </c>
      <c r="D109" s="42">
        <v>600000</v>
      </c>
      <c r="E109" s="42">
        <v>600000</v>
      </c>
      <c r="F109" s="42">
        <v>600000</v>
      </c>
      <c r="G109" s="42">
        <v>600000</v>
      </c>
      <c r="H109" s="4"/>
      <c r="I109" s="4"/>
      <c r="J109" s="4"/>
      <c r="K109" s="4"/>
    </row>
    <row r="110" spans="1:11" ht="14.1" customHeight="1">
      <c r="A110" s="4"/>
      <c r="B110" s="4"/>
      <c r="C110" s="11" t="s">
        <v>370</v>
      </c>
      <c r="D110" s="42">
        <v>600000</v>
      </c>
      <c r="E110" s="42">
        <v>600000</v>
      </c>
      <c r="F110" s="42">
        <v>600000</v>
      </c>
      <c r="G110" s="42">
        <v>600000</v>
      </c>
      <c r="H110" s="4"/>
      <c r="I110" s="4"/>
      <c r="J110" s="4"/>
      <c r="K110" s="4"/>
    </row>
    <row r="111" spans="1:11" ht="14.1" customHeight="1">
      <c r="A111" s="4"/>
      <c r="B111" s="4"/>
      <c r="C111" s="11" t="s">
        <v>374</v>
      </c>
      <c r="D111" s="42">
        <v>0</v>
      </c>
      <c r="E111" s="42">
        <v>0</v>
      </c>
      <c r="F111" s="42">
        <v>0</v>
      </c>
      <c r="G111" s="42">
        <v>0</v>
      </c>
      <c r="H111" s="4"/>
      <c r="I111" s="4"/>
      <c r="J111" s="4"/>
      <c r="K111" s="4"/>
    </row>
    <row r="112" spans="1:11" ht="14.1" customHeight="1">
      <c r="A112" s="4"/>
      <c r="B112" s="4"/>
      <c r="C112" s="11" t="s">
        <v>375</v>
      </c>
      <c r="D112" s="42">
        <v>0</v>
      </c>
      <c r="E112" s="42">
        <v>0</v>
      </c>
      <c r="F112" s="42">
        <v>0</v>
      </c>
      <c r="G112" s="42">
        <v>0</v>
      </c>
      <c r="H112" s="4"/>
      <c r="I112" s="4"/>
      <c r="J112" s="4"/>
      <c r="K112" s="4"/>
    </row>
    <row r="113" spans="1:11" ht="14.1" customHeight="1">
      <c r="A113" s="4"/>
      <c r="B113" s="4"/>
      <c r="C113" s="11" t="s">
        <v>370</v>
      </c>
      <c r="D113" s="42">
        <v>0</v>
      </c>
      <c r="E113" s="42">
        <v>0</v>
      </c>
      <c r="F113" s="42">
        <v>0</v>
      </c>
      <c r="G113" s="42">
        <v>0</v>
      </c>
      <c r="H113" s="4"/>
      <c r="I113" s="4"/>
      <c r="J113" s="4"/>
      <c r="K113" s="4"/>
    </row>
    <row r="114" spans="1:11" ht="14.1" customHeight="1">
      <c r="A114" s="4"/>
      <c r="B114" s="4"/>
      <c r="C114" s="11" t="s">
        <v>374</v>
      </c>
      <c r="D114" s="42">
        <v>0</v>
      </c>
      <c r="E114" s="42">
        <v>0</v>
      </c>
      <c r="F114" s="42">
        <v>0</v>
      </c>
      <c r="G114" s="42">
        <v>0</v>
      </c>
      <c r="H114" s="4"/>
      <c r="I114" s="4"/>
      <c r="J114" s="4"/>
      <c r="K114" s="4"/>
    </row>
    <row r="115" spans="1:11" ht="14.1" customHeight="1">
      <c r="A115" s="4"/>
      <c r="B115" s="4"/>
      <c r="C115" s="11" t="s">
        <v>373</v>
      </c>
      <c r="D115" s="42">
        <v>0</v>
      </c>
      <c r="E115" s="42">
        <v>0</v>
      </c>
      <c r="F115" s="42">
        <v>0</v>
      </c>
      <c r="G115" s="42">
        <v>0</v>
      </c>
      <c r="H115" s="4"/>
      <c r="I115" s="4"/>
      <c r="J115" s="4"/>
      <c r="K115" s="4"/>
    </row>
    <row r="116" spans="1:11" ht="14.1" customHeight="1">
      <c r="A116" s="4"/>
      <c r="B116" s="4"/>
      <c r="C116" s="11" t="s">
        <v>370</v>
      </c>
      <c r="D116" s="42">
        <v>0</v>
      </c>
      <c r="E116" s="42">
        <v>0</v>
      </c>
      <c r="F116" s="42">
        <v>0</v>
      </c>
      <c r="G116" s="42">
        <v>0</v>
      </c>
      <c r="H116" s="4"/>
      <c r="I116" s="4"/>
      <c r="J116" s="4"/>
      <c r="K116" s="4"/>
    </row>
    <row r="117" spans="1:11" ht="14.1" customHeight="1">
      <c r="A117" s="4"/>
      <c r="B117" s="4"/>
      <c r="C117" s="11" t="s">
        <v>369</v>
      </c>
      <c r="D117" s="42">
        <v>0</v>
      </c>
      <c r="E117" s="42">
        <v>0</v>
      </c>
      <c r="F117" s="42">
        <v>0</v>
      </c>
      <c r="G117" s="42">
        <v>0</v>
      </c>
      <c r="H117" s="4"/>
      <c r="I117" s="4"/>
      <c r="J117" s="4"/>
      <c r="K117" s="4"/>
    </row>
    <row r="118" spans="1:11" ht="14.1" customHeight="1">
      <c r="A118" s="4"/>
      <c r="B118" s="4"/>
      <c r="C118" s="11" t="s">
        <v>368</v>
      </c>
      <c r="D118" s="42">
        <v>0</v>
      </c>
      <c r="E118" s="42">
        <v>0</v>
      </c>
      <c r="F118" s="42">
        <v>0</v>
      </c>
      <c r="G118" s="42">
        <v>0</v>
      </c>
      <c r="H118" s="4"/>
      <c r="I118" s="4"/>
      <c r="J118" s="4"/>
      <c r="K118" s="4"/>
    </row>
    <row r="119" spans="1:11" ht="14.1" customHeight="1">
      <c r="A119" s="4"/>
      <c r="B119" s="4"/>
      <c r="C119" s="11" t="s">
        <v>367</v>
      </c>
      <c r="D119" s="42">
        <v>0</v>
      </c>
      <c r="E119" s="42">
        <v>0</v>
      </c>
      <c r="F119" s="42">
        <v>0</v>
      </c>
      <c r="G119" s="42">
        <v>0</v>
      </c>
      <c r="H119" s="4"/>
      <c r="I119" s="4"/>
      <c r="J119" s="4"/>
      <c r="K119" s="4"/>
    </row>
    <row r="120" spans="1:11" ht="14.1" customHeight="1">
      <c r="A120" s="4"/>
      <c r="B120" s="4"/>
      <c r="C120" s="11" t="s">
        <v>366</v>
      </c>
      <c r="D120" s="42">
        <v>0</v>
      </c>
      <c r="E120" s="42">
        <v>0</v>
      </c>
      <c r="F120" s="42">
        <v>0</v>
      </c>
      <c r="G120" s="42">
        <v>0</v>
      </c>
      <c r="H120" s="4"/>
      <c r="I120" s="4"/>
      <c r="J120" s="4"/>
      <c r="K120" s="4"/>
    </row>
    <row r="121" spans="1:11" ht="14.1" customHeight="1">
      <c r="A121" s="4"/>
      <c r="B121" s="4"/>
      <c r="C121" s="11" t="s">
        <v>372</v>
      </c>
      <c r="D121" s="42">
        <v>0</v>
      </c>
      <c r="E121" s="42">
        <v>0</v>
      </c>
      <c r="F121" s="42">
        <v>0</v>
      </c>
      <c r="G121" s="42">
        <v>0</v>
      </c>
      <c r="H121" s="4"/>
      <c r="I121" s="4"/>
      <c r="J121" s="4"/>
      <c r="K121" s="4"/>
    </row>
    <row r="122" spans="1:11" ht="14.1" customHeight="1">
      <c r="A122" s="4"/>
      <c r="B122" s="4"/>
      <c r="C122" s="11" t="s">
        <v>370</v>
      </c>
      <c r="D122" s="42">
        <v>0</v>
      </c>
      <c r="E122" s="42">
        <v>0</v>
      </c>
      <c r="F122" s="42">
        <v>0</v>
      </c>
      <c r="G122" s="42">
        <v>0</v>
      </c>
      <c r="H122" s="4"/>
      <c r="I122" s="4"/>
      <c r="J122" s="4"/>
      <c r="K122" s="4"/>
    </row>
    <row r="123" spans="1:11" ht="14.1" customHeight="1">
      <c r="A123" s="4"/>
      <c r="B123" s="4"/>
      <c r="C123" s="11" t="s">
        <v>369</v>
      </c>
      <c r="D123" s="42">
        <v>0</v>
      </c>
      <c r="E123" s="42">
        <v>0</v>
      </c>
      <c r="F123" s="42">
        <v>0</v>
      </c>
      <c r="G123" s="42">
        <v>0</v>
      </c>
      <c r="H123" s="4"/>
      <c r="I123" s="4"/>
      <c r="J123" s="4"/>
      <c r="K123" s="4"/>
    </row>
    <row r="124" spans="1:11" ht="14.1" customHeight="1">
      <c r="A124" s="4"/>
      <c r="B124" s="4"/>
      <c r="C124" s="11" t="s">
        <v>368</v>
      </c>
      <c r="D124" s="42">
        <v>0</v>
      </c>
      <c r="E124" s="42">
        <v>0</v>
      </c>
      <c r="F124" s="42">
        <v>0</v>
      </c>
      <c r="G124" s="42">
        <v>0</v>
      </c>
      <c r="H124" s="4"/>
      <c r="I124" s="4"/>
      <c r="J124" s="4"/>
      <c r="K124" s="4"/>
    </row>
    <row r="125" spans="1:11" ht="14.1" customHeight="1">
      <c r="A125" s="4"/>
      <c r="B125" s="4"/>
      <c r="C125" s="11" t="s">
        <v>367</v>
      </c>
      <c r="D125" s="42">
        <v>0</v>
      </c>
      <c r="E125" s="42">
        <v>0</v>
      </c>
      <c r="F125" s="42">
        <v>0</v>
      </c>
      <c r="G125" s="42">
        <v>0</v>
      </c>
      <c r="H125" s="4"/>
      <c r="I125" s="4"/>
      <c r="J125" s="4"/>
      <c r="K125" s="4"/>
    </row>
    <row r="126" spans="1:11" ht="14.1" customHeight="1">
      <c r="A126" s="4"/>
      <c r="B126" s="4"/>
      <c r="C126" s="11" t="s">
        <v>366</v>
      </c>
      <c r="D126" s="42">
        <v>0</v>
      </c>
      <c r="E126" s="42">
        <v>0</v>
      </c>
      <c r="F126" s="42">
        <v>0</v>
      </c>
      <c r="G126" s="42">
        <v>0</v>
      </c>
      <c r="H126" s="4"/>
      <c r="I126" s="4"/>
      <c r="J126" s="4"/>
      <c r="K126" s="4"/>
    </row>
    <row r="127" spans="1:11" ht="14.1" customHeight="1">
      <c r="A127" s="4"/>
      <c r="B127" s="4"/>
      <c r="C127" s="11" t="s">
        <v>371</v>
      </c>
      <c r="D127" s="42">
        <v>0</v>
      </c>
      <c r="E127" s="42">
        <v>0</v>
      </c>
      <c r="F127" s="42">
        <v>0</v>
      </c>
      <c r="G127" s="42">
        <v>0</v>
      </c>
      <c r="H127" s="4"/>
      <c r="I127" s="4"/>
      <c r="J127" s="4"/>
      <c r="K127" s="4"/>
    </row>
    <row r="128" spans="1:11" ht="14.1" customHeight="1">
      <c r="A128" s="4"/>
      <c r="B128" s="4"/>
      <c r="C128" s="11" t="s">
        <v>370</v>
      </c>
      <c r="D128" s="42">
        <v>0</v>
      </c>
      <c r="E128" s="42">
        <v>0</v>
      </c>
      <c r="F128" s="42">
        <v>0</v>
      </c>
      <c r="G128" s="42">
        <v>0</v>
      </c>
      <c r="H128" s="4"/>
      <c r="I128" s="4"/>
      <c r="J128" s="4"/>
      <c r="K128" s="4"/>
    </row>
    <row r="129" spans="1:11" ht="14.1" customHeight="1">
      <c r="A129" s="4"/>
      <c r="B129" s="4"/>
      <c r="C129" s="11" t="s">
        <v>369</v>
      </c>
      <c r="D129" s="42">
        <v>0</v>
      </c>
      <c r="E129" s="42">
        <v>0</v>
      </c>
      <c r="F129" s="42">
        <v>0</v>
      </c>
      <c r="G129" s="42">
        <v>0</v>
      </c>
      <c r="H129" s="4"/>
      <c r="I129" s="4"/>
      <c r="J129" s="4"/>
      <c r="K129" s="4"/>
    </row>
    <row r="130" spans="1:11" ht="14.1" customHeight="1">
      <c r="A130" s="4"/>
      <c r="B130" s="4"/>
      <c r="C130" s="11" t="s">
        <v>368</v>
      </c>
      <c r="D130" s="42">
        <v>0</v>
      </c>
      <c r="E130" s="42">
        <v>0</v>
      </c>
      <c r="F130" s="42">
        <v>0</v>
      </c>
      <c r="G130" s="42">
        <v>0</v>
      </c>
      <c r="H130" s="4"/>
      <c r="I130" s="4"/>
      <c r="J130" s="4"/>
      <c r="K130" s="4"/>
    </row>
    <row r="131" spans="1:11" ht="14.1" customHeight="1">
      <c r="A131" s="4"/>
      <c r="B131" s="4"/>
      <c r="C131" s="11" t="s">
        <v>367</v>
      </c>
      <c r="D131" s="42">
        <v>0</v>
      </c>
      <c r="E131" s="42">
        <v>0</v>
      </c>
      <c r="F131" s="42">
        <v>0</v>
      </c>
      <c r="G131" s="42">
        <v>0</v>
      </c>
      <c r="H131" s="4"/>
      <c r="I131" s="4"/>
      <c r="J131" s="4"/>
      <c r="K131" s="4"/>
    </row>
    <row r="132" spans="1:11" ht="14.1" customHeight="1">
      <c r="A132" s="4"/>
      <c r="B132" s="4"/>
      <c r="C132" s="11" t="s">
        <v>366</v>
      </c>
      <c r="D132" s="42">
        <v>0</v>
      </c>
      <c r="E132" s="42">
        <v>0</v>
      </c>
      <c r="F132" s="42">
        <v>0</v>
      </c>
      <c r="G132" s="42">
        <v>0</v>
      </c>
      <c r="H132" s="4"/>
      <c r="I132" s="4"/>
      <c r="J132" s="4"/>
      <c r="K132" s="4"/>
    </row>
    <row r="133" spans="1:11" ht="14.1" customHeight="1">
      <c r="A133" s="4"/>
      <c r="B133" s="4"/>
      <c r="C133" s="11" t="s">
        <v>365</v>
      </c>
      <c r="D133" s="42">
        <v>0</v>
      </c>
      <c r="E133" s="42">
        <v>0</v>
      </c>
      <c r="F133" s="42">
        <v>0</v>
      </c>
      <c r="G133" s="42">
        <v>0</v>
      </c>
      <c r="H133" s="4"/>
      <c r="I133" s="4"/>
      <c r="J133" s="4"/>
      <c r="K133" s="4"/>
    </row>
    <row r="134" spans="1:11" ht="14.1" customHeight="1">
      <c r="A134" s="4"/>
      <c r="B134" s="4"/>
      <c r="C134" s="11" t="s">
        <v>364</v>
      </c>
      <c r="D134" s="42">
        <v>0</v>
      </c>
      <c r="E134" s="42">
        <v>0</v>
      </c>
      <c r="F134" s="42">
        <v>0</v>
      </c>
      <c r="G134" s="42">
        <v>0</v>
      </c>
      <c r="H134" s="4"/>
      <c r="I134" s="4"/>
      <c r="J134" s="4"/>
      <c r="K134" s="4"/>
    </row>
    <row r="135" spans="1:11" ht="14.1" customHeight="1">
      <c r="A135" s="4"/>
      <c r="B135" s="4"/>
      <c r="C135" s="10" t="s">
        <v>147</v>
      </c>
      <c r="D135" s="42">
        <v>3100000</v>
      </c>
      <c r="E135" s="42">
        <v>35300000</v>
      </c>
      <c r="F135" s="42">
        <v>27380000</v>
      </c>
      <c r="G135" s="42">
        <v>23000000</v>
      </c>
      <c r="H135" s="4"/>
      <c r="I135" s="4"/>
      <c r="J135" s="4"/>
      <c r="K135" s="4"/>
    </row>
    <row r="136" spans="1:11" ht="14.1" customHeight="1">
      <c r="A136" s="4"/>
      <c r="B136" s="4"/>
      <c r="C136" s="14" t="s">
        <v>393</v>
      </c>
      <c r="D136" s="1232" t="s">
        <v>2037</v>
      </c>
      <c r="E136" s="1233"/>
      <c r="F136" s="1233"/>
      <c r="G136" s="1233"/>
      <c r="H136" s="4"/>
      <c r="I136" s="4"/>
      <c r="J136" s="4"/>
      <c r="K136" s="4"/>
    </row>
    <row r="137" spans="1:11" ht="14.1" customHeight="1">
      <c r="A137" s="4"/>
      <c r="B137" s="4"/>
      <c r="C137" s="47" t="s">
        <v>392</v>
      </c>
      <c r="D137" s="1234" t="s">
        <v>2038</v>
      </c>
      <c r="E137" s="1235"/>
      <c r="F137" s="1235"/>
      <c r="G137" s="1235"/>
      <c r="H137" s="4"/>
      <c r="I137" s="4"/>
      <c r="J137" s="4"/>
      <c r="K137" s="4"/>
    </row>
    <row r="138" spans="1:11" ht="14.1" customHeight="1">
      <c r="A138" s="4"/>
      <c r="B138" s="4"/>
      <c r="C138" s="47" t="s">
        <v>15</v>
      </c>
      <c r="D138" s="1234" t="s">
        <v>2039</v>
      </c>
      <c r="E138" s="1235"/>
      <c r="F138" s="1235"/>
      <c r="G138" s="1235"/>
      <c r="H138" s="4"/>
      <c r="I138" s="4"/>
      <c r="J138" s="4"/>
      <c r="K138" s="4"/>
    </row>
    <row r="139" spans="1:11" ht="15" customHeight="1">
      <c r="A139" s="4"/>
      <c r="B139" s="4"/>
      <c r="C139" s="13"/>
      <c r="D139" s="40">
        <v>2021</v>
      </c>
      <c r="E139" s="40">
        <v>2022</v>
      </c>
      <c r="F139" s="40">
        <v>2023</v>
      </c>
      <c r="G139" s="40">
        <v>2024</v>
      </c>
      <c r="H139" s="4"/>
      <c r="I139" s="4"/>
      <c r="J139" s="4"/>
      <c r="K139" s="4"/>
    </row>
    <row r="140" spans="1:11" ht="15" customHeight="1">
      <c r="A140" s="4"/>
      <c r="B140" s="4"/>
      <c r="C140" s="12"/>
      <c r="D140" s="41" t="s">
        <v>7</v>
      </c>
      <c r="E140" s="41" t="s">
        <v>8</v>
      </c>
      <c r="F140" s="41" t="s">
        <v>8</v>
      </c>
      <c r="G140" s="41" t="s">
        <v>8</v>
      </c>
      <c r="H140" s="4"/>
      <c r="I140" s="4"/>
      <c r="J140" s="4"/>
      <c r="K140" s="4"/>
    </row>
    <row r="141" spans="1:11" ht="14.1" customHeight="1">
      <c r="A141" s="4"/>
      <c r="B141" s="4"/>
      <c r="C141" s="7" t="s">
        <v>16</v>
      </c>
      <c r="D141" s="39" t="s">
        <v>396</v>
      </c>
      <c r="E141" s="39" t="s">
        <v>396</v>
      </c>
      <c r="F141" s="39" t="s">
        <v>396</v>
      </c>
      <c r="G141" s="39" t="s">
        <v>385</v>
      </c>
      <c r="H141" s="4"/>
      <c r="I141" s="4"/>
      <c r="J141" s="4"/>
      <c r="K141" s="4"/>
    </row>
    <row r="142" spans="1:11" ht="14.1" customHeight="1">
      <c r="A142" s="4"/>
      <c r="B142" s="4"/>
      <c r="C142" s="7" t="s">
        <v>506</v>
      </c>
      <c r="D142" s="39" t="s">
        <v>2040</v>
      </c>
      <c r="E142" s="39" t="s">
        <v>825</v>
      </c>
      <c r="F142" s="39" t="s">
        <v>2041</v>
      </c>
      <c r="G142" s="39" t="s">
        <v>385</v>
      </c>
      <c r="H142" s="4"/>
      <c r="I142" s="4"/>
      <c r="J142" s="4"/>
      <c r="K142" s="4"/>
    </row>
    <row r="143" spans="1:11" ht="14.1" customHeight="1">
      <c r="A143" s="4"/>
      <c r="B143" s="4"/>
      <c r="C143" s="7" t="s">
        <v>504</v>
      </c>
      <c r="D143" s="39" t="s">
        <v>2042</v>
      </c>
      <c r="E143" s="39" t="s">
        <v>805</v>
      </c>
      <c r="F143" s="39" t="s">
        <v>2043</v>
      </c>
      <c r="G143" s="39" t="s">
        <v>385</v>
      </c>
      <c r="H143" s="4"/>
      <c r="I143" s="4"/>
      <c r="J143" s="4"/>
      <c r="K143" s="4"/>
    </row>
    <row r="144" spans="1:11" ht="14.1" customHeight="1">
      <c r="A144" s="4"/>
      <c r="B144" s="4"/>
      <c r="C144" s="7" t="s">
        <v>388</v>
      </c>
      <c r="D144" s="39" t="s">
        <v>361</v>
      </c>
      <c r="E144" s="39" t="s">
        <v>385</v>
      </c>
      <c r="F144" s="39" t="s">
        <v>385</v>
      </c>
      <c r="G144" s="39" t="s">
        <v>430</v>
      </c>
      <c r="H144" s="4"/>
      <c r="I144" s="4"/>
      <c r="J144" s="4"/>
      <c r="K144" s="4"/>
    </row>
    <row r="145" spans="1:11" ht="14.1" customHeight="1">
      <c r="A145" s="4"/>
      <c r="B145" s="4"/>
      <c r="C145" s="7" t="s">
        <v>387</v>
      </c>
      <c r="D145" s="39" t="s">
        <v>361</v>
      </c>
      <c r="E145" s="39" t="s">
        <v>2044</v>
      </c>
      <c r="F145" s="39" t="s">
        <v>2045</v>
      </c>
      <c r="G145" s="39" t="s">
        <v>430</v>
      </c>
      <c r="H145" s="4"/>
      <c r="I145" s="4"/>
      <c r="J145" s="4"/>
      <c r="K145" s="4"/>
    </row>
    <row r="146" spans="1:11" ht="14.1" customHeight="1">
      <c r="A146" s="4"/>
      <c r="B146" s="4"/>
      <c r="C146" s="7" t="s">
        <v>22</v>
      </c>
      <c r="D146" s="39" t="s">
        <v>361</v>
      </c>
      <c r="E146" s="39" t="s">
        <v>2044</v>
      </c>
      <c r="F146" s="39" t="s">
        <v>2045</v>
      </c>
      <c r="G146" s="39" t="s">
        <v>430</v>
      </c>
      <c r="H146" s="4"/>
      <c r="I146" s="4"/>
      <c r="J146" s="4"/>
      <c r="K146" s="4"/>
    </row>
    <row r="147" spans="1:11" ht="14.1" customHeight="1">
      <c r="A147" s="4"/>
      <c r="B147" s="4"/>
      <c r="C147" s="1236" t="s">
        <v>384</v>
      </c>
      <c r="D147" s="1237"/>
      <c r="E147" s="1237"/>
      <c r="F147" s="1237"/>
      <c r="G147" s="1237"/>
      <c r="H147" s="4"/>
      <c r="I147" s="4"/>
      <c r="J147" s="4"/>
      <c r="K147" s="4"/>
    </row>
    <row r="148" spans="1:11" ht="14.1" customHeight="1">
      <c r="A148" s="4"/>
      <c r="B148" s="4"/>
      <c r="C148" s="13"/>
      <c r="D148" s="40">
        <v>2021</v>
      </c>
      <c r="E148" s="40">
        <v>2022</v>
      </c>
      <c r="F148" s="40">
        <v>2023</v>
      </c>
      <c r="G148" s="40">
        <v>2024</v>
      </c>
      <c r="H148" s="4"/>
      <c r="I148" s="4"/>
      <c r="J148" s="4"/>
      <c r="K148" s="4"/>
    </row>
    <row r="149" spans="1:11" ht="14.1" customHeight="1">
      <c r="A149" s="4"/>
      <c r="B149" s="4"/>
      <c r="C149" s="12"/>
      <c r="D149" s="41" t="s">
        <v>7</v>
      </c>
      <c r="E149" s="41" t="s">
        <v>8</v>
      </c>
      <c r="F149" s="41" t="s">
        <v>8</v>
      </c>
      <c r="G149" s="41" t="s">
        <v>8</v>
      </c>
      <c r="H149" s="4"/>
      <c r="I149" s="4"/>
      <c r="J149" s="4"/>
      <c r="K149" s="4"/>
    </row>
    <row r="150" spans="1:11" ht="14.1" customHeight="1">
      <c r="A150" s="4"/>
      <c r="B150" s="4"/>
      <c r="C150" s="11" t="s">
        <v>381</v>
      </c>
      <c r="D150" s="42">
        <v>0</v>
      </c>
      <c r="E150" s="42">
        <v>0</v>
      </c>
      <c r="F150" s="42">
        <v>0</v>
      </c>
      <c r="G150" s="42">
        <v>0</v>
      </c>
      <c r="H150" s="4"/>
      <c r="I150" s="4"/>
      <c r="J150" s="4"/>
      <c r="K150" s="4"/>
    </row>
    <row r="151" spans="1:11" ht="14.1" customHeight="1">
      <c r="A151" s="4"/>
      <c r="B151" s="4"/>
      <c r="C151" s="11" t="s">
        <v>370</v>
      </c>
      <c r="D151" s="42">
        <v>0</v>
      </c>
      <c r="E151" s="42">
        <v>0</v>
      </c>
      <c r="F151" s="42">
        <v>0</v>
      </c>
      <c r="G151" s="42">
        <v>0</v>
      </c>
      <c r="H151" s="4"/>
      <c r="I151" s="4"/>
      <c r="J151" s="4"/>
      <c r="K151" s="4"/>
    </row>
    <row r="152" spans="1:11" ht="14.1" customHeight="1">
      <c r="A152" s="4"/>
      <c r="B152" s="4"/>
      <c r="C152" s="11" t="s">
        <v>374</v>
      </c>
      <c r="D152" s="42">
        <v>0</v>
      </c>
      <c r="E152" s="42">
        <v>0</v>
      </c>
      <c r="F152" s="42">
        <v>0</v>
      </c>
      <c r="G152" s="42">
        <v>0</v>
      </c>
      <c r="H152" s="4"/>
      <c r="I152" s="4"/>
      <c r="J152" s="4"/>
      <c r="K152" s="4"/>
    </row>
    <row r="153" spans="1:11" ht="14.1" customHeight="1">
      <c r="A153" s="4"/>
      <c r="B153" s="4"/>
      <c r="C153" s="11" t="s">
        <v>380</v>
      </c>
      <c r="D153" s="42">
        <v>0</v>
      </c>
      <c r="E153" s="42">
        <v>0</v>
      </c>
      <c r="F153" s="42">
        <v>0</v>
      </c>
      <c r="G153" s="42">
        <v>0</v>
      </c>
      <c r="H153" s="4"/>
      <c r="I153" s="4"/>
      <c r="J153" s="4"/>
      <c r="K153" s="4"/>
    </row>
    <row r="154" spans="1:11" ht="14.1" customHeight="1">
      <c r="A154" s="4"/>
      <c r="B154" s="4"/>
      <c r="C154" s="11" t="s">
        <v>370</v>
      </c>
      <c r="D154" s="42">
        <v>0</v>
      </c>
      <c r="E154" s="42">
        <v>0</v>
      </c>
      <c r="F154" s="42">
        <v>0</v>
      </c>
      <c r="G154" s="42">
        <v>0</v>
      </c>
      <c r="H154" s="4"/>
      <c r="I154" s="4"/>
      <c r="J154" s="4"/>
      <c r="K154" s="4"/>
    </row>
    <row r="155" spans="1:11" ht="14.1" customHeight="1">
      <c r="A155" s="4"/>
      <c r="B155" s="4"/>
      <c r="C155" s="11" t="s">
        <v>374</v>
      </c>
      <c r="D155" s="42">
        <v>0</v>
      </c>
      <c r="E155" s="42">
        <v>0</v>
      </c>
      <c r="F155" s="42">
        <v>0</v>
      </c>
      <c r="G155" s="42">
        <v>0</v>
      </c>
      <c r="H155" s="4"/>
      <c r="I155" s="4"/>
      <c r="J155" s="4"/>
      <c r="K155" s="4"/>
    </row>
    <row r="156" spans="1:11" ht="14.1" customHeight="1">
      <c r="A156" s="4"/>
      <c r="B156" s="4"/>
      <c r="C156" s="11" t="s">
        <v>379</v>
      </c>
      <c r="D156" s="42">
        <v>96000000</v>
      </c>
      <c r="E156" s="42">
        <v>30000000</v>
      </c>
      <c r="F156" s="42">
        <v>13620000</v>
      </c>
      <c r="G156" s="42">
        <v>0</v>
      </c>
      <c r="H156" s="4"/>
      <c r="I156" s="4"/>
      <c r="J156" s="4"/>
      <c r="K156" s="4"/>
    </row>
    <row r="157" spans="1:11" ht="14.1" customHeight="1">
      <c r="A157" s="4"/>
      <c r="B157" s="4"/>
      <c r="C157" s="11" t="s">
        <v>370</v>
      </c>
      <c r="D157" s="42">
        <v>96000000</v>
      </c>
      <c r="E157" s="42">
        <v>30000000</v>
      </c>
      <c r="F157" s="42">
        <v>13620000</v>
      </c>
      <c r="G157" s="42">
        <v>0</v>
      </c>
      <c r="H157" s="4"/>
      <c r="I157" s="4"/>
      <c r="J157" s="4"/>
      <c r="K157" s="4"/>
    </row>
    <row r="158" spans="1:11" ht="14.1" customHeight="1">
      <c r="A158" s="4"/>
      <c r="B158" s="4"/>
      <c r="C158" s="11" t="s">
        <v>374</v>
      </c>
      <c r="D158" s="42">
        <v>0</v>
      </c>
      <c r="E158" s="42">
        <v>0</v>
      </c>
      <c r="F158" s="42">
        <v>0</v>
      </c>
      <c r="G158" s="42">
        <v>0</v>
      </c>
      <c r="H158" s="4"/>
      <c r="I158" s="4"/>
      <c r="J158" s="4"/>
      <c r="K158" s="4"/>
    </row>
    <row r="159" spans="1:11" ht="14.1" customHeight="1">
      <c r="A159" s="4"/>
      <c r="B159" s="4"/>
      <c r="C159" s="11" t="s">
        <v>378</v>
      </c>
      <c r="D159" s="42">
        <v>0</v>
      </c>
      <c r="E159" s="42">
        <v>0</v>
      </c>
      <c r="F159" s="42">
        <v>0</v>
      </c>
      <c r="G159" s="42">
        <v>0</v>
      </c>
      <c r="H159" s="4"/>
      <c r="I159" s="4"/>
      <c r="J159" s="4"/>
      <c r="K159" s="4"/>
    </row>
    <row r="160" spans="1:11" ht="14.1" customHeight="1">
      <c r="A160" s="4"/>
      <c r="B160" s="4"/>
      <c r="C160" s="11" t="s">
        <v>370</v>
      </c>
      <c r="D160" s="42">
        <v>0</v>
      </c>
      <c r="E160" s="42">
        <v>0</v>
      </c>
      <c r="F160" s="42">
        <v>0</v>
      </c>
      <c r="G160" s="42">
        <v>0</v>
      </c>
      <c r="H160" s="4"/>
      <c r="I160" s="4"/>
      <c r="J160" s="4"/>
      <c r="K160" s="4"/>
    </row>
    <row r="161" spans="1:11" ht="14.1" customHeight="1">
      <c r="A161" s="4"/>
      <c r="B161" s="4"/>
      <c r="C161" s="11" t="s">
        <v>374</v>
      </c>
      <c r="D161" s="42">
        <v>0</v>
      </c>
      <c r="E161" s="42">
        <v>0</v>
      </c>
      <c r="F161" s="42">
        <v>0</v>
      </c>
      <c r="G161" s="42">
        <v>0</v>
      </c>
      <c r="H161" s="4"/>
      <c r="I161" s="4"/>
      <c r="J161" s="4"/>
      <c r="K161" s="4"/>
    </row>
    <row r="162" spans="1:11" ht="14.1" customHeight="1">
      <c r="A162" s="4"/>
      <c r="B162" s="4"/>
      <c r="C162" s="11" t="s">
        <v>383</v>
      </c>
      <c r="D162" s="42">
        <v>0</v>
      </c>
      <c r="E162" s="42">
        <v>0</v>
      </c>
      <c r="F162" s="42">
        <v>0</v>
      </c>
      <c r="G162" s="42">
        <v>0</v>
      </c>
      <c r="H162" s="4"/>
      <c r="I162" s="4"/>
      <c r="J162" s="4"/>
      <c r="K162" s="4"/>
    </row>
    <row r="163" spans="1:11" ht="14.1" customHeight="1">
      <c r="A163" s="4"/>
      <c r="B163" s="4"/>
      <c r="C163" s="11" t="s">
        <v>370</v>
      </c>
      <c r="D163" s="42">
        <v>0</v>
      </c>
      <c r="E163" s="42">
        <v>0</v>
      </c>
      <c r="F163" s="42">
        <v>0</v>
      </c>
      <c r="G163" s="42">
        <v>0</v>
      </c>
      <c r="H163" s="4"/>
      <c r="I163" s="4"/>
      <c r="J163" s="4"/>
      <c r="K163" s="4"/>
    </row>
    <row r="164" spans="1:11" ht="14.1" customHeight="1">
      <c r="A164" s="4"/>
      <c r="B164" s="4"/>
      <c r="C164" s="11" t="s">
        <v>374</v>
      </c>
      <c r="D164" s="42">
        <v>0</v>
      </c>
      <c r="E164" s="42">
        <v>0</v>
      </c>
      <c r="F164" s="42">
        <v>0</v>
      </c>
      <c r="G164" s="42">
        <v>0</v>
      </c>
      <c r="H164" s="4"/>
      <c r="I164" s="4"/>
      <c r="J164" s="4"/>
      <c r="K164" s="4"/>
    </row>
    <row r="165" spans="1:11" ht="14.1" customHeight="1">
      <c r="A165" s="4"/>
      <c r="B165" s="4"/>
      <c r="C165" s="11" t="s">
        <v>376</v>
      </c>
      <c r="D165" s="42">
        <v>0</v>
      </c>
      <c r="E165" s="42">
        <v>0</v>
      </c>
      <c r="F165" s="42">
        <v>0</v>
      </c>
      <c r="G165" s="42">
        <v>0</v>
      </c>
      <c r="H165" s="4"/>
      <c r="I165" s="4"/>
      <c r="J165" s="4"/>
      <c r="K165" s="4"/>
    </row>
    <row r="166" spans="1:11" ht="14.1" customHeight="1">
      <c r="A166" s="4"/>
      <c r="B166" s="4"/>
      <c r="C166" s="11" t="s">
        <v>370</v>
      </c>
      <c r="D166" s="42">
        <v>0</v>
      </c>
      <c r="E166" s="42">
        <v>0</v>
      </c>
      <c r="F166" s="42">
        <v>0</v>
      </c>
      <c r="G166" s="42">
        <v>0</v>
      </c>
      <c r="H166" s="4"/>
      <c r="I166" s="4"/>
      <c r="J166" s="4"/>
      <c r="K166" s="4"/>
    </row>
    <row r="167" spans="1:11" ht="14.1" customHeight="1">
      <c r="A167" s="4"/>
      <c r="B167" s="4"/>
      <c r="C167" s="11" t="s">
        <v>374</v>
      </c>
      <c r="D167" s="42">
        <v>0</v>
      </c>
      <c r="E167" s="42">
        <v>0</v>
      </c>
      <c r="F167" s="42">
        <v>0</v>
      </c>
      <c r="G167" s="42">
        <v>0</v>
      </c>
      <c r="H167" s="4"/>
      <c r="I167" s="4"/>
      <c r="J167" s="4"/>
      <c r="K167" s="4"/>
    </row>
    <row r="168" spans="1:11" ht="14.1" customHeight="1">
      <c r="A168" s="4"/>
      <c r="B168" s="4"/>
      <c r="C168" s="11" t="s">
        <v>375</v>
      </c>
      <c r="D168" s="42">
        <v>0</v>
      </c>
      <c r="E168" s="42">
        <v>0</v>
      </c>
      <c r="F168" s="42">
        <v>0</v>
      </c>
      <c r="G168" s="42">
        <v>0</v>
      </c>
      <c r="H168" s="4"/>
      <c r="I168" s="4"/>
      <c r="J168" s="4"/>
      <c r="K168" s="4"/>
    </row>
    <row r="169" spans="1:11" ht="14.1" customHeight="1">
      <c r="A169" s="4"/>
      <c r="B169" s="4"/>
      <c r="C169" s="11" t="s">
        <v>370</v>
      </c>
      <c r="D169" s="42">
        <v>0</v>
      </c>
      <c r="E169" s="42">
        <v>0</v>
      </c>
      <c r="F169" s="42">
        <v>0</v>
      </c>
      <c r="G169" s="42">
        <v>0</v>
      </c>
      <c r="H169" s="4"/>
      <c r="I169" s="4"/>
      <c r="J169" s="4"/>
      <c r="K169" s="4"/>
    </row>
    <row r="170" spans="1:11" ht="14.1" customHeight="1">
      <c r="A170" s="4"/>
      <c r="B170" s="4"/>
      <c r="C170" s="11" t="s">
        <v>374</v>
      </c>
      <c r="D170" s="42">
        <v>0</v>
      </c>
      <c r="E170" s="42">
        <v>0</v>
      </c>
      <c r="F170" s="42">
        <v>0</v>
      </c>
      <c r="G170" s="42">
        <v>0</v>
      </c>
      <c r="H170" s="4"/>
      <c r="I170" s="4"/>
      <c r="J170" s="4"/>
      <c r="K170" s="4"/>
    </row>
    <row r="171" spans="1:11" ht="14.1" customHeight="1">
      <c r="A171" s="4"/>
      <c r="B171" s="4"/>
      <c r="C171" s="11" t="s">
        <v>373</v>
      </c>
      <c r="D171" s="42">
        <v>0</v>
      </c>
      <c r="E171" s="42">
        <v>0</v>
      </c>
      <c r="F171" s="42">
        <v>0</v>
      </c>
      <c r="G171" s="42">
        <v>0</v>
      </c>
      <c r="H171" s="4"/>
      <c r="I171" s="4"/>
      <c r="J171" s="4"/>
      <c r="K171" s="4"/>
    </row>
    <row r="172" spans="1:11" ht="14.1" customHeight="1">
      <c r="A172" s="4"/>
      <c r="B172" s="4"/>
      <c r="C172" s="11" t="s">
        <v>370</v>
      </c>
      <c r="D172" s="42">
        <v>0</v>
      </c>
      <c r="E172" s="42">
        <v>0</v>
      </c>
      <c r="F172" s="42">
        <v>0</v>
      </c>
      <c r="G172" s="42">
        <v>0</v>
      </c>
      <c r="H172" s="4"/>
      <c r="I172" s="4"/>
      <c r="J172" s="4"/>
      <c r="K172" s="4"/>
    </row>
    <row r="173" spans="1:11" ht="14.1" customHeight="1">
      <c r="A173" s="4"/>
      <c r="B173" s="4"/>
      <c r="C173" s="11" t="s">
        <v>369</v>
      </c>
      <c r="D173" s="42">
        <v>0</v>
      </c>
      <c r="E173" s="42">
        <v>0</v>
      </c>
      <c r="F173" s="42">
        <v>0</v>
      </c>
      <c r="G173" s="42">
        <v>0</v>
      </c>
      <c r="H173" s="4"/>
      <c r="I173" s="4"/>
      <c r="J173" s="4"/>
      <c r="K173" s="4"/>
    </row>
    <row r="174" spans="1:11" ht="14.1" customHeight="1">
      <c r="A174" s="4"/>
      <c r="B174" s="4"/>
      <c r="C174" s="11" t="s">
        <v>368</v>
      </c>
      <c r="D174" s="42">
        <v>0</v>
      </c>
      <c r="E174" s="42">
        <v>0</v>
      </c>
      <c r="F174" s="42">
        <v>0</v>
      </c>
      <c r="G174" s="42">
        <v>0</v>
      </c>
      <c r="H174" s="4"/>
      <c r="I174" s="4"/>
      <c r="J174" s="4"/>
      <c r="K174" s="4"/>
    </row>
    <row r="175" spans="1:11" ht="14.1" customHeight="1">
      <c r="A175" s="4"/>
      <c r="B175" s="4"/>
      <c r="C175" s="11" t="s">
        <v>367</v>
      </c>
      <c r="D175" s="42">
        <v>0</v>
      </c>
      <c r="E175" s="42">
        <v>0</v>
      </c>
      <c r="F175" s="42">
        <v>0</v>
      </c>
      <c r="G175" s="42">
        <v>0</v>
      </c>
      <c r="H175" s="4"/>
      <c r="I175" s="4"/>
      <c r="J175" s="4"/>
      <c r="K175" s="4"/>
    </row>
    <row r="176" spans="1:11" ht="14.1" customHeight="1">
      <c r="A176" s="4"/>
      <c r="B176" s="4"/>
      <c r="C176" s="11" t="s">
        <v>366</v>
      </c>
      <c r="D176" s="42">
        <v>0</v>
      </c>
      <c r="E176" s="42">
        <v>0</v>
      </c>
      <c r="F176" s="42">
        <v>0</v>
      </c>
      <c r="G176" s="42">
        <v>0</v>
      </c>
      <c r="H176" s="4"/>
      <c r="I176" s="4"/>
      <c r="J176" s="4"/>
      <c r="K176" s="4"/>
    </row>
    <row r="177" spans="1:11" ht="14.1" customHeight="1">
      <c r="A177" s="4"/>
      <c r="B177" s="4"/>
      <c r="C177" s="11" t="s">
        <v>372</v>
      </c>
      <c r="D177" s="42">
        <v>0</v>
      </c>
      <c r="E177" s="42">
        <v>0</v>
      </c>
      <c r="F177" s="42">
        <v>0</v>
      </c>
      <c r="G177" s="42">
        <v>0</v>
      </c>
      <c r="H177" s="4"/>
      <c r="I177" s="4"/>
      <c r="J177" s="4"/>
      <c r="K177" s="4"/>
    </row>
    <row r="178" spans="1:11" ht="14.1" customHeight="1">
      <c r="A178" s="4"/>
      <c r="B178" s="4"/>
      <c r="C178" s="11" t="s">
        <v>370</v>
      </c>
      <c r="D178" s="42">
        <v>0</v>
      </c>
      <c r="E178" s="42">
        <v>0</v>
      </c>
      <c r="F178" s="42">
        <v>0</v>
      </c>
      <c r="G178" s="42">
        <v>0</v>
      </c>
      <c r="H178" s="4"/>
      <c r="I178" s="4"/>
      <c r="J178" s="4"/>
      <c r="K178" s="4"/>
    </row>
    <row r="179" spans="1:11" ht="14.1" customHeight="1">
      <c r="A179" s="4"/>
      <c r="B179" s="4"/>
      <c r="C179" s="11" t="s">
        <v>369</v>
      </c>
      <c r="D179" s="42">
        <v>0</v>
      </c>
      <c r="E179" s="42">
        <v>0</v>
      </c>
      <c r="F179" s="42">
        <v>0</v>
      </c>
      <c r="G179" s="42">
        <v>0</v>
      </c>
      <c r="H179" s="4"/>
      <c r="I179" s="4"/>
      <c r="J179" s="4"/>
      <c r="K179" s="4"/>
    </row>
    <row r="180" spans="1:11" ht="14.1" customHeight="1">
      <c r="A180" s="4"/>
      <c r="B180" s="4"/>
      <c r="C180" s="11" t="s">
        <v>368</v>
      </c>
      <c r="D180" s="42">
        <v>0</v>
      </c>
      <c r="E180" s="42">
        <v>0</v>
      </c>
      <c r="F180" s="42">
        <v>0</v>
      </c>
      <c r="G180" s="42">
        <v>0</v>
      </c>
      <c r="H180" s="4"/>
      <c r="I180" s="4"/>
      <c r="J180" s="4"/>
      <c r="K180" s="4"/>
    </row>
    <row r="181" spans="1:11" ht="14.1" customHeight="1">
      <c r="A181" s="4"/>
      <c r="B181" s="4"/>
      <c r="C181" s="11" t="s">
        <v>367</v>
      </c>
      <c r="D181" s="42">
        <v>0</v>
      </c>
      <c r="E181" s="42">
        <v>0</v>
      </c>
      <c r="F181" s="42">
        <v>0</v>
      </c>
      <c r="G181" s="42">
        <v>0</v>
      </c>
      <c r="H181" s="4"/>
      <c r="I181" s="4"/>
      <c r="J181" s="4"/>
      <c r="K181" s="4"/>
    </row>
    <row r="182" spans="1:11" ht="14.1" customHeight="1">
      <c r="A182" s="4"/>
      <c r="B182" s="4"/>
      <c r="C182" s="11" t="s">
        <v>366</v>
      </c>
      <c r="D182" s="42">
        <v>0</v>
      </c>
      <c r="E182" s="42">
        <v>0</v>
      </c>
      <c r="F182" s="42">
        <v>0</v>
      </c>
      <c r="G182" s="42">
        <v>0</v>
      </c>
      <c r="H182" s="4"/>
      <c r="I182" s="4"/>
      <c r="J182" s="4"/>
      <c r="K182" s="4"/>
    </row>
    <row r="183" spans="1:11" ht="14.1" customHeight="1">
      <c r="A183" s="4"/>
      <c r="B183" s="4"/>
      <c r="C183" s="11" t="s">
        <v>371</v>
      </c>
      <c r="D183" s="42">
        <v>0</v>
      </c>
      <c r="E183" s="42">
        <v>0</v>
      </c>
      <c r="F183" s="42">
        <v>0</v>
      </c>
      <c r="G183" s="42">
        <v>0</v>
      </c>
      <c r="H183" s="4"/>
      <c r="I183" s="4"/>
      <c r="J183" s="4"/>
      <c r="K183" s="4"/>
    </row>
    <row r="184" spans="1:11" ht="14.1" customHeight="1">
      <c r="A184" s="4"/>
      <c r="B184" s="4"/>
      <c r="C184" s="11" t="s">
        <v>370</v>
      </c>
      <c r="D184" s="42">
        <v>0</v>
      </c>
      <c r="E184" s="42">
        <v>0</v>
      </c>
      <c r="F184" s="42">
        <v>0</v>
      </c>
      <c r="G184" s="42">
        <v>0</v>
      </c>
      <c r="H184" s="4"/>
      <c r="I184" s="4"/>
      <c r="J184" s="4"/>
      <c r="K184" s="4"/>
    </row>
    <row r="185" spans="1:11" ht="14.1" customHeight="1">
      <c r="A185" s="4"/>
      <c r="B185" s="4"/>
      <c r="C185" s="11" t="s">
        <v>369</v>
      </c>
      <c r="D185" s="42">
        <v>0</v>
      </c>
      <c r="E185" s="42">
        <v>0</v>
      </c>
      <c r="F185" s="42">
        <v>0</v>
      </c>
      <c r="G185" s="42">
        <v>0</v>
      </c>
      <c r="H185" s="4"/>
      <c r="I185" s="4"/>
      <c r="J185" s="4"/>
      <c r="K185" s="4"/>
    </row>
    <row r="186" spans="1:11" ht="14.1" customHeight="1">
      <c r="A186" s="4"/>
      <c r="B186" s="4"/>
      <c r="C186" s="11" t="s">
        <v>368</v>
      </c>
      <c r="D186" s="42">
        <v>0</v>
      </c>
      <c r="E186" s="42">
        <v>0</v>
      </c>
      <c r="F186" s="42">
        <v>0</v>
      </c>
      <c r="G186" s="42">
        <v>0</v>
      </c>
      <c r="H186" s="4"/>
      <c r="I186" s="4"/>
      <c r="J186" s="4"/>
      <c r="K186" s="4"/>
    </row>
    <row r="187" spans="1:11" ht="14.1" customHeight="1">
      <c r="A187" s="4"/>
      <c r="B187" s="4"/>
      <c r="C187" s="11" t="s">
        <v>367</v>
      </c>
      <c r="D187" s="42">
        <v>0</v>
      </c>
      <c r="E187" s="42">
        <v>0</v>
      </c>
      <c r="F187" s="42">
        <v>0</v>
      </c>
      <c r="G187" s="42">
        <v>0</v>
      </c>
      <c r="H187" s="4"/>
      <c r="I187" s="4"/>
      <c r="J187" s="4"/>
      <c r="K187" s="4"/>
    </row>
    <row r="188" spans="1:11" ht="14.1" customHeight="1">
      <c r="A188" s="4"/>
      <c r="B188" s="4"/>
      <c r="C188" s="11" t="s">
        <v>366</v>
      </c>
      <c r="D188" s="42">
        <v>0</v>
      </c>
      <c r="E188" s="42">
        <v>0</v>
      </c>
      <c r="F188" s="42">
        <v>0</v>
      </c>
      <c r="G188" s="42">
        <v>0</v>
      </c>
      <c r="H188" s="4"/>
      <c r="I188" s="4"/>
      <c r="J188" s="4"/>
      <c r="K188" s="4"/>
    </row>
    <row r="189" spans="1:11" ht="14.1" customHeight="1">
      <c r="A189" s="4"/>
      <c r="B189" s="4"/>
      <c r="C189" s="11" t="s">
        <v>365</v>
      </c>
      <c r="D189" s="42">
        <v>0</v>
      </c>
      <c r="E189" s="42">
        <v>0</v>
      </c>
      <c r="F189" s="42">
        <v>0</v>
      </c>
      <c r="G189" s="42">
        <v>0</v>
      </c>
      <c r="H189" s="4"/>
      <c r="I189" s="4"/>
      <c r="J189" s="4"/>
      <c r="K189" s="4"/>
    </row>
    <row r="190" spans="1:11" ht="14.1" customHeight="1">
      <c r="A190" s="4"/>
      <c r="B190" s="4"/>
      <c r="C190" s="11" t="s">
        <v>364</v>
      </c>
      <c r="D190" s="42">
        <v>0</v>
      </c>
      <c r="E190" s="42">
        <v>0</v>
      </c>
      <c r="F190" s="42">
        <v>0</v>
      </c>
      <c r="G190" s="42">
        <v>0</v>
      </c>
      <c r="H190" s="4"/>
      <c r="I190" s="4"/>
      <c r="J190" s="4"/>
      <c r="K190" s="4"/>
    </row>
    <row r="191" spans="1:11" ht="14.1" customHeight="1">
      <c r="A191" s="4"/>
      <c r="B191" s="4"/>
      <c r="C191" s="10" t="s">
        <v>147</v>
      </c>
      <c r="D191" s="42">
        <v>96000000</v>
      </c>
      <c r="E191" s="42">
        <v>30000000</v>
      </c>
      <c r="F191" s="42">
        <v>13620000</v>
      </c>
      <c r="G191" s="42">
        <v>0</v>
      </c>
      <c r="H191" s="4"/>
      <c r="I191" s="4"/>
      <c r="J191" s="4"/>
      <c r="K191" s="4"/>
    </row>
    <row r="192" spans="1:11" ht="14.1" customHeight="1">
      <c r="A192" s="4"/>
      <c r="B192" s="4"/>
      <c r="C192" s="1222" t="s">
        <v>44</v>
      </c>
      <c r="D192" s="1223"/>
      <c r="E192" s="1223"/>
      <c r="F192" s="1223"/>
      <c r="G192" s="1223"/>
      <c r="H192" s="4"/>
      <c r="I192" s="4"/>
      <c r="J192" s="4"/>
      <c r="K192" s="4"/>
    </row>
    <row r="193" spans="1:11" ht="14.1" customHeight="1">
      <c r="A193" s="4"/>
      <c r="B193" s="4"/>
      <c r="C193" s="36" t="s">
        <v>869</v>
      </c>
      <c r="D193" s="1222" t="s">
        <v>868</v>
      </c>
      <c r="E193" s="1223"/>
      <c r="F193" s="1223"/>
      <c r="G193" s="1223"/>
      <c r="H193" s="4"/>
      <c r="I193" s="4"/>
      <c r="J193" s="4"/>
      <c r="K193" s="4"/>
    </row>
    <row r="194" spans="1:11" ht="14.1" customHeight="1">
      <c r="A194" s="4"/>
      <c r="B194" s="4"/>
      <c r="C194" s="14" t="s">
        <v>393</v>
      </c>
      <c r="D194" s="1232" t="s">
        <v>867</v>
      </c>
      <c r="E194" s="1233"/>
      <c r="F194" s="1233"/>
      <c r="G194" s="1233"/>
      <c r="H194" s="4"/>
      <c r="I194" s="4"/>
      <c r="J194" s="4"/>
      <c r="K194" s="4"/>
    </row>
    <row r="195" spans="1:11" ht="14.1" customHeight="1">
      <c r="A195" s="4"/>
      <c r="B195" s="4"/>
      <c r="C195" s="47" t="s">
        <v>392</v>
      </c>
      <c r="D195" s="1234" t="s">
        <v>866</v>
      </c>
      <c r="E195" s="1235"/>
      <c r="F195" s="1235"/>
      <c r="G195" s="1235"/>
      <c r="H195" s="4"/>
      <c r="I195" s="4"/>
      <c r="J195" s="4"/>
      <c r="K195" s="4"/>
    </row>
    <row r="196" spans="1:11" ht="14.1" customHeight="1">
      <c r="A196" s="4"/>
      <c r="B196" s="4"/>
      <c r="C196" s="47" t="s">
        <v>15</v>
      </c>
      <c r="D196" s="1234" t="s">
        <v>865</v>
      </c>
      <c r="E196" s="1235"/>
      <c r="F196" s="1235"/>
      <c r="G196" s="1235"/>
      <c r="H196" s="4"/>
      <c r="I196" s="4"/>
      <c r="J196" s="4"/>
      <c r="K196" s="4"/>
    </row>
    <row r="197" spans="1:11" ht="15" customHeight="1">
      <c r="A197" s="4"/>
      <c r="B197" s="4"/>
      <c r="C197" s="13"/>
      <c r="D197" s="40">
        <v>2021</v>
      </c>
      <c r="E197" s="40">
        <v>2022</v>
      </c>
      <c r="F197" s="40">
        <v>2023</v>
      </c>
      <c r="G197" s="40">
        <v>2024</v>
      </c>
      <c r="H197" s="4"/>
      <c r="I197" s="4"/>
      <c r="J197" s="4"/>
      <c r="K197" s="4"/>
    </row>
    <row r="198" spans="1:11" ht="15" customHeight="1">
      <c r="A198" s="4"/>
      <c r="B198" s="4"/>
      <c r="C198" s="12"/>
      <c r="D198" s="41" t="s">
        <v>7</v>
      </c>
      <c r="E198" s="41" t="s">
        <v>8</v>
      </c>
      <c r="F198" s="41" t="s">
        <v>8</v>
      </c>
      <c r="G198" s="41" t="s">
        <v>8</v>
      </c>
      <c r="H198" s="4"/>
      <c r="I198" s="4"/>
      <c r="J198" s="4"/>
      <c r="K198" s="4"/>
    </row>
    <row r="199" spans="1:11" ht="14.1" customHeight="1">
      <c r="A199" s="4"/>
      <c r="B199" s="4"/>
      <c r="C199" s="7" t="s">
        <v>16</v>
      </c>
      <c r="D199" s="39" t="s">
        <v>864</v>
      </c>
      <c r="E199" s="39" t="s">
        <v>864</v>
      </c>
      <c r="F199" s="39" t="s">
        <v>864</v>
      </c>
      <c r="G199" s="39" t="s">
        <v>864</v>
      </c>
      <c r="H199" s="4"/>
      <c r="I199" s="4"/>
      <c r="J199" s="4"/>
      <c r="K199" s="4"/>
    </row>
    <row r="200" spans="1:11" ht="14.1" customHeight="1">
      <c r="A200" s="4"/>
      <c r="B200" s="4"/>
      <c r="C200" s="7" t="s">
        <v>506</v>
      </c>
      <c r="D200" s="39" t="s">
        <v>721</v>
      </c>
      <c r="E200" s="39" t="s">
        <v>719</v>
      </c>
      <c r="F200" s="39" t="s">
        <v>719</v>
      </c>
      <c r="G200" s="39" t="s">
        <v>719</v>
      </c>
      <c r="H200" s="4"/>
      <c r="I200" s="4"/>
      <c r="J200" s="4"/>
      <c r="K200" s="4"/>
    </row>
    <row r="201" spans="1:11" ht="14.1" customHeight="1">
      <c r="A201" s="4"/>
      <c r="B201" s="4"/>
      <c r="C201" s="7" t="s">
        <v>504</v>
      </c>
      <c r="D201" s="39" t="s">
        <v>2046</v>
      </c>
      <c r="E201" s="39" t="s">
        <v>863</v>
      </c>
      <c r="F201" s="39" t="s">
        <v>863</v>
      </c>
      <c r="G201" s="39" t="s">
        <v>863</v>
      </c>
      <c r="H201" s="4"/>
      <c r="I201" s="4"/>
      <c r="J201" s="4"/>
      <c r="K201" s="4"/>
    </row>
    <row r="202" spans="1:11" ht="14.1" customHeight="1">
      <c r="A202" s="4"/>
      <c r="B202" s="4"/>
      <c r="C202" s="7" t="s">
        <v>388</v>
      </c>
      <c r="D202" s="39" t="s">
        <v>361</v>
      </c>
      <c r="E202" s="39" t="s">
        <v>385</v>
      </c>
      <c r="F202" s="39" t="s">
        <v>385</v>
      </c>
      <c r="G202" s="39" t="s">
        <v>385</v>
      </c>
      <c r="H202" s="4"/>
      <c r="I202" s="4"/>
      <c r="J202" s="4"/>
      <c r="K202" s="4"/>
    </row>
    <row r="203" spans="1:11" ht="14.1" customHeight="1">
      <c r="A203" s="4"/>
      <c r="B203" s="4"/>
      <c r="C203" s="7" t="s">
        <v>387</v>
      </c>
      <c r="D203" s="39" t="s">
        <v>361</v>
      </c>
      <c r="E203" s="39" t="s">
        <v>862</v>
      </c>
      <c r="F203" s="39" t="s">
        <v>385</v>
      </c>
      <c r="G203" s="39" t="s">
        <v>385</v>
      </c>
      <c r="H203" s="4"/>
      <c r="I203" s="4"/>
      <c r="J203" s="4"/>
      <c r="K203" s="4"/>
    </row>
    <row r="204" spans="1:11" ht="14.1" customHeight="1">
      <c r="A204" s="4"/>
      <c r="B204" s="4"/>
      <c r="C204" s="7" t="s">
        <v>22</v>
      </c>
      <c r="D204" s="39" t="s">
        <v>361</v>
      </c>
      <c r="E204" s="39" t="s">
        <v>862</v>
      </c>
      <c r="F204" s="39" t="s">
        <v>385</v>
      </c>
      <c r="G204" s="39" t="s">
        <v>385</v>
      </c>
      <c r="H204" s="4"/>
      <c r="I204" s="4"/>
      <c r="J204" s="4"/>
      <c r="K204" s="4"/>
    </row>
    <row r="205" spans="1:11" ht="14.1" customHeight="1">
      <c r="A205" s="4"/>
      <c r="B205" s="4"/>
      <c r="C205" s="1236" t="s">
        <v>384</v>
      </c>
      <c r="D205" s="1237"/>
      <c r="E205" s="1237"/>
      <c r="F205" s="1237"/>
      <c r="G205" s="1237"/>
      <c r="H205" s="4"/>
      <c r="I205" s="4"/>
      <c r="J205" s="4"/>
      <c r="K205" s="4"/>
    </row>
    <row r="206" spans="1:11" ht="14.1" customHeight="1">
      <c r="A206" s="4"/>
      <c r="B206" s="4"/>
      <c r="C206" s="13"/>
      <c r="D206" s="40">
        <v>2021</v>
      </c>
      <c r="E206" s="40">
        <v>2022</v>
      </c>
      <c r="F206" s="40">
        <v>2023</v>
      </c>
      <c r="G206" s="40">
        <v>2024</v>
      </c>
      <c r="H206" s="4"/>
      <c r="I206" s="4"/>
      <c r="J206" s="4"/>
      <c r="K206" s="4"/>
    </row>
    <row r="207" spans="1:11" ht="14.1" customHeight="1">
      <c r="A207" s="4"/>
      <c r="B207" s="4"/>
      <c r="C207" s="12"/>
      <c r="D207" s="41" t="s">
        <v>7</v>
      </c>
      <c r="E207" s="41" t="s">
        <v>8</v>
      </c>
      <c r="F207" s="41" t="s">
        <v>8</v>
      </c>
      <c r="G207" s="41" t="s">
        <v>8</v>
      </c>
      <c r="H207" s="4"/>
      <c r="I207" s="4"/>
      <c r="J207" s="4"/>
      <c r="K207" s="4"/>
    </row>
    <row r="208" spans="1:11" ht="14.1" customHeight="1">
      <c r="A208" s="4"/>
      <c r="B208" s="4"/>
      <c r="C208" s="11" t="s">
        <v>381</v>
      </c>
      <c r="D208" s="42">
        <v>0</v>
      </c>
      <c r="E208" s="42">
        <v>0</v>
      </c>
      <c r="F208" s="42">
        <v>0</v>
      </c>
      <c r="G208" s="42">
        <v>0</v>
      </c>
      <c r="H208" s="4"/>
      <c r="I208" s="4"/>
      <c r="J208" s="4"/>
      <c r="K208" s="4"/>
    </row>
    <row r="209" spans="1:11" ht="14.1" customHeight="1">
      <c r="A209" s="4"/>
      <c r="B209" s="4"/>
      <c r="C209" s="11" t="s">
        <v>370</v>
      </c>
      <c r="D209" s="42">
        <v>0</v>
      </c>
      <c r="E209" s="42">
        <v>0</v>
      </c>
      <c r="F209" s="42">
        <v>0</v>
      </c>
      <c r="G209" s="42">
        <v>0</v>
      </c>
      <c r="H209" s="4"/>
      <c r="I209" s="4"/>
      <c r="J209" s="4"/>
      <c r="K209" s="4"/>
    </row>
    <row r="210" spans="1:11" ht="14.1" customHeight="1">
      <c r="A210" s="4"/>
      <c r="B210" s="4"/>
      <c r="C210" s="11" t="s">
        <v>374</v>
      </c>
      <c r="D210" s="42">
        <v>0</v>
      </c>
      <c r="E210" s="42">
        <v>0</v>
      </c>
      <c r="F210" s="42">
        <v>0</v>
      </c>
      <c r="G210" s="42">
        <v>0</v>
      </c>
      <c r="H210" s="4"/>
      <c r="I210" s="4"/>
      <c r="J210" s="4"/>
      <c r="K210" s="4"/>
    </row>
    <row r="211" spans="1:11" ht="14.1" customHeight="1">
      <c r="A211" s="4"/>
      <c r="B211" s="4"/>
      <c r="C211" s="11" t="s">
        <v>380</v>
      </c>
      <c r="D211" s="42">
        <v>0</v>
      </c>
      <c r="E211" s="42">
        <v>0</v>
      </c>
      <c r="F211" s="42">
        <v>0</v>
      </c>
      <c r="G211" s="42">
        <v>0</v>
      </c>
      <c r="H211" s="4"/>
      <c r="I211" s="4"/>
      <c r="J211" s="4"/>
      <c r="K211" s="4"/>
    </row>
    <row r="212" spans="1:11" ht="14.1" customHeight="1">
      <c r="A212" s="4"/>
      <c r="B212" s="4"/>
      <c r="C212" s="11" t="s">
        <v>370</v>
      </c>
      <c r="D212" s="42">
        <v>0</v>
      </c>
      <c r="E212" s="42">
        <v>0</v>
      </c>
      <c r="F212" s="42">
        <v>0</v>
      </c>
      <c r="G212" s="42">
        <v>0</v>
      </c>
      <c r="H212" s="4"/>
      <c r="I212" s="4"/>
      <c r="J212" s="4"/>
      <c r="K212" s="4"/>
    </row>
    <row r="213" spans="1:11" ht="14.1" customHeight="1">
      <c r="A213" s="4"/>
      <c r="B213" s="4"/>
      <c r="C213" s="11" t="s">
        <v>374</v>
      </c>
      <c r="D213" s="42">
        <v>0</v>
      </c>
      <c r="E213" s="42">
        <v>0</v>
      </c>
      <c r="F213" s="42">
        <v>0</v>
      </c>
      <c r="G213" s="42">
        <v>0</v>
      </c>
      <c r="H213" s="4"/>
      <c r="I213" s="4"/>
      <c r="J213" s="4"/>
      <c r="K213" s="4"/>
    </row>
    <row r="214" spans="1:11" ht="14.1" customHeight="1">
      <c r="A214" s="4"/>
      <c r="B214" s="4"/>
      <c r="C214" s="11" t="s">
        <v>379</v>
      </c>
      <c r="D214" s="42">
        <v>0</v>
      </c>
      <c r="E214" s="42">
        <v>0</v>
      </c>
      <c r="F214" s="42">
        <v>0</v>
      </c>
      <c r="G214" s="42">
        <v>0</v>
      </c>
      <c r="H214" s="4"/>
      <c r="I214" s="4"/>
      <c r="J214" s="4"/>
      <c r="K214" s="4"/>
    </row>
    <row r="215" spans="1:11" ht="14.1" customHeight="1">
      <c r="A215" s="4"/>
      <c r="B215" s="4"/>
      <c r="C215" s="11" t="s">
        <v>370</v>
      </c>
      <c r="D215" s="42">
        <v>0</v>
      </c>
      <c r="E215" s="42">
        <v>0</v>
      </c>
      <c r="F215" s="42">
        <v>0</v>
      </c>
      <c r="G215" s="42">
        <v>0</v>
      </c>
      <c r="H215" s="4"/>
      <c r="I215" s="4"/>
      <c r="J215" s="4"/>
      <c r="K215" s="4"/>
    </row>
    <row r="216" spans="1:11" ht="14.1" customHeight="1">
      <c r="A216" s="4"/>
      <c r="B216" s="4"/>
      <c r="C216" s="11" t="s">
        <v>374</v>
      </c>
      <c r="D216" s="42">
        <v>0</v>
      </c>
      <c r="E216" s="42">
        <v>0</v>
      </c>
      <c r="F216" s="42">
        <v>0</v>
      </c>
      <c r="G216" s="42">
        <v>0</v>
      </c>
      <c r="H216" s="4"/>
      <c r="I216" s="4"/>
      <c r="J216" s="4"/>
      <c r="K216" s="4"/>
    </row>
    <row r="217" spans="1:11" ht="14.1" customHeight="1">
      <c r="A217" s="4"/>
      <c r="B217" s="4"/>
      <c r="C217" s="11" t="s">
        <v>378</v>
      </c>
      <c r="D217" s="42">
        <v>0</v>
      </c>
      <c r="E217" s="42">
        <v>0</v>
      </c>
      <c r="F217" s="42">
        <v>0</v>
      </c>
      <c r="G217" s="42">
        <v>0</v>
      </c>
      <c r="H217" s="4"/>
      <c r="I217" s="4"/>
      <c r="J217" s="4"/>
      <c r="K217" s="4"/>
    </row>
    <row r="218" spans="1:11" ht="14.1" customHeight="1">
      <c r="A218" s="4"/>
      <c r="B218" s="4"/>
      <c r="C218" s="11" t="s">
        <v>370</v>
      </c>
      <c r="D218" s="42">
        <v>0</v>
      </c>
      <c r="E218" s="42">
        <v>0</v>
      </c>
      <c r="F218" s="42">
        <v>0</v>
      </c>
      <c r="G218" s="42">
        <v>0</v>
      </c>
      <c r="H218" s="4"/>
      <c r="I218" s="4"/>
      <c r="J218" s="4"/>
      <c r="K218" s="4"/>
    </row>
    <row r="219" spans="1:11" ht="14.1" customHeight="1">
      <c r="A219" s="4"/>
      <c r="B219" s="4"/>
      <c r="C219" s="11" t="s">
        <v>374</v>
      </c>
      <c r="D219" s="42">
        <v>0</v>
      </c>
      <c r="E219" s="42">
        <v>0</v>
      </c>
      <c r="F219" s="42">
        <v>0</v>
      </c>
      <c r="G219" s="42">
        <v>0</v>
      </c>
      <c r="H219" s="4"/>
      <c r="I219" s="4"/>
      <c r="J219" s="4"/>
      <c r="K219" s="4"/>
    </row>
    <row r="220" spans="1:11" ht="14.1" customHeight="1">
      <c r="A220" s="4"/>
      <c r="B220" s="4"/>
      <c r="C220" s="11" t="s">
        <v>383</v>
      </c>
      <c r="D220" s="42">
        <v>0</v>
      </c>
      <c r="E220" s="42">
        <v>0</v>
      </c>
      <c r="F220" s="42">
        <v>0</v>
      </c>
      <c r="G220" s="42">
        <v>0</v>
      </c>
      <c r="H220" s="4"/>
      <c r="I220" s="4"/>
      <c r="J220" s="4"/>
      <c r="K220" s="4"/>
    </row>
    <row r="221" spans="1:11" ht="14.1" customHeight="1">
      <c r="A221" s="4"/>
      <c r="B221" s="4"/>
      <c r="C221" s="11" t="s">
        <v>370</v>
      </c>
      <c r="D221" s="42">
        <v>0</v>
      </c>
      <c r="E221" s="42">
        <v>0</v>
      </c>
      <c r="F221" s="42">
        <v>0</v>
      </c>
      <c r="G221" s="42">
        <v>0</v>
      </c>
      <c r="H221" s="4"/>
      <c r="I221" s="4"/>
      <c r="J221" s="4"/>
      <c r="K221" s="4"/>
    </row>
    <row r="222" spans="1:11" ht="14.1" customHeight="1">
      <c r="A222" s="4"/>
      <c r="B222" s="4"/>
      <c r="C222" s="11" t="s">
        <v>374</v>
      </c>
      <c r="D222" s="42">
        <v>0</v>
      </c>
      <c r="E222" s="42">
        <v>0</v>
      </c>
      <c r="F222" s="42">
        <v>0</v>
      </c>
      <c r="G222" s="42">
        <v>0</v>
      </c>
      <c r="H222" s="4"/>
      <c r="I222" s="4"/>
      <c r="J222" s="4"/>
      <c r="K222" s="4"/>
    </row>
    <row r="223" spans="1:11" ht="14.1" customHeight="1">
      <c r="A223" s="4"/>
      <c r="B223" s="4"/>
      <c r="C223" s="11" t="s">
        <v>376</v>
      </c>
      <c r="D223" s="42">
        <v>0</v>
      </c>
      <c r="E223" s="42">
        <v>0</v>
      </c>
      <c r="F223" s="42">
        <v>0</v>
      </c>
      <c r="G223" s="42">
        <v>0</v>
      </c>
      <c r="H223" s="4"/>
      <c r="I223" s="4"/>
      <c r="J223" s="4"/>
      <c r="K223" s="4"/>
    </row>
    <row r="224" spans="1:11" ht="14.1" customHeight="1">
      <c r="A224" s="4"/>
      <c r="B224" s="4"/>
      <c r="C224" s="11" t="s">
        <v>370</v>
      </c>
      <c r="D224" s="42">
        <v>0</v>
      </c>
      <c r="E224" s="42">
        <v>0</v>
      </c>
      <c r="F224" s="42">
        <v>0</v>
      </c>
      <c r="G224" s="42">
        <v>0</v>
      </c>
      <c r="H224" s="4"/>
      <c r="I224" s="4"/>
      <c r="J224" s="4"/>
      <c r="K224" s="4"/>
    </row>
    <row r="225" spans="1:11" ht="14.1" customHeight="1">
      <c r="A225" s="4"/>
      <c r="B225" s="4"/>
      <c r="C225" s="11" t="s">
        <v>374</v>
      </c>
      <c r="D225" s="42">
        <v>0</v>
      </c>
      <c r="E225" s="42">
        <v>0</v>
      </c>
      <c r="F225" s="42">
        <v>0</v>
      </c>
      <c r="G225" s="42">
        <v>0</v>
      </c>
      <c r="H225" s="4"/>
      <c r="I225" s="4"/>
      <c r="J225" s="4"/>
      <c r="K225" s="4"/>
    </row>
    <row r="226" spans="1:11" ht="14.1" customHeight="1">
      <c r="A226" s="4"/>
      <c r="B226" s="4"/>
      <c r="C226" s="11" t="s">
        <v>375</v>
      </c>
      <c r="D226" s="42">
        <v>0</v>
      </c>
      <c r="E226" s="42">
        <v>0</v>
      </c>
      <c r="F226" s="42">
        <v>0</v>
      </c>
      <c r="G226" s="42">
        <v>0</v>
      </c>
      <c r="H226" s="4"/>
      <c r="I226" s="4"/>
      <c r="J226" s="4"/>
      <c r="K226" s="4"/>
    </row>
    <row r="227" spans="1:11" ht="14.1" customHeight="1">
      <c r="A227" s="4"/>
      <c r="B227" s="4"/>
      <c r="C227" s="11" t="s">
        <v>370</v>
      </c>
      <c r="D227" s="42">
        <v>0</v>
      </c>
      <c r="E227" s="42">
        <v>0</v>
      </c>
      <c r="F227" s="42">
        <v>0</v>
      </c>
      <c r="G227" s="42">
        <v>0</v>
      </c>
      <c r="H227" s="4"/>
      <c r="I227" s="4"/>
      <c r="J227" s="4"/>
      <c r="K227" s="4"/>
    </row>
    <row r="228" spans="1:11" ht="14.1" customHeight="1">
      <c r="A228" s="4"/>
      <c r="B228" s="4"/>
      <c r="C228" s="11" t="s">
        <v>374</v>
      </c>
      <c r="D228" s="42">
        <v>0</v>
      </c>
      <c r="E228" s="42">
        <v>0</v>
      </c>
      <c r="F228" s="42">
        <v>0</v>
      </c>
      <c r="G228" s="42">
        <v>0</v>
      </c>
      <c r="H228" s="4"/>
      <c r="I228" s="4"/>
      <c r="J228" s="4"/>
      <c r="K228" s="4"/>
    </row>
    <row r="229" spans="1:11" ht="14.1" customHeight="1">
      <c r="A229" s="4"/>
      <c r="B229" s="4"/>
      <c r="C229" s="11" t="s">
        <v>373</v>
      </c>
      <c r="D229" s="42">
        <v>0</v>
      </c>
      <c r="E229" s="42">
        <v>0</v>
      </c>
      <c r="F229" s="42">
        <v>0</v>
      </c>
      <c r="G229" s="42">
        <v>0</v>
      </c>
      <c r="H229" s="4"/>
      <c r="I229" s="4"/>
      <c r="J229" s="4"/>
      <c r="K229" s="4"/>
    </row>
    <row r="230" spans="1:11" ht="14.1" customHeight="1">
      <c r="A230" s="4"/>
      <c r="B230" s="4"/>
      <c r="C230" s="11" t="s">
        <v>370</v>
      </c>
      <c r="D230" s="42">
        <v>0</v>
      </c>
      <c r="E230" s="42">
        <v>0</v>
      </c>
      <c r="F230" s="42">
        <v>0</v>
      </c>
      <c r="G230" s="42">
        <v>0</v>
      </c>
      <c r="H230" s="4"/>
      <c r="I230" s="4"/>
      <c r="J230" s="4"/>
      <c r="K230" s="4"/>
    </row>
    <row r="231" spans="1:11" ht="14.1" customHeight="1">
      <c r="A231" s="4"/>
      <c r="B231" s="4"/>
      <c r="C231" s="11" t="s">
        <v>369</v>
      </c>
      <c r="D231" s="42">
        <v>0</v>
      </c>
      <c r="E231" s="42">
        <v>0</v>
      </c>
      <c r="F231" s="42">
        <v>0</v>
      </c>
      <c r="G231" s="42">
        <v>0</v>
      </c>
      <c r="H231" s="4"/>
      <c r="I231" s="4"/>
      <c r="J231" s="4"/>
      <c r="K231" s="4"/>
    </row>
    <row r="232" spans="1:11" ht="14.1" customHeight="1">
      <c r="A232" s="4"/>
      <c r="B232" s="4"/>
      <c r="C232" s="11" t="s">
        <v>368</v>
      </c>
      <c r="D232" s="42">
        <v>0</v>
      </c>
      <c r="E232" s="42">
        <v>0</v>
      </c>
      <c r="F232" s="42">
        <v>0</v>
      </c>
      <c r="G232" s="42">
        <v>0</v>
      </c>
      <c r="H232" s="4"/>
      <c r="I232" s="4"/>
      <c r="J232" s="4"/>
      <c r="K232" s="4"/>
    </row>
    <row r="233" spans="1:11" ht="14.1" customHeight="1">
      <c r="A233" s="4"/>
      <c r="B233" s="4"/>
      <c r="C233" s="11" t="s">
        <v>367</v>
      </c>
      <c r="D233" s="42">
        <v>0</v>
      </c>
      <c r="E233" s="42">
        <v>0</v>
      </c>
      <c r="F233" s="42">
        <v>0</v>
      </c>
      <c r="G233" s="42">
        <v>0</v>
      </c>
      <c r="H233" s="4"/>
      <c r="I233" s="4"/>
      <c r="J233" s="4"/>
      <c r="K233" s="4"/>
    </row>
    <row r="234" spans="1:11" ht="14.1" customHeight="1">
      <c r="A234" s="4"/>
      <c r="B234" s="4"/>
      <c r="C234" s="11" t="s">
        <v>366</v>
      </c>
      <c r="D234" s="42">
        <v>0</v>
      </c>
      <c r="E234" s="42">
        <v>0</v>
      </c>
      <c r="F234" s="42">
        <v>0</v>
      </c>
      <c r="G234" s="42">
        <v>0</v>
      </c>
      <c r="H234" s="4"/>
      <c r="I234" s="4"/>
      <c r="J234" s="4"/>
      <c r="K234" s="4"/>
    </row>
    <row r="235" spans="1:11" ht="14.1" customHeight="1">
      <c r="A235" s="4"/>
      <c r="B235" s="4"/>
      <c r="C235" s="11" t="s">
        <v>372</v>
      </c>
      <c r="D235" s="42">
        <v>420000</v>
      </c>
      <c r="E235" s="42">
        <v>300000</v>
      </c>
      <c r="F235" s="42">
        <v>300000</v>
      </c>
      <c r="G235" s="42">
        <v>300000</v>
      </c>
      <c r="H235" s="4"/>
      <c r="I235" s="4"/>
      <c r="J235" s="4"/>
      <c r="K235" s="4"/>
    </row>
    <row r="236" spans="1:11" ht="14.1" customHeight="1">
      <c r="A236" s="4"/>
      <c r="B236" s="4"/>
      <c r="C236" s="11" t="s">
        <v>370</v>
      </c>
      <c r="D236" s="42">
        <v>420000</v>
      </c>
      <c r="E236" s="42">
        <v>300000</v>
      </c>
      <c r="F236" s="42">
        <v>300000</v>
      </c>
      <c r="G236" s="42">
        <v>300000</v>
      </c>
      <c r="H236" s="4"/>
      <c r="I236" s="4"/>
      <c r="J236" s="4"/>
      <c r="K236" s="4"/>
    </row>
    <row r="237" spans="1:11" ht="14.1" customHeight="1">
      <c r="A237" s="4"/>
      <c r="B237" s="4"/>
      <c r="C237" s="11" t="s">
        <v>369</v>
      </c>
      <c r="D237" s="42">
        <v>0</v>
      </c>
      <c r="E237" s="42">
        <v>0</v>
      </c>
      <c r="F237" s="42">
        <v>0</v>
      </c>
      <c r="G237" s="42">
        <v>0</v>
      </c>
      <c r="H237" s="4"/>
      <c r="I237" s="4"/>
      <c r="J237" s="4"/>
      <c r="K237" s="4"/>
    </row>
    <row r="238" spans="1:11" ht="14.1" customHeight="1">
      <c r="A238" s="4"/>
      <c r="B238" s="4"/>
      <c r="C238" s="11" t="s">
        <v>368</v>
      </c>
      <c r="D238" s="42">
        <v>0</v>
      </c>
      <c r="E238" s="42">
        <v>0</v>
      </c>
      <c r="F238" s="42">
        <v>0</v>
      </c>
      <c r="G238" s="42">
        <v>0</v>
      </c>
      <c r="H238" s="4"/>
      <c r="I238" s="4"/>
      <c r="J238" s="4"/>
      <c r="K238" s="4"/>
    </row>
    <row r="239" spans="1:11" ht="14.1" customHeight="1">
      <c r="A239" s="4"/>
      <c r="B239" s="4"/>
      <c r="C239" s="11" t="s">
        <v>367</v>
      </c>
      <c r="D239" s="42">
        <v>0</v>
      </c>
      <c r="E239" s="42">
        <v>0</v>
      </c>
      <c r="F239" s="42">
        <v>0</v>
      </c>
      <c r="G239" s="42">
        <v>0</v>
      </c>
      <c r="H239" s="4"/>
      <c r="I239" s="4"/>
      <c r="J239" s="4"/>
      <c r="K239" s="4"/>
    </row>
    <row r="240" spans="1:11" ht="14.1" customHeight="1">
      <c r="A240" s="4"/>
      <c r="B240" s="4"/>
      <c r="C240" s="11" t="s">
        <v>366</v>
      </c>
      <c r="D240" s="42">
        <v>0</v>
      </c>
      <c r="E240" s="42">
        <v>0</v>
      </c>
      <c r="F240" s="42">
        <v>0</v>
      </c>
      <c r="G240" s="42">
        <v>0</v>
      </c>
      <c r="H240" s="4"/>
      <c r="I240" s="4"/>
      <c r="J240" s="4"/>
      <c r="K240" s="4"/>
    </row>
    <row r="241" spans="1:11" ht="14.1" customHeight="1">
      <c r="A241" s="4"/>
      <c r="B241" s="4"/>
      <c r="C241" s="11" t="s">
        <v>371</v>
      </c>
      <c r="D241" s="42">
        <v>0</v>
      </c>
      <c r="E241" s="42">
        <v>0</v>
      </c>
      <c r="F241" s="42">
        <v>0</v>
      </c>
      <c r="G241" s="42">
        <v>0</v>
      </c>
      <c r="H241" s="4"/>
      <c r="I241" s="4"/>
      <c r="J241" s="4"/>
      <c r="K241" s="4"/>
    </row>
    <row r="242" spans="1:11" ht="14.1" customHeight="1">
      <c r="A242" s="4"/>
      <c r="B242" s="4"/>
      <c r="C242" s="11" t="s">
        <v>370</v>
      </c>
      <c r="D242" s="42">
        <v>0</v>
      </c>
      <c r="E242" s="42">
        <v>0</v>
      </c>
      <c r="F242" s="42">
        <v>0</v>
      </c>
      <c r="G242" s="42">
        <v>0</v>
      </c>
      <c r="H242" s="4"/>
      <c r="I242" s="4"/>
      <c r="J242" s="4"/>
      <c r="K242" s="4"/>
    </row>
    <row r="243" spans="1:11" ht="14.1" customHeight="1">
      <c r="A243" s="4"/>
      <c r="B243" s="4"/>
      <c r="C243" s="11" t="s">
        <v>369</v>
      </c>
      <c r="D243" s="42">
        <v>0</v>
      </c>
      <c r="E243" s="42">
        <v>0</v>
      </c>
      <c r="F243" s="42">
        <v>0</v>
      </c>
      <c r="G243" s="42">
        <v>0</v>
      </c>
      <c r="H243" s="4"/>
      <c r="I243" s="4"/>
      <c r="J243" s="4"/>
      <c r="K243" s="4"/>
    </row>
    <row r="244" spans="1:11" ht="14.1" customHeight="1">
      <c r="A244" s="4"/>
      <c r="B244" s="4"/>
      <c r="C244" s="11" t="s">
        <v>368</v>
      </c>
      <c r="D244" s="42">
        <v>0</v>
      </c>
      <c r="E244" s="42">
        <v>0</v>
      </c>
      <c r="F244" s="42">
        <v>0</v>
      </c>
      <c r="G244" s="42">
        <v>0</v>
      </c>
      <c r="H244" s="4"/>
      <c r="I244" s="4"/>
      <c r="J244" s="4"/>
      <c r="K244" s="4"/>
    </row>
    <row r="245" spans="1:11" ht="14.1" customHeight="1">
      <c r="A245" s="4"/>
      <c r="B245" s="4"/>
      <c r="C245" s="11" t="s">
        <v>367</v>
      </c>
      <c r="D245" s="42">
        <v>0</v>
      </c>
      <c r="E245" s="42">
        <v>0</v>
      </c>
      <c r="F245" s="42">
        <v>0</v>
      </c>
      <c r="G245" s="42">
        <v>0</v>
      </c>
      <c r="H245" s="4"/>
      <c r="I245" s="4"/>
      <c r="J245" s="4"/>
      <c r="K245" s="4"/>
    </row>
    <row r="246" spans="1:11" ht="14.1" customHeight="1">
      <c r="A246" s="4"/>
      <c r="B246" s="4"/>
      <c r="C246" s="11" t="s">
        <v>366</v>
      </c>
      <c r="D246" s="42">
        <v>0</v>
      </c>
      <c r="E246" s="42">
        <v>0</v>
      </c>
      <c r="F246" s="42">
        <v>0</v>
      </c>
      <c r="G246" s="42">
        <v>0</v>
      </c>
      <c r="H246" s="4"/>
      <c r="I246" s="4"/>
      <c r="J246" s="4"/>
      <c r="K246" s="4"/>
    </row>
    <row r="247" spans="1:11" ht="14.1" customHeight="1">
      <c r="A247" s="4"/>
      <c r="B247" s="4"/>
      <c r="C247" s="11" t="s">
        <v>365</v>
      </c>
      <c r="D247" s="42">
        <v>0</v>
      </c>
      <c r="E247" s="42">
        <v>0</v>
      </c>
      <c r="F247" s="42">
        <v>0</v>
      </c>
      <c r="G247" s="42">
        <v>0</v>
      </c>
      <c r="H247" s="4"/>
      <c r="I247" s="4"/>
      <c r="J247" s="4"/>
      <c r="K247" s="4"/>
    </row>
    <row r="248" spans="1:11" ht="14.1" customHeight="1">
      <c r="A248" s="4"/>
      <c r="B248" s="4"/>
      <c r="C248" s="11" t="s">
        <v>364</v>
      </c>
      <c r="D248" s="42">
        <v>0</v>
      </c>
      <c r="E248" s="42">
        <v>0</v>
      </c>
      <c r="F248" s="42">
        <v>0</v>
      </c>
      <c r="G248" s="42">
        <v>0</v>
      </c>
      <c r="H248" s="4"/>
      <c r="I248" s="4"/>
      <c r="J248" s="4"/>
      <c r="K248" s="4"/>
    </row>
    <row r="249" spans="1:11" ht="14.1" customHeight="1">
      <c r="A249" s="4"/>
      <c r="B249" s="4"/>
      <c r="C249" s="10" t="s">
        <v>147</v>
      </c>
      <c r="D249" s="42">
        <v>420000</v>
      </c>
      <c r="E249" s="42">
        <v>300000</v>
      </c>
      <c r="F249" s="42">
        <v>300000</v>
      </c>
      <c r="G249" s="42">
        <v>300000</v>
      </c>
      <c r="H249" s="4"/>
      <c r="I249" s="4"/>
      <c r="J249" s="4"/>
      <c r="K249" s="4"/>
    </row>
    <row r="250" spans="1:11" ht="14.1" customHeight="1">
      <c r="A250" s="4"/>
      <c r="B250" s="4"/>
      <c r="C250" s="36" t="s">
        <v>861</v>
      </c>
      <c r="D250" s="1222" t="s">
        <v>113</v>
      </c>
      <c r="E250" s="1223"/>
      <c r="F250" s="1223"/>
      <c r="G250" s="1223"/>
      <c r="H250" s="4"/>
      <c r="I250" s="4"/>
      <c r="J250" s="4"/>
      <c r="K250" s="4"/>
    </row>
    <row r="251" spans="1:11" ht="14.1" customHeight="1">
      <c r="A251" s="4"/>
      <c r="B251" s="4"/>
      <c r="C251" s="14" t="s">
        <v>393</v>
      </c>
      <c r="D251" s="1232" t="s">
        <v>860</v>
      </c>
      <c r="E251" s="1233"/>
      <c r="F251" s="1233"/>
      <c r="G251" s="1233"/>
      <c r="H251" s="4"/>
      <c r="I251" s="4"/>
      <c r="J251" s="4"/>
      <c r="K251" s="4"/>
    </row>
    <row r="252" spans="1:11" ht="14.1" customHeight="1">
      <c r="A252" s="4"/>
      <c r="B252" s="4"/>
      <c r="C252" s="47" t="s">
        <v>392</v>
      </c>
      <c r="D252" s="1234" t="s">
        <v>113</v>
      </c>
      <c r="E252" s="1235"/>
      <c r="F252" s="1235"/>
      <c r="G252" s="1235"/>
      <c r="H252" s="4"/>
      <c r="I252" s="4"/>
      <c r="J252" s="4"/>
      <c r="K252" s="4"/>
    </row>
    <row r="253" spans="1:11" ht="14.1" customHeight="1">
      <c r="A253" s="4"/>
      <c r="B253" s="4"/>
      <c r="C253" s="47" t="s">
        <v>15</v>
      </c>
      <c r="D253" s="1234" t="s">
        <v>183</v>
      </c>
      <c r="E253" s="1235"/>
      <c r="F253" s="1235"/>
      <c r="G253" s="1235"/>
      <c r="H253" s="4"/>
      <c r="I253" s="4"/>
      <c r="J253" s="4"/>
      <c r="K253" s="4"/>
    </row>
    <row r="254" spans="1:11" ht="15" customHeight="1">
      <c r="A254" s="4"/>
      <c r="B254" s="4"/>
      <c r="C254" s="13"/>
      <c r="D254" s="40">
        <v>2021</v>
      </c>
      <c r="E254" s="40">
        <v>2022</v>
      </c>
      <c r="F254" s="40">
        <v>2023</v>
      </c>
      <c r="G254" s="40">
        <v>2024</v>
      </c>
      <c r="H254" s="4"/>
      <c r="I254" s="4"/>
      <c r="J254" s="4"/>
      <c r="K254" s="4"/>
    </row>
    <row r="255" spans="1:11" ht="15" customHeight="1">
      <c r="A255" s="4"/>
      <c r="B255" s="4"/>
      <c r="C255" s="12"/>
      <c r="D255" s="41" t="s">
        <v>7</v>
      </c>
      <c r="E255" s="41" t="s">
        <v>8</v>
      </c>
      <c r="F255" s="41" t="s">
        <v>8</v>
      </c>
      <c r="G255" s="41" t="s">
        <v>8</v>
      </c>
      <c r="H255" s="4"/>
      <c r="I255" s="4"/>
      <c r="J255" s="4"/>
      <c r="K255" s="4"/>
    </row>
    <row r="256" spans="1:11" ht="14.1" customHeight="1">
      <c r="A256" s="4"/>
      <c r="B256" s="4"/>
      <c r="C256" s="7" t="s">
        <v>16</v>
      </c>
      <c r="D256" s="39" t="s">
        <v>399</v>
      </c>
      <c r="E256" s="39" t="s">
        <v>399</v>
      </c>
      <c r="F256" s="39" t="s">
        <v>399</v>
      </c>
      <c r="G256" s="39" t="s">
        <v>399</v>
      </c>
      <c r="H256" s="4"/>
      <c r="I256" s="4"/>
      <c r="J256" s="4"/>
      <c r="K256" s="4"/>
    </row>
    <row r="257" spans="1:11" ht="14.1" customHeight="1">
      <c r="A257" s="4"/>
      <c r="B257" s="4"/>
      <c r="C257" s="7" t="s">
        <v>506</v>
      </c>
      <c r="D257" s="39" t="s">
        <v>859</v>
      </c>
      <c r="E257" s="39" t="s">
        <v>858</v>
      </c>
      <c r="F257" s="39" t="s">
        <v>858</v>
      </c>
      <c r="G257" s="39" t="s">
        <v>858</v>
      </c>
      <c r="H257" s="4"/>
      <c r="I257" s="4"/>
      <c r="J257" s="4"/>
      <c r="K257" s="4"/>
    </row>
    <row r="258" spans="1:11" ht="14.1" customHeight="1">
      <c r="A258" s="4"/>
      <c r="B258" s="4"/>
      <c r="C258" s="7" t="s">
        <v>504</v>
      </c>
      <c r="D258" s="39" t="s">
        <v>857</v>
      </c>
      <c r="E258" s="39" t="s">
        <v>856</v>
      </c>
      <c r="F258" s="39" t="s">
        <v>856</v>
      </c>
      <c r="G258" s="39" t="s">
        <v>856</v>
      </c>
      <c r="H258" s="4"/>
      <c r="I258" s="4"/>
      <c r="J258" s="4"/>
      <c r="K258" s="4"/>
    </row>
    <row r="259" spans="1:11" ht="14.1" customHeight="1">
      <c r="A259" s="4"/>
      <c r="B259" s="4"/>
      <c r="C259" s="7" t="s">
        <v>388</v>
      </c>
      <c r="D259" s="39" t="s">
        <v>361</v>
      </c>
      <c r="E259" s="39" t="s">
        <v>385</v>
      </c>
      <c r="F259" s="39" t="s">
        <v>385</v>
      </c>
      <c r="G259" s="39" t="s">
        <v>385</v>
      </c>
      <c r="H259" s="4"/>
      <c r="I259" s="4"/>
      <c r="J259" s="4"/>
      <c r="K259" s="4"/>
    </row>
    <row r="260" spans="1:11" ht="14.1" customHeight="1">
      <c r="A260" s="4"/>
      <c r="B260" s="4"/>
      <c r="C260" s="7" t="s">
        <v>387</v>
      </c>
      <c r="D260" s="39" t="s">
        <v>361</v>
      </c>
      <c r="E260" s="39" t="s">
        <v>855</v>
      </c>
      <c r="F260" s="39" t="s">
        <v>385</v>
      </c>
      <c r="G260" s="39" t="s">
        <v>385</v>
      </c>
      <c r="H260" s="4"/>
      <c r="I260" s="4"/>
      <c r="J260" s="4"/>
      <c r="K260" s="4"/>
    </row>
    <row r="261" spans="1:11" ht="14.1" customHeight="1">
      <c r="A261" s="4"/>
      <c r="B261" s="4"/>
      <c r="C261" s="7" t="s">
        <v>22</v>
      </c>
      <c r="D261" s="39" t="s">
        <v>361</v>
      </c>
      <c r="E261" s="39" t="s">
        <v>855</v>
      </c>
      <c r="F261" s="39" t="s">
        <v>385</v>
      </c>
      <c r="G261" s="39" t="s">
        <v>385</v>
      </c>
      <c r="H261" s="4"/>
      <c r="I261" s="4"/>
      <c r="J261" s="4"/>
      <c r="K261" s="4"/>
    </row>
    <row r="262" spans="1:11" ht="14.1" customHeight="1">
      <c r="A262" s="4"/>
      <c r="B262" s="4"/>
      <c r="C262" s="1236" t="s">
        <v>384</v>
      </c>
      <c r="D262" s="1237"/>
      <c r="E262" s="1237"/>
      <c r="F262" s="1237"/>
      <c r="G262" s="1237"/>
      <c r="H262" s="4"/>
      <c r="I262" s="4"/>
      <c r="J262" s="4"/>
      <c r="K262" s="4"/>
    </row>
    <row r="263" spans="1:11" ht="14.1" customHeight="1">
      <c r="A263" s="4"/>
      <c r="B263" s="4"/>
      <c r="C263" s="13"/>
      <c r="D263" s="40">
        <v>2021</v>
      </c>
      <c r="E263" s="40">
        <v>2022</v>
      </c>
      <c r="F263" s="40">
        <v>2023</v>
      </c>
      <c r="G263" s="40">
        <v>2024</v>
      </c>
      <c r="H263" s="4"/>
      <c r="I263" s="4"/>
      <c r="J263" s="4"/>
      <c r="K263" s="4"/>
    </row>
    <row r="264" spans="1:11" ht="14.1" customHeight="1">
      <c r="A264" s="4"/>
      <c r="B264" s="4"/>
      <c r="C264" s="12"/>
      <c r="D264" s="41" t="s">
        <v>7</v>
      </c>
      <c r="E264" s="41" t="s">
        <v>8</v>
      </c>
      <c r="F264" s="41" t="s">
        <v>8</v>
      </c>
      <c r="G264" s="41" t="s">
        <v>8</v>
      </c>
      <c r="H264" s="4"/>
      <c r="I264" s="4"/>
      <c r="J264" s="4"/>
      <c r="K264" s="4"/>
    </row>
    <row r="265" spans="1:11" ht="14.1" customHeight="1">
      <c r="A265" s="4"/>
      <c r="B265" s="4"/>
      <c r="C265" s="11" t="s">
        <v>381</v>
      </c>
      <c r="D265" s="42">
        <v>0</v>
      </c>
      <c r="E265" s="42">
        <v>0</v>
      </c>
      <c r="F265" s="42">
        <v>0</v>
      </c>
      <c r="G265" s="42">
        <v>0</v>
      </c>
      <c r="H265" s="4"/>
      <c r="I265" s="4"/>
      <c r="J265" s="4"/>
      <c r="K265" s="4"/>
    </row>
    <row r="266" spans="1:11" ht="14.1" customHeight="1">
      <c r="A266" s="4"/>
      <c r="B266" s="4"/>
      <c r="C266" s="11" t="s">
        <v>370</v>
      </c>
      <c r="D266" s="42">
        <v>0</v>
      </c>
      <c r="E266" s="42">
        <v>0</v>
      </c>
      <c r="F266" s="42">
        <v>0</v>
      </c>
      <c r="G266" s="42">
        <v>0</v>
      </c>
      <c r="H266" s="4"/>
      <c r="I266" s="4"/>
      <c r="J266" s="4"/>
      <c r="K266" s="4"/>
    </row>
    <row r="267" spans="1:11" ht="14.1" customHeight="1">
      <c r="A267" s="4"/>
      <c r="B267" s="4"/>
      <c r="C267" s="11" t="s">
        <v>374</v>
      </c>
      <c r="D267" s="42">
        <v>0</v>
      </c>
      <c r="E267" s="42">
        <v>0</v>
      </c>
      <c r="F267" s="42">
        <v>0</v>
      </c>
      <c r="G267" s="42">
        <v>0</v>
      </c>
      <c r="H267" s="4"/>
      <c r="I267" s="4"/>
      <c r="J267" s="4"/>
      <c r="K267" s="4"/>
    </row>
    <row r="268" spans="1:11" ht="14.1" customHeight="1">
      <c r="A268" s="4"/>
      <c r="B268" s="4"/>
      <c r="C268" s="11" t="s">
        <v>380</v>
      </c>
      <c r="D268" s="42">
        <v>0</v>
      </c>
      <c r="E268" s="42">
        <v>0</v>
      </c>
      <c r="F268" s="42">
        <v>0</v>
      </c>
      <c r="G268" s="42">
        <v>0</v>
      </c>
      <c r="H268" s="4"/>
      <c r="I268" s="4"/>
      <c r="J268" s="4"/>
      <c r="K268" s="4"/>
    </row>
    <row r="269" spans="1:11" ht="14.1" customHeight="1">
      <c r="A269" s="4"/>
      <c r="B269" s="4"/>
      <c r="C269" s="11" t="s">
        <v>370</v>
      </c>
      <c r="D269" s="42">
        <v>0</v>
      </c>
      <c r="E269" s="42">
        <v>0</v>
      </c>
      <c r="F269" s="42">
        <v>0</v>
      </c>
      <c r="G269" s="42">
        <v>0</v>
      </c>
      <c r="H269" s="4"/>
      <c r="I269" s="4"/>
      <c r="J269" s="4"/>
      <c r="K269" s="4"/>
    </row>
    <row r="270" spans="1:11" ht="14.1" customHeight="1">
      <c r="A270" s="4"/>
      <c r="B270" s="4"/>
      <c r="C270" s="11" t="s">
        <v>374</v>
      </c>
      <c r="D270" s="42">
        <v>0</v>
      </c>
      <c r="E270" s="42">
        <v>0</v>
      </c>
      <c r="F270" s="42">
        <v>0</v>
      </c>
      <c r="G270" s="42">
        <v>0</v>
      </c>
      <c r="H270" s="4"/>
      <c r="I270" s="4"/>
      <c r="J270" s="4"/>
      <c r="K270" s="4"/>
    </row>
    <row r="271" spans="1:11" ht="14.1" customHeight="1">
      <c r="A271" s="4"/>
      <c r="B271" s="4"/>
      <c r="C271" s="11" t="s">
        <v>379</v>
      </c>
      <c r="D271" s="42">
        <v>0</v>
      </c>
      <c r="E271" s="42">
        <v>0</v>
      </c>
      <c r="F271" s="42">
        <v>0</v>
      </c>
      <c r="G271" s="42">
        <v>0</v>
      </c>
      <c r="H271" s="4"/>
      <c r="I271" s="4"/>
      <c r="J271" s="4"/>
      <c r="K271" s="4"/>
    </row>
    <row r="272" spans="1:11" ht="14.1" customHeight="1">
      <c r="A272" s="4"/>
      <c r="B272" s="4"/>
      <c r="C272" s="11" t="s">
        <v>370</v>
      </c>
      <c r="D272" s="42">
        <v>0</v>
      </c>
      <c r="E272" s="42">
        <v>0</v>
      </c>
      <c r="F272" s="42">
        <v>0</v>
      </c>
      <c r="G272" s="42">
        <v>0</v>
      </c>
      <c r="H272" s="4"/>
      <c r="I272" s="4"/>
      <c r="J272" s="4"/>
      <c r="K272" s="4"/>
    </row>
    <row r="273" spans="1:11" ht="14.1" customHeight="1">
      <c r="A273" s="4"/>
      <c r="B273" s="4"/>
      <c r="C273" s="11" t="s">
        <v>374</v>
      </c>
      <c r="D273" s="42">
        <v>0</v>
      </c>
      <c r="E273" s="42">
        <v>0</v>
      </c>
      <c r="F273" s="42">
        <v>0</v>
      </c>
      <c r="G273" s="42">
        <v>0</v>
      </c>
      <c r="H273" s="4"/>
      <c r="I273" s="4"/>
      <c r="J273" s="4"/>
      <c r="K273" s="4"/>
    </row>
    <row r="274" spans="1:11" ht="14.1" customHeight="1">
      <c r="A274" s="4"/>
      <c r="B274" s="4"/>
      <c r="C274" s="11" t="s">
        <v>378</v>
      </c>
      <c r="D274" s="42">
        <v>0</v>
      </c>
      <c r="E274" s="42">
        <v>0</v>
      </c>
      <c r="F274" s="42">
        <v>0</v>
      </c>
      <c r="G274" s="42">
        <v>0</v>
      </c>
      <c r="H274" s="4"/>
      <c r="I274" s="4"/>
      <c r="J274" s="4"/>
      <c r="K274" s="4"/>
    </row>
    <row r="275" spans="1:11" ht="14.1" customHeight="1">
      <c r="A275" s="4"/>
      <c r="B275" s="4"/>
      <c r="C275" s="11" t="s">
        <v>370</v>
      </c>
      <c r="D275" s="42">
        <v>0</v>
      </c>
      <c r="E275" s="42">
        <v>0</v>
      </c>
      <c r="F275" s="42">
        <v>0</v>
      </c>
      <c r="G275" s="42">
        <v>0</v>
      </c>
      <c r="H275" s="4"/>
      <c r="I275" s="4"/>
      <c r="J275" s="4"/>
      <c r="K275" s="4"/>
    </row>
    <row r="276" spans="1:11" ht="14.1" customHeight="1">
      <c r="A276" s="4"/>
      <c r="B276" s="4"/>
      <c r="C276" s="11" t="s">
        <v>374</v>
      </c>
      <c r="D276" s="42">
        <v>0</v>
      </c>
      <c r="E276" s="42">
        <v>0</v>
      </c>
      <c r="F276" s="42">
        <v>0</v>
      </c>
      <c r="G276" s="42">
        <v>0</v>
      </c>
      <c r="H276" s="4"/>
      <c r="I276" s="4"/>
      <c r="J276" s="4"/>
      <c r="K276" s="4"/>
    </row>
    <row r="277" spans="1:11" ht="14.1" customHeight="1">
      <c r="A277" s="4"/>
      <c r="B277" s="4"/>
      <c r="C277" s="11" t="s">
        <v>383</v>
      </c>
      <c r="D277" s="42">
        <v>0</v>
      </c>
      <c r="E277" s="42">
        <v>0</v>
      </c>
      <c r="F277" s="42">
        <v>0</v>
      </c>
      <c r="G277" s="42">
        <v>0</v>
      </c>
      <c r="H277" s="4"/>
      <c r="I277" s="4"/>
      <c r="J277" s="4"/>
      <c r="K277" s="4"/>
    </row>
    <row r="278" spans="1:11" ht="14.1" customHeight="1">
      <c r="A278" s="4"/>
      <c r="B278" s="4"/>
      <c r="C278" s="11" t="s">
        <v>370</v>
      </c>
      <c r="D278" s="42">
        <v>0</v>
      </c>
      <c r="E278" s="42">
        <v>0</v>
      </c>
      <c r="F278" s="42">
        <v>0</v>
      </c>
      <c r="G278" s="42">
        <v>0</v>
      </c>
      <c r="H278" s="4"/>
      <c r="I278" s="4"/>
      <c r="J278" s="4"/>
      <c r="K278" s="4"/>
    </row>
    <row r="279" spans="1:11" ht="14.1" customHeight="1">
      <c r="A279" s="4"/>
      <c r="B279" s="4"/>
      <c r="C279" s="11" t="s">
        <v>374</v>
      </c>
      <c r="D279" s="42">
        <v>0</v>
      </c>
      <c r="E279" s="42">
        <v>0</v>
      </c>
      <c r="F279" s="42">
        <v>0</v>
      </c>
      <c r="G279" s="42">
        <v>0</v>
      </c>
      <c r="H279" s="4"/>
      <c r="I279" s="4"/>
      <c r="J279" s="4"/>
      <c r="K279" s="4"/>
    </row>
    <row r="280" spans="1:11" ht="14.1" customHeight="1">
      <c r="A280" s="4"/>
      <c r="B280" s="4"/>
      <c r="C280" s="11" t="s">
        <v>376</v>
      </c>
      <c r="D280" s="42">
        <v>0</v>
      </c>
      <c r="E280" s="42">
        <v>0</v>
      </c>
      <c r="F280" s="42">
        <v>0</v>
      </c>
      <c r="G280" s="42">
        <v>0</v>
      </c>
      <c r="H280" s="4"/>
      <c r="I280" s="4"/>
      <c r="J280" s="4"/>
      <c r="K280" s="4"/>
    </row>
    <row r="281" spans="1:11" ht="14.1" customHeight="1">
      <c r="A281" s="4"/>
      <c r="B281" s="4"/>
      <c r="C281" s="11" t="s">
        <v>370</v>
      </c>
      <c r="D281" s="42">
        <v>0</v>
      </c>
      <c r="E281" s="42">
        <v>0</v>
      </c>
      <c r="F281" s="42">
        <v>0</v>
      </c>
      <c r="G281" s="42">
        <v>0</v>
      </c>
      <c r="H281" s="4"/>
      <c r="I281" s="4"/>
      <c r="J281" s="4"/>
      <c r="K281" s="4"/>
    </row>
    <row r="282" spans="1:11" ht="14.1" customHeight="1">
      <c r="A282" s="4"/>
      <c r="B282" s="4"/>
      <c r="C282" s="11" t="s">
        <v>374</v>
      </c>
      <c r="D282" s="42">
        <v>0</v>
      </c>
      <c r="E282" s="42">
        <v>0</v>
      </c>
      <c r="F282" s="42">
        <v>0</v>
      </c>
      <c r="G282" s="42">
        <v>0</v>
      </c>
      <c r="H282" s="4"/>
      <c r="I282" s="4"/>
      <c r="J282" s="4"/>
      <c r="K282" s="4"/>
    </row>
    <row r="283" spans="1:11" ht="14.1" customHeight="1">
      <c r="A283" s="4"/>
      <c r="B283" s="4"/>
      <c r="C283" s="11" t="s">
        <v>375</v>
      </c>
      <c r="D283" s="42">
        <v>0</v>
      </c>
      <c r="E283" s="42">
        <v>0</v>
      </c>
      <c r="F283" s="42">
        <v>0</v>
      </c>
      <c r="G283" s="42">
        <v>0</v>
      </c>
      <c r="H283" s="4"/>
      <c r="I283" s="4"/>
      <c r="J283" s="4"/>
      <c r="K283" s="4"/>
    </row>
    <row r="284" spans="1:11" ht="14.1" customHeight="1">
      <c r="A284" s="4"/>
      <c r="B284" s="4"/>
      <c r="C284" s="11" t="s">
        <v>370</v>
      </c>
      <c r="D284" s="42">
        <v>0</v>
      </c>
      <c r="E284" s="42">
        <v>0</v>
      </c>
      <c r="F284" s="42">
        <v>0</v>
      </c>
      <c r="G284" s="42">
        <v>0</v>
      </c>
      <c r="H284" s="4"/>
      <c r="I284" s="4"/>
      <c r="J284" s="4"/>
      <c r="K284" s="4"/>
    </row>
    <row r="285" spans="1:11" ht="14.1" customHeight="1">
      <c r="A285" s="4"/>
      <c r="B285" s="4"/>
      <c r="C285" s="11" t="s">
        <v>374</v>
      </c>
      <c r="D285" s="42">
        <v>0</v>
      </c>
      <c r="E285" s="42">
        <v>0</v>
      </c>
      <c r="F285" s="42">
        <v>0</v>
      </c>
      <c r="G285" s="42">
        <v>0</v>
      </c>
      <c r="H285" s="4"/>
      <c r="I285" s="4"/>
      <c r="J285" s="4"/>
      <c r="K285" s="4"/>
    </row>
    <row r="286" spans="1:11" ht="14.1" customHeight="1">
      <c r="A286" s="4"/>
      <c r="B286" s="4"/>
      <c r="C286" s="11" t="s">
        <v>373</v>
      </c>
      <c r="D286" s="42">
        <v>0</v>
      </c>
      <c r="E286" s="42">
        <v>0</v>
      </c>
      <c r="F286" s="42">
        <v>0</v>
      </c>
      <c r="G286" s="42">
        <v>0</v>
      </c>
      <c r="H286" s="4"/>
      <c r="I286" s="4"/>
      <c r="J286" s="4"/>
      <c r="K286" s="4"/>
    </row>
    <row r="287" spans="1:11" ht="14.1" customHeight="1">
      <c r="A287" s="4"/>
      <c r="B287" s="4"/>
      <c r="C287" s="11" t="s">
        <v>370</v>
      </c>
      <c r="D287" s="42">
        <v>0</v>
      </c>
      <c r="E287" s="42">
        <v>0</v>
      </c>
      <c r="F287" s="42">
        <v>0</v>
      </c>
      <c r="G287" s="42">
        <v>0</v>
      </c>
      <c r="H287" s="4"/>
      <c r="I287" s="4"/>
      <c r="J287" s="4"/>
      <c r="K287" s="4"/>
    </row>
    <row r="288" spans="1:11" ht="14.1" customHeight="1">
      <c r="A288" s="4"/>
      <c r="B288" s="4"/>
      <c r="C288" s="11" t="s">
        <v>369</v>
      </c>
      <c r="D288" s="42">
        <v>0</v>
      </c>
      <c r="E288" s="42">
        <v>0</v>
      </c>
      <c r="F288" s="42">
        <v>0</v>
      </c>
      <c r="G288" s="42">
        <v>0</v>
      </c>
      <c r="H288" s="4"/>
      <c r="I288" s="4"/>
      <c r="J288" s="4"/>
      <c r="K288" s="4"/>
    </row>
    <row r="289" spans="1:11" ht="14.1" customHeight="1">
      <c r="A289" s="4"/>
      <c r="B289" s="4"/>
      <c r="C289" s="11" t="s">
        <v>368</v>
      </c>
      <c r="D289" s="42">
        <v>0</v>
      </c>
      <c r="E289" s="42">
        <v>0</v>
      </c>
      <c r="F289" s="42">
        <v>0</v>
      </c>
      <c r="G289" s="42">
        <v>0</v>
      </c>
      <c r="H289" s="4"/>
      <c r="I289" s="4"/>
      <c r="J289" s="4"/>
      <c r="K289" s="4"/>
    </row>
    <row r="290" spans="1:11" ht="14.1" customHeight="1">
      <c r="A290" s="4"/>
      <c r="B290" s="4"/>
      <c r="C290" s="11" t="s">
        <v>367</v>
      </c>
      <c r="D290" s="42">
        <v>0</v>
      </c>
      <c r="E290" s="42">
        <v>0</v>
      </c>
      <c r="F290" s="42">
        <v>0</v>
      </c>
      <c r="G290" s="42">
        <v>0</v>
      </c>
      <c r="H290" s="4"/>
      <c r="I290" s="4"/>
      <c r="J290" s="4"/>
      <c r="K290" s="4"/>
    </row>
    <row r="291" spans="1:11" ht="14.1" customHeight="1">
      <c r="A291" s="4"/>
      <c r="B291" s="4"/>
      <c r="C291" s="11" t="s">
        <v>366</v>
      </c>
      <c r="D291" s="42">
        <v>0</v>
      </c>
      <c r="E291" s="42">
        <v>0</v>
      </c>
      <c r="F291" s="42">
        <v>0</v>
      </c>
      <c r="G291" s="42">
        <v>0</v>
      </c>
      <c r="H291" s="4"/>
      <c r="I291" s="4"/>
      <c r="J291" s="4"/>
      <c r="K291" s="4"/>
    </row>
    <row r="292" spans="1:11" ht="14.1" customHeight="1">
      <c r="A292" s="4"/>
      <c r="B292" s="4"/>
      <c r="C292" s="11" t="s">
        <v>372</v>
      </c>
      <c r="D292" s="42">
        <v>952000</v>
      </c>
      <c r="E292" s="42">
        <v>700000</v>
      </c>
      <c r="F292" s="42">
        <v>700000</v>
      </c>
      <c r="G292" s="42">
        <v>700000</v>
      </c>
      <c r="H292" s="4"/>
      <c r="I292" s="4"/>
      <c r="J292" s="4"/>
      <c r="K292" s="4"/>
    </row>
    <row r="293" spans="1:11" ht="14.1" customHeight="1">
      <c r="A293" s="4"/>
      <c r="B293" s="4"/>
      <c r="C293" s="11" t="s">
        <v>370</v>
      </c>
      <c r="D293" s="42">
        <v>952000</v>
      </c>
      <c r="E293" s="42">
        <v>700000</v>
      </c>
      <c r="F293" s="42">
        <v>700000</v>
      </c>
      <c r="G293" s="42">
        <v>700000</v>
      </c>
      <c r="H293" s="4"/>
      <c r="I293" s="4"/>
      <c r="J293" s="4"/>
      <c r="K293" s="4"/>
    </row>
    <row r="294" spans="1:11" ht="14.1" customHeight="1">
      <c r="A294" s="4"/>
      <c r="B294" s="4"/>
      <c r="C294" s="11" t="s">
        <v>369</v>
      </c>
      <c r="D294" s="42">
        <v>0</v>
      </c>
      <c r="E294" s="42">
        <v>0</v>
      </c>
      <c r="F294" s="42">
        <v>0</v>
      </c>
      <c r="G294" s="42">
        <v>0</v>
      </c>
      <c r="H294" s="4"/>
      <c r="I294" s="4"/>
      <c r="J294" s="4"/>
      <c r="K294" s="4"/>
    </row>
    <row r="295" spans="1:11" ht="14.1" customHeight="1">
      <c r="A295" s="4"/>
      <c r="B295" s="4"/>
      <c r="C295" s="11" t="s">
        <v>368</v>
      </c>
      <c r="D295" s="42">
        <v>0</v>
      </c>
      <c r="E295" s="42">
        <v>0</v>
      </c>
      <c r="F295" s="42">
        <v>0</v>
      </c>
      <c r="G295" s="42">
        <v>0</v>
      </c>
      <c r="H295" s="4"/>
      <c r="I295" s="4"/>
      <c r="J295" s="4"/>
      <c r="K295" s="4"/>
    </row>
    <row r="296" spans="1:11" ht="14.1" customHeight="1">
      <c r="A296" s="4"/>
      <c r="B296" s="4"/>
      <c r="C296" s="11" t="s">
        <v>367</v>
      </c>
      <c r="D296" s="42">
        <v>0</v>
      </c>
      <c r="E296" s="42">
        <v>0</v>
      </c>
      <c r="F296" s="42">
        <v>0</v>
      </c>
      <c r="G296" s="42">
        <v>0</v>
      </c>
      <c r="H296" s="4"/>
      <c r="I296" s="4"/>
      <c r="J296" s="4"/>
      <c r="K296" s="4"/>
    </row>
    <row r="297" spans="1:11" ht="14.1" customHeight="1">
      <c r="A297" s="4"/>
      <c r="B297" s="4"/>
      <c r="C297" s="11" t="s">
        <v>366</v>
      </c>
      <c r="D297" s="42">
        <v>0</v>
      </c>
      <c r="E297" s="42">
        <v>0</v>
      </c>
      <c r="F297" s="42">
        <v>0</v>
      </c>
      <c r="G297" s="42">
        <v>0</v>
      </c>
      <c r="H297" s="4"/>
      <c r="I297" s="4"/>
      <c r="J297" s="4"/>
      <c r="K297" s="4"/>
    </row>
    <row r="298" spans="1:11" ht="14.1" customHeight="1">
      <c r="A298" s="4"/>
      <c r="B298" s="4"/>
      <c r="C298" s="11" t="s">
        <v>371</v>
      </c>
      <c r="D298" s="42">
        <v>0</v>
      </c>
      <c r="E298" s="42">
        <v>0</v>
      </c>
      <c r="F298" s="42">
        <v>0</v>
      </c>
      <c r="G298" s="42">
        <v>0</v>
      </c>
      <c r="H298" s="4"/>
      <c r="I298" s="4"/>
      <c r="J298" s="4"/>
      <c r="K298" s="4"/>
    </row>
    <row r="299" spans="1:11" ht="14.1" customHeight="1">
      <c r="A299" s="4"/>
      <c r="B299" s="4"/>
      <c r="C299" s="11" t="s">
        <v>370</v>
      </c>
      <c r="D299" s="42">
        <v>0</v>
      </c>
      <c r="E299" s="42">
        <v>0</v>
      </c>
      <c r="F299" s="42">
        <v>0</v>
      </c>
      <c r="G299" s="42">
        <v>0</v>
      </c>
      <c r="H299" s="4"/>
      <c r="I299" s="4"/>
      <c r="J299" s="4"/>
      <c r="K299" s="4"/>
    </row>
    <row r="300" spans="1:11" ht="14.1" customHeight="1">
      <c r="A300" s="4"/>
      <c r="B300" s="4"/>
      <c r="C300" s="11" t="s">
        <v>369</v>
      </c>
      <c r="D300" s="42">
        <v>0</v>
      </c>
      <c r="E300" s="42">
        <v>0</v>
      </c>
      <c r="F300" s="42">
        <v>0</v>
      </c>
      <c r="G300" s="42">
        <v>0</v>
      </c>
      <c r="H300" s="4"/>
      <c r="I300" s="4"/>
      <c r="J300" s="4"/>
      <c r="K300" s="4"/>
    </row>
    <row r="301" spans="1:11" ht="14.1" customHeight="1">
      <c r="A301" s="4"/>
      <c r="B301" s="4"/>
      <c r="C301" s="11" t="s">
        <v>368</v>
      </c>
      <c r="D301" s="42">
        <v>0</v>
      </c>
      <c r="E301" s="42">
        <v>0</v>
      </c>
      <c r="F301" s="42">
        <v>0</v>
      </c>
      <c r="G301" s="42">
        <v>0</v>
      </c>
      <c r="H301" s="4"/>
      <c r="I301" s="4"/>
      <c r="J301" s="4"/>
      <c r="K301" s="4"/>
    </row>
    <row r="302" spans="1:11" ht="14.1" customHeight="1">
      <c r="A302" s="4"/>
      <c r="B302" s="4"/>
      <c r="C302" s="11" t="s">
        <v>367</v>
      </c>
      <c r="D302" s="42">
        <v>0</v>
      </c>
      <c r="E302" s="42">
        <v>0</v>
      </c>
      <c r="F302" s="42">
        <v>0</v>
      </c>
      <c r="G302" s="42">
        <v>0</v>
      </c>
      <c r="H302" s="4"/>
      <c r="I302" s="4"/>
      <c r="J302" s="4"/>
      <c r="K302" s="4"/>
    </row>
    <row r="303" spans="1:11" ht="14.1" customHeight="1">
      <c r="A303" s="4"/>
      <c r="B303" s="4"/>
      <c r="C303" s="11" t="s">
        <v>366</v>
      </c>
      <c r="D303" s="42">
        <v>0</v>
      </c>
      <c r="E303" s="42">
        <v>0</v>
      </c>
      <c r="F303" s="42">
        <v>0</v>
      </c>
      <c r="G303" s="42">
        <v>0</v>
      </c>
      <c r="H303" s="4"/>
      <c r="I303" s="4"/>
      <c r="J303" s="4"/>
      <c r="K303" s="4"/>
    </row>
    <row r="304" spans="1:11" ht="14.1" customHeight="1">
      <c r="A304" s="4"/>
      <c r="B304" s="4"/>
      <c r="C304" s="11" t="s">
        <v>365</v>
      </c>
      <c r="D304" s="42">
        <v>0</v>
      </c>
      <c r="E304" s="42">
        <v>0</v>
      </c>
      <c r="F304" s="42">
        <v>0</v>
      </c>
      <c r="G304" s="42">
        <v>0</v>
      </c>
      <c r="H304" s="4"/>
      <c r="I304" s="4"/>
      <c r="J304" s="4"/>
      <c r="K304" s="4"/>
    </row>
    <row r="305" spans="1:11" ht="14.1" customHeight="1">
      <c r="A305" s="4"/>
      <c r="B305" s="4"/>
      <c r="C305" s="11" t="s">
        <v>364</v>
      </c>
      <c r="D305" s="42">
        <v>0</v>
      </c>
      <c r="E305" s="42">
        <v>0</v>
      </c>
      <c r="F305" s="42">
        <v>0</v>
      </c>
      <c r="G305" s="42">
        <v>0</v>
      </c>
      <c r="H305" s="4"/>
      <c r="I305" s="4"/>
      <c r="J305" s="4"/>
      <c r="K305" s="4"/>
    </row>
    <row r="306" spans="1:11" ht="14.1" customHeight="1">
      <c r="A306" s="4"/>
      <c r="B306" s="4"/>
      <c r="C306" s="10" t="s">
        <v>147</v>
      </c>
      <c r="D306" s="42">
        <v>952000</v>
      </c>
      <c r="E306" s="42">
        <v>700000</v>
      </c>
      <c r="F306" s="42">
        <v>700000</v>
      </c>
      <c r="G306" s="42">
        <v>700000</v>
      </c>
      <c r="H306" s="4"/>
      <c r="I306" s="4"/>
      <c r="J306" s="4"/>
      <c r="K306" s="4"/>
    </row>
    <row r="307" spans="1:11" ht="150.94999999999999" customHeight="1">
      <c r="A307" s="4"/>
      <c r="B307" s="4"/>
      <c r="C307" s="8" t="s">
        <v>235</v>
      </c>
      <c r="D307" s="1230" t="s">
        <v>854</v>
      </c>
      <c r="E307" s="1231"/>
      <c r="F307" s="1231"/>
      <c r="G307" s="1231"/>
      <c r="H307" s="4"/>
      <c r="I307" s="4"/>
      <c r="J307" s="4"/>
      <c r="K307" s="4"/>
    </row>
    <row r="308" spans="1:11" ht="27.95" customHeight="1">
      <c r="A308" s="4"/>
      <c r="B308" s="4"/>
      <c r="C308" s="7" t="s">
        <v>405</v>
      </c>
      <c r="D308" s="37">
        <v>2021</v>
      </c>
      <c r="E308" s="37">
        <v>2022</v>
      </c>
      <c r="F308" s="37">
        <v>2023</v>
      </c>
      <c r="G308" s="37">
        <v>2024</v>
      </c>
      <c r="H308" s="4"/>
      <c r="I308" s="4"/>
      <c r="J308" s="4"/>
      <c r="K308" s="4"/>
    </row>
    <row r="309" spans="1:11" ht="14.1" customHeight="1">
      <c r="A309" s="4"/>
      <c r="B309" s="4"/>
      <c r="C309" s="15"/>
      <c r="D309" s="38" t="s">
        <v>7</v>
      </c>
      <c r="E309" s="38" t="s">
        <v>8</v>
      </c>
      <c r="F309" s="38" t="s">
        <v>8</v>
      </c>
      <c r="G309" s="38" t="s">
        <v>8</v>
      </c>
      <c r="H309" s="4"/>
      <c r="I309" s="4"/>
      <c r="J309" s="4"/>
      <c r="K309" s="4"/>
    </row>
    <row r="310" spans="1:11" ht="30.95" customHeight="1">
      <c r="A310" s="4"/>
      <c r="B310" s="4"/>
      <c r="C310" s="7" t="s">
        <v>853</v>
      </c>
      <c r="D310" s="39" t="s">
        <v>398</v>
      </c>
      <c r="E310" s="39" t="s">
        <v>398</v>
      </c>
      <c r="F310" s="39" t="s">
        <v>398</v>
      </c>
      <c r="G310" s="39" t="s">
        <v>398</v>
      </c>
      <c r="H310" s="4"/>
      <c r="I310" s="4"/>
      <c r="J310" s="4"/>
      <c r="K310" s="4"/>
    </row>
    <row r="311" spans="1:11" ht="30.95" customHeight="1">
      <c r="A311" s="4"/>
      <c r="B311" s="4"/>
      <c r="C311" s="7" t="s">
        <v>852</v>
      </c>
      <c r="D311" s="39" t="s">
        <v>460</v>
      </c>
      <c r="E311" s="39" t="s">
        <v>460</v>
      </c>
      <c r="F311" s="39" t="s">
        <v>460</v>
      </c>
      <c r="G311" s="39" t="s">
        <v>460</v>
      </c>
      <c r="H311" s="4"/>
      <c r="I311" s="4"/>
      <c r="J311" s="4"/>
      <c r="K311" s="4"/>
    </row>
    <row r="312" spans="1:11" ht="41.1" customHeight="1">
      <c r="A312" s="4"/>
      <c r="B312" s="4"/>
      <c r="C312" s="7" t="s">
        <v>851</v>
      </c>
      <c r="D312" s="39" t="s">
        <v>841</v>
      </c>
      <c r="E312" s="39" t="s">
        <v>793</v>
      </c>
      <c r="F312" s="39" t="s">
        <v>793</v>
      </c>
      <c r="G312" s="39" t="s">
        <v>793</v>
      </c>
      <c r="H312" s="4"/>
      <c r="I312" s="4"/>
      <c r="J312" s="4"/>
      <c r="K312" s="4"/>
    </row>
    <row r="313" spans="1:11" ht="14.1" customHeight="1">
      <c r="A313" s="4"/>
      <c r="B313" s="4"/>
      <c r="C313" s="1222" t="s">
        <v>273</v>
      </c>
      <c r="D313" s="1223"/>
      <c r="E313" s="1223"/>
      <c r="F313" s="1223"/>
      <c r="G313" s="1223"/>
      <c r="H313" s="4"/>
      <c r="I313" s="4"/>
      <c r="J313" s="4"/>
      <c r="K313" s="4"/>
    </row>
    <row r="314" spans="1:11" ht="14.1" customHeight="1">
      <c r="A314" s="4"/>
      <c r="B314" s="4"/>
      <c r="C314" s="36" t="s">
        <v>850</v>
      </c>
      <c r="D314" s="1222" t="s">
        <v>849</v>
      </c>
      <c r="E314" s="1223"/>
      <c r="F314" s="1223"/>
      <c r="G314" s="1223"/>
      <c r="H314" s="4"/>
      <c r="I314" s="4"/>
      <c r="J314" s="4"/>
      <c r="K314" s="4"/>
    </row>
    <row r="315" spans="1:11" ht="27" customHeight="1">
      <c r="A315" s="4"/>
      <c r="B315" s="4"/>
      <c r="C315" s="14" t="s">
        <v>393</v>
      </c>
      <c r="D315" s="1232" t="s">
        <v>848</v>
      </c>
      <c r="E315" s="1233"/>
      <c r="F315" s="1233"/>
      <c r="G315" s="1233"/>
      <c r="H315" s="4"/>
      <c r="I315" s="4"/>
      <c r="J315" s="4"/>
      <c r="K315" s="4"/>
    </row>
    <row r="316" spans="1:11" ht="27" customHeight="1">
      <c r="A316" s="4"/>
      <c r="B316" s="4"/>
      <c r="C316" s="47" t="s">
        <v>392</v>
      </c>
      <c r="D316" s="1234" t="s">
        <v>1212</v>
      </c>
      <c r="E316" s="1235"/>
      <c r="F316" s="1235"/>
      <c r="G316" s="1235"/>
      <c r="H316" s="4"/>
      <c r="I316" s="4"/>
      <c r="J316" s="4"/>
      <c r="K316" s="4"/>
    </row>
    <row r="317" spans="1:11" ht="27" customHeight="1">
      <c r="A317" s="4"/>
      <c r="B317" s="4"/>
      <c r="C317" s="47" t="s">
        <v>15</v>
      </c>
      <c r="D317" s="1234" t="s">
        <v>847</v>
      </c>
      <c r="E317" s="1235"/>
      <c r="F317" s="1235"/>
      <c r="G317" s="1235"/>
      <c r="H317" s="4"/>
      <c r="I317" s="4"/>
      <c r="J317" s="4"/>
      <c r="K317" s="4"/>
    </row>
    <row r="318" spans="1:11" ht="15" customHeight="1">
      <c r="A318" s="4"/>
      <c r="B318" s="4"/>
      <c r="C318" s="13"/>
      <c r="D318" s="40">
        <v>2021</v>
      </c>
      <c r="E318" s="40">
        <v>2022</v>
      </c>
      <c r="F318" s="40">
        <v>2023</v>
      </c>
      <c r="G318" s="40">
        <v>2024</v>
      </c>
      <c r="H318" s="4"/>
      <c r="I318" s="4"/>
      <c r="J318" s="4"/>
      <c r="K318" s="4"/>
    </row>
    <row r="319" spans="1:11" ht="15" customHeight="1">
      <c r="A319" s="4"/>
      <c r="B319" s="4"/>
      <c r="C319" s="12"/>
      <c r="D319" s="41" t="s">
        <v>7</v>
      </c>
      <c r="E319" s="41" t="s">
        <v>8</v>
      </c>
      <c r="F319" s="41" t="s">
        <v>8</v>
      </c>
      <c r="G319" s="41" t="s">
        <v>8</v>
      </c>
      <c r="H319" s="4"/>
      <c r="I319" s="4"/>
      <c r="J319" s="4"/>
      <c r="K319" s="4"/>
    </row>
    <row r="320" spans="1:11" ht="14.1" customHeight="1">
      <c r="A320" s="4"/>
      <c r="B320" s="4"/>
      <c r="C320" s="7" t="s">
        <v>16</v>
      </c>
      <c r="D320" s="39" t="s">
        <v>798</v>
      </c>
      <c r="E320" s="39" t="s">
        <v>798</v>
      </c>
      <c r="F320" s="39" t="s">
        <v>798</v>
      </c>
      <c r="G320" s="39" t="s">
        <v>798</v>
      </c>
      <c r="H320" s="4"/>
      <c r="I320" s="4"/>
      <c r="J320" s="4"/>
      <c r="K320" s="4"/>
    </row>
    <row r="321" spans="1:11" ht="14.1" customHeight="1">
      <c r="A321" s="4"/>
      <c r="B321" s="4"/>
      <c r="C321" s="7" t="s">
        <v>506</v>
      </c>
      <c r="D321" s="39" t="s">
        <v>2024</v>
      </c>
      <c r="E321" s="39" t="s">
        <v>846</v>
      </c>
      <c r="F321" s="39" t="s">
        <v>846</v>
      </c>
      <c r="G321" s="39" t="s">
        <v>846</v>
      </c>
      <c r="H321" s="4"/>
      <c r="I321" s="4"/>
      <c r="J321" s="4"/>
      <c r="K321" s="4"/>
    </row>
    <row r="322" spans="1:11" ht="14.1" customHeight="1">
      <c r="A322" s="4"/>
      <c r="B322" s="4"/>
      <c r="C322" s="7" t="s">
        <v>504</v>
      </c>
      <c r="D322" s="39" t="s">
        <v>2025</v>
      </c>
      <c r="E322" s="39" t="s">
        <v>845</v>
      </c>
      <c r="F322" s="39" t="s">
        <v>845</v>
      </c>
      <c r="G322" s="39" t="s">
        <v>845</v>
      </c>
      <c r="H322" s="4"/>
      <c r="I322" s="4"/>
      <c r="J322" s="4"/>
      <c r="K322" s="4"/>
    </row>
    <row r="323" spans="1:11" ht="14.1" customHeight="1">
      <c r="A323" s="4"/>
      <c r="B323" s="4"/>
      <c r="C323" s="7" t="s">
        <v>388</v>
      </c>
      <c r="D323" s="39" t="s">
        <v>361</v>
      </c>
      <c r="E323" s="39" t="s">
        <v>385</v>
      </c>
      <c r="F323" s="39" t="s">
        <v>385</v>
      </c>
      <c r="G323" s="39" t="s">
        <v>385</v>
      </c>
      <c r="H323" s="4"/>
      <c r="I323" s="4"/>
      <c r="J323" s="4"/>
      <c r="K323" s="4"/>
    </row>
    <row r="324" spans="1:11" ht="14.1" customHeight="1">
      <c r="A324" s="4"/>
      <c r="B324" s="4"/>
      <c r="C324" s="7" t="s">
        <v>387</v>
      </c>
      <c r="D324" s="39" t="s">
        <v>361</v>
      </c>
      <c r="E324" s="39" t="s">
        <v>2026</v>
      </c>
      <c r="F324" s="39" t="s">
        <v>385</v>
      </c>
      <c r="G324" s="39" t="s">
        <v>385</v>
      </c>
      <c r="H324" s="4"/>
      <c r="I324" s="4"/>
      <c r="J324" s="4"/>
      <c r="K324" s="4"/>
    </row>
    <row r="325" spans="1:11" ht="14.1" customHeight="1">
      <c r="A325" s="4"/>
      <c r="B325" s="4"/>
      <c r="C325" s="7" t="s">
        <v>22</v>
      </c>
      <c r="D325" s="39" t="s">
        <v>361</v>
      </c>
      <c r="E325" s="39" t="s">
        <v>2026</v>
      </c>
      <c r="F325" s="39" t="s">
        <v>385</v>
      </c>
      <c r="G325" s="39" t="s">
        <v>385</v>
      </c>
      <c r="H325" s="4"/>
      <c r="I325" s="4"/>
      <c r="J325" s="4"/>
      <c r="K325" s="4"/>
    </row>
    <row r="326" spans="1:11" ht="14.1" customHeight="1">
      <c r="A326" s="4"/>
      <c r="B326" s="4"/>
      <c r="C326" s="1236" t="s">
        <v>384</v>
      </c>
      <c r="D326" s="1237"/>
      <c r="E326" s="1237"/>
      <c r="F326" s="1237"/>
      <c r="G326" s="1237"/>
      <c r="H326" s="4"/>
      <c r="I326" s="4"/>
      <c r="J326" s="4"/>
      <c r="K326" s="4"/>
    </row>
    <row r="327" spans="1:11" ht="14.1" customHeight="1">
      <c r="A327" s="4"/>
      <c r="B327" s="4"/>
      <c r="C327" s="13"/>
      <c r="D327" s="40">
        <v>2021</v>
      </c>
      <c r="E327" s="40">
        <v>2022</v>
      </c>
      <c r="F327" s="40">
        <v>2023</v>
      </c>
      <c r="G327" s="40">
        <v>2024</v>
      </c>
      <c r="H327" s="4"/>
      <c r="I327" s="4"/>
      <c r="J327" s="4"/>
      <c r="K327" s="4"/>
    </row>
    <row r="328" spans="1:11" ht="14.1" customHeight="1">
      <c r="A328" s="4"/>
      <c r="B328" s="4"/>
      <c r="C328" s="12"/>
      <c r="D328" s="41" t="s">
        <v>7</v>
      </c>
      <c r="E328" s="41" t="s">
        <v>8</v>
      </c>
      <c r="F328" s="41" t="s">
        <v>8</v>
      </c>
      <c r="G328" s="41" t="s">
        <v>8</v>
      </c>
      <c r="H328" s="4"/>
      <c r="I328" s="4"/>
      <c r="J328" s="4"/>
      <c r="K328" s="4"/>
    </row>
    <row r="329" spans="1:11" ht="14.1" customHeight="1">
      <c r="A329" s="4"/>
      <c r="B329" s="4"/>
      <c r="C329" s="11" t="s">
        <v>381</v>
      </c>
      <c r="D329" s="42">
        <v>24500000</v>
      </c>
      <c r="E329" s="42">
        <v>30000000</v>
      </c>
      <c r="F329" s="42">
        <v>30000000</v>
      </c>
      <c r="G329" s="42">
        <v>30000000</v>
      </c>
      <c r="H329" s="4"/>
      <c r="I329" s="4"/>
      <c r="J329" s="4"/>
      <c r="K329" s="4"/>
    </row>
    <row r="330" spans="1:11" ht="14.1" customHeight="1">
      <c r="A330" s="4"/>
      <c r="B330" s="4"/>
      <c r="C330" s="11" t="s">
        <v>370</v>
      </c>
      <c r="D330" s="42">
        <v>24500000</v>
      </c>
      <c r="E330" s="42">
        <v>30000000</v>
      </c>
      <c r="F330" s="42">
        <v>30000000</v>
      </c>
      <c r="G330" s="42">
        <v>30000000</v>
      </c>
      <c r="H330" s="4"/>
      <c r="I330" s="4"/>
      <c r="J330" s="4"/>
      <c r="K330" s="4"/>
    </row>
    <row r="331" spans="1:11" ht="14.1" customHeight="1">
      <c r="A331" s="4"/>
      <c r="B331" s="4"/>
      <c r="C331" s="11" t="s">
        <v>374</v>
      </c>
      <c r="D331" s="42">
        <v>0</v>
      </c>
      <c r="E331" s="42">
        <v>0</v>
      </c>
      <c r="F331" s="42">
        <v>0</v>
      </c>
      <c r="G331" s="42">
        <v>0</v>
      </c>
      <c r="H331" s="4"/>
      <c r="I331" s="4"/>
      <c r="J331" s="4"/>
      <c r="K331" s="4"/>
    </row>
    <row r="332" spans="1:11" ht="14.1" customHeight="1">
      <c r="A332" s="4"/>
      <c r="B332" s="4"/>
      <c r="C332" s="11" t="s">
        <v>380</v>
      </c>
      <c r="D332" s="42">
        <v>3950000</v>
      </c>
      <c r="E332" s="42">
        <v>4500000</v>
      </c>
      <c r="F332" s="42">
        <v>4500000</v>
      </c>
      <c r="G332" s="42">
        <v>4500000</v>
      </c>
      <c r="H332" s="4"/>
      <c r="I332" s="4"/>
      <c r="J332" s="4"/>
      <c r="K332" s="4"/>
    </row>
    <row r="333" spans="1:11" ht="14.1" customHeight="1">
      <c r="A333" s="4"/>
      <c r="B333" s="4"/>
      <c r="C333" s="11" t="s">
        <v>370</v>
      </c>
      <c r="D333" s="42">
        <v>3950000</v>
      </c>
      <c r="E333" s="42">
        <v>4500000</v>
      </c>
      <c r="F333" s="42">
        <v>4500000</v>
      </c>
      <c r="G333" s="42">
        <v>4500000</v>
      </c>
      <c r="H333" s="4"/>
      <c r="I333" s="4"/>
      <c r="J333" s="4"/>
      <c r="K333" s="4"/>
    </row>
    <row r="334" spans="1:11" ht="14.1" customHeight="1">
      <c r="A334" s="4"/>
      <c r="B334" s="4"/>
      <c r="C334" s="11" t="s">
        <v>374</v>
      </c>
      <c r="D334" s="42">
        <v>0</v>
      </c>
      <c r="E334" s="42">
        <v>0</v>
      </c>
      <c r="F334" s="42">
        <v>0</v>
      </c>
      <c r="G334" s="42">
        <v>0</v>
      </c>
      <c r="H334" s="4"/>
      <c r="I334" s="4"/>
      <c r="J334" s="4"/>
      <c r="K334" s="4"/>
    </row>
    <row r="335" spans="1:11" ht="14.1" customHeight="1">
      <c r="A335" s="4"/>
      <c r="B335" s="4"/>
      <c r="C335" s="11" t="s">
        <v>379</v>
      </c>
      <c r="D335" s="42">
        <v>37550000</v>
      </c>
      <c r="E335" s="42">
        <v>10000000</v>
      </c>
      <c r="F335" s="42">
        <v>10000000</v>
      </c>
      <c r="G335" s="42">
        <v>10000000</v>
      </c>
      <c r="H335" s="4"/>
      <c r="I335" s="4"/>
      <c r="J335" s="4"/>
      <c r="K335" s="4"/>
    </row>
    <row r="336" spans="1:11" ht="14.1" customHeight="1">
      <c r="A336" s="4"/>
      <c r="B336" s="4"/>
      <c r="C336" s="11" t="s">
        <v>370</v>
      </c>
      <c r="D336" s="42">
        <v>37550000</v>
      </c>
      <c r="E336" s="42">
        <v>10000000</v>
      </c>
      <c r="F336" s="42">
        <v>10000000</v>
      </c>
      <c r="G336" s="42">
        <v>10000000</v>
      </c>
      <c r="H336" s="4"/>
      <c r="I336" s="4"/>
      <c r="J336" s="4"/>
      <c r="K336" s="4"/>
    </row>
    <row r="337" spans="1:11" ht="14.1" customHeight="1">
      <c r="A337" s="4"/>
      <c r="B337" s="4"/>
      <c r="C337" s="11" t="s">
        <v>374</v>
      </c>
      <c r="D337" s="42">
        <v>0</v>
      </c>
      <c r="E337" s="42">
        <v>0</v>
      </c>
      <c r="F337" s="42">
        <v>0</v>
      </c>
      <c r="G337" s="42">
        <v>0</v>
      </c>
      <c r="H337" s="4"/>
      <c r="I337" s="4"/>
      <c r="J337" s="4"/>
      <c r="K337" s="4"/>
    </row>
    <row r="338" spans="1:11" ht="14.1" customHeight="1">
      <c r="A338" s="4"/>
      <c r="B338" s="4"/>
      <c r="C338" s="11" t="s">
        <v>378</v>
      </c>
      <c r="D338" s="42">
        <v>0</v>
      </c>
      <c r="E338" s="42">
        <v>0</v>
      </c>
      <c r="F338" s="42">
        <v>0</v>
      </c>
      <c r="G338" s="42">
        <v>0</v>
      </c>
      <c r="H338" s="4"/>
      <c r="I338" s="4"/>
      <c r="J338" s="4"/>
      <c r="K338" s="4"/>
    </row>
    <row r="339" spans="1:11" ht="14.1" customHeight="1">
      <c r="A339" s="4"/>
      <c r="B339" s="4"/>
      <c r="C339" s="11" t="s">
        <v>370</v>
      </c>
      <c r="D339" s="42">
        <v>0</v>
      </c>
      <c r="E339" s="42">
        <v>0</v>
      </c>
      <c r="F339" s="42">
        <v>0</v>
      </c>
      <c r="G339" s="42">
        <v>0</v>
      </c>
      <c r="H339" s="4"/>
      <c r="I339" s="4"/>
      <c r="J339" s="4"/>
      <c r="K339" s="4"/>
    </row>
    <row r="340" spans="1:11" ht="14.1" customHeight="1">
      <c r="A340" s="4"/>
      <c r="B340" s="4"/>
      <c r="C340" s="11" t="s">
        <v>374</v>
      </c>
      <c r="D340" s="42">
        <v>0</v>
      </c>
      <c r="E340" s="42">
        <v>0</v>
      </c>
      <c r="F340" s="42">
        <v>0</v>
      </c>
      <c r="G340" s="42">
        <v>0</v>
      </c>
      <c r="H340" s="4"/>
      <c r="I340" s="4"/>
      <c r="J340" s="4"/>
      <c r="K340" s="4"/>
    </row>
    <row r="341" spans="1:11" ht="14.1" customHeight="1">
      <c r="A341" s="4"/>
      <c r="B341" s="4"/>
      <c r="C341" s="11" t="s">
        <v>383</v>
      </c>
      <c r="D341" s="42">
        <v>0</v>
      </c>
      <c r="E341" s="42">
        <v>0</v>
      </c>
      <c r="F341" s="42">
        <v>0</v>
      </c>
      <c r="G341" s="42">
        <v>0</v>
      </c>
      <c r="H341" s="4"/>
      <c r="I341" s="4"/>
      <c r="J341" s="4"/>
      <c r="K341" s="4"/>
    </row>
    <row r="342" spans="1:11" ht="14.1" customHeight="1">
      <c r="A342" s="4"/>
      <c r="B342" s="4"/>
      <c r="C342" s="11" t="s">
        <v>370</v>
      </c>
      <c r="D342" s="42">
        <v>0</v>
      </c>
      <c r="E342" s="42">
        <v>0</v>
      </c>
      <c r="F342" s="42">
        <v>0</v>
      </c>
      <c r="G342" s="42">
        <v>0</v>
      </c>
      <c r="H342" s="4"/>
      <c r="I342" s="4"/>
      <c r="J342" s="4"/>
      <c r="K342" s="4"/>
    </row>
    <row r="343" spans="1:11" ht="14.1" customHeight="1">
      <c r="A343" s="4"/>
      <c r="B343" s="4"/>
      <c r="C343" s="11" t="s">
        <v>374</v>
      </c>
      <c r="D343" s="42">
        <v>0</v>
      </c>
      <c r="E343" s="42">
        <v>0</v>
      </c>
      <c r="F343" s="42">
        <v>0</v>
      </c>
      <c r="G343" s="42">
        <v>0</v>
      </c>
      <c r="H343" s="4"/>
      <c r="I343" s="4"/>
      <c r="J343" s="4"/>
      <c r="K343" s="4"/>
    </row>
    <row r="344" spans="1:11" ht="14.1" customHeight="1">
      <c r="A344" s="4"/>
      <c r="B344" s="4"/>
      <c r="C344" s="11" t="s">
        <v>376</v>
      </c>
      <c r="D344" s="42">
        <v>0</v>
      </c>
      <c r="E344" s="42">
        <v>0</v>
      </c>
      <c r="F344" s="42">
        <v>0</v>
      </c>
      <c r="G344" s="42">
        <v>0</v>
      </c>
      <c r="H344" s="4"/>
      <c r="I344" s="4"/>
      <c r="J344" s="4"/>
      <c r="K344" s="4"/>
    </row>
    <row r="345" spans="1:11" ht="14.1" customHeight="1">
      <c r="A345" s="4"/>
      <c r="B345" s="4"/>
      <c r="C345" s="11" t="s">
        <v>370</v>
      </c>
      <c r="D345" s="42">
        <v>0</v>
      </c>
      <c r="E345" s="42">
        <v>0</v>
      </c>
      <c r="F345" s="42">
        <v>0</v>
      </c>
      <c r="G345" s="42">
        <v>0</v>
      </c>
      <c r="H345" s="4"/>
      <c r="I345" s="4"/>
      <c r="J345" s="4"/>
      <c r="K345" s="4"/>
    </row>
    <row r="346" spans="1:11" ht="14.1" customHeight="1">
      <c r="A346" s="4"/>
      <c r="B346" s="4"/>
      <c r="C346" s="11" t="s">
        <v>374</v>
      </c>
      <c r="D346" s="42">
        <v>0</v>
      </c>
      <c r="E346" s="42">
        <v>0</v>
      </c>
      <c r="F346" s="42">
        <v>0</v>
      </c>
      <c r="G346" s="42">
        <v>0</v>
      </c>
      <c r="H346" s="4"/>
      <c r="I346" s="4"/>
      <c r="J346" s="4"/>
      <c r="K346" s="4"/>
    </row>
    <row r="347" spans="1:11" ht="14.1" customHeight="1">
      <c r="A347" s="4"/>
      <c r="B347" s="4"/>
      <c r="C347" s="11" t="s">
        <v>375</v>
      </c>
      <c r="D347" s="42">
        <v>28484340</v>
      </c>
      <c r="E347" s="42">
        <v>30000000</v>
      </c>
      <c r="F347" s="42">
        <v>30000000</v>
      </c>
      <c r="G347" s="42">
        <v>30000000</v>
      </c>
      <c r="H347" s="4"/>
      <c r="I347" s="4"/>
      <c r="J347" s="4"/>
      <c r="K347" s="4"/>
    </row>
    <row r="348" spans="1:11" ht="14.1" customHeight="1">
      <c r="A348" s="4"/>
      <c r="B348" s="4"/>
      <c r="C348" s="11" t="s">
        <v>370</v>
      </c>
      <c r="D348" s="42">
        <v>28484340</v>
      </c>
      <c r="E348" s="42">
        <v>30000000</v>
      </c>
      <c r="F348" s="42">
        <v>30000000</v>
      </c>
      <c r="G348" s="42">
        <v>30000000</v>
      </c>
      <c r="H348" s="4"/>
      <c r="I348" s="4"/>
      <c r="J348" s="4"/>
      <c r="K348" s="4"/>
    </row>
    <row r="349" spans="1:11" ht="14.1" customHeight="1">
      <c r="A349" s="4"/>
      <c r="B349" s="4"/>
      <c r="C349" s="11" t="s">
        <v>374</v>
      </c>
      <c r="D349" s="42">
        <v>0</v>
      </c>
      <c r="E349" s="42">
        <v>0</v>
      </c>
      <c r="F349" s="42">
        <v>0</v>
      </c>
      <c r="G349" s="42">
        <v>0</v>
      </c>
      <c r="H349" s="4"/>
      <c r="I349" s="4"/>
      <c r="J349" s="4"/>
      <c r="K349" s="4"/>
    </row>
    <row r="350" spans="1:11" ht="14.1" customHeight="1">
      <c r="A350" s="4"/>
      <c r="B350" s="4"/>
      <c r="C350" s="11" t="s">
        <v>373</v>
      </c>
      <c r="D350" s="42">
        <v>0</v>
      </c>
      <c r="E350" s="42">
        <v>0</v>
      </c>
      <c r="F350" s="42">
        <v>0</v>
      </c>
      <c r="G350" s="42">
        <v>0</v>
      </c>
      <c r="H350" s="4"/>
      <c r="I350" s="4"/>
      <c r="J350" s="4"/>
      <c r="K350" s="4"/>
    </row>
    <row r="351" spans="1:11" ht="14.1" customHeight="1">
      <c r="A351" s="4"/>
      <c r="B351" s="4"/>
      <c r="C351" s="11" t="s">
        <v>370</v>
      </c>
      <c r="D351" s="42">
        <v>0</v>
      </c>
      <c r="E351" s="42">
        <v>0</v>
      </c>
      <c r="F351" s="42">
        <v>0</v>
      </c>
      <c r="G351" s="42">
        <v>0</v>
      </c>
      <c r="H351" s="4"/>
      <c r="I351" s="4"/>
      <c r="J351" s="4"/>
      <c r="K351" s="4"/>
    </row>
    <row r="352" spans="1:11" ht="14.1" customHeight="1">
      <c r="A352" s="4"/>
      <c r="B352" s="4"/>
      <c r="C352" s="11" t="s">
        <v>369</v>
      </c>
      <c r="D352" s="42">
        <v>0</v>
      </c>
      <c r="E352" s="42">
        <v>0</v>
      </c>
      <c r="F352" s="42">
        <v>0</v>
      </c>
      <c r="G352" s="42">
        <v>0</v>
      </c>
      <c r="H352" s="4"/>
      <c r="I352" s="4"/>
      <c r="J352" s="4"/>
      <c r="K352" s="4"/>
    </row>
    <row r="353" spans="1:11" ht="14.1" customHeight="1">
      <c r="A353" s="4"/>
      <c r="B353" s="4"/>
      <c r="C353" s="11" t="s">
        <v>368</v>
      </c>
      <c r="D353" s="42">
        <v>0</v>
      </c>
      <c r="E353" s="42">
        <v>0</v>
      </c>
      <c r="F353" s="42">
        <v>0</v>
      </c>
      <c r="G353" s="42">
        <v>0</v>
      </c>
      <c r="H353" s="4"/>
      <c r="I353" s="4"/>
      <c r="J353" s="4"/>
      <c r="K353" s="4"/>
    </row>
    <row r="354" spans="1:11" ht="14.1" customHeight="1">
      <c r="A354" s="4"/>
      <c r="B354" s="4"/>
      <c r="C354" s="11" t="s">
        <v>367</v>
      </c>
      <c r="D354" s="42">
        <v>0</v>
      </c>
      <c r="E354" s="42">
        <v>0</v>
      </c>
      <c r="F354" s="42">
        <v>0</v>
      </c>
      <c r="G354" s="42">
        <v>0</v>
      </c>
      <c r="H354" s="4"/>
      <c r="I354" s="4"/>
      <c r="J354" s="4"/>
      <c r="K354" s="4"/>
    </row>
    <row r="355" spans="1:11" ht="14.1" customHeight="1">
      <c r="A355" s="4"/>
      <c r="B355" s="4"/>
      <c r="C355" s="11" t="s">
        <v>366</v>
      </c>
      <c r="D355" s="42">
        <v>0</v>
      </c>
      <c r="E355" s="42">
        <v>0</v>
      </c>
      <c r="F355" s="42">
        <v>0</v>
      </c>
      <c r="G355" s="42">
        <v>0</v>
      </c>
      <c r="H355" s="4"/>
      <c r="I355" s="4"/>
      <c r="J355" s="4"/>
      <c r="K355" s="4"/>
    </row>
    <row r="356" spans="1:11" ht="14.1" customHeight="1">
      <c r="A356" s="4"/>
      <c r="B356" s="4"/>
      <c r="C356" s="11" t="s">
        <v>372</v>
      </c>
      <c r="D356" s="42">
        <v>0</v>
      </c>
      <c r="E356" s="42">
        <v>0</v>
      </c>
      <c r="F356" s="42">
        <v>0</v>
      </c>
      <c r="G356" s="42">
        <v>0</v>
      </c>
      <c r="H356" s="4"/>
      <c r="I356" s="4"/>
      <c r="J356" s="4"/>
      <c r="K356" s="4"/>
    </row>
    <row r="357" spans="1:11" ht="14.1" customHeight="1">
      <c r="A357" s="4"/>
      <c r="B357" s="4"/>
      <c r="C357" s="11" t="s">
        <v>370</v>
      </c>
      <c r="D357" s="42">
        <v>0</v>
      </c>
      <c r="E357" s="42">
        <v>0</v>
      </c>
      <c r="F357" s="42">
        <v>0</v>
      </c>
      <c r="G357" s="42">
        <v>0</v>
      </c>
      <c r="H357" s="4"/>
      <c r="I357" s="4"/>
      <c r="J357" s="4"/>
      <c r="K357" s="4"/>
    </row>
    <row r="358" spans="1:11" ht="14.1" customHeight="1">
      <c r="A358" s="4"/>
      <c r="B358" s="4"/>
      <c r="C358" s="11" t="s">
        <v>369</v>
      </c>
      <c r="D358" s="42">
        <v>0</v>
      </c>
      <c r="E358" s="42">
        <v>0</v>
      </c>
      <c r="F358" s="42">
        <v>0</v>
      </c>
      <c r="G358" s="42">
        <v>0</v>
      </c>
      <c r="H358" s="4"/>
      <c r="I358" s="4"/>
      <c r="J358" s="4"/>
      <c r="K358" s="4"/>
    </row>
    <row r="359" spans="1:11" ht="14.1" customHeight="1">
      <c r="A359" s="4"/>
      <c r="B359" s="4"/>
      <c r="C359" s="11" t="s">
        <v>368</v>
      </c>
      <c r="D359" s="42">
        <v>0</v>
      </c>
      <c r="E359" s="42">
        <v>0</v>
      </c>
      <c r="F359" s="42">
        <v>0</v>
      </c>
      <c r="G359" s="42">
        <v>0</v>
      </c>
      <c r="H359" s="4"/>
      <c r="I359" s="4"/>
      <c r="J359" s="4"/>
      <c r="K359" s="4"/>
    </row>
    <row r="360" spans="1:11" ht="14.1" customHeight="1">
      <c r="A360" s="4"/>
      <c r="B360" s="4"/>
      <c r="C360" s="11" t="s">
        <v>367</v>
      </c>
      <c r="D360" s="42">
        <v>0</v>
      </c>
      <c r="E360" s="42">
        <v>0</v>
      </c>
      <c r="F360" s="42">
        <v>0</v>
      </c>
      <c r="G360" s="42">
        <v>0</v>
      </c>
      <c r="H360" s="4"/>
      <c r="I360" s="4"/>
      <c r="J360" s="4"/>
      <c r="K360" s="4"/>
    </row>
    <row r="361" spans="1:11" ht="14.1" customHeight="1">
      <c r="A361" s="4"/>
      <c r="B361" s="4"/>
      <c r="C361" s="11" t="s">
        <v>366</v>
      </c>
      <c r="D361" s="42">
        <v>0</v>
      </c>
      <c r="E361" s="42">
        <v>0</v>
      </c>
      <c r="F361" s="42">
        <v>0</v>
      </c>
      <c r="G361" s="42">
        <v>0</v>
      </c>
      <c r="H361" s="4"/>
      <c r="I361" s="4"/>
      <c r="J361" s="4"/>
      <c r="K361" s="4"/>
    </row>
    <row r="362" spans="1:11" ht="14.1" customHeight="1">
      <c r="A362" s="4"/>
      <c r="B362" s="4"/>
      <c r="C362" s="11" t="s">
        <v>371</v>
      </c>
      <c r="D362" s="42">
        <v>0</v>
      </c>
      <c r="E362" s="42">
        <v>0</v>
      </c>
      <c r="F362" s="42">
        <v>0</v>
      </c>
      <c r="G362" s="42">
        <v>0</v>
      </c>
      <c r="H362" s="4"/>
      <c r="I362" s="4"/>
      <c r="J362" s="4"/>
      <c r="K362" s="4"/>
    </row>
    <row r="363" spans="1:11" ht="14.1" customHeight="1">
      <c r="A363" s="4"/>
      <c r="B363" s="4"/>
      <c r="C363" s="11" t="s">
        <v>370</v>
      </c>
      <c r="D363" s="42">
        <v>0</v>
      </c>
      <c r="E363" s="42">
        <v>0</v>
      </c>
      <c r="F363" s="42">
        <v>0</v>
      </c>
      <c r="G363" s="42">
        <v>0</v>
      </c>
      <c r="H363" s="4"/>
      <c r="I363" s="4"/>
      <c r="J363" s="4"/>
      <c r="K363" s="4"/>
    </row>
    <row r="364" spans="1:11" ht="14.1" customHeight="1">
      <c r="A364" s="4"/>
      <c r="B364" s="4"/>
      <c r="C364" s="11" t="s">
        <v>369</v>
      </c>
      <c r="D364" s="42">
        <v>0</v>
      </c>
      <c r="E364" s="42">
        <v>0</v>
      </c>
      <c r="F364" s="42">
        <v>0</v>
      </c>
      <c r="G364" s="42">
        <v>0</v>
      </c>
      <c r="H364" s="4"/>
      <c r="I364" s="4"/>
      <c r="J364" s="4"/>
      <c r="K364" s="4"/>
    </row>
    <row r="365" spans="1:11" ht="14.1" customHeight="1">
      <c r="A365" s="4"/>
      <c r="B365" s="4"/>
      <c r="C365" s="11" t="s">
        <v>368</v>
      </c>
      <c r="D365" s="42">
        <v>0</v>
      </c>
      <c r="E365" s="42">
        <v>0</v>
      </c>
      <c r="F365" s="42">
        <v>0</v>
      </c>
      <c r="G365" s="42">
        <v>0</v>
      </c>
      <c r="H365" s="4"/>
      <c r="I365" s="4"/>
      <c r="J365" s="4"/>
      <c r="K365" s="4"/>
    </row>
    <row r="366" spans="1:11" ht="14.1" customHeight="1">
      <c r="A366" s="4"/>
      <c r="B366" s="4"/>
      <c r="C366" s="11" t="s">
        <v>367</v>
      </c>
      <c r="D366" s="42">
        <v>0</v>
      </c>
      <c r="E366" s="42">
        <v>0</v>
      </c>
      <c r="F366" s="42">
        <v>0</v>
      </c>
      <c r="G366" s="42">
        <v>0</v>
      </c>
      <c r="H366" s="4"/>
      <c r="I366" s="4"/>
      <c r="J366" s="4"/>
      <c r="K366" s="4"/>
    </row>
    <row r="367" spans="1:11" ht="14.1" customHeight="1">
      <c r="A367" s="4"/>
      <c r="B367" s="4"/>
      <c r="C367" s="11" t="s">
        <v>366</v>
      </c>
      <c r="D367" s="42">
        <v>0</v>
      </c>
      <c r="E367" s="42">
        <v>0</v>
      </c>
      <c r="F367" s="42">
        <v>0</v>
      </c>
      <c r="G367" s="42">
        <v>0</v>
      </c>
      <c r="H367" s="4"/>
      <c r="I367" s="4"/>
      <c r="J367" s="4"/>
      <c r="K367" s="4"/>
    </row>
    <row r="368" spans="1:11" ht="14.1" customHeight="1">
      <c r="A368" s="4"/>
      <c r="B368" s="4"/>
      <c r="C368" s="11" t="s">
        <v>365</v>
      </c>
      <c r="D368" s="42">
        <v>0</v>
      </c>
      <c r="E368" s="42">
        <v>0</v>
      </c>
      <c r="F368" s="42">
        <v>0</v>
      </c>
      <c r="G368" s="42">
        <v>0</v>
      </c>
      <c r="H368" s="4"/>
      <c r="I368" s="4"/>
      <c r="J368" s="4"/>
      <c r="K368" s="4"/>
    </row>
    <row r="369" spans="1:11" ht="14.1" customHeight="1">
      <c r="A369" s="4"/>
      <c r="B369" s="4"/>
      <c r="C369" s="11" t="s">
        <v>364</v>
      </c>
      <c r="D369" s="42">
        <v>0</v>
      </c>
      <c r="E369" s="42">
        <v>0</v>
      </c>
      <c r="F369" s="42">
        <v>0</v>
      </c>
      <c r="G369" s="42">
        <v>0</v>
      </c>
      <c r="H369" s="4"/>
      <c r="I369" s="4"/>
      <c r="J369" s="4"/>
      <c r="K369" s="4"/>
    </row>
    <row r="370" spans="1:11" ht="14.1" customHeight="1">
      <c r="A370" s="4"/>
      <c r="B370" s="4"/>
      <c r="C370" s="10" t="s">
        <v>147</v>
      </c>
      <c r="D370" s="42">
        <v>94484340</v>
      </c>
      <c r="E370" s="42">
        <v>74500000</v>
      </c>
      <c r="F370" s="42">
        <v>74500000</v>
      </c>
      <c r="G370" s="42">
        <v>74500000</v>
      </c>
      <c r="H370" s="4"/>
      <c r="I370" s="4"/>
      <c r="J370" s="4"/>
      <c r="K370" s="4"/>
    </row>
    <row r="371" spans="1:11" ht="36.950000000000003" customHeight="1">
      <c r="A371" s="4"/>
      <c r="B371" s="4"/>
      <c r="C371" s="14" t="s">
        <v>393</v>
      </c>
      <c r="D371" s="1232" t="s">
        <v>844</v>
      </c>
      <c r="E371" s="1233"/>
      <c r="F371" s="1233"/>
      <c r="G371" s="1233"/>
      <c r="H371" s="4"/>
      <c r="I371" s="4"/>
      <c r="J371" s="4"/>
      <c r="K371" s="4"/>
    </row>
    <row r="372" spans="1:11" ht="36.950000000000003" customHeight="1">
      <c r="A372" s="4"/>
      <c r="B372" s="4"/>
      <c r="C372" s="47" t="s">
        <v>392</v>
      </c>
      <c r="D372" s="1234" t="s">
        <v>843</v>
      </c>
      <c r="E372" s="1235"/>
      <c r="F372" s="1235"/>
      <c r="G372" s="1235"/>
      <c r="H372" s="4"/>
      <c r="I372" s="4"/>
      <c r="J372" s="4"/>
      <c r="K372" s="4"/>
    </row>
    <row r="373" spans="1:11" ht="36.950000000000003" customHeight="1">
      <c r="A373" s="4"/>
      <c r="B373" s="4"/>
      <c r="C373" s="47" t="s">
        <v>15</v>
      </c>
      <c r="D373" s="1234" t="s">
        <v>842</v>
      </c>
      <c r="E373" s="1235"/>
      <c r="F373" s="1235"/>
      <c r="G373" s="1235"/>
      <c r="H373" s="4"/>
      <c r="I373" s="4"/>
      <c r="J373" s="4"/>
      <c r="K373" s="4"/>
    </row>
    <row r="374" spans="1:11" ht="15" customHeight="1">
      <c r="A374" s="4"/>
      <c r="B374" s="4"/>
      <c r="C374" s="13"/>
      <c r="D374" s="40">
        <v>2021</v>
      </c>
      <c r="E374" s="40">
        <v>2022</v>
      </c>
      <c r="F374" s="40">
        <v>2023</v>
      </c>
      <c r="G374" s="40">
        <v>2024</v>
      </c>
      <c r="H374" s="4"/>
      <c r="I374" s="4"/>
      <c r="J374" s="4"/>
      <c r="K374" s="4"/>
    </row>
    <row r="375" spans="1:11" ht="15" customHeight="1">
      <c r="A375" s="4"/>
      <c r="B375" s="4"/>
      <c r="C375" s="12"/>
      <c r="D375" s="41" t="s">
        <v>7</v>
      </c>
      <c r="E375" s="41" t="s">
        <v>8</v>
      </c>
      <c r="F375" s="41" t="s">
        <v>8</v>
      </c>
      <c r="G375" s="41" t="s">
        <v>8</v>
      </c>
      <c r="H375" s="4"/>
      <c r="I375" s="4"/>
      <c r="J375" s="4"/>
      <c r="K375" s="4"/>
    </row>
    <row r="376" spans="1:11" ht="14.1" customHeight="1">
      <c r="A376" s="4"/>
      <c r="B376" s="4"/>
      <c r="C376" s="7" t="s">
        <v>16</v>
      </c>
      <c r="D376" s="39" t="s">
        <v>841</v>
      </c>
      <c r="E376" s="39" t="s">
        <v>793</v>
      </c>
      <c r="F376" s="39" t="s">
        <v>793</v>
      </c>
      <c r="G376" s="39" t="s">
        <v>793</v>
      </c>
      <c r="H376" s="4"/>
      <c r="I376" s="4"/>
      <c r="J376" s="4"/>
      <c r="K376" s="4"/>
    </row>
    <row r="377" spans="1:11" ht="14.1" customHeight="1">
      <c r="A377" s="4"/>
      <c r="B377" s="4"/>
      <c r="C377" s="7" t="s">
        <v>506</v>
      </c>
      <c r="D377" s="39" t="s">
        <v>840</v>
      </c>
      <c r="E377" s="39" t="s">
        <v>839</v>
      </c>
      <c r="F377" s="39" t="s">
        <v>839</v>
      </c>
      <c r="G377" s="39" t="s">
        <v>839</v>
      </c>
      <c r="H377" s="4"/>
      <c r="I377" s="4"/>
      <c r="J377" s="4"/>
      <c r="K377" s="4"/>
    </row>
    <row r="378" spans="1:11" ht="14.1" customHeight="1">
      <c r="A378" s="4"/>
      <c r="B378" s="4"/>
      <c r="C378" s="7" t="s">
        <v>504</v>
      </c>
      <c r="D378" s="39" t="s">
        <v>664</v>
      </c>
      <c r="E378" s="39" t="s">
        <v>720</v>
      </c>
      <c r="F378" s="39" t="s">
        <v>720</v>
      </c>
      <c r="G378" s="39" t="s">
        <v>720</v>
      </c>
      <c r="H378" s="4"/>
      <c r="I378" s="4"/>
      <c r="J378" s="4"/>
      <c r="K378" s="4"/>
    </row>
    <row r="379" spans="1:11" ht="14.1" customHeight="1">
      <c r="A379" s="4"/>
      <c r="B379" s="4"/>
      <c r="C379" s="7" t="s">
        <v>388</v>
      </c>
      <c r="D379" s="39" t="s">
        <v>361</v>
      </c>
      <c r="E379" s="39" t="s">
        <v>838</v>
      </c>
      <c r="F379" s="39" t="s">
        <v>385</v>
      </c>
      <c r="G379" s="39" t="s">
        <v>385</v>
      </c>
      <c r="H379" s="4"/>
      <c r="I379" s="4"/>
      <c r="J379" s="4"/>
      <c r="K379" s="4"/>
    </row>
    <row r="380" spans="1:11" ht="14.1" customHeight="1">
      <c r="A380" s="4"/>
      <c r="B380" s="4"/>
      <c r="C380" s="7" t="s">
        <v>387</v>
      </c>
      <c r="D380" s="39" t="s">
        <v>361</v>
      </c>
      <c r="E380" s="39" t="s">
        <v>837</v>
      </c>
      <c r="F380" s="39" t="s">
        <v>385</v>
      </c>
      <c r="G380" s="39" t="s">
        <v>385</v>
      </c>
      <c r="H380" s="4"/>
      <c r="I380" s="4"/>
      <c r="J380" s="4"/>
      <c r="K380" s="4"/>
    </row>
    <row r="381" spans="1:11" ht="14.1" customHeight="1">
      <c r="A381" s="4"/>
      <c r="B381" s="4"/>
      <c r="C381" s="7" t="s">
        <v>22</v>
      </c>
      <c r="D381" s="39" t="s">
        <v>361</v>
      </c>
      <c r="E381" s="39" t="s">
        <v>386</v>
      </c>
      <c r="F381" s="39" t="s">
        <v>385</v>
      </c>
      <c r="G381" s="39" t="s">
        <v>385</v>
      </c>
      <c r="H381" s="4"/>
      <c r="I381" s="4"/>
      <c r="J381" s="4"/>
      <c r="K381" s="4"/>
    </row>
    <row r="382" spans="1:11" ht="14.1" customHeight="1">
      <c r="A382" s="4"/>
      <c r="B382" s="4"/>
      <c r="C382" s="1236" t="s">
        <v>384</v>
      </c>
      <c r="D382" s="1237"/>
      <c r="E382" s="1237"/>
      <c r="F382" s="1237"/>
      <c r="G382" s="1237"/>
      <c r="H382" s="4"/>
      <c r="I382" s="4"/>
      <c r="J382" s="4"/>
      <c r="K382" s="4"/>
    </row>
    <row r="383" spans="1:11" ht="14.1" customHeight="1">
      <c r="A383" s="4"/>
      <c r="B383" s="4"/>
      <c r="C383" s="13"/>
      <c r="D383" s="40">
        <v>2021</v>
      </c>
      <c r="E383" s="40">
        <v>2022</v>
      </c>
      <c r="F383" s="40">
        <v>2023</v>
      </c>
      <c r="G383" s="40">
        <v>2024</v>
      </c>
      <c r="H383" s="4"/>
      <c r="I383" s="4"/>
      <c r="J383" s="4"/>
      <c r="K383" s="4"/>
    </row>
    <row r="384" spans="1:11" ht="14.1" customHeight="1">
      <c r="A384" s="4"/>
      <c r="B384" s="4"/>
      <c r="C384" s="12"/>
      <c r="D384" s="41" t="s">
        <v>7</v>
      </c>
      <c r="E384" s="41" t="s">
        <v>8</v>
      </c>
      <c r="F384" s="41" t="s">
        <v>8</v>
      </c>
      <c r="G384" s="41" t="s">
        <v>8</v>
      </c>
      <c r="H384" s="4"/>
      <c r="I384" s="4"/>
      <c r="J384" s="4"/>
      <c r="K384" s="4"/>
    </row>
    <row r="385" spans="1:11" ht="14.1" customHeight="1">
      <c r="A385" s="4"/>
      <c r="B385" s="4"/>
      <c r="C385" s="11" t="s">
        <v>381</v>
      </c>
      <c r="D385" s="42">
        <v>0</v>
      </c>
      <c r="E385" s="42">
        <v>0</v>
      </c>
      <c r="F385" s="42">
        <v>0</v>
      </c>
      <c r="G385" s="42">
        <v>0</v>
      </c>
      <c r="H385" s="4"/>
      <c r="I385" s="4"/>
      <c r="J385" s="4"/>
      <c r="K385" s="4"/>
    </row>
    <row r="386" spans="1:11" ht="14.1" customHeight="1">
      <c r="A386" s="4"/>
      <c r="B386" s="4"/>
      <c r="C386" s="11" t="s">
        <v>370</v>
      </c>
      <c r="D386" s="42">
        <v>0</v>
      </c>
      <c r="E386" s="42">
        <v>0</v>
      </c>
      <c r="F386" s="42">
        <v>0</v>
      </c>
      <c r="G386" s="42">
        <v>0</v>
      </c>
      <c r="H386" s="4"/>
      <c r="I386" s="4"/>
      <c r="J386" s="4"/>
      <c r="K386" s="4"/>
    </row>
    <row r="387" spans="1:11" ht="14.1" customHeight="1">
      <c r="A387" s="4"/>
      <c r="B387" s="4"/>
      <c r="C387" s="11" t="s">
        <v>374</v>
      </c>
      <c r="D387" s="42">
        <v>0</v>
      </c>
      <c r="E387" s="42">
        <v>0</v>
      </c>
      <c r="F387" s="42">
        <v>0</v>
      </c>
      <c r="G387" s="42">
        <v>0</v>
      </c>
      <c r="H387" s="4"/>
      <c r="I387" s="4"/>
      <c r="J387" s="4"/>
      <c r="K387" s="4"/>
    </row>
    <row r="388" spans="1:11" ht="14.1" customHeight="1">
      <c r="A388" s="4"/>
      <c r="B388" s="4"/>
      <c r="C388" s="11" t="s">
        <v>380</v>
      </c>
      <c r="D388" s="42">
        <v>0</v>
      </c>
      <c r="E388" s="42">
        <v>0</v>
      </c>
      <c r="F388" s="42">
        <v>0</v>
      </c>
      <c r="G388" s="42">
        <v>0</v>
      </c>
      <c r="H388" s="4"/>
      <c r="I388" s="4"/>
      <c r="J388" s="4"/>
      <c r="K388" s="4"/>
    </row>
    <row r="389" spans="1:11" ht="14.1" customHeight="1">
      <c r="A389" s="4"/>
      <c r="B389" s="4"/>
      <c r="C389" s="11" t="s">
        <v>370</v>
      </c>
      <c r="D389" s="42">
        <v>0</v>
      </c>
      <c r="E389" s="42">
        <v>0</v>
      </c>
      <c r="F389" s="42">
        <v>0</v>
      </c>
      <c r="G389" s="42">
        <v>0</v>
      </c>
      <c r="H389" s="4"/>
      <c r="I389" s="4"/>
      <c r="J389" s="4"/>
      <c r="K389" s="4"/>
    </row>
    <row r="390" spans="1:11" ht="14.1" customHeight="1">
      <c r="A390" s="4"/>
      <c r="B390" s="4"/>
      <c r="C390" s="11" t="s">
        <v>374</v>
      </c>
      <c r="D390" s="42">
        <v>0</v>
      </c>
      <c r="E390" s="42">
        <v>0</v>
      </c>
      <c r="F390" s="42">
        <v>0</v>
      </c>
      <c r="G390" s="42">
        <v>0</v>
      </c>
      <c r="H390" s="4"/>
      <c r="I390" s="4"/>
      <c r="J390" s="4"/>
      <c r="K390" s="4"/>
    </row>
    <row r="391" spans="1:11" ht="14.1" customHeight="1">
      <c r="A391" s="4"/>
      <c r="B391" s="4"/>
      <c r="C391" s="11" t="s">
        <v>379</v>
      </c>
      <c r="D391" s="42">
        <v>17000000</v>
      </c>
      <c r="E391" s="42">
        <v>12000000</v>
      </c>
      <c r="F391" s="42">
        <v>12000000</v>
      </c>
      <c r="G391" s="42">
        <v>12000000</v>
      </c>
      <c r="H391" s="4"/>
      <c r="I391" s="4"/>
      <c r="J391" s="4"/>
      <c r="K391" s="4"/>
    </row>
    <row r="392" spans="1:11" ht="14.1" customHeight="1">
      <c r="A392" s="4"/>
      <c r="B392" s="4"/>
      <c r="C392" s="11" t="s">
        <v>370</v>
      </c>
      <c r="D392" s="42">
        <v>17000000</v>
      </c>
      <c r="E392" s="42">
        <v>12000000</v>
      </c>
      <c r="F392" s="42">
        <v>12000000</v>
      </c>
      <c r="G392" s="42">
        <v>12000000</v>
      </c>
      <c r="H392" s="4"/>
      <c r="I392" s="4"/>
      <c r="J392" s="4"/>
      <c r="K392" s="4"/>
    </row>
    <row r="393" spans="1:11" ht="14.1" customHeight="1">
      <c r="A393" s="4"/>
      <c r="B393" s="4"/>
      <c r="C393" s="11" t="s">
        <v>374</v>
      </c>
      <c r="D393" s="42">
        <v>0</v>
      </c>
      <c r="E393" s="42">
        <v>0</v>
      </c>
      <c r="F393" s="42">
        <v>0</v>
      </c>
      <c r="G393" s="42">
        <v>0</v>
      </c>
      <c r="H393" s="4"/>
      <c r="I393" s="4"/>
      <c r="J393" s="4"/>
      <c r="K393" s="4"/>
    </row>
    <row r="394" spans="1:11" ht="14.1" customHeight="1">
      <c r="A394" s="4"/>
      <c r="B394" s="4"/>
      <c r="C394" s="11" t="s">
        <v>378</v>
      </c>
      <c r="D394" s="42">
        <v>0</v>
      </c>
      <c r="E394" s="42">
        <v>0</v>
      </c>
      <c r="F394" s="42">
        <v>0</v>
      </c>
      <c r="G394" s="42">
        <v>0</v>
      </c>
      <c r="H394" s="4"/>
      <c r="I394" s="4"/>
      <c r="J394" s="4"/>
      <c r="K394" s="4"/>
    </row>
    <row r="395" spans="1:11" ht="14.1" customHeight="1">
      <c r="A395" s="4"/>
      <c r="B395" s="4"/>
      <c r="C395" s="11" t="s">
        <v>370</v>
      </c>
      <c r="D395" s="42">
        <v>0</v>
      </c>
      <c r="E395" s="42">
        <v>0</v>
      </c>
      <c r="F395" s="42">
        <v>0</v>
      </c>
      <c r="G395" s="42">
        <v>0</v>
      </c>
      <c r="H395" s="4"/>
      <c r="I395" s="4"/>
      <c r="J395" s="4"/>
      <c r="K395" s="4"/>
    </row>
    <row r="396" spans="1:11" ht="14.1" customHeight="1">
      <c r="A396" s="4"/>
      <c r="B396" s="4"/>
      <c r="C396" s="11" t="s">
        <v>374</v>
      </c>
      <c r="D396" s="42">
        <v>0</v>
      </c>
      <c r="E396" s="42">
        <v>0</v>
      </c>
      <c r="F396" s="42">
        <v>0</v>
      </c>
      <c r="G396" s="42">
        <v>0</v>
      </c>
      <c r="H396" s="4"/>
      <c r="I396" s="4"/>
      <c r="J396" s="4"/>
      <c r="K396" s="4"/>
    </row>
    <row r="397" spans="1:11" ht="14.1" customHeight="1">
      <c r="A397" s="4"/>
      <c r="B397" s="4"/>
      <c r="C397" s="11" t="s">
        <v>383</v>
      </c>
      <c r="D397" s="42">
        <v>0</v>
      </c>
      <c r="E397" s="42">
        <v>0</v>
      </c>
      <c r="F397" s="42">
        <v>0</v>
      </c>
      <c r="G397" s="42">
        <v>0</v>
      </c>
      <c r="H397" s="4"/>
      <c r="I397" s="4"/>
      <c r="J397" s="4"/>
      <c r="K397" s="4"/>
    </row>
    <row r="398" spans="1:11" ht="14.1" customHeight="1">
      <c r="A398" s="4"/>
      <c r="B398" s="4"/>
      <c r="C398" s="11" t="s">
        <v>370</v>
      </c>
      <c r="D398" s="42">
        <v>0</v>
      </c>
      <c r="E398" s="42">
        <v>0</v>
      </c>
      <c r="F398" s="42">
        <v>0</v>
      </c>
      <c r="G398" s="42">
        <v>0</v>
      </c>
      <c r="H398" s="4"/>
      <c r="I398" s="4"/>
      <c r="J398" s="4"/>
      <c r="K398" s="4"/>
    </row>
    <row r="399" spans="1:11" ht="14.1" customHeight="1">
      <c r="A399" s="4"/>
      <c r="B399" s="4"/>
      <c r="C399" s="11" t="s">
        <v>374</v>
      </c>
      <c r="D399" s="42">
        <v>0</v>
      </c>
      <c r="E399" s="42">
        <v>0</v>
      </c>
      <c r="F399" s="42">
        <v>0</v>
      </c>
      <c r="G399" s="42">
        <v>0</v>
      </c>
      <c r="H399" s="4"/>
      <c r="I399" s="4"/>
      <c r="J399" s="4"/>
      <c r="K399" s="4"/>
    </row>
    <row r="400" spans="1:11" ht="14.1" customHeight="1">
      <c r="A400" s="4"/>
      <c r="B400" s="4"/>
      <c r="C400" s="11" t="s">
        <v>376</v>
      </c>
      <c r="D400" s="42">
        <v>0</v>
      </c>
      <c r="E400" s="42">
        <v>0</v>
      </c>
      <c r="F400" s="42">
        <v>0</v>
      </c>
      <c r="G400" s="42">
        <v>0</v>
      </c>
      <c r="H400" s="4"/>
      <c r="I400" s="4"/>
      <c r="J400" s="4"/>
      <c r="K400" s="4"/>
    </row>
    <row r="401" spans="1:11" ht="14.1" customHeight="1">
      <c r="A401" s="4"/>
      <c r="B401" s="4"/>
      <c r="C401" s="11" t="s">
        <v>370</v>
      </c>
      <c r="D401" s="42">
        <v>0</v>
      </c>
      <c r="E401" s="42">
        <v>0</v>
      </c>
      <c r="F401" s="42">
        <v>0</v>
      </c>
      <c r="G401" s="42">
        <v>0</v>
      </c>
      <c r="H401" s="4"/>
      <c r="I401" s="4"/>
      <c r="J401" s="4"/>
      <c r="K401" s="4"/>
    </row>
    <row r="402" spans="1:11" ht="14.1" customHeight="1">
      <c r="A402" s="4"/>
      <c r="B402" s="4"/>
      <c r="C402" s="11" t="s">
        <v>374</v>
      </c>
      <c r="D402" s="42">
        <v>0</v>
      </c>
      <c r="E402" s="42">
        <v>0</v>
      </c>
      <c r="F402" s="42">
        <v>0</v>
      </c>
      <c r="G402" s="42">
        <v>0</v>
      </c>
      <c r="H402" s="4"/>
      <c r="I402" s="4"/>
      <c r="J402" s="4"/>
      <c r="K402" s="4"/>
    </row>
    <row r="403" spans="1:11" ht="14.1" customHeight="1">
      <c r="A403" s="4"/>
      <c r="B403" s="4"/>
      <c r="C403" s="11" t="s">
        <v>375</v>
      </c>
      <c r="D403" s="42">
        <v>0</v>
      </c>
      <c r="E403" s="42">
        <v>0</v>
      </c>
      <c r="F403" s="42">
        <v>0</v>
      </c>
      <c r="G403" s="42">
        <v>0</v>
      </c>
      <c r="H403" s="4"/>
      <c r="I403" s="4"/>
      <c r="J403" s="4"/>
      <c r="K403" s="4"/>
    </row>
    <row r="404" spans="1:11" ht="14.1" customHeight="1">
      <c r="A404" s="4"/>
      <c r="B404" s="4"/>
      <c r="C404" s="11" t="s">
        <v>370</v>
      </c>
      <c r="D404" s="42">
        <v>0</v>
      </c>
      <c r="E404" s="42">
        <v>0</v>
      </c>
      <c r="F404" s="42">
        <v>0</v>
      </c>
      <c r="G404" s="42">
        <v>0</v>
      </c>
      <c r="H404" s="4"/>
      <c r="I404" s="4"/>
      <c r="J404" s="4"/>
      <c r="K404" s="4"/>
    </row>
    <row r="405" spans="1:11" ht="14.1" customHeight="1">
      <c r="A405" s="4"/>
      <c r="B405" s="4"/>
      <c r="C405" s="11" t="s">
        <v>374</v>
      </c>
      <c r="D405" s="42">
        <v>0</v>
      </c>
      <c r="E405" s="42">
        <v>0</v>
      </c>
      <c r="F405" s="42">
        <v>0</v>
      </c>
      <c r="G405" s="42">
        <v>0</v>
      </c>
      <c r="H405" s="4"/>
      <c r="I405" s="4"/>
      <c r="J405" s="4"/>
      <c r="K405" s="4"/>
    </row>
    <row r="406" spans="1:11" ht="14.1" customHeight="1">
      <c r="A406" s="4"/>
      <c r="B406" s="4"/>
      <c r="C406" s="11" t="s">
        <v>373</v>
      </c>
      <c r="D406" s="42">
        <v>0</v>
      </c>
      <c r="E406" s="42">
        <v>0</v>
      </c>
      <c r="F406" s="42">
        <v>0</v>
      </c>
      <c r="G406" s="42">
        <v>0</v>
      </c>
      <c r="H406" s="4"/>
      <c r="I406" s="4"/>
      <c r="J406" s="4"/>
      <c r="K406" s="4"/>
    </row>
    <row r="407" spans="1:11" ht="14.1" customHeight="1">
      <c r="A407" s="4"/>
      <c r="B407" s="4"/>
      <c r="C407" s="11" t="s">
        <v>370</v>
      </c>
      <c r="D407" s="42">
        <v>0</v>
      </c>
      <c r="E407" s="42">
        <v>0</v>
      </c>
      <c r="F407" s="42">
        <v>0</v>
      </c>
      <c r="G407" s="42">
        <v>0</v>
      </c>
      <c r="H407" s="4"/>
      <c r="I407" s="4"/>
      <c r="J407" s="4"/>
      <c r="K407" s="4"/>
    </row>
    <row r="408" spans="1:11" ht="14.1" customHeight="1">
      <c r="A408" s="4"/>
      <c r="B408" s="4"/>
      <c r="C408" s="11" t="s">
        <v>369</v>
      </c>
      <c r="D408" s="42">
        <v>0</v>
      </c>
      <c r="E408" s="42">
        <v>0</v>
      </c>
      <c r="F408" s="42">
        <v>0</v>
      </c>
      <c r="G408" s="42">
        <v>0</v>
      </c>
      <c r="H408" s="4"/>
      <c r="I408" s="4"/>
      <c r="J408" s="4"/>
      <c r="K408" s="4"/>
    </row>
    <row r="409" spans="1:11" ht="14.1" customHeight="1">
      <c r="A409" s="4"/>
      <c r="B409" s="4"/>
      <c r="C409" s="11" t="s">
        <v>368</v>
      </c>
      <c r="D409" s="42">
        <v>0</v>
      </c>
      <c r="E409" s="42">
        <v>0</v>
      </c>
      <c r="F409" s="42">
        <v>0</v>
      </c>
      <c r="G409" s="42">
        <v>0</v>
      </c>
      <c r="H409" s="4"/>
      <c r="I409" s="4"/>
      <c r="J409" s="4"/>
      <c r="K409" s="4"/>
    </row>
    <row r="410" spans="1:11" ht="14.1" customHeight="1">
      <c r="A410" s="4"/>
      <c r="B410" s="4"/>
      <c r="C410" s="11" t="s">
        <v>367</v>
      </c>
      <c r="D410" s="42">
        <v>0</v>
      </c>
      <c r="E410" s="42">
        <v>0</v>
      </c>
      <c r="F410" s="42">
        <v>0</v>
      </c>
      <c r="G410" s="42">
        <v>0</v>
      </c>
      <c r="H410" s="4"/>
      <c r="I410" s="4"/>
      <c r="J410" s="4"/>
      <c r="K410" s="4"/>
    </row>
    <row r="411" spans="1:11" ht="14.1" customHeight="1">
      <c r="A411" s="4"/>
      <c r="B411" s="4"/>
      <c r="C411" s="11" t="s">
        <v>366</v>
      </c>
      <c r="D411" s="42">
        <v>0</v>
      </c>
      <c r="E411" s="42">
        <v>0</v>
      </c>
      <c r="F411" s="42">
        <v>0</v>
      </c>
      <c r="G411" s="42">
        <v>0</v>
      </c>
      <c r="H411" s="4"/>
      <c r="I411" s="4"/>
      <c r="J411" s="4"/>
      <c r="K411" s="4"/>
    </row>
    <row r="412" spans="1:11" ht="14.1" customHeight="1">
      <c r="A412" s="4"/>
      <c r="B412" s="4"/>
      <c r="C412" s="11" t="s">
        <v>372</v>
      </c>
      <c r="D412" s="42">
        <v>0</v>
      </c>
      <c r="E412" s="42">
        <v>0</v>
      </c>
      <c r="F412" s="42">
        <v>0</v>
      </c>
      <c r="G412" s="42">
        <v>0</v>
      </c>
      <c r="H412" s="4"/>
      <c r="I412" s="4"/>
      <c r="J412" s="4"/>
      <c r="K412" s="4"/>
    </row>
    <row r="413" spans="1:11" ht="14.1" customHeight="1">
      <c r="A413" s="4"/>
      <c r="B413" s="4"/>
      <c r="C413" s="11" t="s">
        <v>370</v>
      </c>
      <c r="D413" s="42">
        <v>0</v>
      </c>
      <c r="E413" s="42">
        <v>0</v>
      </c>
      <c r="F413" s="42">
        <v>0</v>
      </c>
      <c r="G413" s="42">
        <v>0</v>
      </c>
      <c r="H413" s="4"/>
      <c r="I413" s="4"/>
      <c r="J413" s="4"/>
      <c r="K413" s="4"/>
    </row>
    <row r="414" spans="1:11" ht="14.1" customHeight="1">
      <c r="A414" s="4"/>
      <c r="B414" s="4"/>
      <c r="C414" s="11" t="s">
        <v>369</v>
      </c>
      <c r="D414" s="42">
        <v>0</v>
      </c>
      <c r="E414" s="42">
        <v>0</v>
      </c>
      <c r="F414" s="42">
        <v>0</v>
      </c>
      <c r="G414" s="42">
        <v>0</v>
      </c>
      <c r="H414" s="4"/>
      <c r="I414" s="4"/>
      <c r="J414" s="4"/>
      <c r="K414" s="4"/>
    </row>
    <row r="415" spans="1:11" ht="14.1" customHeight="1">
      <c r="A415" s="4"/>
      <c r="B415" s="4"/>
      <c r="C415" s="11" t="s">
        <v>368</v>
      </c>
      <c r="D415" s="42">
        <v>0</v>
      </c>
      <c r="E415" s="42">
        <v>0</v>
      </c>
      <c r="F415" s="42">
        <v>0</v>
      </c>
      <c r="G415" s="42">
        <v>0</v>
      </c>
      <c r="H415" s="4"/>
      <c r="I415" s="4"/>
      <c r="J415" s="4"/>
      <c r="K415" s="4"/>
    </row>
    <row r="416" spans="1:11" ht="14.1" customHeight="1">
      <c r="A416" s="4"/>
      <c r="B416" s="4"/>
      <c r="C416" s="11" t="s">
        <v>367</v>
      </c>
      <c r="D416" s="42">
        <v>0</v>
      </c>
      <c r="E416" s="42">
        <v>0</v>
      </c>
      <c r="F416" s="42">
        <v>0</v>
      </c>
      <c r="G416" s="42">
        <v>0</v>
      </c>
      <c r="H416" s="4"/>
      <c r="I416" s="4"/>
      <c r="J416" s="4"/>
      <c r="K416" s="4"/>
    </row>
    <row r="417" spans="1:11" ht="14.1" customHeight="1">
      <c r="A417" s="4"/>
      <c r="B417" s="4"/>
      <c r="C417" s="11" t="s">
        <v>366</v>
      </c>
      <c r="D417" s="42">
        <v>0</v>
      </c>
      <c r="E417" s="42">
        <v>0</v>
      </c>
      <c r="F417" s="42">
        <v>0</v>
      </c>
      <c r="G417" s="42">
        <v>0</v>
      </c>
      <c r="H417" s="4"/>
      <c r="I417" s="4"/>
      <c r="J417" s="4"/>
      <c r="K417" s="4"/>
    </row>
    <row r="418" spans="1:11" ht="14.1" customHeight="1">
      <c r="A418" s="4"/>
      <c r="B418" s="4"/>
      <c r="C418" s="11" t="s">
        <v>371</v>
      </c>
      <c r="D418" s="42">
        <v>0</v>
      </c>
      <c r="E418" s="42">
        <v>0</v>
      </c>
      <c r="F418" s="42">
        <v>0</v>
      </c>
      <c r="G418" s="42">
        <v>0</v>
      </c>
      <c r="H418" s="4"/>
      <c r="I418" s="4"/>
      <c r="J418" s="4"/>
      <c r="K418" s="4"/>
    </row>
    <row r="419" spans="1:11" ht="14.1" customHeight="1">
      <c r="A419" s="4"/>
      <c r="B419" s="4"/>
      <c r="C419" s="11" t="s">
        <v>370</v>
      </c>
      <c r="D419" s="42">
        <v>0</v>
      </c>
      <c r="E419" s="42">
        <v>0</v>
      </c>
      <c r="F419" s="42">
        <v>0</v>
      </c>
      <c r="G419" s="42">
        <v>0</v>
      </c>
      <c r="H419" s="4"/>
      <c r="I419" s="4"/>
      <c r="J419" s="4"/>
      <c r="K419" s="4"/>
    </row>
    <row r="420" spans="1:11" ht="14.1" customHeight="1">
      <c r="A420" s="4"/>
      <c r="B420" s="4"/>
      <c r="C420" s="11" t="s">
        <v>369</v>
      </c>
      <c r="D420" s="42">
        <v>0</v>
      </c>
      <c r="E420" s="42">
        <v>0</v>
      </c>
      <c r="F420" s="42">
        <v>0</v>
      </c>
      <c r="G420" s="42">
        <v>0</v>
      </c>
      <c r="H420" s="4"/>
      <c r="I420" s="4"/>
      <c r="J420" s="4"/>
      <c r="K420" s="4"/>
    </row>
    <row r="421" spans="1:11" ht="14.1" customHeight="1">
      <c r="A421" s="4"/>
      <c r="B421" s="4"/>
      <c r="C421" s="11" t="s">
        <v>368</v>
      </c>
      <c r="D421" s="42">
        <v>0</v>
      </c>
      <c r="E421" s="42">
        <v>0</v>
      </c>
      <c r="F421" s="42">
        <v>0</v>
      </c>
      <c r="G421" s="42">
        <v>0</v>
      </c>
      <c r="H421" s="4"/>
      <c r="I421" s="4"/>
      <c r="J421" s="4"/>
      <c r="K421" s="4"/>
    </row>
    <row r="422" spans="1:11" ht="14.1" customHeight="1">
      <c r="A422" s="4"/>
      <c r="B422" s="4"/>
      <c r="C422" s="11" t="s">
        <v>367</v>
      </c>
      <c r="D422" s="42">
        <v>0</v>
      </c>
      <c r="E422" s="42">
        <v>0</v>
      </c>
      <c r="F422" s="42">
        <v>0</v>
      </c>
      <c r="G422" s="42">
        <v>0</v>
      </c>
      <c r="H422" s="4"/>
      <c r="I422" s="4"/>
      <c r="J422" s="4"/>
      <c r="K422" s="4"/>
    </row>
    <row r="423" spans="1:11" ht="14.1" customHeight="1">
      <c r="A423" s="4"/>
      <c r="B423" s="4"/>
      <c r="C423" s="11" t="s">
        <v>366</v>
      </c>
      <c r="D423" s="42">
        <v>0</v>
      </c>
      <c r="E423" s="42">
        <v>0</v>
      </c>
      <c r="F423" s="42">
        <v>0</v>
      </c>
      <c r="G423" s="42">
        <v>0</v>
      </c>
      <c r="H423" s="4"/>
      <c r="I423" s="4"/>
      <c r="J423" s="4"/>
      <c r="K423" s="4"/>
    </row>
    <row r="424" spans="1:11" ht="14.1" customHeight="1">
      <c r="A424" s="4"/>
      <c r="B424" s="4"/>
      <c r="C424" s="11" t="s">
        <v>365</v>
      </c>
      <c r="D424" s="42">
        <v>0</v>
      </c>
      <c r="E424" s="42">
        <v>0</v>
      </c>
      <c r="F424" s="42">
        <v>0</v>
      </c>
      <c r="G424" s="42">
        <v>0</v>
      </c>
      <c r="H424" s="4"/>
      <c r="I424" s="4"/>
      <c r="J424" s="4"/>
      <c r="K424" s="4"/>
    </row>
    <row r="425" spans="1:11" ht="14.1" customHeight="1">
      <c r="A425" s="4"/>
      <c r="B425" s="4"/>
      <c r="C425" s="11" t="s">
        <v>364</v>
      </c>
      <c r="D425" s="42">
        <v>0</v>
      </c>
      <c r="E425" s="42">
        <v>0</v>
      </c>
      <c r="F425" s="42">
        <v>0</v>
      </c>
      <c r="G425" s="42">
        <v>0</v>
      </c>
      <c r="H425" s="4"/>
      <c r="I425" s="4"/>
      <c r="J425" s="4"/>
      <c r="K425" s="4"/>
    </row>
    <row r="426" spans="1:11" ht="14.1" customHeight="1">
      <c r="A426" s="4"/>
      <c r="B426" s="4"/>
      <c r="C426" s="10" t="s">
        <v>147</v>
      </c>
      <c r="D426" s="42">
        <v>17000000</v>
      </c>
      <c r="E426" s="42">
        <v>12000000</v>
      </c>
      <c r="F426" s="42">
        <v>12000000</v>
      </c>
      <c r="G426" s="42">
        <v>12000000</v>
      </c>
      <c r="H426" s="4"/>
      <c r="I426" s="4"/>
      <c r="J426" s="4"/>
      <c r="K426" s="4"/>
    </row>
    <row r="427" spans="1:11" ht="15" customHeight="1">
      <c r="A427" s="4"/>
      <c r="B427" s="4"/>
      <c r="C427" s="9" t="s">
        <v>361</v>
      </c>
      <c r="D427" s="44" t="s">
        <v>361</v>
      </c>
      <c r="E427" s="44" t="s">
        <v>361</v>
      </c>
      <c r="F427" s="44" t="s">
        <v>361</v>
      </c>
      <c r="G427" s="44" t="s">
        <v>361</v>
      </c>
      <c r="H427" s="4"/>
      <c r="I427" s="4"/>
      <c r="J427" s="4"/>
      <c r="K427" s="4"/>
    </row>
    <row r="428" spans="1:11" ht="15" customHeight="1">
      <c r="A428" s="4"/>
      <c r="B428" s="4"/>
      <c r="C428" s="8" t="s">
        <v>382</v>
      </c>
      <c r="D428" s="45">
        <v>213456340</v>
      </c>
      <c r="E428" s="45">
        <v>152800000</v>
      </c>
      <c r="F428" s="45">
        <v>128500000</v>
      </c>
      <c r="G428" s="45">
        <v>110500000</v>
      </c>
      <c r="H428" s="4"/>
      <c r="I428" s="4"/>
      <c r="J428" s="4"/>
      <c r="K428" s="4"/>
    </row>
    <row r="429" spans="1:11" ht="15" customHeight="1">
      <c r="A429" s="4"/>
      <c r="B429" s="4"/>
      <c r="C429" s="7" t="s">
        <v>381</v>
      </c>
      <c r="D429" s="43">
        <v>24500000</v>
      </c>
      <c r="E429" s="43">
        <v>30000000</v>
      </c>
      <c r="F429" s="43">
        <v>30000000</v>
      </c>
      <c r="G429" s="43">
        <v>30000000</v>
      </c>
      <c r="H429" s="4"/>
      <c r="I429" s="4"/>
      <c r="J429" s="4"/>
      <c r="K429" s="4"/>
    </row>
    <row r="430" spans="1:11" ht="15" customHeight="1">
      <c r="A430" s="4"/>
      <c r="B430" s="4"/>
      <c r="C430" s="7" t="s">
        <v>370</v>
      </c>
      <c r="D430" s="43">
        <v>24500000</v>
      </c>
      <c r="E430" s="43">
        <v>30000000</v>
      </c>
      <c r="F430" s="43">
        <v>30000000</v>
      </c>
      <c r="G430" s="43">
        <v>30000000</v>
      </c>
      <c r="H430" s="4"/>
      <c r="I430" s="4"/>
      <c r="J430" s="4"/>
      <c r="K430" s="4"/>
    </row>
    <row r="431" spans="1:11" ht="15" customHeight="1">
      <c r="A431" s="4"/>
      <c r="B431" s="4"/>
      <c r="C431" s="7" t="s">
        <v>374</v>
      </c>
      <c r="D431" s="43">
        <v>0</v>
      </c>
      <c r="E431" s="43">
        <v>0</v>
      </c>
      <c r="F431" s="43">
        <v>0</v>
      </c>
      <c r="G431" s="43">
        <v>0</v>
      </c>
      <c r="H431" s="4"/>
      <c r="I431" s="4"/>
      <c r="J431" s="4"/>
      <c r="K431" s="4"/>
    </row>
    <row r="432" spans="1:11" ht="15" customHeight="1">
      <c r="A432" s="4"/>
      <c r="B432" s="4"/>
      <c r="C432" s="7" t="s">
        <v>380</v>
      </c>
      <c r="D432" s="43">
        <v>3950000</v>
      </c>
      <c r="E432" s="43">
        <v>4500000</v>
      </c>
      <c r="F432" s="43">
        <v>4500000</v>
      </c>
      <c r="G432" s="43">
        <v>4500000</v>
      </c>
      <c r="H432" s="4"/>
      <c r="I432" s="4"/>
      <c r="J432" s="4"/>
      <c r="K432" s="4"/>
    </row>
    <row r="433" spans="1:11" ht="15" customHeight="1">
      <c r="A433" s="4"/>
      <c r="B433" s="4"/>
      <c r="C433" s="7" t="s">
        <v>370</v>
      </c>
      <c r="D433" s="43">
        <v>3950000</v>
      </c>
      <c r="E433" s="43">
        <v>4500000</v>
      </c>
      <c r="F433" s="43">
        <v>4500000</v>
      </c>
      <c r="G433" s="43">
        <v>4500000</v>
      </c>
      <c r="H433" s="4"/>
      <c r="I433" s="4"/>
      <c r="J433" s="4"/>
      <c r="K433" s="4"/>
    </row>
    <row r="434" spans="1:11" ht="15" customHeight="1">
      <c r="A434" s="4"/>
      <c r="B434" s="4"/>
      <c r="C434" s="7" t="s">
        <v>374</v>
      </c>
      <c r="D434" s="43">
        <v>0</v>
      </c>
      <c r="E434" s="43">
        <v>0</v>
      </c>
      <c r="F434" s="43">
        <v>0</v>
      </c>
      <c r="G434" s="43">
        <v>0</v>
      </c>
      <c r="H434" s="4"/>
      <c r="I434" s="4"/>
      <c r="J434" s="4"/>
      <c r="K434" s="4"/>
    </row>
    <row r="435" spans="1:11" ht="15" customHeight="1">
      <c r="A435" s="4"/>
      <c r="B435" s="4"/>
      <c r="C435" s="7" t="s">
        <v>379</v>
      </c>
      <c r="D435" s="43">
        <v>153550000</v>
      </c>
      <c r="E435" s="43">
        <v>86700000</v>
      </c>
      <c r="F435" s="43">
        <v>62400000</v>
      </c>
      <c r="G435" s="43">
        <v>44400000</v>
      </c>
      <c r="H435" s="4"/>
      <c r="I435" s="4"/>
      <c r="J435" s="4"/>
      <c r="K435" s="4"/>
    </row>
    <row r="436" spans="1:11" ht="15" customHeight="1">
      <c r="A436" s="4"/>
      <c r="B436" s="4"/>
      <c r="C436" s="7" t="s">
        <v>370</v>
      </c>
      <c r="D436" s="43">
        <v>153550000</v>
      </c>
      <c r="E436" s="43">
        <v>86700000</v>
      </c>
      <c r="F436" s="43">
        <v>62400000</v>
      </c>
      <c r="G436" s="43">
        <v>44400000</v>
      </c>
      <c r="H436" s="4"/>
      <c r="I436" s="4"/>
      <c r="J436" s="4"/>
      <c r="K436" s="4"/>
    </row>
    <row r="437" spans="1:11" ht="15" customHeight="1">
      <c r="A437" s="4"/>
      <c r="B437" s="4"/>
      <c r="C437" s="7" t="s">
        <v>374</v>
      </c>
      <c r="D437" s="43">
        <v>0</v>
      </c>
      <c r="E437" s="43">
        <v>0</v>
      </c>
      <c r="F437" s="43">
        <v>0</v>
      </c>
      <c r="G437" s="43">
        <v>0</v>
      </c>
      <c r="H437" s="4"/>
      <c r="I437" s="4"/>
      <c r="J437" s="4"/>
      <c r="K437" s="4"/>
    </row>
    <row r="438" spans="1:11" ht="15" customHeight="1">
      <c r="A438" s="4"/>
      <c r="B438" s="4"/>
      <c r="C438" s="7" t="s">
        <v>378</v>
      </c>
      <c r="D438" s="43">
        <v>0</v>
      </c>
      <c r="E438" s="43">
        <v>0</v>
      </c>
      <c r="F438" s="43">
        <v>0</v>
      </c>
      <c r="G438" s="43">
        <v>0</v>
      </c>
      <c r="H438" s="4"/>
      <c r="I438" s="4"/>
      <c r="J438" s="4"/>
      <c r="K438" s="4"/>
    </row>
    <row r="439" spans="1:11" ht="15" customHeight="1">
      <c r="A439" s="4"/>
      <c r="B439" s="4"/>
      <c r="C439" s="7" t="s">
        <v>370</v>
      </c>
      <c r="D439" s="43">
        <v>0</v>
      </c>
      <c r="E439" s="43">
        <v>0</v>
      </c>
      <c r="F439" s="43">
        <v>0</v>
      </c>
      <c r="G439" s="43">
        <v>0</v>
      </c>
      <c r="H439" s="4"/>
      <c r="I439" s="4"/>
      <c r="J439" s="4"/>
      <c r="K439" s="4"/>
    </row>
    <row r="440" spans="1:11" ht="15" customHeight="1">
      <c r="A440" s="4"/>
      <c r="B440" s="4"/>
      <c r="C440" s="7" t="s">
        <v>374</v>
      </c>
      <c r="D440" s="43">
        <v>0</v>
      </c>
      <c r="E440" s="43">
        <v>0</v>
      </c>
      <c r="F440" s="43">
        <v>0</v>
      </c>
      <c r="G440" s="43">
        <v>0</v>
      </c>
      <c r="H440" s="4"/>
      <c r="I440" s="4"/>
      <c r="J440" s="4"/>
      <c r="K440" s="4"/>
    </row>
    <row r="441" spans="1:11" ht="20.100000000000001" customHeight="1">
      <c r="A441" s="4"/>
      <c r="B441" s="4"/>
      <c r="C441" s="7" t="s">
        <v>377</v>
      </c>
      <c r="D441" s="46">
        <v>1000000</v>
      </c>
      <c r="E441" s="46">
        <v>0</v>
      </c>
      <c r="F441" s="46">
        <v>0</v>
      </c>
      <c r="G441" s="46">
        <v>0</v>
      </c>
      <c r="H441" s="4"/>
      <c r="I441" s="4"/>
      <c r="J441" s="4"/>
      <c r="K441" s="4"/>
    </row>
    <row r="442" spans="1:11" ht="15" customHeight="1">
      <c r="A442" s="4"/>
      <c r="B442" s="4"/>
      <c r="C442" s="7" t="s">
        <v>370</v>
      </c>
      <c r="D442" s="43">
        <v>1000000</v>
      </c>
      <c r="E442" s="43">
        <v>0</v>
      </c>
      <c r="F442" s="43">
        <v>0</v>
      </c>
      <c r="G442" s="43">
        <v>0</v>
      </c>
      <c r="H442" s="4"/>
      <c r="I442" s="4"/>
      <c r="J442" s="4"/>
      <c r="K442" s="4"/>
    </row>
    <row r="443" spans="1:11" ht="15" customHeight="1">
      <c r="A443" s="4"/>
      <c r="B443" s="4"/>
      <c r="C443" s="7" t="s">
        <v>374</v>
      </c>
      <c r="D443" s="43">
        <v>0</v>
      </c>
      <c r="E443" s="43">
        <v>0</v>
      </c>
      <c r="F443" s="43">
        <v>0</v>
      </c>
      <c r="G443" s="43">
        <v>0</v>
      </c>
      <c r="H443" s="4"/>
      <c r="I443" s="4"/>
      <c r="J443" s="4"/>
      <c r="K443" s="4"/>
    </row>
    <row r="444" spans="1:11" ht="15" customHeight="1">
      <c r="A444" s="4"/>
      <c r="B444" s="4"/>
      <c r="C444" s="7" t="s">
        <v>376</v>
      </c>
      <c r="D444" s="43">
        <v>600000</v>
      </c>
      <c r="E444" s="43">
        <v>600000</v>
      </c>
      <c r="F444" s="43">
        <v>600000</v>
      </c>
      <c r="G444" s="43">
        <v>600000</v>
      </c>
      <c r="H444" s="4"/>
      <c r="I444" s="4"/>
      <c r="J444" s="4"/>
      <c r="K444" s="4"/>
    </row>
    <row r="445" spans="1:11" ht="15" customHeight="1">
      <c r="A445" s="4"/>
      <c r="B445" s="4"/>
      <c r="C445" s="7" t="s">
        <v>370</v>
      </c>
      <c r="D445" s="43">
        <v>600000</v>
      </c>
      <c r="E445" s="43">
        <v>600000</v>
      </c>
      <c r="F445" s="43">
        <v>600000</v>
      </c>
      <c r="G445" s="43">
        <v>600000</v>
      </c>
      <c r="H445" s="4"/>
      <c r="I445" s="4"/>
      <c r="J445" s="4"/>
      <c r="K445" s="4"/>
    </row>
    <row r="446" spans="1:11" ht="15" customHeight="1">
      <c r="A446" s="4"/>
      <c r="B446" s="4"/>
      <c r="C446" s="7" t="s">
        <v>374</v>
      </c>
      <c r="D446" s="43">
        <v>0</v>
      </c>
      <c r="E446" s="43">
        <v>0</v>
      </c>
      <c r="F446" s="43">
        <v>0</v>
      </c>
      <c r="G446" s="43">
        <v>0</v>
      </c>
      <c r="H446" s="4"/>
      <c r="I446" s="4"/>
      <c r="J446" s="4"/>
      <c r="K446" s="4"/>
    </row>
    <row r="447" spans="1:11" ht="15" customHeight="1">
      <c r="A447" s="4"/>
      <c r="B447" s="4"/>
      <c r="C447" s="7" t="s">
        <v>375</v>
      </c>
      <c r="D447" s="43">
        <v>28484340</v>
      </c>
      <c r="E447" s="43">
        <v>30000000</v>
      </c>
      <c r="F447" s="43">
        <v>30000000</v>
      </c>
      <c r="G447" s="43">
        <v>30000000</v>
      </c>
      <c r="H447" s="4"/>
      <c r="I447" s="4"/>
      <c r="J447" s="4"/>
      <c r="K447" s="4"/>
    </row>
    <row r="448" spans="1:11" ht="15" customHeight="1">
      <c r="A448" s="4"/>
      <c r="B448" s="4"/>
      <c r="C448" s="7" t="s">
        <v>370</v>
      </c>
      <c r="D448" s="43">
        <v>28484340</v>
      </c>
      <c r="E448" s="43">
        <v>30000000</v>
      </c>
      <c r="F448" s="43">
        <v>30000000</v>
      </c>
      <c r="G448" s="43">
        <v>30000000</v>
      </c>
      <c r="H448" s="4"/>
      <c r="I448" s="4"/>
      <c r="J448" s="4"/>
      <c r="K448" s="4"/>
    </row>
    <row r="449" spans="1:11" ht="15" customHeight="1">
      <c r="A449" s="4"/>
      <c r="B449" s="4"/>
      <c r="C449" s="7" t="s">
        <v>374</v>
      </c>
      <c r="D449" s="43">
        <v>0</v>
      </c>
      <c r="E449" s="43">
        <v>0</v>
      </c>
      <c r="F449" s="43">
        <v>0</v>
      </c>
      <c r="G449" s="43">
        <v>0</v>
      </c>
      <c r="H449" s="4"/>
      <c r="I449" s="4"/>
      <c r="J449" s="4"/>
      <c r="K449" s="4"/>
    </row>
    <row r="450" spans="1:11" ht="15" customHeight="1">
      <c r="A450" s="4"/>
      <c r="B450" s="4"/>
      <c r="C450" s="7" t="s">
        <v>373</v>
      </c>
      <c r="D450" s="43">
        <v>0</v>
      </c>
      <c r="E450" s="43">
        <v>0</v>
      </c>
      <c r="F450" s="43">
        <v>0</v>
      </c>
      <c r="G450" s="43">
        <v>0</v>
      </c>
      <c r="H450" s="4"/>
      <c r="I450" s="4"/>
      <c r="J450" s="4"/>
      <c r="K450" s="4"/>
    </row>
    <row r="451" spans="1:11" ht="15" customHeight="1">
      <c r="A451" s="4"/>
      <c r="B451" s="4"/>
      <c r="C451" s="7" t="s">
        <v>370</v>
      </c>
      <c r="D451" s="43">
        <v>0</v>
      </c>
      <c r="E451" s="43">
        <v>0</v>
      </c>
      <c r="F451" s="43">
        <v>0</v>
      </c>
      <c r="G451" s="43">
        <v>0</v>
      </c>
      <c r="H451" s="4"/>
      <c r="I451" s="4"/>
      <c r="J451" s="4"/>
      <c r="K451" s="4"/>
    </row>
    <row r="452" spans="1:11" ht="15" customHeight="1">
      <c r="A452" s="4"/>
      <c r="B452" s="4"/>
      <c r="C452" s="7" t="s">
        <v>369</v>
      </c>
      <c r="D452" s="43">
        <v>0</v>
      </c>
      <c r="E452" s="43">
        <v>0</v>
      </c>
      <c r="F452" s="43">
        <v>0</v>
      </c>
      <c r="G452" s="43">
        <v>0</v>
      </c>
      <c r="H452" s="4"/>
      <c r="I452" s="4"/>
      <c r="J452" s="4"/>
      <c r="K452" s="4"/>
    </row>
    <row r="453" spans="1:11" ht="15" customHeight="1">
      <c r="A453" s="4"/>
      <c r="B453" s="4"/>
      <c r="C453" s="7" t="s">
        <v>368</v>
      </c>
      <c r="D453" s="43">
        <v>0</v>
      </c>
      <c r="E453" s="43">
        <v>0</v>
      </c>
      <c r="F453" s="43">
        <v>0</v>
      </c>
      <c r="G453" s="43">
        <v>0</v>
      </c>
      <c r="H453" s="4"/>
      <c r="I453" s="4"/>
      <c r="J453" s="4"/>
      <c r="K453" s="4"/>
    </row>
    <row r="454" spans="1:11" ht="15" customHeight="1">
      <c r="A454" s="4"/>
      <c r="B454" s="4"/>
      <c r="C454" s="7" t="s">
        <v>367</v>
      </c>
      <c r="D454" s="43">
        <v>0</v>
      </c>
      <c r="E454" s="43">
        <v>0</v>
      </c>
      <c r="F454" s="43">
        <v>0</v>
      </c>
      <c r="G454" s="43">
        <v>0</v>
      </c>
      <c r="H454" s="4"/>
      <c r="I454" s="4"/>
      <c r="J454" s="4"/>
      <c r="K454" s="4"/>
    </row>
    <row r="455" spans="1:11" ht="15" customHeight="1">
      <c r="A455" s="4"/>
      <c r="B455" s="4"/>
      <c r="C455" s="7" t="s">
        <v>366</v>
      </c>
      <c r="D455" s="43">
        <v>0</v>
      </c>
      <c r="E455" s="43">
        <v>0</v>
      </c>
      <c r="F455" s="43">
        <v>0</v>
      </c>
      <c r="G455" s="43">
        <v>0</v>
      </c>
      <c r="H455" s="4"/>
      <c r="I455" s="4"/>
      <c r="J455" s="4"/>
      <c r="K455" s="4"/>
    </row>
    <row r="456" spans="1:11" ht="15" customHeight="1">
      <c r="A456" s="4"/>
      <c r="B456" s="4"/>
      <c r="C456" s="7" t="s">
        <v>372</v>
      </c>
      <c r="D456" s="43">
        <v>1372000</v>
      </c>
      <c r="E456" s="43">
        <v>1000000</v>
      </c>
      <c r="F456" s="43">
        <v>1000000</v>
      </c>
      <c r="G456" s="43">
        <v>1000000</v>
      </c>
      <c r="H456" s="4"/>
      <c r="I456" s="4"/>
      <c r="J456" s="4"/>
      <c r="K456" s="4"/>
    </row>
    <row r="457" spans="1:11" ht="15" customHeight="1">
      <c r="A457" s="4"/>
      <c r="B457" s="4"/>
      <c r="C457" s="7" t="s">
        <v>370</v>
      </c>
      <c r="D457" s="43">
        <v>1372000</v>
      </c>
      <c r="E457" s="43">
        <v>1000000</v>
      </c>
      <c r="F457" s="43">
        <v>1000000</v>
      </c>
      <c r="G457" s="43">
        <v>1000000</v>
      </c>
      <c r="H457" s="4"/>
      <c r="I457" s="4"/>
      <c r="J457" s="4"/>
      <c r="K457" s="4"/>
    </row>
    <row r="458" spans="1:11" ht="15" customHeight="1">
      <c r="A458" s="4"/>
      <c r="B458" s="4"/>
      <c r="C458" s="7" t="s">
        <v>369</v>
      </c>
      <c r="D458" s="43">
        <v>0</v>
      </c>
      <c r="E458" s="43">
        <v>0</v>
      </c>
      <c r="F458" s="43">
        <v>0</v>
      </c>
      <c r="G458" s="43">
        <v>0</v>
      </c>
      <c r="H458" s="4"/>
      <c r="I458" s="4"/>
      <c r="J458" s="4"/>
      <c r="K458" s="4"/>
    </row>
    <row r="459" spans="1:11" ht="15" customHeight="1">
      <c r="A459" s="4"/>
      <c r="B459" s="4"/>
      <c r="C459" s="7" t="s">
        <v>368</v>
      </c>
      <c r="D459" s="43">
        <v>0</v>
      </c>
      <c r="E459" s="43">
        <v>0</v>
      </c>
      <c r="F459" s="43">
        <v>0</v>
      </c>
      <c r="G459" s="43">
        <v>0</v>
      </c>
      <c r="H459" s="4"/>
      <c r="I459" s="4"/>
      <c r="J459" s="4"/>
      <c r="K459" s="4"/>
    </row>
    <row r="460" spans="1:11" ht="15" customHeight="1">
      <c r="A460" s="4"/>
      <c r="B460" s="4"/>
      <c r="C460" s="7" t="s">
        <v>367</v>
      </c>
      <c r="D460" s="43">
        <v>0</v>
      </c>
      <c r="E460" s="43">
        <v>0</v>
      </c>
      <c r="F460" s="43">
        <v>0</v>
      </c>
      <c r="G460" s="43">
        <v>0</v>
      </c>
      <c r="H460" s="4"/>
      <c r="I460" s="4"/>
      <c r="J460" s="4"/>
      <c r="K460" s="4"/>
    </row>
    <row r="461" spans="1:11" ht="15" customHeight="1">
      <c r="A461" s="4"/>
      <c r="B461" s="4"/>
      <c r="C461" s="7" t="s">
        <v>366</v>
      </c>
      <c r="D461" s="43">
        <v>0</v>
      </c>
      <c r="E461" s="43">
        <v>0</v>
      </c>
      <c r="F461" s="43">
        <v>0</v>
      </c>
      <c r="G461" s="43">
        <v>0</v>
      </c>
      <c r="H461" s="4"/>
      <c r="I461" s="4"/>
      <c r="J461" s="4"/>
      <c r="K461" s="4"/>
    </row>
    <row r="462" spans="1:11" ht="15" customHeight="1">
      <c r="A462" s="4"/>
      <c r="B462" s="4"/>
      <c r="C462" s="7" t="s">
        <v>371</v>
      </c>
      <c r="D462" s="43">
        <v>0</v>
      </c>
      <c r="E462" s="43">
        <v>0</v>
      </c>
      <c r="F462" s="43">
        <v>0</v>
      </c>
      <c r="G462" s="43">
        <v>0</v>
      </c>
      <c r="H462" s="4"/>
      <c r="I462" s="4"/>
      <c r="J462" s="4"/>
      <c r="K462" s="4"/>
    </row>
    <row r="463" spans="1:11" ht="15" customHeight="1">
      <c r="A463" s="4"/>
      <c r="B463" s="4"/>
      <c r="C463" s="7" t="s">
        <v>370</v>
      </c>
      <c r="D463" s="43">
        <v>0</v>
      </c>
      <c r="E463" s="43">
        <v>0</v>
      </c>
      <c r="F463" s="43">
        <v>0</v>
      </c>
      <c r="G463" s="43">
        <v>0</v>
      </c>
      <c r="H463" s="4"/>
      <c r="I463" s="4"/>
      <c r="J463" s="4"/>
      <c r="K463" s="4"/>
    </row>
    <row r="464" spans="1:11" ht="15" customHeight="1">
      <c r="A464" s="4"/>
      <c r="B464" s="4"/>
      <c r="C464" s="7" t="s">
        <v>369</v>
      </c>
      <c r="D464" s="43">
        <v>0</v>
      </c>
      <c r="E464" s="43">
        <v>0</v>
      </c>
      <c r="F464" s="43">
        <v>0</v>
      </c>
      <c r="G464" s="43">
        <v>0</v>
      </c>
      <c r="H464" s="4"/>
      <c r="I464" s="4"/>
      <c r="J464" s="4"/>
      <c r="K464" s="4"/>
    </row>
    <row r="465" spans="1:11" ht="15" customHeight="1">
      <c r="A465" s="4"/>
      <c r="B465" s="4"/>
      <c r="C465" s="7" t="s">
        <v>368</v>
      </c>
      <c r="D465" s="43">
        <v>0</v>
      </c>
      <c r="E465" s="43">
        <v>0</v>
      </c>
      <c r="F465" s="43">
        <v>0</v>
      </c>
      <c r="G465" s="43">
        <v>0</v>
      </c>
      <c r="H465" s="4"/>
      <c r="I465" s="4"/>
      <c r="J465" s="4"/>
      <c r="K465" s="4"/>
    </row>
    <row r="466" spans="1:11" ht="15" customHeight="1">
      <c r="A466" s="4"/>
      <c r="B466" s="4"/>
      <c r="C466" s="7" t="s">
        <v>367</v>
      </c>
      <c r="D466" s="43">
        <v>0</v>
      </c>
      <c r="E466" s="43">
        <v>0</v>
      </c>
      <c r="F466" s="43">
        <v>0</v>
      </c>
      <c r="G466" s="43">
        <v>0</v>
      </c>
      <c r="H466" s="4"/>
      <c r="I466" s="4"/>
      <c r="J466" s="4"/>
      <c r="K466" s="4"/>
    </row>
    <row r="467" spans="1:11" ht="15" customHeight="1">
      <c r="A467" s="4"/>
      <c r="B467" s="4"/>
      <c r="C467" s="7" t="s">
        <v>366</v>
      </c>
      <c r="D467" s="43">
        <v>0</v>
      </c>
      <c r="E467" s="43">
        <v>0</v>
      </c>
      <c r="F467" s="43">
        <v>0</v>
      </c>
      <c r="G467" s="43">
        <v>0</v>
      </c>
      <c r="H467" s="4"/>
      <c r="I467" s="4"/>
      <c r="J467" s="4"/>
      <c r="K467" s="4"/>
    </row>
    <row r="468" spans="1:11" ht="15" customHeight="1">
      <c r="A468" s="4"/>
      <c r="B468" s="4"/>
      <c r="C468" s="7" t="s">
        <v>365</v>
      </c>
      <c r="D468" s="43">
        <v>0</v>
      </c>
      <c r="E468" s="43">
        <v>0</v>
      </c>
      <c r="F468" s="43">
        <v>0</v>
      </c>
      <c r="G468" s="43">
        <v>0</v>
      </c>
      <c r="H468" s="4"/>
      <c r="I468" s="4"/>
      <c r="J468" s="4"/>
      <c r="K468" s="4"/>
    </row>
    <row r="469" spans="1:11" ht="15" customHeight="1">
      <c r="A469" s="4"/>
      <c r="B469" s="4"/>
      <c r="C469" s="7" t="s">
        <v>364</v>
      </c>
      <c r="D469" s="43">
        <v>0</v>
      </c>
      <c r="E469" s="43">
        <v>0</v>
      </c>
      <c r="F469" s="43">
        <v>0</v>
      </c>
      <c r="G469" s="43">
        <v>0</v>
      </c>
      <c r="H469" s="4"/>
      <c r="I469" s="4"/>
      <c r="J469" s="4"/>
      <c r="K469" s="4"/>
    </row>
    <row r="470" spans="1:11" ht="20.100000000000001" customHeight="1">
      <c r="A470" s="4"/>
      <c r="B470" s="4"/>
      <c r="C470" s="6" t="s">
        <v>361</v>
      </c>
      <c r="D470" s="4"/>
      <c r="E470" s="4"/>
      <c r="F470" s="4"/>
      <c r="G470" s="4"/>
      <c r="H470" s="4"/>
      <c r="I470" s="4"/>
      <c r="J470" s="4"/>
      <c r="K470" s="4"/>
    </row>
    <row r="471" spans="1:11" ht="20.100000000000001" customHeight="1">
      <c r="A471" s="17" t="s">
        <v>429</v>
      </c>
      <c r="B471" s="47" t="s">
        <v>269</v>
      </c>
      <c r="C471" s="47" t="s">
        <v>361</v>
      </c>
      <c r="D471" s="4"/>
      <c r="E471" s="3" t="s">
        <v>361</v>
      </c>
      <c r="F471" s="47" t="s">
        <v>269</v>
      </c>
      <c r="G471" s="47" t="s">
        <v>361</v>
      </c>
      <c r="H471" s="5" t="s">
        <v>361</v>
      </c>
      <c r="I471" s="3" t="s">
        <v>361</v>
      </c>
      <c r="J471" s="47" t="s">
        <v>269</v>
      </c>
      <c r="K471" s="47" t="s">
        <v>361</v>
      </c>
    </row>
    <row r="472" spans="1:11" ht="20.100000000000001" customHeight="1">
      <c r="A472" s="2" t="s">
        <v>428</v>
      </c>
      <c r="B472" s="47" t="s">
        <v>362</v>
      </c>
      <c r="C472" s="47" t="s">
        <v>361</v>
      </c>
      <c r="D472" s="4"/>
      <c r="E472" s="2" t="s">
        <v>427</v>
      </c>
      <c r="F472" s="47" t="s">
        <v>362</v>
      </c>
      <c r="G472" s="47" t="s">
        <v>361</v>
      </c>
      <c r="H472" s="4"/>
      <c r="I472" s="2" t="s">
        <v>363</v>
      </c>
      <c r="J472" s="47" t="s">
        <v>362</v>
      </c>
      <c r="K472" s="47" t="s">
        <v>361</v>
      </c>
    </row>
    <row r="473" spans="1:11" ht="20.100000000000001" customHeight="1">
      <c r="A473" s="1" t="s">
        <v>361</v>
      </c>
      <c r="B473" s="47" t="s">
        <v>267</v>
      </c>
      <c r="C473" s="47" t="s">
        <v>361</v>
      </c>
      <c r="D473" s="4"/>
      <c r="E473" s="1" t="s">
        <v>361</v>
      </c>
      <c r="F473" s="47" t="s">
        <v>267</v>
      </c>
      <c r="G473" s="47" t="s">
        <v>361</v>
      </c>
      <c r="H473" s="4"/>
      <c r="I473" s="1" t="s">
        <v>361</v>
      </c>
      <c r="J473" s="47" t="s">
        <v>267</v>
      </c>
      <c r="K473" s="47" t="s">
        <v>361</v>
      </c>
    </row>
  </sheetData>
  <mergeCells count="47">
    <mergeCell ref="D6:G6"/>
    <mergeCell ref="C1:G1"/>
    <mergeCell ref="C2:G2"/>
    <mergeCell ref="D3:G3"/>
    <mergeCell ref="D4:G4"/>
    <mergeCell ref="D5:G5"/>
    <mergeCell ref="D80:G80"/>
    <mergeCell ref="D7:G7"/>
    <mergeCell ref="C8:G8"/>
    <mergeCell ref="C9:G9"/>
    <mergeCell ref="D10:G10"/>
    <mergeCell ref="D15:G15"/>
    <mergeCell ref="C22:G22"/>
    <mergeCell ref="D23:G23"/>
    <mergeCell ref="D24:G24"/>
    <mergeCell ref="D25:G25"/>
    <mergeCell ref="D26:G26"/>
    <mergeCell ref="C35:G35"/>
    <mergeCell ref="D196:G196"/>
    <mergeCell ref="D81:G81"/>
    <mergeCell ref="D82:G82"/>
    <mergeCell ref="C91:G91"/>
    <mergeCell ref="D136:G136"/>
    <mergeCell ref="D137:G137"/>
    <mergeCell ref="D138:G138"/>
    <mergeCell ref="C147:G147"/>
    <mergeCell ref="C192:G192"/>
    <mergeCell ref="D193:G193"/>
    <mergeCell ref="D194:G194"/>
    <mergeCell ref="D195:G195"/>
    <mergeCell ref="D317:G317"/>
    <mergeCell ref="C205:G205"/>
    <mergeCell ref="D250:G250"/>
    <mergeCell ref="D251:G251"/>
    <mergeCell ref="D252:G252"/>
    <mergeCell ref="D253:G253"/>
    <mergeCell ref="C262:G262"/>
    <mergeCell ref="D307:G307"/>
    <mergeCell ref="C313:G313"/>
    <mergeCell ref="D314:G314"/>
    <mergeCell ref="D315:G315"/>
    <mergeCell ref="D316:G316"/>
    <mergeCell ref="C326:G326"/>
    <mergeCell ref="D371:G371"/>
    <mergeCell ref="D372:G372"/>
    <mergeCell ref="D373:G373"/>
    <mergeCell ref="C382:G382"/>
  </mergeCells>
  <pageMargins left="0" right="0" top="0" bottom="0"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10"/>
  <sheetViews>
    <sheetView workbookViewId="0">
      <selection activeCell="H336" sqref="H336"/>
    </sheetView>
  </sheetViews>
  <sheetFormatPr defaultRowHeight="15"/>
  <cols>
    <col min="1" max="1" width="13.28515625" style="153" customWidth="1"/>
    <col min="2" max="2" width="9.7109375" style="153" customWidth="1"/>
    <col min="3" max="3" width="28.28515625" style="153" customWidth="1"/>
    <col min="4" max="6" width="15.85546875" style="153" customWidth="1"/>
    <col min="7" max="7" width="16.140625" style="153" customWidth="1"/>
    <col min="8" max="8" width="6.7109375" style="153" customWidth="1"/>
    <col min="9" max="9" width="18.28515625" style="153" customWidth="1"/>
    <col min="10" max="10" width="10.7109375" style="153" customWidth="1"/>
    <col min="11" max="11" width="17.42578125" style="153" customWidth="1"/>
    <col min="12" max="16384" width="9.140625" style="153"/>
  </cols>
  <sheetData>
    <row r="1" spans="1:11" ht="20.100000000000001" customHeight="1">
      <c r="A1" s="49"/>
      <c r="B1" s="49"/>
      <c r="C1" s="1248" t="s">
        <v>426</v>
      </c>
      <c r="D1" s="1249"/>
      <c r="E1" s="1249"/>
      <c r="F1" s="1249"/>
      <c r="G1" s="1249"/>
      <c r="H1" s="49"/>
      <c r="I1" s="49"/>
      <c r="J1" s="49"/>
      <c r="K1" s="49"/>
    </row>
    <row r="2" spans="1:11" ht="24.95" customHeight="1">
      <c r="A2" s="49"/>
      <c r="B2" s="49"/>
      <c r="C2" s="1250" t="s">
        <v>272</v>
      </c>
      <c r="D2" s="1251"/>
      <c r="E2" s="1251"/>
      <c r="F2" s="1251"/>
      <c r="G2" s="1251"/>
      <c r="H2" s="49"/>
      <c r="I2" s="49"/>
      <c r="J2" s="49"/>
      <c r="K2" s="49"/>
    </row>
    <row r="3" spans="1:11" ht="14.1" customHeight="1">
      <c r="A3" s="49"/>
      <c r="B3" s="49"/>
      <c r="C3" s="51" t="s">
        <v>425</v>
      </c>
      <c r="D3" s="1252" t="s">
        <v>1366</v>
      </c>
      <c r="E3" s="1253"/>
      <c r="F3" s="1253"/>
      <c r="G3" s="1253"/>
      <c r="H3" s="49"/>
      <c r="I3" s="49"/>
      <c r="J3" s="49"/>
      <c r="K3" s="49"/>
    </row>
    <row r="4" spans="1:11" ht="14.1" customHeight="1">
      <c r="A4" s="49"/>
      <c r="B4" s="49"/>
      <c r="C4" s="51" t="s">
        <v>424</v>
      </c>
      <c r="D4" s="1252" t="s">
        <v>1367</v>
      </c>
      <c r="E4" s="1253"/>
      <c r="F4" s="1253"/>
      <c r="G4" s="1253"/>
      <c r="H4" s="49"/>
      <c r="I4" s="49"/>
      <c r="J4" s="49"/>
      <c r="K4" s="49"/>
    </row>
    <row r="5" spans="1:11" ht="14.1" customHeight="1">
      <c r="A5" s="49"/>
      <c r="B5" s="49"/>
      <c r="C5" s="51" t="s">
        <v>0</v>
      </c>
      <c r="D5" s="1252" t="s">
        <v>1368</v>
      </c>
      <c r="E5" s="1253"/>
      <c r="F5" s="1253"/>
      <c r="G5" s="1253"/>
      <c r="H5" s="49"/>
      <c r="I5" s="49"/>
      <c r="J5" s="49"/>
      <c r="K5" s="49"/>
    </row>
    <row r="6" spans="1:11" ht="14.1" customHeight="1">
      <c r="A6" s="49"/>
      <c r="B6" s="49"/>
      <c r="C6" s="51" t="s">
        <v>1</v>
      </c>
      <c r="D6" s="1252" t="s">
        <v>134</v>
      </c>
      <c r="E6" s="1253"/>
      <c r="F6" s="1253"/>
      <c r="G6" s="1253"/>
      <c r="H6" s="49"/>
      <c r="I6" s="49"/>
      <c r="J6" s="49"/>
      <c r="K6" s="49"/>
    </row>
    <row r="7" spans="1:11" ht="14.1" customHeight="1">
      <c r="A7" s="49"/>
      <c r="B7" s="49"/>
      <c r="C7" s="51" t="s">
        <v>3</v>
      </c>
      <c r="D7" s="1238" t="s">
        <v>423</v>
      </c>
      <c r="E7" s="1239"/>
      <c r="F7" s="1239"/>
      <c r="G7" s="1239"/>
      <c r="H7" s="49"/>
      <c r="I7" s="49"/>
      <c r="J7" s="49"/>
      <c r="K7" s="49"/>
    </row>
    <row r="8" spans="1:11" ht="14.1" customHeight="1">
      <c r="A8" s="49"/>
      <c r="B8" s="49"/>
      <c r="C8" s="1240" t="s">
        <v>4</v>
      </c>
      <c r="D8" s="1241"/>
      <c r="E8" s="1241"/>
      <c r="F8" s="1241"/>
      <c r="G8" s="1241"/>
      <c r="H8" s="49"/>
      <c r="I8" s="49"/>
      <c r="J8" s="49"/>
      <c r="K8" s="49"/>
    </row>
    <row r="9" spans="1:11" ht="14.1" customHeight="1">
      <c r="A9" s="49"/>
      <c r="B9" s="49"/>
      <c r="C9" s="1242" t="s">
        <v>135</v>
      </c>
      <c r="D9" s="1243"/>
      <c r="E9" s="1243"/>
      <c r="F9" s="1243"/>
      <c r="G9" s="1243"/>
      <c r="H9" s="49"/>
      <c r="I9" s="49"/>
      <c r="J9" s="49"/>
      <c r="K9" s="49"/>
    </row>
    <row r="10" spans="1:11" ht="57.95" customHeight="1">
      <c r="A10" s="49"/>
      <c r="B10" s="49"/>
      <c r="C10" s="52" t="s">
        <v>5</v>
      </c>
      <c r="D10" s="1244" t="s">
        <v>1369</v>
      </c>
      <c r="E10" s="1245"/>
      <c r="F10" s="1245"/>
      <c r="G10" s="1245"/>
      <c r="H10" s="49"/>
      <c r="I10" s="49"/>
      <c r="J10" s="49"/>
      <c r="K10" s="49"/>
    </row>
    <row r="11" spans="1:11" ht="27.95" customHeight="1">
      <c r="A11" s="49"/>
      <c r="B11" s="49"/>
      <c r="C11" s="53" t="s">
        <v>6</v>
      </c>
      <c r="D11" s="54">
        <v>2021</v>
      </c>
      <c r="E11" s="54">
        <v>2022</v>
      </c>
      <c r="F11" s="54">
        <v>2023</v>
      </c>
      <c r="G11" s="54">
        <v>2024</v>
      </c>
      <c r="H11" s="49"/>
      <c r="I11" s="49"/>
      <c r="J11" s="49"/>
      <c r="K11" s="49"/>
    </row>
    <row r="12" spans="1:11" ht="14.1" customHeight="1">
      <c r="A12" s="49"/>
      <c r="B12" s="49"/>
      <c r="C12" s="55"/>
      <c r="D12" s="56" t="s">
        <v>7</v>
      </c>
      <c r="E12" s="56" t="s">
        <v>8</v>
      </c>
      <c r="F12" s="56" t="s">
        <v>8</v>
      </c>
      <c r="G12" s="56" t="s">
        <v>8</v>
      </c>
      <c r="H12" s="49"/>
      <c r="I12" s="49"/>
      <c r="J12" s="49"/>
      <c r="K12" s="49"/>
    </row>
    <row r="13" spans="1:11" ht="20.100000000000001" customHeight="1">
      <c r="A13" s="49"/>
      <c r="B13" s="49"/>
      <c r="C13" s="53" t="s">
        <v>1370</v>
      </c>
      <c r="D13" s="57" t="s">
        <v>1371</v>
      </c>
      <c r="E13" s="57" t="s">
        <v>1372</v>
      </c>
      <c r="F13" s="57" t="s">
        <v>1373</v>
      </c>
      <c r="G13" s="57" t="s">
        <v>731</v>
      </c>
      <c r="H13" s="49"/>
      <c r="I13" s="49"/>
      <c r="J13" s="49"/>
      <c r="K13" s="49"/>
    </row>
    <row r="14" spans="1:11" ht="68.099999999999994" customHeight="1">
      <c r="A14" s="49"/>
      <c r="B14" s="49"/>
      <c r="C14" s="52" t="s">
        <v>235</v>
      </c>
      <c r="D14" s="1244" t="s">
        <v>1374</v>
      </c>
      <c r="E14" s="1245"/>
      <c r="F14" s="1245"/>
      <c r="G14" s="1245"/>
      <c r="H14" s="49"/>
      <c r="I14" s="49"/>
      <c r="J14" s="49"/>
      <c r="K14" s="49"/>
    </row>
    <row r="15" spans="1:11" ht="27.95" customHeight="1">
      <c r="A15" s="49"/>
      <c r="B15" s="49"/>
      <c r="C15" s="53" t="s">
        <v>405</v>
      </c>
      <c r="D15" s="54">
        <v>2021</v>
      </c>
      <c r="E15" s="54">
        <v>2022</v>
      </c>
      <c r="F15" s="54">
        <v>2023</v>
      </c>
      <c r="G15" s="54">
        <v>2024</v>
      </c>
      <c r="H15" s="49"/>
      <c r="I15" s="49"/>
      <c r="J15" s="49"/>
      <c r="K15" s="49"/>
    </row>
    <row r="16" spans="1:11" ht="14.1" customHeight="1">
      <c r="A16" s="49"/>
      <c r="B16" s="49"/>
      <c r="C16" s="55"/>
      <c r="D16" s="56" t="s">
        <v>7</v>
      </c>
      <c r="E16" s="56" t="s">
        <v>8</v>
      </c>
      <c r="F16" s="56" t="s">
        <v>8</v>
      </c>
      <c r="G16" s="56" t="s">
        <v>8</v>
      </c>
      <c r="H16" s="49"/>
      <c r="I16" s="49"/>
      <c r="J16" s="49"/>
      <c r="K16" s="49"/>
    </row>
    <row r="17" spans="1:11" ht="41.1" customHeight="1">
      <c r="A17" s="49"/>
      <c r="B17" s="49"/>
      <c r="C17" s="53" t="s">
        <v>1375</v>
      </c>
      <c r="D17" s="57" t="s">
        <v>730</v>
      </c>
      <c r="E17" s="57" t="s">
        <v>730</v>
      </c>
      <c r="F17" s="57" t="s">
        <v>483</v>
      </c>
      <c r="G17" s="57" t="s">
        <v>484</v>
      </c>
      <c r="H17" s="49"/>
      <c r="I17" s="49"/>
      <c r="J17" s="49"/>
      <c r="K17" s="49"/>
    </row>
    <row r="18" spans="1:11" ht="14.1" customHeight="1">
      <c r="A18" s="49"/>
      <c r="B18" s="49"/>
      <c r="C18" s="1246" t="s">
        <v>273</v>
      </c>
      <c r="D18" s="1247"/>
      <c r="E18" s="1247"/>
      <c r="F18" s="1247"/>
      <c r="G18" s="1247"/>
      <c r="H18" s="49"/>
      <c r="I18" s="49"/>
      <c r="J18" s="49"/>
      <c r="K18" s="49"/>
    </row>
    <row r="19" spans="1:11" ht="14.1" customHeight="1">
      <c r="A19" s="49"/>
      <c r="B19" s="49"/>
      <c r="C19" s="141" t="s">
        <v>1376</v>
      </c>
      <c r="D19" s="1246" t="s">
        <v>1377</v>
      </c>
      <c r="E19" s="1247"/>
      <c r="F19" s="1247"/>
      <c r="G19" s="1247"/>
      <c r="H19" s="49"/>
      <c r="I19" s="49"/>
      <c r="J19" s="49"/>
      <c r="K19" s="49"/>
    </row>
    <row r="20" spans="1:11" ht="14.1" customHeight="1">
      <c r="A20" s="49"/>
      <c r="B20" s="49"/>
      <c r="C20" s="59" t="s">
        <v>393</v>
      </c>
      <c r="D20" s="1258" t="s">
        <v>1378</v>
      </c>
      <c r="E20" s="1259"/>
      <c r="F20" s="1259"/>
      <c r="G20" s="1259"/>
      <c r="H20" s="49"/>
      <c r="I20" s="49"/>
      <c r="J20" s="49"/>
      <c r="K20" s="49"/>
    </row>
    <row r="21" spans="1:11" ht="14.1" customHeight="1">
      <c r="A21" s="49"/>
      <c r="B21" s="49"/>
      <c r="C21" s="60" t="s">
        <v>392</v>
      </c>
      <c r="D21" s="1254" t="s">
        <v>1379</v>
      </c>
      <c r="E21" s="1255"/>
      <c r="F21" s="1255"/>
      <c r="G21" s="1255"/>
      <c r="H21" s="49"/>
      <c r="I21" s="49"/>
      <c r="J21" s="49"/>
      <c r="K21" s="49"/>
    </row>
    <row r="22" spans="1:11" ht="14.1" customHeight="1">
      <c r="A22" s="49"/>
      <c r="B22" s="49"/>
      <c r="C22" s="60" t="s">
        <v>15</v>
      </c>
      <c r="D22" s="1254" t="s">
        <v>1380</v>
      </c>
      <c r="E22" s="1255"/>
      <c r="F22" s="1255"/>
      <c r="G22" s="1255"/>
      <c r="H22" s="49"/>
      <c r="I22" s="49"/>
      <c r="J22" s="49"/>
      <c r="K22" s="49"/>
    </row>
    <row r="23" spans="1:11" ht="15" customHeight="1">
      <c r="A23" s="49"/>
      <c r="B23" s="49"/>
      <c r="C23" s="61"/>
      <c r="D23" s="62">
        <v>2021</v>
      </c>
      <c r="E23" s="62">
        <v>2022</v>
      </c>
      <c r="F23" s="62">
        <v>2023</v>
      </c>
      <c r="G23" s="62">
        <v>2024</v>
      </c>
      <c r="H23" s="49"/>
      <c r="I23" s="49"/>
      <c r="J23" s="49"/>
      <c r="K23" s="49"/>
    </row>
    <row r="24" spans="1:11" ht="15" customHeight="1">
      <c r="A24" s="49"/>
      <c r="B24" s="49"/>
      <c r="C24" s="63"/>
      <c r="D24" s="64" t="s">
        <v>7</v>
      </c>
      <c r="E24" s="64" t="s">
        <v>8</v>
      </c>
      <c r="F24" s="64" t="s">
        <v>8</v>
      </c>
      <c r="G24" s="64" t="s">
        <v>8</v>
      </c>
      <c r="H24" s="49"/>
      <c r="I24" s="49"/>
      <c r="J24" s="49"/>
      <c r="K24" s="49"/>
    </row>
    <row r="25" spans="1:11" ht="14.1" customHeight="1">
      <c r="A25" s="49"/>
      <c r="B25" s="49"/>
      <c r="C25" s="53" t="s">
        <v>16</v>
      </c>
      <c r="D25" s="57" t="s">
        <v>417</v>
      </c>
      <c r="E25" s="57" t="s">
        <v>729</v>
      </c>
      <c r="F25" s="57" t="s">
        <v>728</v>
      </c>
      <c r="G25" s="57" t="s">
        <v>727</v>
      </c>
      <c r="H25" s="49"/>
      <c r="I25" s="49"/>
      <c r="J25" s="49"/>
      <c r="K25" s="49"/>
    </row>
    <row r="26" spans="1:11" ht="14.1" customHeight="1">
      <c r="A26" s="49"/>
      <c r="B26" s="49"/>
      <c r="C26" s="53" t="s">
        <v>506</v>
      </c>
      <c r="D26" s="57" t="s">
        <v>2356</v>
      </c>
      <c r="E26" s="57" t="s">
        <v>2357</v>
      </c>
      <c r="F26" s="57" t="s">
        <v>2358</v>
      </c>
      <c r="G26" s="57" t="s">
        <v>2359</v>
      </c>
      <c r="H26" s="49"/>
      <c r="I26" s="49"/>
      <c r="J26" s="49"/>
      <c r="K26" s="49"/>
    </row>
    <row r="27" spans="1:11" ht="14.1" customHeight="1">
      <c r="A27" s="49"/>
      <c r="B27" s="49"/>
      <c r="C27" s="53" t="s">
        <v>504</v>
      </c>
      <c r="D27" s="57" t="s">
        <v>2360</v>
      </c>
      <c r="E27" s="57" t="s">
        <v>2361</v>
      </c>
      <c r="F27" s="57" t="s">
        <v>2362</v>
      </c>
      <c r="G27" s="57" t="s">
        <v>2363</v>
      </c>
      <c r="H27" s="49"/>
      <c r="I27" s="49"/>
      <c r="J27" s="49"/>
      <c r="K27" s="49"/>
    </row>
    <row r="28" spans="1:11" ht="14.1" customHeight="1">
      <c r="A28" s="49"/>
      <c r="B28" s="49"/>
      <c r="C28" s="53" t="s">
        <v>388</v>
      </c>
      <c r="D28" s="57" t="s">
        <v>361</v>
      </c>
      <c r="E28" s="57" t="s">
        <v>1381</v>
      </c>
      <c r="F28" s="57" t="s">
        <v>726</v>
      </c>
      <c r="G28" s="57" t="s">
        <v>1382</v>
      </c>
      <c r="H28" s="49"/>
      <c r="I28" s="49"/>
      <c r="J28" s="49"/>
      <c r="K28" s="49"/>
    </row>
    <row r="29" spans="1:11" ht="14.1" customHeight="1">
      <c r="A29" s="49"/>
      <c r="B29" s="49"/>
      <c r="C29" s="53" t="s">
        <v>387</v>
      </c>
      <c r="D29" s="57" t="s">
        <v>361</v>
      </c>
      <c r="E29" s="57" t="s">
        <v>2364</v>
      </c>
      <c r="F29" s="57" t="s">
        <v>2365</v>
      </c>
      <c r="G29" s="57" t="s">
        <v>2366</v>
      </c>
      <c r="H29" s="49"/>
      <c r="I29" s="49"/>
      <c r="J29" s="49"/>
      <c r="K29" s="49"/>
    </row>
    <row r="30" spans="1:11" ht="14.1" customHeight="1">
      <c r="A30" s="49"/>
      <c r="B30" s="49"/>
      <c r="C30" s="53" t="s">
        <v>22</v>
      </c>
      <c r="D30" s="57" t="s">
        <v>361</v>
      </c>
      <c r="E30" s="57" t="s">
        <v>2367</v>
      </c>
      <c r="F30" s="57" t="s">
        <v>2368</v>
      </c>
      <c r="G30" s="57" t="s">
        <v>415</v>
      </c>
      <c r="H30" s="49"/>
      <c r="I30" s="49"/>
      <c r="J30" s="49"/>
      <c r="K30" s="49"/>
    </row>
    <row r="31" spans="1:11" ht="14.1" customHeight="1">
      <c r="A31" s="49"/>
      <c r="B31" s="49"/>
      <c r="C31" s="1256" t="s">
        <v>384</v>
      </c>
      <c r="D31" s="1257"/>
      <c r="E31" s="1257"/>
      <c r="F31" s="1257"/>
      <c r="G31" s="1257"/>
      <c r="H31" s="49"/>
      <c r="I31" s="49"/>
      <c r="J31" s="49"/>
      <c r="K31" s="49"/>
    </row>
    <row r="32" spans="1:11" ht="14.1" customHeight="1">
      <c r="A32" s="49"/>
      <c r="B32" s="49"/>
      <c r="C32" s="61"/>
      <c r="D32" s="62">
        <v>2021</v>
      </c>
      <c r="E32" s="62">
        <v>2022</v>
      </c>
      <c r="F32" s="62">
        <v>2023</v>
      </c>
      <c r="G32" s="62">
        <v>2024</v>
      </c>
      <c r="H32" s="49"/>
      <c r="I32" s="49"/>
      <c r="J32" s="49"/>
      <c r="K32" s="49"/>
    </row>
    <row r="33" spans="1:11" ht="14.1" customHeight="1">
      <c r="A33" s="49"/>
      <c r="B33" s="49"/>
      <c r="C33" s="63"/>
      <c r="D33" s="64" t="s">
        <v>7</v>
      </c>
      <c r="E33" s="64" t="s">
        <v>8</v>
      </c>
      <c r="F33" s="64" t="s">
        <v>8</v>
      </c>
      <c r="G33" s="64" t="s">
        <v>8</v>
      </c>
      <c r="H33" s="49"/>
      <c r="I33" s="49"/>
      <c r="J33" s="49"/>
      <c r="K33" s="49"/>
    </row>
    <row r="34" spans="1:11" ht="14.1" customHeight="1">
      <c r="A34" s="49"/>
      <c r="B34" s="49"/>
      <c r="C34" s="65" t="s">
        <v>381</v>
      </c>
      <c r="D34" s="66">
        <v>253000000</v>
      </c>
      <c r="E34" s="66">
        <v>319000000</v>
      </c>
      <c r="F34" s="66">
        <v>319000000</v>
      </c>
      <c r="G34" s="66">
        <v>319000000</v>
      </c>
      <c r="H34" s="49"/>
      <c r="I34" s="49"/>
      <c r="J34" s="49"/>
      <c r="K34" s="49"/>
    </row>
    <row r="35" spans="1:11" ht="14.1" customHeight="1">
      <c r="A35" s="49"/>
      <c r="B35" s="49"/>
      <c r="C35" s="65" t="s">
        <v>370</v>
      </c>
      <c r="D35" s="66">
        <v>253000000</v>
      </c>
      <c r="E35" s="66">
        <v>319000000</v>
      </c>
      <c r="F35" s="66">
        <v>319000000</v>
      </c>
      <c r="G35" s="66">
        <v>319000000</v>
      </c>
      <c r="H35" s="49"/>
      <c r="I35" s="49"/>
      <c r="J35" s="49"/>
      <c r="K35" s="49"/>
    </row>
    <row r="36" spans="1:11" ht="14.1" customHeight="1">
      <c r="A36" s="49"/>
      <c r="B36" s="49"/>
      <c r="C36" s="65" t="s">
        <v>374</v>
      </c>
      <c r="D36" s="66">
        <v>0</v>
      </c>
      <c r="E36" s="66">
        <v>0</v>
      </c>
      <c r="F36" s="66">
        <v>0</v>
      </c>
      <c r="G36" s="66">
        <v>0</v>
      </c>
      <c r="H36" s="49"/>
      <c r="I36" s="49"/>
      <c r="J36" s="49"/>
      <c r="K36" s="49"/>
    </row>
    <row r="37" spans="1:11" ht="14.1" customHeight="1">
      <c r="A37" s="49"/>
      <c r="B37" s="49"/>
      <c r="C37" s="65" t="s">
        <v>380</v>
      </c>
      <c r="D37" s="66">
        <v>42000000</v>
      </c>
      <c r="E37" s="66">
        <v>42000000</v>
      </c>
      <c r="F37" s="66">
        <v>42000000</v>
      </c>
      <c r="G37" s="66">
        <v>42000000</v>
      </c>
      <c r="H37" s="49"/>
      <c r="I37" s="49"/>
      <c r="J37" s="49"/>
      <c r="K37" s="49"/>
    </row>
    <row r="38" spans="1:11" ht="14.1" customHeight="1">
      <c r="A38" s="49"/>
      <c r="B38" s="49"/>
      <c r="C38" s="65" t="s">
        <v>370</v>
      </c>
      <c r="D38" s="66">
        <v>42000000</v>
      </c>
      <c r="E38" s="66">
        <v>42000000</v>
      </c>
      <c r="F38" s="66">
        <v>42000000</v>
      </c>
      <c r="G38" s="66">
        <v>42000000</v>
      </c>
      <c r="H38" s="49"/>
      <c r="I38" s="49"/>
      <c r="J38" s="49"/>
      <c r="K38" s="49"/>
    </row>
    <row r="39" spans="1:11" ht="14.1" customHeight="1">
      <c r="A39" s="49"/>
      <c r="B39" s="49"/>
      <c r="C39" s="65" t="s">
        <v>374</v>
      </c>
      <c r="D39" s="66">
        <v>0</v>
      </c>
      <c r="E39" s="66">
        <v>0</v>
      </c>
      <c r="F39" s="66">
        <v>0</v>
      </c>
      <c r="G39" s="66">
        <v>0</v>
      </c>
      <c r="H39" s="49"/>
      <c r="I39" s="49"/>
      <c r="J39" s="49"/>
      <c r="K39" s="49"/>
    </row>
    <row r="40" spans="1:11" ht="14.1" customHeight="1">
      <c r="A40" s="49"/>
      <c r="B40" s="49"/>
      <c r="C40" s="65" t="s">
        <v>379</v>
      </c>
      <c r="D40" s="66">
        <v>52850000</v>
      </c>
      <c r="E40" s="66">
        <v>103810000</v>
      </c>
      <c r="F40" s="66">
        <v>38000000</v>
      </c>
      <c r="G40" s="66">
        <v>58000000</v>
      </c>
      <c r="H40" s="49"/>
      <c r="I40" s="49"/>
      <c r="J40" s="49"/>
      <c r="K40" s="49"/>
    </row>
    <row r="41" spans="1:11" ht="14.1" customHeight="1">
      <c r="A41" s="49"/>
      <c r="B41" s="49"/>
      <c r="C41" s="65" t="s">
        <v>370</v>
      </c>
      <c r="D41" s="66">
        <v>52850000</v>
      </c>
      <c r="E41" s="66">
        <v>103810000</v>
      </c>
      <c r="F41" s="66">
        <v>38000000</v>
      </c>
      <c r="G41" s="66">
        <v>58000000</v>
      </c>
      <c r="H41" s="49"/>
      <c r="I41" s="49"/>
      <c r="J41" s="49"/>
      <c r="K41" s="49"/>
    </row>
    <row r="42" spans="1:11" ht="14.1" customHeight="1">
      <c r="A42" s="49"/>
      <c r="B42" s="49"/>
      <c r="C42" s="65" t="s">
        <v>374</v>
      </c>
      <c r="D42" s="66">
        <v>0</v>
      </c>
      <c r="E42" s="66">
        <v>0</v>
      </c>
      <c r="F42" s="66">
        <v>0</v>
      </c>
      <c r="G42" s="66">
        <v>0</v>
      </c>
      <c r="H42" s="49"/>
      <c r="I42" s="49"/>
      <c r="J42" s="49"/>
      <c r="K42" s="49"/>
    </row>
    <row r="43" spans="1:11" ht="14.1" customHeight="1">
      <c r="A43" s="49"/>
      <c r="B43" s="49"/>
      <c r="C43" s="65" t="s">
        <v>378</v>
      </c>
      <c r="D43" s="66">
        <v>0</v>
      </c>
      <c r="E43" s="66">
        <v>0</v>
      </c>
      <c r="F43" s="66">
        <v>0</v>
      </c>
      <c r="G43" s="66">
        <v>0</v>
      </c>
      <c r="H43" s="49"/>
      <c r="I43" s="49"/>
      <c r="J43" s="49"/>
      <c r="K43" s="49"/>
    </row>
    <row r="44" spans="1:11" ht="14.1" customHeight="1">
      <c r="A44" s="49"/>
      <c r="B44" s="49"/>
      <c r="C44" s="65" t="s">
        <v>370</v>
      </c>
      <c r="D44" s="66">
        <v>0</v>
      </c>
      <c r="E44" s="66">
        <v>0</v>
      </c>
      <c r="F44" s="66">
        <v>0</v>
      </c>
      <c r="G44" s="66">
        <v>0</v>
      </c>
      <c r="H44" s="49"/>
      <c r="I44" s="49"/>
      <c r="J44" s="49"/>
      <c r="K44" s="49"/>
    </row>
    <row r="45" spans="1:11" ht="14.1" customHeight="1">
      <c r="A45" s="49"/>
      <c r="B45" s="49"/>
      <c r="C45" s="65" t="s">
        <v>374</v>
      </c>
      <c r="D45" s="66">
        <v>0</v>
      </c>
      <c r="E45" s="66">
        <v>0</v>
      </c>
      <c r="F45" s="66">
        <v>0</v>
      </c>
      <c r="G45" s="66">
        <v>0</v>
      </c>
      <c r="H45" s="49"/>
      <c r="I45" s="49"/>
      <c r="J45" s="49"/>
      <c r="K45" s="49"/>
    </row>
    <row r="46" spans="1:11" ht="14.1" customHeight="1">
      <c r="A46" s="49"/>
      <c r="B46" s="49"/>
      <c r="C46" s="65" t="s">
        <v>383</v>
      </c>
      <c r="D46" s="66">
        <v>0</v>
      </c>
      <c r="E46" s="66">
        <v>0</v>
      </c>
      <c r="F46" s="66">
        <v>0</v>
      </c>
      <c r="G46" s="66">
        <v>0</v>
      </c>
      <c r="H46" s="49"/>
      <c r="I46" s="49"/>
      <c r="J46" s="49"/>
      <c r="K46" s="49"/>
    </row>
    <row r="47" spans="1:11" ht="14.1" customHeight="1">
      <c r="A47" s="49"/>
      <c r="B47" s="49"/>
      <c r="C47" s="65" t="s">
        <v>370</v>
      </c>
      <c r="D47" s="66">
        <v>0</v>
      </c>
      <c r="E47" s="66">
        <v>0</v>
      </c>
      <c r="F47" s="66">
        <v>0</v>
      </c>
      <c r="G47" s="66">
        <v>0</v>
      </c>
      <c r="H47" s="49"/>
      <c r="I47" s="49"/>
      <c r="J47" s="49"/>
      <c r="K47" s="49"/>
    </row>
    <row r="48" spans="1:11" ht="14.1" customHeight="1">
      <c r="A48" s="49"/>
      <c r="B48" s="49"/>
      <c r="C48" s="65" t="s">
        <v>374</v>
      </c>
      <c r="D48" s="66">
        <v>0</v>
      </c>
      <c r="E48" s="66">
        <v>0</v>
      </c>
      <c r="F48" s="66">
        <v>0</v>
      </c>
      <c r="G48" s="66">
        <v>0</v>
      </c>
      <c r="H48" s="49"/>
      <c r="I48" s="49"/>
      <c r="J48" s="49"/>
      <c r="K48" s="49"/>
    </row>
    <row r="49" spans="1:11" ht="14.1" customHeight="1">
      <c r="A49" s="49"/>
      <c r="B49" s="49"/>
      <c r="C49" s="65" t="s">
        <v>376</v>
      </c>
      <c r="D49" s="66">
        <v>150000</v>
      </c>
      <c r="E49" s="66">
        <v>150000</v>
      </c>
      <c r="F49" s="66">
        <v>0</v>
      </c>
      <c r="G49" s="66">
        <v>0</v>
      </c>
      <c r="H49" s="49"/>
      <c r="I49" s="49"/>
      <c r="J49" s="49"/>
      <c r="K49" s="49"/>
    </row>
    <row r="50" spans="1:11" ht="14.1" customHeight="1">
      <c r="A50" s="49"/>
      <c r="B50" s="49"/>
      <c r="C50" s="65" t="s">
        <v>370</v>
      </c>
      <c r="D50" s="66">
        <v>150000</v>
      </c>
      <c r="E50" s="66">
        <v>150000</v>
      </c>
      <c r="F50" s="66">
        <v>0</v>
      </c>
      <c r="G50" s="66">
        <v>0</v>
      </c>
      <c r="H50" s="49"/>
      <c r="I50" s="49"/>
      <c r="J50" s="49"/>
      <c r="K50" s="49"/>
    </row>
    <row r="51" spans="1:11" ht="14.1" customHeight="1">
      <c r="A51" s="49"/>
      <c r="B51" s="49"/>
      <c r="C51" s="65" t="s">
        <v>374</v>
      </c>
      <c r="D51" s="66">
        <v>0</v>
      </c>
      <c r="E51" s="66">
        <v>0</v>
      </c>
      <c r="F51" s="66">
        <v>0</v>
      </c>
      <c r="G51" s="66">
        <v>0</v>
      </c>
      <c r="H51" s="49"/>
      <c r="I51" s="49"/>
      <c r="J51" s="49"/>
      <c r="K51" s="49"/>
    </row>
    <row r="52" spans="1:11" ht="14.1" customHeight="1">
      <c r="A52" s="49"/>
      <c r="B52" s="49"/>
      <c r="C52" s="65" t="s">
        <v>375</v>
      </c>
      <c r="D52" s="66">
        <v>1847484</v>
      </c>
      <c r="E52" s="66">
        <v>0</v>
      </c>
      <c r="F52" s="66">
        <v>0</v>
      </c>
      <c r="G52" s="66">
        <v>0</v>
      </c>
      <c r="H52" s="49"/>
      <c r="I52" s="49"/>
      <c r="J52" s="49"/>
      <c r="K52" s="49"/>
    </row>
    <row r="53" spans="1:11" ht="14.1" customHeight="1">
      <c r="A53" s="49"/>
      <c r="B53" s="49"/>
      <c r="C53" s="65" t="s">
        <v>370</v>
      </c>
      <c r="D53" s="66">
        <v>1847484</v>
      </c>
      <c r="E53" s="66">
        <v>0</v>
      </c>
      <c r="F53" s="66">
        <v>0</v>
      </c>
      <c r="G53" s="66">
        <v>0</v>
      </c>
      <c r="H53" s="49"/>
      <c r="I53" s="49"/>
      <c r="J53" s="49"/>
      <c r="K53" s="49"/>
    </row>
    <row r="54" spans="1:11" ht="14.1" customHeight="1">
      <c r="A54" s="49"/>
      <c r="B54" s="49"/>
      <c r="C54" s="65" t="s">
        <v>374</v>
      </c>
      <c r="D54" s="66">
        <v>0</v>
      </c>
      <c r="E54" s="66">
        <v>0</v>
      </c>
      <c r="F54" s="66">
        <v>0</v>
      </c>
      <c r="G54" s="66">
        <v>0</v>
      </c>
      <c r="H54" s="49"/>
      <c r="I54" s="49"/>
      <c r="J54" s="49"/>
      <c r="K54" s="49"/>
    </row>
    <row r="55" spans="1:11" ht="14.1" customHeight="1">
      <c r="A55" s="49"/>
      <c r="B55" s="49"/>
      <c r="C55" s="65" t="s">
        <v>373</v>
      </c>
      <c r="D55" s="66">
        <v>0</v>
      </c>
      <c r="E55" s="66">
        <v>0</v>
      </c>
      <c r="F55" s="66">
        <v>0</v>
      </c>
      <c r="G55" s="66">
        <v>0</v>
      </c>
      <c r="H55" s="49"/>
      <c r="I55" s="49"/>
      <c r="J55" s="49"/>
      <c r="K55" s="49"/>
    </row>
    <row r="56" spans="1:11" ht="14.1" customHeight="1">
      <c r="A56" s="49"/>
      <c r="B56" s="49"/>
      <c r="C56" s="65" t="s">
        <v>370</v>
      </c>
      <c r="D56" s="66">
        <v>0</v>
      </c>
      <c r="E56" s="66">
        <v>0</v>
      </c>
      <c r="F56" s="66">
        <v>0</v>
      </c>
      <c r="G56" s="66">
        <v>0</v>
      </c>
      <c r="H56" s="49"/>
      <c r="I56" s="49"/>
      <c r="J56" s="49"/>
      <c r="K56" s="49"/>
    </row>
    <row r="57" spans="1:11" ht="14.1" customHeight="1">
      <c r="A57" s="49"/>
      <c r="B57" s="49"/>
      <c r="C57" s="65" t="s">
        <v>369</v>
      </c>
      <c r="D57" s="66">
        <v>0</v>
      </c>
      <c r="E57" s="66">
        <v>0</v>
      </c>
      <c r="F57" s="66">
        <v>0</v>
      </c>
      <c r="G57" s="66">
        <v>0</v>
      </c>
      <c r="H57" s="49"/>
      <c r="I57" s="49"/>
      <c r="J57" s="49"/>
      <c r="K57" s="49"/>
    </row>
    <row r="58" spans="1:11" ht="14.1" customHeight="1">
      <c r="A58" s="49"/>
      <c r="B58" s="49"/>
      <c r="C58" s="65" t="s">
        <v>368</v>
      </c>
      <c r="D58" s="66">
        <v>0</v>
      </c>
      <c r="E58" s="66">
        <v>0</v>
      </c>
      <c r="F58" s="66">
        <v>0</v>
      </c>
      <c r="G58" s="66">
        <v>0</v>
      </c>
      <c r="H58" s="49"/>
      <c r="I58" s="49"/>
      <c r="J58" s="49"/>
      <c r="K58" s="49"/>
    </row>
    <row r="59" spans="1:11" ht="14.1" customHeight="1">
      <c r="A59" s="49"/>
      <c r="B59" s="49"/>
      <c r="C59" s="65" t="s">
        <v>367</v>
      </c>
      <c r="D59" s="66">
        <v>0</v>
      </c>
      <c r="E59" s="66">
        <v>0</v>
      </c>
      <c r="F59" s="66">
        <v>0</v>
      </c>
      <c r="G59" s="66">
        <v>0</v>
      </c>
      <c r="H59" s="49"/>
      <c r="I59" s="49"/>
      <c r="J59" s="49"/>
      <c r="K59" s="49"/>
    </row>
    <row r="60" spans="1:11" ht="14.1" customHeight="1">
      <c r="A60" s="49"/>
      <c r="B60" s="49"/>
      <c r="C60" s="65" t="s">
        <v>366</v>
      </c>
      <c r="D60" s="66">
        <v>0</v>
      </c>
      <c r="E60" s="66">
        <v>0</v>
      </c>
      <c r="F60" s="66">
        <v>0</v>
      </c>
      <c r="G60" s="66">
        <v>0</v>
      </c>
      <c r="H60" s="49"/>
      <c r="I60" s="49"/>
      <c r="J60" s="49"/>
      <c r="K60" s="49"/>
    </row>
    <row r="61" spans="1:11" ht="14.1" customHeight="1">
      <c r="A61" s="49"/>
      <c r="B61" s="49"/>
      <c r="C61" s="65" t="s">
        <v>372</v>
      </c>
      <c r="D61" s="66">
        <v>0</v>
      </c>
      <c r="E61" s="66">
        <v>0</v>
      </c>
      <c r="F61" s="66">
        <v>0</v>
      </c>
      <c r="G61" s="66">
        <v>0</v>
      </c>
      <c r="H61" s="49"/>
      <c r="I61" s="49"/>
      <c r="J61" s="49"/>
      <c r="K61" s="49"/>
    </row>
    <row r="62" spans="1:11" ht="14.1" customHeight="1">
      <c r="A62" s="49"/>
      <c r="B62" s="49"/>
      <c r="C62" s="65" t="s">
        <v>370</v>
      </c>
      <c r="D62" s="66">
        <v>0</v>
      </c>
      <c r="E62" s="66">
        <v>0</v>
      </c>
      <c r="F62" s="66">
        <v>0</v>
      </c>
      <c r="G62" s="66">
        <v>0</v>
      </c>
      <c r="H62" s="49"/>
      <c r="I62" s="49"/>
      <c r="J62" s="49"/>
      <c r="K62" s="49"/>
    </row>
    <row r="63" spans="1:11" ht="14.1" customHeight="1">
      <c r="A63" s="49"/>
      <c r="B63" s="49"/>
      <c r="C63" s="65" t="s">
        <v>369</v>
      </c>
      <c r="D63" s="66">
        <v>0</v>
      </c>
      <c r="E63" s="66">
        <v>0</v>
      </c>
      <c r="F63" s="66">
        <v>0</v>
      </c>
      <c r="G63" s="66">
        <v>0</v>
      </c>
      <c r="H63" s="49"/>
      <c r="I63" s="49"/>
      <c r="J63" s="49"/>
      <c r="K63" s="49"/>
    </row>
    <row r="64" spans="1:11" ht="14.1" customHeight="1">
      <c r="A64" s="49"/>
      <c r="B64" s="49"/>
      <c r="C64" s="65" t="s">
        <v>368</v>
      </c>
      <c r="D64" s="66">
        <v>0</v>
      </c>
      <c r="E64" s="66">
        <v>0</v>
      </c>
      <c r="F64" s="66">
        <v>0</v>
      </c>
      <c r="G64" s="66">
        <v>0</v>
      </c>
      <c r="H64" s="49"/>
      <c r="I64" s="49"/>
      <c r="J64" s="49"/>
      <c r="K64" s="49"/>
    </row>
    <row r="65" spans="1:11" ht="14.1" customHeight="1">
      <c r="A65" s="49"/>
      <c r="B65" s="49"/>
      <c r="C65" s="65" t="s">
        <v>367</v>
      </c>
      <c r="D65" s="66">
        <v>0</v>
      </c>
      <c r="E65" s="66">
        <v>0</v>
      </c>
      <c r="F65" s="66">
        <v>0</v>
      </c>
      <c r="G65" s="66">
        <v>0</v>
      </c>
      <c r="H65" s="49"/>
      <c r="I65" s="49"/>
      <c r="J65" s="49"/>
      <c r="K65" s="49"/>
    </row>
    <row r="66" spans="1:11" ht="14.1" customHeight="1">
      <c r="A66" s="49"/>
      <c r="B66" s="49"/>
      <c r="C66" s="65" t="s">
        <v>366</v>
      </c>
      <c r="D66" s="66">
        <v>0</v>
      </c>
      <c r="E66" s="66">
        <v>0</v>
      </c>
      <c r="F66" s="66">
        <v>0</v>
      </c>
      <c r="G66" s="66">
        <v>0</v>
      </c>
      <c r="H66" s="49"/>
      <c r="I66" s="49"/>
      <c r="J66" s="49"/>
      <c r="K66" s="49"/>
    </row>
    <row r="67" spans="1:11" ht="14.1" customHeight="1">
      <c r="A67" s="49"/>
      <c r="B67" s="49"/>
      <c r="C67" s="65" t="s">
        <v>371</v>
      </c>
      <c r="D67" s="66">
        <v>0</v>
      </c>
      <c r="E67" s="66">
        <v>0</v>
      </c>
      <c r="F67" s="66">
        <v>0</v>
      </c>
      <c r="G67" s="66">
        <v>0</v>
      </c>
      <c r="H67" s="49"/>
      <c r="I67" s="49"/>
      <c r="J67" s="49"/>
      <c r="K67" s="49"/>
    </row>
    <row r="68" spans="1:11" ht="14.1" customHeight="1">
      <c r="A68" s="49"/>
      <c r="B68" s="49"/>
      <c r="C68" s="65" t="s">
        <v>370</v>
      </c>
      <c r="D68" s="66">
        <v>0</v>
      </c>
      <c r="E68" s="66">
        <v>0</v>
      </c>
      <c r="F68" s="66">
        <v>0</v>
      </c>
      <c r="G68" s="66">
        <v>0</v>
      </c>
      <c r="H68" s="49"/>
      <c r="I68" s="49"/>
      <c r="J68" s="49"/>
      <c r="K68" s="49"/>
    </row>
    <row r="69" spans="1:11" ht="14.1" customHeight="1">
      <c r="A69" s="49"/>
      <c r="B69" s="49"/>
      <c r="C69" s="65" t="s">
        <v>369</v>
      </c>
      <c r="D69" s="66">
        <v>0</v>
      </c>
      <c r="E69" s="66">
        <v>0</v>
      </c>
      <c r="F69" s="66">
        <v>0</v>
      </c>
      <c r="G69" s="66">
        <v>0</v>
      </c>
      <c r="H69" s="49"/>
      <c r="I69" s="49"/>
      <c r="J69" s="49"/>
      <c r="K69" s="49"/>
    </row>
    <row r="70" spans="1:11" ht="14.1" customHeight="1">
      <c r="A70" s="49"/>
      <c r="B70" s="49"/>
      <c r="C70" s="65" t="s">
        <v>368</v>
      </c>
      <c r="D70" s="66">
        <v>0</v>
      </c>
      <c r="E70" s="66">
        <v>0</v>
      </c>
      <c r="F70" s="66">
        <v>0</v>
      </c>
      <c r="G70" s="66">
        <v>0</v>
      </c>
      <c r="H70" s="49"/>
      <c r="I70" s="49"/>
      <c r="J70" s="49"/>
      <c r="K70" s="49"/>
    </row>
    <row r="71" spans="1:11" ht="14.1" customHeight="1">
      <c r="A71" s="49"/>
      <c r="B71" s="49"/>
      <c r="C71" s="65" t="s">
        <v>367</v>
      </c>
      <c r="D71" s="66">
        <v>0</v>
      </c>
      <c r="E71" s="66">
        <v>0</v>
      </c>
      <c r="F71" s="66">
        <v>0</v>
      </c>
      <c r="G71" s="66">
        <v>0</v>
      </c>
      <c r="H71" s="49"/>
      <c r="I71" s="49"/>
      <c r="J71" s="49"/>
      <c r="K71" s="49"/>
    </row>
    <row r="72" spans="1:11" ht="14.1" customHeight="1">
      <c r="A72" s="49"/>
      <c r="B72" s="49"/>
      <c r="C72" s="65" t="s">
        <v>366</v>
      </c>
      <c r="D72" s="66">
        <v>0</v>
      </c>
      <c r="E72" s="66">
        <v>0</v>
      </c>
      <c r="F72" s="66">
        <v>0</v>
      </c>
      <c r="G72" s="66">
        <v>0</v>
      </c>
      <c r="H72" s="49"/>
      <c r="I72" s="49"/>
      <c r="J72" s="49"/>
      <c r="K72" s="49"/>
    </row>
    <row r="73" spans="1:11" ht="14.1" customHeight="1">
      <c r="A73" s="49"/>
      <c r="B73" s="49"/>
      <c r="C73" s="65" t="s">
        <v>365</v>
      </c>
      <c r="D73" s="66">
        <v>0</v>
      </c>
      <c r="E73" s="66">
        <v>0</v>
      </c>
      <c r="F73" s="66">
        <v>0</v>
      </c>
      <c r="G73" s="66">
        <v>0</v>
      </c>
      <c r="H73" s="49"/>
      <c r="I73" s="49"/>
      <c r="J73" s="49"/>
      <c r="K73" s="49"/>
    </row>
    <row r="74" spans="1:11" ht="14.1" customHeight="1">
      <c r="A74" s="49"/>
      <c r="B74" s="49"/>
      <c r="C74" s="65" t="s">
        <v>364</v>
      </c>
      <c r="D74" s="66">
        <v>0</v>
      </c>
      <c r="E74" s="66">
        <v>0</v>
      </c>
      <c r="F74" s="66">
        <v>0</v>
      </c>
      <c r="G74" s="66">
        <v>0</v>
      </c>
      <c r="H74" s="49"/>
      <c r="I74" s="49"/>
      <c r="J74" s="49"/>
      <c r="K74" s="49"/>
    </row>
    <row r="75" spans="1:11" ht="14.1" customHeight="1">
      <c r="A75" s="49"/>
      <c r="B75" s="49"/>
      <c r="C75" s="67" t="s">
        <v>147</v>
      </c>
      <c r="D75" s="66">
        <v>349847484</v>
      </c>
      <c r="E75" s="66">
        <v>464960000</v>
      </c>
      <c r="F75" s="66">
        <v>399000000</v>
      </c>
      <c r="G75" s="66">
        <v>419000000</v>
      </c>
      <c r="H75" s="49"/>
      <c r="I75" s="49"/>
      <c r="J75" s="49"/>
      <c r="K75" s="49"/>
    </row>
    <row r="76" spans="1:11" ht="14.1" customHeight="1">
      <c r="A76" s="49"/>
      <c r="B76" s="49"/>
      <c r="C76" s="1246" t="s">
        <v>44</v>
      </c>
      <c r="D76" s="1247"/>
      <c r="E76" s="1247"/>
      <c r="F76" s="1247"/>
      <c r="G76" s="1247"/>
      <c r="H76" s="49"/>
      <c r="I76" s="49"/>
      <c r="J76" s="49"/>
      <c r="K76" s="49"/>
    </row>
    <row r="77" spans="1:11" ht="14.1" customHeight="1">
      <c r="A77" s="49"/>
      <c r="B77" s="49"/>
      <c r="C77" s="141" t="s">
        <v>2369</v>
      </c>
      <c r="D77" s="1246" t="s">
        <v>2370</v>
      </c>
      <c r="E77" s="1247"/>
      <c r="F77" s="1247"/>
      <c r="G77" s="1247"/>
      <c r="H77" s="49"/>
      <c r="I77" s="49"/>
      <c r="J77" s="49"/>
      <c r="K77" s="49"/>
    </row>
    <row r="78" spans="1:11" ht="18" customHeight="1">
      <c r="A78" s="49"/>
      <c r="B78" s="49"/>
      <c r="C78" s="59" t="s">
        <v>393</v>
      </c>
      <c r="D78" s="1258" t="s">
        <v>2371</v>
      </c>
      <c r="E78" s="1259"/>
      <c r="F78" s="1259"/>
      <c r="G78" s="1259"/>
      <c r="H78" s="49"/>
      <c r="I78" s="49"/>
      <c r="J78" s="49"/>
      <c r="K78" s="49"/>
    </row>
    <row r="79" spans="1:11" ht="18" customHeight="1">
      <c r="A79" s="49"/>
      <c r="B79" s="49"/>
      <c r="C79" s="60" t="s">
        <v>392</v>
      </c>
      <c r="D79" s="1254" t="s">
        <v>2372</v>
      </c>
      <c r="E79" s="1255"/>
      <c r="F79" s="1255"/>
      <c r="G79" s="1255"/>
      <c r="H79" s="49"/>
      <c r="I79" s="49"/>
      <c r="J79" s="49"/>
      <c r="K79" s="49"/>
    </row>
    <row r="80" spans="1:11" ht="18" customHeight="1">
      <c r="A80" s="49"/>
      <c r="B80" s="49"/>
      <c r="C80" s="60" t="s">
        <v>15</v>
      </c>
      <c r="D80" s="1254" t="s">
        <v>46</v>
      </c>
      <c r="E80" s="1255"/>
      <c r="F80" s="1255"/>
      <c r="G80" s="1255"/>
      <c r="H80" s="49"/>
      <c r="I80" s="49"/>
      <c r="J80" s="49"/>
      <c r="K80" s="49"/>
    </row>
    <row r="81" spans="1:11" ht="15" customHeight="1">
      <c r="A81" s="49"/>
      <c r="B81" s="49"/>
      <c r="C81" s="61"/>
      <c r="D81" s="62">
        <v>2021</v>
      </c>
      <c r="E81" s="62">
        <v>2022</v>
      </c>
      <c r="F81" s="62">
        <v>2023</v>
      </c>
      <c r="G81" s="62">
        <v>2024</v>
      </c>
      <c r="H81" s="49"/>
      <c r="I81" s="49"/>
      <c r="J81" s="49"/>
      <c r="K81" s="49"/>
    </row>
    <row r="82" spans="1:11" ht="15" customHeight="1">
      <c r="A82" s="49"/>
      <c r="B82" s="49"/>
      <c r="C82" s="63"/>
      <c r="D82" s="64" t="s">
        <v>7</v>
      </c>
      <c r="E82" s="64" t="s">
        <v>8</v>
      </c>
      <c r="F82" s="64" t="s">
        <v>8</v>
      </c>
      <c r="G82" s="64" t="s">
        <v>8</v>
      </c>
      <c r="H82" s="49"/>
      <c r="I82" s="49"/>
      <c r="J82" s="49"/>
      <c r="K82" s="49"/>
    </row>
    <row r="83" spans="1:11" ht="14.1" customHeight="1">
      <c r="A83" s="49"/>
      <c r="B83" s="49"/>
      <c r="C83" s="53" t="s">
        <v>16</v>
      </c>
      <c r="D83" s="57" t="s">
        <v>385</v>
      </c>
      <c r="E83" s="57" t="s">
        <v>411</v>
      </c>
      <c r="F83" s="57" t="s">
        <v>385</v>
      </c>
      <c r="G83" s="57" t="s">
        <v>385</v>
      </c>
      <c r="H83" s="49"/>
      <c r="I83" s="49"/>
      <c r="J83" s="49"/>
      <c r="K83" s="49"/>
    </row>
    <row r="84" spans="1:11" ht="14.1" customHeight="1">
      <c r="A84" s="49"/>
      <c r="B84" s="49"/>
      <c r="C84" s="53" t="s">
        <v>506</v>
      </c>
      <c r="D84" s="57" t="s">
        <v>1009</v>
      </c>
      <c r="E84" s="57" t="s">
        <v>1043</v>
      </c>
      <c r="F84" s="57" t="s">
        <v>385</v>
      </c>
      <c r="G84" s="57" t="s">
        <v>385</v>
      </c>
      <c r="H84" s="49"/>
      <c r="I84" s="49"/>
      <c r="J84" s="49"/>
      <c r="K84" s="49"/>
    </row>
    <row r="85" spans="1:11" ht="14.1" customHeight="1">
      <c r="A85" s="49"/>
      <c r="B85" s="49"/>
      <c r="C85" s="53" t="s">
        <v>504</v>
      </c>
      <c r="D85" s="57" t="s">
        <v>385</v>
      </c>
      <c r="E85" s="57" t="s">
        <v>1043</v>
      </c>
      <c r="F85" s="57" t="s">
        <v>385</v>
      </c>
      <c r="G85" s="57" t="s">
        <v>385</v>
      </c>
      <c r="H85" s="49"/>
      <c r="I85" s="49"/>
      <c r="J85" s="49"/>
      <c r="K85" s="49"/>
    </row>
    <row r="86" spans="1:11" ht="14.1" customHeight="1">
      <c r="A86" s="49"/>
      <c r="B86" s="49"/>
      <c r="C86" s="53" t="s">
        <v>388</v>
      </c>
      <c r="D86" s="57" t="s">
        <v>361</v>
      </c>
      <c r="E86" s="57" t="s">
        <v>361</v>
      </c>
      <c r="F86" s="57" t="s">
        <v>430</v>
      </c>
      <c r="G86" s="57" t="s">
        <v>361</v>
      </c>
      <c r="H86" s="49"/>
      <c r="I86" s="49"/>
      <c r="J86" s="49"/>
      <c r="K86" s="49"/>
    </row>
    <row r="87" spans="1:11" ht="14.1" customHeight="1">
      <c r="A87" s="49"/>
      <c r="B87" s="49"/>
      <c r="C87" s="53" t="s">
        <v>387</v>
      </c>
      <c r="D87" s="57" t="s">
        <v>361</v>
      </c>
      <c r="E87" s="57" t="s">
        <v>2373</v>
      </c>
      <c r="F87" s="57" t="s">
        <v>430</v>
      </c>
      <c r="G87" s="57" t="s">
        <v>361</v>
      </c>
      <c r="H87" s="49"/>
      <c r="I87" s="49"/>
      <c r="J87" s="49"/>
      <c r="K87" s="49"/>
    </row>
    <row r="88" spans="1:11" ht="14.1" customHeight="1">
      <c r="A88" s="49"/>
      <c r="B88" s="49"/>
      <c r="C88" s="53" t="s">
        <v>22</v>
      </c>
      <c r="D88" s="57" t="s">
        <v>361</v>
      </c>
      <c r="E88" s="57" t="s">
        <v>361</v>
      </c>
      <c r="F88" s="57" t="s">
        <v>430</v>
      </c>
      <c r="G88" s="57" t="s">
        <v>361</v>
      </c>
      <c r="H88" s="49"/>
      <c r="I88" s="49"/>
      <c r="J88" s="49"/>
      <c r="K88" s="49"/>
    </row>
    <row r="89" spans="1:11" ht="14.1" customHeight="1">
      <c r="A89" s="49"/>
      <c r="B89" s="49"/>
      <c r="C89" s="1256" t="s">
        <v>384</v>
      </c>
      <c r="D89" s="1257"/>
      <c r="E89" s="1257"/>
      <c r="F89" s="1257"/>
      <c r="G89" s="1257"/>
      <c r="H89" s="49"/>
      <c r="I89" s="49"/>
      <c r="J89" s="49"/>
      <c r="K89" s="49"/>
    </row>
    <row r="90" spans="1:11" ht="14.1" customHeight="1">
      <c r="A90" s="49"/>
      <c r="B90" s="49"/>
      <c r="C90" s="61"/>
      <c r="D90" s="62">
        <v>2021</v>
      </c>
      <c r="E90" s="62">
        <v>2022</v>
      </c>
      <c r="F90" s="62">
        <v>2023</v>
      </c>
      <c r="G90" s="62">
        <v>2024</v>
      </c>
      <c r="H90" s="49"/>
      <c r="I90" s="49"/>
      <c r="J90" s="49"/>
      <c r="K90" s="49"/>
    </row>
    <row r="91" spans="1:11" ht="14.1" customHeight="1">
      <c r="A91" s="49"/>
      <c r="B91" s="49"/>
      <c r="C91" s="63"/>
      <c r="D91" s="64" t="s">
        <v>7</v>
      </c>
      <c r="E91" s="64" t="s">
        <v>8</v>
      </c>
      <c r="F91" s="64" t="s">
        <v>8</v>
      </c>
      <c r="G91" s="64" t="s">
        <v>8</v>
      </c>
      <c r="H91" s="49"/>
      <c r="I91" s="49"/>
      <c r="J91" s="49"/>
      <c r="K91" s="49"/>
    </row>
    <row r="92" spans="1:11" ht="14.1" customHeight="1">
      <c r="A92" s="49"/>
      <c r="B92" s="49"/>
      <c r="C92" s="65" t="s">
        <v>381</v>
      </c>
      <c r="D92" s="66">
        <v>0</v>
      </c>
      <c r="E92" s="66">
        <v>0</v>
      </c>
      <c r="F92" s="66">
        <v>0</v>
      </c>
      <c r="G92" s="66">
        <v>0</v>
      </c>
      <c r="H92" s="49"/>
      <c r="I92" s="49"/>
      <c r="J92" s="49"/>
      <c r="K92" s="49"/>
    </row>
    <row r="93" spans="1:11" ht="14.1" customHeight="1">
      <c r="A93" s="49"/>
      <c r="B93" s="49"/>
      <c r="C93" s="65" t="s">
        <v>370</v>
      </c>
      <c r="D93" s="66">
        <v>0</v>
      </c>
      <c r="E93" s="66">
        <v>0</v>
      </c>
      <c r="F93" s="66">
        <v>0</v>
      </c>
      <c r="G93" s="66">
        <v>0</v>
      </c>
      <c r="H93" s="49"/>
      <c r="I93" s="49"/>
      <c r="J93" s="49"/>
      <c r="K93" s="49"/>
    </row>
    <row r="94" spans="1:11" ht="14.1" customHeight="1">
      <c r="A94" s="49"/>
      <c r="B94" s="49"/>
      <c r="C94" s="65" t="s">
        <v>374</v>
      </c>
      <c r="D94" s="66">
        <v>0</v>
      </c>
      <c r="E94" s="66">
        <v>0</v>
      </c>
      <c r="F94" s="66">
        <v>0</v>
      </c>
      <c r="G94" s="66">
        <v>0</v>
      </c>
      <c r="H94" s="49"/>
      <c r="I94" s="49"/>
      <c r="J94" s="49"/>
      <c r="K94" s="49"/>
    </row>
    <row r="95" spans="1:11" ht="14.1" customHeight="1">
      <c r="A95" s="49"/>
      <c r="B95" s="49"/>
      <c r="C95" s="65" t="s">
        <v>380</v>
      </c>
      <c r="D95" s="66">
        <v>0</v>
      </c>
      <c r="E95" s="66">
        <v>0</v>
      </c>
      <c r="F95" s="66">
        <v>0</v>
      </c>
      <c r="G95" s="66">
        <v>0</v>
      </c>
      <c r="H95" s="49"/>
      <c r="I95" s="49"/>
      <c r="J95" s="49"/>
      <c r="K95" s="49"/>
    </row>
    <row r="96" spans="1:11" ht="14.1" customHeight="1">
      <c r="A96" s="49"/>
      <c r="B96" s="49"/>
      <c r="C96" s="65" t="s">
        <v>370</v>
      </c>
      <c r="D96" s="66">
        <v>0</v>
      </c>
      <c r="E96" s="66">
        <v>0</v>
      </c>
      <c r="F96" s="66">
        <v>0</v>
      </c>
      <c r="G96" s="66">
        <v>0</v>
      </c>
      <c r="H96" s="49"/>
      <c r="I96" s="49"/>
      <c r="J96" s="49"/>
      <c r="K96" s="49"/>
    </row>
    <row r="97" spans="1:11" ht="14.1" customHeight="1">
      <c r="A97" s="49"/>
      <c r="B97" s="49"/>
      <c r="C97" s="65" t="s">
        <v>374</v>
      </c>
      <c r="D97" s="66">
        <v>0</v>
      </c>
      <c r="E97" s="66">
        <v>0</v>
      </c>
      <c r="F97" s="66">
        <v>0</v>
      </c>
      <c r="G97" s="66">
        <v>0</v>
      </c>
      <c r="H97" s="49"/>
      <c r="I97" s="49"/>
      <c r="J97" s="49"/>
      <c r="K97" s="49"/>
    </row>
    <row r="98" spans="1:11" ht="14.1" customHeight="1">
      <c r="A98" s="49"/>
      <c r="B98" s="49"/>
      <c r="C98" s="65" t="s">
        <v>379</v>
      </c>
      <c r="D98" s="66">
        <v>0</v>
      </c>
      <c r="E98" s="66">
        <v>0</v>
      </c>
      <c r="F98" s="66">
        <v>0</v>
      </c>
      <c r="G98" s="66">
        <v>0</v>
      </c>
      <c r="H98" s="49"/>
      <c r="I98" s="49"/>
      <c r="J98" s="49"/>
      <c r="K98" s="49"/>
    </row>
    <row r="99" spans="1:11" ht="14.1" customHeight="1">
      <c r="A99" s="49"/>
      <c r="B99" s="49"/>
      <c r="C99" s="65" t="s">
        <v>370</v>
      </c>
      <c r="D99" s="66">
        <v>0</v>
      </c>
      <c r="E99" s="66">
        <v>0</v>
      </c>
      <c r="F99" s="66">
        <v>0</v>
      </c>
      <c r="G99" s="66">
        <v>0</v>
      </c>
      <c r="H99" s="49"/>
      <c r="I99" s="49"/>
      <c r="J99" s="49"/>
      <c r="K99" s="49"/>
    </row>
    <row r="100" spans="1:11" ht="14.1" customHeight="1">
      <c r="A100" s="49"/>
      <c r="B100" s="49"/>
      <c r="C100" s="65" t="s">
        <v>374</v>
      </c>
      <c r="D100" s="66">
        <v>0</v>
      </c>
      <c r="E100" s="66">
        <v>0</v>
      </c>
      <c r="F100" s="66">
        <v>0</v>
      </c>
      <c r="G100" s="66">
        <v>0</v>
      </c>
      <c r="H100" s="49"/>
      <c r="I100" s="49"/>
      <c r="J100" s="49"/>
      <c r="K100" s="49"/>
    </row>
    <row r="101" spans="1:11" ht="14.1" customHeight="1">
      <c r="A101" s="49"/>
      <c r="B101" s="49"/>
      <c r="C101" s="65" t="s">
        <v>378</v>
      </c>
      <c r="D101" s="66">
        <v>0</v>
      </c>
      <c r="E101" s="66">
        <v>0</v>
      </c>
      <c r="F101" s="66">
        <v>0</v>
      </c>
      <c r="G101" s="66">
        <v>0</v>
      </c>
      <c r="H101" s="49"/>
      <c r="I101" s="49"/>
      <c r="J101" s="49"/>
      <c r="K101" s="49"/>
    </row>
    <row r="102" spans="1:11" ht="14.1" customHeight="1">
      <c r="A102" s="49"/>
      <c r="B102" s="49"/>
      <c r="C102" s="65" t="s">
        <v>370</v>
      </c>
      <c r="D102" s="66">
        <v>0</v>
      </c>
      <c r="E102" s="66">
        <v>0</v>
      </c>
      <c r="F102" s="66">
        <v>0</v>
      </c>
      <c r="G102" s="66">
        <v>0</v>
      </c>
      <c r="H102" s="49"/>
      <c r="I102" s="49"/>
      <c r="J102" s="49"/>
      <c r="K102" s="49"/>
    </row>
    <row r="103" spans="1:11" ht="14.1" customHeight="1">
      <c r="A103" s="49"/>
      <c r="B103" s="49"/>
      <c r="C103" s="65" t="s">
        <v>374</v>
      </c>
      <c r="D103" s="66">
        <v>0</v>
      </c>
      <c r="E103" s="66">
        <v>0</v>
      </c>
      <c r="F103" s="66">
        <v>0</v>
      </c>
      <c r="G103" s="66">
        <v>0</v>
      </c>
      <c r="H103" s="49"/>
      <c r="I103" s="49"/>
      <c r="J103" s="49"/>
      <c r="K103" s="49"/>
    </row>
    <row r="104" spans="1:11" ht="14.1" customHeight="1">
      <c r="A104" s="49"/>
      <c r="B104" s="49"/>
      <c r="C104" s="65" t="s">
        <v>383</v>
      </c>
      <c r="D104" s="66">
        <v>0</v>
      </c>
      <c r="E104" s="66">
        <v>0</v>
      </c>
      <c r="F104" s="66">
        <v>0</v>
      </c>
      <c r="G104" s="66">
        <v>0</v>
      </c>
      <c r="H104" s="49"/>
      <c r="I104" s="49"/>
      <c r="J104" s="49"/>
      <c r="K104" s="49"/>
    </row>
    <row r="105" spans="1:11" ht="14.1" customHeight="1">
      <c r="A105" s="49"/>
      <c r="B105" s="49"/>
      <c r="C105" s="65" t="s">
        <v>370</v>
      </c>
      <c r="D105" s="66">
        <v>0</v>
      </c>
      <c r="E105" s="66">
        <v>0</v>
      </c>
      <c r="F105" s="66">
        <v>0</v>
      </c>
      <c r="G105" s="66">
        <v>0</v>
      </c>
      <c r="H105" s="49"/>
      <c r="I105" s="49"/>
      <c r="J105" s="49"/>
      <c r="K105" s="49"/>
    </row>
    <row r="106" spans="1:11" ht="14.1" customHeight="1">
      <c r="A106" s="49"/>
      <c r="B106" s="49"/>
      <c r="C106" s="65" t="s">
        <v>374</v>
      </c>
      <c r="D106" s="66">
        <v>0</v>
      </c>
      <c r="E106" s="66">
        <v>0</v>
      </c>
      <c r="F106" s="66">
        <v>0</v>
      </c>
      <c r="G106" s="66">
        <v>0</v>
      </c>
      <c r="H106" s="49"/>
      <c r="I106" s="49"/>
      <c r="J106" s="49"/>
      <c r="K106" s="49"/>
    </row>
    <row r="107" spans="1:11" ht="14.1" customHeight="1">
      <c r="A107" s="49"/>
      <c r="B107" s="49"/>
      <c r="C107" s="65" t="s">
        <v>376</v>
      </c>
      <c r="D107" s="66">
        <v>0</v>
      </c>
      <c r="E107" s="66">
        <v>0</v>
      </c>
      <c r="F107" s="66">
        <v>0</v>
      </c>
      <c r="G107" s="66">
        <v>0</v>
      </c>
      <c r="H107" s="49"/>
      <c r="I107" s="49"/>
      <c r="J107" s="49"/>
      <c r="K107" s="49"/>
    </row>
    <row r="108" spans="1:11" ht="14.1" customHeight="1">
      <c r="A108" s="49"/>
      <c r="B108" s="49"/>
      <c r="C108" s="65" t="s">
        <v>370</v>
      </c>
      <c r="D108" s="66">
        <v>0</v>
      </c>
      <c r="E108" s="66">
        <v>0</v>
      </c>
      <c r="F108" s="66">
        <v>0</v>
      </c>
      <c r="G108" s="66">
        <v>0</v>
      </c>
      <c r="H108" s="49"/>
      <c r="I108" s="49"/>
      <c r="J108" s="49"/>
      <c r="K108" s="49"/>
    </row>
    <row r="109" spans="1:11" ht="14.1" customHeight="1">
      <c r="A109" s="49"/>
      <c r="B109" s="49"/>
      <c r="C109" s="65" t="s">
        <v>374</v>
      </c>
      <c r="D109" s="66">
        <v>0</v>
      </c>
      <c r="E109" s="66">
        <v>0</v>
      </c>
      <c r="F109" s="66">
        <v>0</v>
      </c>
      <c r="G109" s="66">
        <v>0</v>
      </c>
      <c r="H109" s="49"/>
      <c r="I109" s="49"/>
      <c r="J109" s="49"/>
      <c r="K109" s="49"/>
    </row>
    <row r="110" spans="1:11" ht="14.1" customHeight="1">
      <c r="A110" s="49"/>
      <c r="B110" s="49"/>
      <c r="C110" s="65" t="s">
        <v>375</v>
      </c>
      <c r="D110" s="66">
        <v>0</v>
      </c>
      <c r="E110" s="66">
        <v>0</v>
      </c>
      <c r="F110" s="66">
        <v>0</v>
      </c>
      <c r="G110" s="66">
        <v>0</v>
      </c>
      <c r="H110" s="49"/>
      <c r="I110" s="49"/>
      <c r="J110" s="49"/>
      <c r="K110" s="49"/>
    </row>
    <row r="111" spans="1:11" ht="14.1" customHeight="1">
      <c r="A111" s="49"/>
      <c r="B111" s="49"/>
      <c r="C111" s="65" t="s">
        <v>370</v>
      </c>
      <c r="D111" s="66">
        <v>0</v>
      </c>
      <c r="E111" s="66">
        <v>0</v>
      </c>
      <c r="F111" s="66">
        <v>0</v>
      </c>
      <c r="G111" s="66">
        <v>0</v>
      </c>
      <c r="H111" s="49"/>
      <c r="I111" s="49"/>
      <c r="J111" s="49"/>
      <c r="K111" s="49"/>
    </row>
    <row r="112" spans="1:11" ht="14.1" customHeight="1">
      <c r="A112" s="49"/>
      <c r="B112" s="49"/>
      <c r="C112" s="65" t="s">
        <v>374</v>
      </c>
      <c r="D112" s="66">
        <v>0</v>
      </c>
      <c r="E112" s="66">
        <v>0</v>
      </c>
      <c r="F112" s="66">
        <v>0</v>
      </c>
      <c r="G112" s="66">
        <v>0</v>
      </c>
      <c r="H112" s="49"/>
      <c r="I112" s="49"/>
      <c r="J112" s="49"/>
      <c r="K112" s="49"/>
    </row>
    <row r="113" spans="1:11" ht="14.1" customHeight="1">
      <c r="A113" s="49"/>
      <c r="B113" s="49"/>
      <c r="C113" s="65" t="s">
        <v>373</v>
      </c>
      <c r="D113" s="66">
        <v>0</v>
      </c>
      <c r="E113" s="66">
        <v>0</v>
      </c>
      <c r="F113" s="66">
        <v>0</v>
      </c>
      <c r="G113" s="66">
        <v>0</v>
      </c>
      <c r="H113" s="49"/>
      <c r="I113" s="49"/>
      <c r="J113" s="49"/>
      <c r="K113" s="49"/>
    </row>
    <row r="114" spans="1:11" ht="14.1" customHeight="1">
      <c r="A114" s="49"/>
      <c r="B114" s="49"/>
      <c r="C114" s="65" t="s">
        <v>370</v>
      </c>
      <c r="D114" s="66">
        <v>0</v>
      </c>
      <c r="E114" s="66">
        <v>0</v>
      </c>
      <c r="F114" s="66">
        <v>0</v>
      </c>
      <c r="G114" s="66">
        <v>0</v>
      </c>
      <c r="H114" s="49"/>
      <c r="I114" s="49"/>
      <c r="J114" s="49"/>
      <c r="K114" s="49"/>
    </row>
    <row r="115" spans="1:11" ht="14.1" customHeight="1">
      <c r="A115" s="49"/>
      <c r="B115" s="49"/>
      <c r="C115" s="65" t="s">
        <v>369</v>
      </c>
      <c r="D115" s="66">
        <v>0</v>
      </c>
      <c r="E115" s="66">
        <v>0</v>
      </c>
      <c r="F115" s="66">
        <v>0</v>
      </c>
      <c r="G115" s="66">
        <v>0</v>
      </c>
      <c r="H115" s="49"/>
      <c r="I115" s="49"/>
      <c r="J115" s="49"/>
      <c r="K115" s="49"/>
    </row>
    <row r="116" spans="1:11" ht="14.1" customHeight="1">
      <c r="A116" s="49"/>
      <c r="B116" s="49"/>
      <c r="C116" s="65" t="s">
        <v>368</v>
      </c>
      <c r="D116" s="66">
        <v>0</v>
      </c>
      <c r="E116" s="66">
        <v>0</v>
      </c>
      <c r="F116" s="66">
        <v>0</v>
      </c>
      <c r="G116" s="66">
        <v>0</v>
      </c>
      <c r="H116" s="49"/>
      <c r="I116" s="49"/>
      <c r="J116" s="49"/>
      <c r="K116" s="49"/>
    </row>
    <row r="117" spans="1:11" ht="14.1" customHeight="1">
      <c r="A117" s="49"/>
      <c r="B117" s="49"/>
      <c r="C117" s="65" t="s">
        <v>367</v>
      </c>
      <c r="D117" s="66">
        <v>0</v>
      </c>
      <c r="E117" s="66">
        <v>0</v>
      </c>
      <c r="F117" s="66">
        <v>0</v>
      </c>
      <c r="G117" s="66">
        <v>0</v>
      </c>
      <c r="H117" s="49"/>
      <c r="I117" s="49"/>
      <c r="J117" s="49"/>
      <c r="K117" s="49"/>
    </row>
    <row r="118" spans="1:11" ht="14.1" customHeight="1">
      <c r="A118" s="49"/>
      <c r="B118" s="49"/>
      <c r="C118" s="65" t="s">
        <v>366</v>
      </c>
      <c r="D118" s="66">
        <v>0</v>
      </c>
      <c r="E118" s="66">
        <v>0</v>
      </c>
      <c r="F118" s="66">
        <v>0</v>
      </c>
      <c r="G118" s="66">
        <v>0</v>
      </c>
      <c r="H118" s="49"/>
      <c r="I118" s="49"/>
      <c r="J118" s="49"/>
      <c r="K118" s="49"/>
    </row>
    <row r="119" spans="1:11" ht="14.1" customHeight="1">
      <c r="A119" s="49"/>
      <c r="B119" s="49"/>
      <c r="C119" s="65" t="s">
        <v>372</v>
      </c>
      <c r="D119" s="66">
        <v>3400000</v>
      </c>
      <c r="E119" s="66">
        <v>1600000</v>
      </c>
      <c r="F119" s="66">
        <v>0</v>
      </c>
      <c r="G119" s="66">
        <v>0</v>
      </c>
      <c r="H119" s="49"/>
      <c r="I119" s="49"/>
      <c r="J119" s="49"/>
      <c r="K119" s="49"/>
    </row>
    <row r="120" spans="1:11" ht="14.1" customHeight="1">
      <c r="A120" s="49"/>
      <c r="B120" s="49"/>
      <c r="C120" s="65" t="s">
        <v>370</v>
      </c>
      <c r="D120" s="66">
        <v>3400000</v>
      </c>
      <c r="E120" s="66">
        <v>1600000</v>
      </c>
      <c r="F120" s="66">
        <v>0</v>
      </c>
      <c r="G120" s="66">
        <v>0</v>
      </c>
      <c r="H120" s="49"/>
      <c r="I120" s="49"/>
      <c r="J120" s="49"/>
      <c r="K120" s="49"/>
    </row>
    <row r="121" spans="1:11" ht="14.1" customHeight="1">
      <c r="A121" s="49"/>
      <c r="B121" s="49"/>
      <c r="C121" s="65" t="s">
        <v>369</v>
      </c>
      <c r="D121" s="66">
        <v>0</v>
      </c>
      <c r="E121" s="66">
        <v>0</v>
      </c>
      <c r="F121" s="66">
        <v>0</v>
      </c>
      <c r="G121" s="66">
        <v>0</v>
      </c>
      <c r="H121" s="49"/>
      <c r="I121" s="49"/>
      <c r="J121" s="49"/>
      <c r="K121" s="49"/>
    </row>
    <row r="122" spans="1:11" ht="14.1" customHeight="1">
      <c r="A122" s="49"/>
      <c r="B122" s="49"/>
      <c r="C122" s="65" t="s">
        <v>368</v>
      </c>
      <c r="D122" s="66">
        <v>0</v>
      </c>
      <c r="E122" s="66">
        <v>0</v>
      </c>
      <c r="F122" s="66">
        <v>0</v>
      </c>
      <c r="G122" s="66">
        <v>0</v>
      </c>
      <c r="H122" s="49"/>
      <c r="I122" s="49"/>
      <c r="J122" s="49"/>
      <c r="K122" s="49"/>
    </row>
    <row r="123" spans="1:11" ht="14.1" customHeight="1">
      <c r="A123" s="49"/>
      <c r="B123" s="49"/>
      <c r="C123" s="65" t="s">
        <v>367</v>
      </c>
      <c r="D123" s="66">
        <v>0</v>
      </c>
      <c r="E123" s="66">
        <v>0</v>
      </c>
      <c r="F123" s="66">
        <v>0</v>
      </c>
      <c r="G123" s="66">
        <v>0</v>
      </c>
      <c r="H123" s="49"/>
      <c r="I123" s="49"/>
      <c r="J123" s="49"/>
      <c r="K123" s="49"/>
    </row>
    <row r="124" spans="1:11" ht="14.1" customHeight="1">
      <c r="A124" s="49"/>
      <c r="B124" s="49"/>
      <c r="C124" s="65" t="s">
        <v>366</v>
      </c>
      <c r="D124" s="66">
        <v>0</v>
      </c>
      <c r="E124" s="66">
        <v>0</v>
      </c>
      <c r="F124" s="66">
        <v>0</v>
      </c>
      <c r="G124" s="66">
        <v>0</v>
      </c>
      <c r="H124" s="49"/>
      <c r="I124" s="49"/>
      <c r="J124" s="49"/>
      <c r="K124" s="49"/>
    </row>
    <row r="125" spans="1:11" ht="14.1" customHeight="1">
      <c r="A125" s="49"/>
      <c r="B125" s="49"/>
      <c r="C125" s="65" t="s">
        <v>371</v>
      </c>
      <c r="D125" s="66">
        <v>0</v>
      </c>
      <c r="E125" s="66">
        <v>0</v>
      </c>
      <c r="F125" s="66">
        <v>0</v>
      </c>
      <c r="G125" s="66">
        <v>0</v>
      </c>
      <c r="H125" s="49"/>
      <c r="I125" s="49"/>
      <c r="J125" s="49"/>
      <c r="K125" s="49"/>
    </row>
    <row r="126" spans="1:11" ht="14.1" customHeight="1">
      <c r="A126" s="49"/>
      <c r="B126" s="49"/>
      <c r="C126" s="65" t="s">
        <v>370</v>
      </c>
      <c r="D126" s="66">
        <v>0</v>
      </c>
      <c r="E126" s="66">
        <v>0</v>
      </c>
      <c r="F126" s="66">
        <v>0</v>
      </c>
      <c r="G126" s="66">
        <v>0</v>
      </c>
      <c r="H126" s="49"/>
      <c r="I126" s="49"/>
      <c r="J126" s="49"/>
      <c r="K126" s="49"/>
    </row>
    <row r="127" spans="1:11" ht="14.1" customHeight="1">
      <c r="A127" s="49"/>
      <c r="B127" s="49"/>
      <c r="C127" s="65" t="s">
        <v>369</v>
      </c>
      <c r="D127" s="66">
        <v>0</v>
      </c>
      <c r="E127" s="66">
        <v>0</v>
      </c>
      <c r="F127" s="66">
        <v>0</v>
      </c>
      <c r="G127" s="66">
        <v>0</v>
      </c>
      <c r="H127" s="49"/>
      <c r="I127" s="49"/>
      <c r="J127" s="49"/>
      <c r="K127" s="49"/>
    </row>
    <row r="128" spans="1:11" ht="14.1" customHeight="1">
      <c r="A128" s="49"/>
      <c r="B128" s="49"/>
      <c r="C128" s="65" t="s">
        <v>368</v>
      </c>
      <c r="D128" s="66">
        <v>0</v>
      </c>
      <c r="E128" s="66">
        <v>0</v>
      </c>
      <c r="F128" s="66">
        <v>0</v>
      </c>
      <c r="G128" s="66">
        <v>0</v>
      </c>
      <c r="H128" s="49"/>
      <c r="I128" s="49"/>
      <c r="J128" s="49"/>
      <c r="K128" s="49"/>
    </row>
    <row r="129" spans="1:11" ht="14.1" customHeight="1">
      <c r="A129" s="49"/>
      <c r="B129" s="49"/>
      <c r="C129" s="65" t="s">
        <v>367</v>
      </c>
      <c r="D129" s="66">
        <v>0</v>
      </c>
      <c r="E129" s="66">
        <v>0</v>
      </c>
      <c r="F129" s="66">
        <v>0</v>
      </c>
      <c r="G129" s="66">
        <v>0</v>
      </c>
      <c r="H129" s="49"/>
      <c r="I129" s="49"/>
      <c r="J129" s="49"/>
      <c r="K129" s="49"/>
    </row>
    <row r="130" spans="1:11" ht="14.1" customHeight="1">
      <c r="A130" s="49"/>
      <c r="B130" s="49"/>
      <c r="C130" s="65" t="s">
        <v>366</v>
      </c>
      <c r="D130" s="66">
        <v>0</v>
      </c>
      <c r="E130" s="66">
        <v>0</v>
      </c>
      <c r="F130" s="66">
        <v>0</v>
      </c>
      <c r="G130" s="66">
        <v>0</v>
      </c>
      <c r="H130" s="49"/>
      <c r="I130" s="49"/>
      <c r="J130" s="49"/>
      <c r="K130" s="49"/>
    </row>
    <row r="131" spans="1:11" ht="14.1" customHeight="1">
      <c r="A131" s="49"/>
      <c r="B131" s="49"/>
      <c r="C131" s="65" t="s">
        <v>365</v>
      </c>
      <c r="D131" s="66">
        <v>0</v>
      </c>
      <c r="E131" s="66">
        <v>0</v>
      </c>
      <c r="F131" s="66">
        <v>0</v>
      </c>
      <c r="G131" s="66">
        <v>0</v>
      </c>
      <c r="H131" s="49"/>
      <c r="I131" s="49"/>
      <c r="J131" s="49"/>
      <c r="K131" s="49"/>
    </row>
    <row r="132" spans="1:11" ht="14.1" customHeight="1">
      <c r="A132" s="49"/>
      <c r="B132" s="49"/>
      <c r="C132" s="65" t="s">
        <v>364</v>
      </c>
      <c r="D132" s="66">
        <v>0</v>
      </c>
      <c r="E132" s="66">
        <v>0</v>
      </c>
      <c r="F132" s="66">
        <v>0</v>
      </c>
      <c r="G132" s="66">
        <v>0</v>
      </c>
      <c r="H132" s="49"/>
      <c r="I132" s="49"/>
      <c r="J132" s="49"/>
      <c r="K132" s="49"/>
    </row>
    <row r="133" spans="1:11" ht="14.1" customHeight="1">
      <c r="A133" s="49"/>
      <c r="B133" s="49"/>
      <c r="C133" s="67" t="s">
        <v>147</v>
      </c>
      <c r="D133" s="66">
        <v>3400000</v>
      </c>
      <c r="E133" s="66">
        <v>1600000</v>
      </c>
      <c r="F133" s="66">
        <v>0</v>
      </c>
      <c r="G133" s="66">
        <v>0</v>
      </c>
      <c r="H133" s="49"/>
      <c r="I133" s="49"/>
      <c r="J133" s="49"/>
      <c r="K133" s="49"/>
    </row>
    <row r="134" spans="1:11" ht="27" customHeight="1">
      <c r="A134" s="49"/>
      <c r="B134" s="49"/>
      <c r="C134" s="52" t="s">
        <v>5</v>
      </c>
      <c r="D134" s="1244" t="s">
        <v>724</v>
      </c>
      <c r="E134" s="1245"/>
      <c r="F134" s="1245"/>
      <c r="G134" s="1245"/>
      <c r="H134" s="49"/>
      <c r="I134" s="49"/>
      <c r="J134" s="49"/>
      <c r="K134" s="49"/>
    </row>
    <row r="135" spans="1:11" ht="26.1" customHeight="1">
      <c r="A135" s="49"/>
      <c r="B135" s="49"/>
      <c r="C135" s="52" t="s">
        <v>235</v>
      </c>
      <c r="D135" s="1244" t="s">
        <v>361</v>
      </c>
      <c r="E135" s="1245"/>
      <c r="F135" s="1245"/>
      <c r="G135" s="1245"/>
      <c r="H135" s="49"/>
      <c r="I135" s="49"/>
      <c r="J135" s="49"/>
      <c r="K135" s="49"/>
    </row>
    <row r="136" spans="1:11" ht="14.1" customHeight="1">
      <c r="A136" s="49"/>
      <c r="B136" s="49"/>
      <c r="C136" s="1246" t="s">
        <v>44</v>
      </c>
      <c r="D136" s="1247"/>
      <c r="E136" s="1247"/>
      <c r="F136" s="1247"/>
      <c r="G136" s="1247"/>
      <c r="H136" s="49"/>
      <c r="I136" s="49"/>
      <c r="J136" s="49"/>
      <c r="K136" s="49"/>
    </row>
    <row r="137" spans="1:11" ht="14.1" customHeight="1">
      <c r="A137" s="49"/>
      <c r="B137" s="49"/>
      <c r="C137" s="141" t="s">
        <v>1384</v>
      </c>
      <c r="D137" s="1246" t="s">
        <v>1385</v>
      </c>
      <c r="E137" s="1247"/>
      <c r="F137" s="1247"/>
      <c r="G137" s="1247"/>
      <c r="H137" s="49"/>
      <c r="I137" s="49"/>
      <c r="J137" s="49"/>
      <c r="K137" s="49"/>
    </row>
    <row r="138" spans="1:11" ht="14.1" customHeight="1">
      <c r="A138" s="49"/>
      <c r="B138" s="49"/>
      <c r="C138" s="59" t="s">
        <v>393</v>
      </c>
      <c r="D138" s="1258" t="s">
        <v>1386</v>
      </c>
      <c r="E138" s="1259"/>
      <c r="F138" s="1259"/>
      <c r="G138" s="1259"/>
      <c r="H138" s="49"/>
      <c r="I138" s="49"/>
      <c r="J138" s="49"/>
      <c r="K138" s="49"/>
    </row>
    <row r="139" spans="1:11" ht="14.1" customHeight="1">
      <c r="A139" s="49"/>
      <c r="B139" s="49"/>
      <c r="C139" s="60" t="s">
        <v>392</v>
      </c>
      <c r="D139" s="1254" t="s">
        <v>1387</v>
      </c>
      <c r="E139" s="1255"/>
      <c r="F139" s="1255"/>
      <c r="G139" s="1255"/>
      <c r="H139" s="49"/>
      <c r="I139" s="49"/>
      <c r="J139" s="49"/>
      <c r="K139" s="49"/>
    </row>
    <row r="140" spans="1:11" ht="14.1" customHeight="1">
      <c r="A140" s="49"/>
      <c r="B140" s="49"/>
      <c r="C140" s="60" t="s">
        <v>15</v>
      </c>
      <c r="D140" s="1254" t="s">
        <v>1388</v>
      </c>
      <c r="E140" s="1255"/>
      <c r="F140" s="1255"/>
      <c r="G140" s="1255"/>
      <c r="H140" s="49"/>
      <c r="I140" s="49"/>
      <c r="J140" s="49"/>
      <c r="K140" s="49"/>
    </row>
    <row r="141" spans="1:11" ht="15" customHeight="1">
      <c r="A141" s="49"/>
      <c r="B141" s="49"/>
      <c r="C141" s="61"/>
      <c r="D141" s="62">
        <v>2021</v>
      </c>
      <c r="E141" s="62">
        <v>2022</v>
      </c>
      <c r="F141" s="62">
        <v>2023</v>
      </c>
      <c r="G141" s="62">
        <v>2024</v>
      </c>
      <c r="H141" s="49"/>
      <c r="I141" s="49"/>
      <c r="J141" s="49"/>
      <c r="K141" s="49"/>
    </row>
    <row r="142" spans="1:11" ht="15" customHeight="1">
      <c r="A142" s="49"/>
      <c r="B142" s="49"/>
      <c r="C142" s="63"/>
      <c r="D142" s="64" t="s">
        <v>7</v>
      </c>
      <c r="E142" s="64" t="s">
        <v>8</v>
      </c>
      <c r="F142" s="64" t="s">
        <v>8</v>
      </c>
      <c r="G142" s="64" t="s">
        <v>8</v>
      </c>
      <c r="H142" s="49"/>
      <c r="I142" s="49"/>
      <c r="J142" s="49"/>
      <c r="K142" s="49"/>
    </row>
    <row r="143" spans="1:11" ht="14.1" customHeight="1">
      <c r="A143" s="49"/>
      <c r="B143" s="49"/>
      <c r="C143" s="53" t="s">
        <v>16</v>
      </c>
      <c r="D143" s="57" t="s">
        <v>401</v>
      </c>
      <c r="E143" s="57" t="s">
        <v>723</v>
      </c>
      <c r="F143" s="57" t="s">
        <v>1389</v>
      </c>
      <c r="G143" s="57" t="s">
        <v>722</v>
      </c>
      <c r="H143" s="49"/>
      <c r="I143" s="49"/>
      <c r="J143" s="49"/>
      <c r="K143" s="49"/>
    </row>
    <row r="144" spans="1:11" ht="14.1" customHeight="1">
      <c r="A144" s="49"/>
      <c r="B144" s="49"/>
      <c r="C144" s="53" t="s">
        <v>506</v>
      </c>
      <c r="D144" s="57" t="s">
        <v>1390</v>
      </c>
      <c r="E144" s="57" t="s">
        <v>737</v>
      </c>
      <c r="F144" s="57" t="s">
        <v>1391</v>
      </c>
      <c r="G144" s="57" t="s">
        <v>1391</v>
      </c>
      <c r="H144" s="49"/>
      <c r="I144" s="49"/>
      <c r="J144" s="49"/>
      <c r="K144" s="49"/>
    </row>
    <row r="145" spans="1:11" ht="14.1" customHeight="1">
      <c r="A145" s="49"/>
      <c r="B145" s="49"/>
      <c r="C145" s="53" t="s">
        <v>504</v>
      </c>
      <c r="D145" s="57" t="s">
        <v>1392</v>
      </c>
      <c r="E145" s="57" t="s">
        <v>1840</v>
      </c>
      <c r="F145" s="57" t="s">
        <v>1393</v>
      </c>
      <c r="G145" s="57" t="s">
        <v>721</v>
      </c>
      <c r="H145" s="49"/>
      <c r="I145" s="49"/>
      <c r="J145" s="49"/>
      <c r="K145" s="49"/>
    </row>
    <row r="146" spans="1:11" ht="14.1" customHeight="1">
      <c r="A146" s="49"/>
      <c r="B146" s="49"/>
      <c r="C146" s="53" t="s">
        <v>388</v>
      </c>
      <c r="D146" s="57" t="s">
        <v>361</v>
      </c>
      <c r="E146" s="57" t="s">
        <v>1394</v>
      </c>
      <c r="F146" s="57" t="s">
        <v>394</v>
      </c>
      <c r="G146" s="57" t="s">
        <v>1395</v>
      </c>
      <c r="H146" s="49"/>
      <c r="I146" s="49"/>
      <c r="J146" s="49"/>
      <c r="K146" s="49"/>
    </row>
    <row r="147" spans="1:11" ht="14.1" customHeight="1">
      <c r="A147" s="49"/>
      <c r="B147" s="49"/>
      <c r="C147" s="53" t="s">
        <v>387</v>
      </c>
      <c r="D147" s="57" t="s">
        <v>361</v>
      </c>
      <c r="E147" s="57" t="s">
        <v>862</v>
      </c>
      <c r="F147" s="57" t="s">
        <v>2374</v>
      </c>
      <c r="G147" s="57" t="s">
        <v>385</v>
      </c>
      <c r="H147" s="49"/>
      <c r="I147" s="49"/>
      <c r="J147" s="49"/>
      <c r="K147" s="49"/>
    </row>
    <row r="148" spans="1:11" ht="14.1" customHeight="1">
      <c r="A148" s="49"/>
      <c r="B148" s="49"/>
      <c r="C148" s="53" t="s">
        <v>22</v>
      </c>
      <c r="D148" s="57" t="s">
        <v>361</v>
      </c>
      <c r="E148" s="57" t="s">
        <v>2375</v>
      </c>
      <c r="F148" s="57" t="s">
        <v>2376</v>
      </c>
      <c r="G148" s="57" t="s">
        <v>1396</v>
      </c>
      <c r="H148" s="49"/>
      <c r="I148" s="49"/>
      <c r="J148" s="49"/>
      <c r="K148" s="49"/>
    </row>
    <row r="149" spans="1:11" ht="14.1" customHeight="1">
      <c r="A149" s="49"/>
      <c r="B149" s="49"/>
      <c r="C149" s="1256" t="s">
        <v>384</v>
      </c>
      <c r="D149" s="1257"/>
      <c r="E149" s="1257"/>
      <c r="F149" s="1257"/>
      <c r="G149" s="1257"/>
      <c r="H149" s="49"/>
      <c r="I149" s="49"/>
      <c r="J149" s="49"/>
      <c r="K149" s="49"/>
    </row>
    <row r="150" spans="1:11" ht="14.1" customHeight="1">
      <c r="A150" s="49"/>
      <c r="B150" s="49"/>
      <c r="C150" s="61"/>
      <c r="D150" s="62">
        <v>2021</v>
      </c>
      <c r="E150" s="62">
        <v>2022</v>
      </c>
      <c r="F150" s="62">
        <v>2023</v>
      </c>
      <c r="G150" s="62">
        <v>2024</v>
      </c>
      <c r="H150" s="49"/>
      <c r="I150" s="49"/>
      <c r="J150" s="49"/>
      <c r="K150" s="49"/>
    </row>
    <row r="151" spans="1:11" ht="14.1" customHeight="1">
      <c r="A151" s="49"/>
      <c r="B151" s="49"/>
      <c r="C151" s="63"/>
      <c r="D151" s="64" t="s">
        <v>7</v>
      </c>
      <c r="E151" s="64" t="s">
        <v>8</v>
      </c>
      <c r="F151" s="64" t="s">
        <v>8</v>
      </c>
      <c r="G151" s="64" t="s">
        <v>8</v>
      </c>
      <c r="H151" s="49"/>
      <c r="I151" s="49"/>
      <c r="J151" s="49"/>
      <c r="K151" s="49"/>
    </row>
    <row r="152" spans="1:11" ht="14.1" customHeight="1">
      <c r="A152" s="49"/>
      <c r="B152" s="49"/>
      <c r="C152" s="65" t="s">
        <v>381</v>
      </c>
      <c r="D152" s="66">
        <v>0</v>
      </c>
      <c r="E152" s="66">
        <v>0</v>
      </c>
      <c r="F152" s="66">
        <v>0</v>
      </c>
      <c r="G152" s="66">
        <v>0</v>
      </c>
      <c r="H152" s="49"/>
      <c r="I152" s="49"/>
      <c r="J152" s="49"/>
      <c r="K152" s="49"/>
    </row>
    <row r="153" spans="1:11" ht="14.1" customHeight="1">
      <c r="A153" s="49"/>
      <c r="B153" s="49"/>
      <c r="C153" s="65" t="s">
        <v>370</v>
      </c>
      <c r="D153" s="66">
        <v>0</v>
      </c>
      <c r="E153" s="66">
        <v>0</v>
      </c>
      <c r="F153" s="66">
        <v>0</v>
      </c>
      <c r="G153" s="66">
        <v>0</v>
      </c>
      <c r="H153" s="49"/>
      <c r="I153" s="49"/>
      <c r="J153" s="49"/>
      <c r="K153" s="49"/>
    </row>
    <row r="154" spans="1:11" ht="14.1" customHeight="1">
      <c r="A154" s="49"/>
      <c r="B154" s="49"/>
      <c r="C154" s="65" t="s">
        <v>374</v>
      </c>
      <c r="D154" s="66">
        <v>0</v>
      </c>
      <c r="E154" s="66">
        <v>0</v>
      </c>
      <c r="F154" s="66">
        <v>0</v>
      </c>
      <c r="G154" s="66">
        <v>0</v>
      </c>
      <c r="H154" s="49"/>
      <c r="I154" s="49"/>
      <c r="J154" s="49"/>
      <c r="K154" s="49"/>
    </row>
    <row r="155" spans="1:11" ht="14.1" customHeight="1">
      <c r="A155" s="49"/>
      <c r="B155" s="49"/>
      <c r="C155" s="65" t="s">
        <v>380</v>
      </c>
      <c r="D155" s="66">
        <v>0</v>
      </c>
      <c r="E155" s="66">
        <v>0</v>
      </c>
      <c r="F155" s="66">
        <v>0</v>
      </c>
      <c r="G155" s="66">
        <v>0</v>
      </c>
      <c r="H155" s="49"/>
      <c r="I155" s="49"/>
      <c r="J155" s="49"/>
      <c r="K155" s="49"/>
    </row>
    <row r="156" spans="1:11" ht="14.1" customHeight="1">
      <c r="A156" s="49"/>
      <c r="B156" s="49"/>
      <c r="C156" s="65" t="s">
        <v>370</v>
      </c>
      <c r="D156" s="66">
        <v>0</v>
      </c>
      <c r="E156" s="66">
        <v>0</v>
      </c>
      <c r="F156" s="66">
        <v>0</v>
      </c>
      <c r="G156" s="66">
        <v>0</v>
      </c>
      <c r="H156" s="49"/>
      <c r="I156" s="49"/>
      <c r="J156" s="49"/>
      <c r="K156" s="49"/>
    </row>
    <row r="157" spans="1:11" ht="14.1" customHeight="1">
      <c r="A157" s="49"/>
      <c r="B157" s="49"/>
      <c r="C157" s="65" t="s">
        <v>374</v>
      </c>
      <c r="D157" s="66">
        <v>0</v>
      </c>
      <c r="E157" s="66">
        <v>0</v>
      </c>
      <c r="F157" s="66">
        <v>0</v>
      </c>
      <c r="G157" s="66">
        <v>0</v>
      </c>
      <c r="H157" s="49"/>
      <c r="I157" s="49"/>
      <c r="J157" s="49"/>
      <c r="K157" s="49"/>
    </row>
    <row r="158" spans="1:11" ht="14.1" customHeight="1">
      <c r="A158" s="49"/>
      <c r="B158" s="49"/>
      <c r="C158" s="65" t="s">
        <v>379</v>
      </c>
      <c r="D158" s="66">
        <v>0</v>
      </c>
      <c r="E158" s="66">
        <v>0</v>
      </c>
      <c r="F158" s="66">
        <v>0</v>
      </c>
      <c r="G158" s="66">
        <v>0</v>
      </c>
      <c r="H158" s="49"/>
      <c r="I158" s="49"/>
      <c r="J158" s="49"/>
      <c r="K158" s="49"/>
    </row>
    <row r="159" spans="1:11" ht="14.1" customHeight="1">
      <c r="A159" s="49"/>
      <c r="B159" s="49"/>
      <c r="C159" s="65" t="s">
        <v>370</v>
      </c>
      <c r="D159" s="66">
        <v>0</v>
      </c>
      <c r="E159" s="66">
        <v>0</v>
      </c>
      <c r="F159" s="66">
        <v>0</v>
      </c>
      <c r="G159" s="66">
        <v>0</v>
      </c>
      <c r="H159" s="49"/>
      <c r="I159" s="49"/>
      <c r="J159" s="49"/>
      <c r="K159" s="49"/>
    </row>
    <row r="160" spans="1:11" ht="14.1" customHeight="1">
      <c r="A160" s="49"/>
      <c r="B160" s="49"/>
      <c r="C160" s="65" t="s">
        <v>374</v>
      </c>
      <c r="D160" s="66">
        <v>0</v>
      </c>
      <c r="E160" s="66">
        <v>0</v>
      </c>
      <c r="F160" s="66">
        <v>0</v>
      </c>
      <c r="G160" s="66">
        <v>0</v>
      </c>
      <c r="H160" s="49"/>
      <c r="I160" s="49"/>
      <c r="J160" s="49"/>
      <c r="K160" s="49"/>
    </row>
    <row r="161" spans="1:11" ht="14.1" customHeight="1">
      <c r="A161" s="49"/>
      <c r="B161" s="49"/>
      <c r="C161" s="65" t="s">
        <v>378</v>
      </c>
      <c r="D161" s="66">
        <v>0</v>
      </c>
      <c r="E161" s="66">
        <v>0</v>
      </c>
      <c r="F161" s="66">
        <v>0</v>
      </c>
      <c r="G161" s="66">
        <v>0</v>
      </c>
      <c r="H161" s="49"/>
      <c r="I161" s="49"/>
      <c r="J161" s="49"/>
      <c r="K161" s="49"/>
    </row>
    <row r="162" spans="1:11" ht="14.1" customHeight="1">
      <c r="A162" s="49"/>
      <c r="B162" s="49"/>
      <c r="C162" s="65" t="s">
        <v>370</v>
      </c>
      <c r="D162" s="66">
        <v>0</v>
      </c>
      <c r="E162" s="66">
        <v>0</v>
      </c>
      <c r="F162" s="66">
        <v>0</v>
      </c>
      <c r="G162" s="66">
        <v>0</v>
      </c>
      <c r="H162" s="49"/>
      <c r="I162" s="49"/>
      <c r="J162" s="49"/>
      <c r="K162" s="49"/>
    </row>
    <row r="163" spans="1:11" ht="14.1" customHeight="1">
      <c r="A163" s="49"/>
      <c r="B163" s="49"/>
      <c r="C163" s="65" t="s">
        <v>374</v>
      </c>
      <c r="D163" s="66">
        <v>0</v>
      </c>
      <c r="E163" s="66">
        <v>0</v>
      </c>
      <c r="F163" s="66">
        <v>0</v>
      </c>
      <c r="G163" s="66">
        <v>0</v>
      </c>
      <c r="H163" s="49"/>
      <c r="I163" s="49"/>
      <c r="J163" s="49"/>
      <c r="K163" s="49"/>
    </row>
    <row r="164" spans="1:11" ht="14.1" customHeight="1">
      <c r="A164" s="49"/>
      <c r="B164" s="49"/>
      <c r="C164" s="65" t="s">
        <v>383</v>
      </c>
      <c r="D164" s="66">
        <v>0</v>
      </c>
      <c r="E164" s="66">
        <v>0</v>
      </c>
      <c r="F164" s="66">
        <v>0</v>
      </c>
      <c r="G164" s="66">
        <v>0</v>
      </c>
      <c r="H164" s="49"/>
      <c r="I164" s="49"/>
      <c r="J164" s="49"/>
      <c r="K164" s="49"/>
    </row>
    <row r="165" spans="1:11" ht="14.1" customHeight="1">
      <c r="A165" s="49"/>
      <c r="B165" s="49"/>
      <c r="C165" s="65" t="s">
        <v>370</v>
      </c>
      <c r="D165" s="66">
        <v>0</v>
      </c>
      <c r="E165" s="66">
        <v>0</v>
      </c>
      <c r="F165" s="66">
        <v>0</v>
      </c>
      <c r="G165" s="66">
        <v>0</v>
      </c>
      <c r="H165" s="49"/>
      <c r="I165" s="49"/>
      <c r="J165" s="49"/>
      <c r="K165" s="49"/>
    </row>
    <row r="166" spans="1:11" ht="14.1" customHeight="1">
      <c r="A166" s="49"/>
      <c r="B166" s="49"/>
      <c r="C166" s="65" t="s">
        <v>374</v>
      </c>
      <c r="D166" s="66">
        <v>0</v>
      </c>
      <c r="E166" s="66">
        <v>0</v>
      </c>
      <c r="F166" s="66">
        <v>0</v>
      </c>
      <c r="G166" s="66">
        <v>0</v>
      </c>
      <c r="H166" s="49"/>
      <c r="I166" s="49"/>
      <c r="J166" s="49"/>
      <c r="K166" s="49"/>
    </row>
    <row r="167" spans="1:11" ht="14.1" customHeight="1">
      <c r="A167" s="49"/>
      <c r="B167" s="49"/>
      <c r="C167" s="65" t="s">
        <v>376</v>
      </c>
      <c r="D167" s="66">
        <v>0</v>
      </c>
      <c r="E167" s="66">
        <v>0</v>
      </c>
      <c r="F167" s="66">
        <v>0</v>
      </c>
      <c r="G167" s="66">
        <v>0</v>
      </c>
      <c r="H167" s="49"/>
      <c r="I167" s="49"/>
      <c r="J167" s="49"/>
      <c r="K167" s="49"/>
    </row>
    <row r="168" spans="1:11" ht="14.1" customHeight="1">
      <c r="A168" s="49"/>
      <c r="B168" s="49"/>
      <c r="C168" s="65" t="s">
        <v>370</v>
      </c>
      <c r="D168" s="66">
        <v>0</v>
      </c>
      <c r="E168" s="66">
        <v>0</v>
      </c>
      <c r="F168" s="66">
        <v>0</v>
      </c>
      <c r="G168" s="66">
        <v>0</v>
      </c>
      <c r="H168" s="49"/>
      <c r="I168" s="49"/>
      <c r="J168" s="49"/>
      <c r="K168" s="49"/>
    </row>
    <row r="169" spans="1:11" ht="14.1" customHeight="1">
      <c r="A169" s="49"/>
      <c r="B169" s="49"/>
      <c r="C169" s="65" t="s">
        <v>374</v>
      </c>
      <c r="D169" s="66">
        <v>0</v>
      </c>
      <c r="E169" s="66">
        <v>0</v>
      </c>
      <c r="F169" s="66">
        <v>0</v>
      </c>
      <c r="G169" s="66">
        <v>0</v>
      </c>
      <c r="H169" s="49"/>
      <c r="I169" s="49"/>
      <c r="J169" s="49"/>
      <c r="K169" s="49"/>
    </row>
    <row r="170" spans="1:11" ht="14.1" customHeight="1">
      <c r="A170" s="49"/>
      <c r="B170" s="49"/>
      <c r="C170" s="65" t="s">
        <v>375</v>
      </c>
      <c r="D170" s="66">
        <v>0</v>
      </c>
      <c r="E170" s="66">
        <v>0</v>
      </c>
      <c r="F170" s="66">
        <v>0</v>
      </c>
      <c r="G170" s="66">
        <v>0</v>
      </c>
      <c r="H170" s="49"/>
      <c r="I170" s="49"/>
      <c r="J170" s="49"/>
      <c r="K170" s="49"/>
    </row>
    <row r="171" spans="1:11" ht="14.1" customHeight="1">
      <c r="A171" s="49"/>
      <c r="B171" s="49"/>
      <c r="C171" s="65" t="s">
        <v>370</v>
      </c>
      <c r="D171" s="66">
        <v>0</v>
      </c>
      <c r="E171" s="66">
        <v>0</v>
      </c>
      <c r="F171" s="66">
        <v>0</v>
      </c>
      <c r="G171" s="66">
        <v>0</v>
      </c>
      <c r="H171" s="49"/>
      <c r="I171" s="49"/>
      <c r="J171" s="49"/>
      <c r="K171" s="49"/>
    </row>
    <row r="172" spans="1:11" ht="14.1" customHeight="1">
      <c r="A172" s="49"/>
      <c r="B172" s="49"/>
      <c r="C172" s="65" t="s">
        <v>374</v>
      </c>
      <c r="D172" s="66">
        <v>0</v>
      </c>
      <c r="E172" s="66">
        <v>0</v>
      </c>
      <c r="F172" s="66">
        <v>0</v>
      </c>
      <c r="G172" s="66">
        <v>0</v>
      </c>
      <c r="H172" s="49"/>
      <c r="I172" s="49"/>
      <c r="J172" s="49"/>
      <c r="K172" s="49"/>
    </row>
    <row r="173" spans="1:11" ht="14.1" customHeight="1">
      <c r="A173" s="49"/>
      <c r="B173" s="49"/>
      <c r="C173" s="65" t="s">
        <v>373</v>
      </c>
      <c r="D173" s="66">
        <v>0</v>
      </c>
      <c r="E173" s="66">
        <v>0</v>
      </c>
      <c r="F173" s="66">
        <v>0</v>
      </c>
      <c r="G173" s="66">
        <v>0</v>
      </c>
      <c r="H173" s="49"/>
      <c r="I173" s="49"/>
      <c r="J173" s="49"/>
      <c r="K173" s="49"/>
    </row>
    <row r="174" spans="1:11" ht="14.1" customHeight="1">
      <c r="A174" s="49"/>
      <c r="B174" s="49"/>
      <c r="C174" s="65" t="s">
        <v>370</v>
      </c>
      <c r="D174" s="66">
        <v>0</v>
      </c>
      <c r="E174" s="66">
        <v>0</v>
      </c>
      <c r="F174" s="66">
        <v>0</v>
      </c>
      <c r="G174" s="66">
        <v>0</v>
      </c>
      <c r="H174" s="49"/>
      <c r="I174" s="49"/>
      <c r="J174" s="49"/>
      <c r="K174" s="49"/>
    </row>
    <row r="175" spans="1:11" ht="14.1" customHeight="1">
      <c r="A175" s="49"/>
      <c r="B175" s="49"/>
      <c r="C175" s="65" t="s">
        <v>369</v>
      </c>
      <c r="D175" s="66">
        <v>0</v>
      </c>
      <c r="E175" s="66">
        <v>0</v>
      </c>
      <c r="F175" s="66">
        <v>0</v>
      </c>
      <c r="G175" s="66">
        <v>0</v>
      </c>
      <c r="H175" s="49"/>
      <c r="I175" s="49"/>
      <c r="J175" s="49"/>
      <c r="K175" s="49"/>
    </row>
    <row r="176" spans="1:11" ht="14.1" customHeight="1">
      <c r="A176" s="49"/>
      <c r="B176" s="49"/>
      <c r="C176" s="65" t="s">
        <v>368</v>
      </c>
      <c r="D176" s="66">
        <v>0</v>
      </c>
      <c r="E176" s="66">
        <v>0</v>
      </c>
      <c r="F176" s="66">
        <v>0</v>
      </c>
      <c r="G176" s="66">
        <v>0</v>
      </c>
      <c r="H176" s="49"/>
      <c r="I176" s="49"/>
      <c r="J176" s="49"/>
      <c r="K176" s="49"/>
    </row>
    <row r="177" spans="1:11" ht="14.1" customHeight="1">
      <c r="A177" s="49"/>
      <c r="B177" s="49"/>
      <c r="C177" s="65" t="s">
        <v>367</v>
      </c>
      <c r="D177" s="66">
        <v>0</v>
      </c>
      <c r="E177" s="66">
        <v>0</v>
      </c>
      <c r="F177" s="66">
        <v>0</v>
      </c>
      <c r="G177" s="66">
        <v>0</v>
      </c>
      <c r="H177" s="49"/>
      <c r="I177" s="49"/>
      <c r="J177" s="49"/>
      <c r="K177" s="49"/>
    </row>
    <row r="178" spans="1:11" ht="14.1" customHeight="1">
      <c r="A178" s="49"/>
      <c r="B178" s="49"/>
      <c r="C178" s="65" t="s">
        <v>366</v>
      </c>
      <c r="D178" s="66">
        <v>0</v>
      </c>
      <c r="E178" s="66">
        <v>0</v>
      </c>
      <c r="F178" s="66">
        <v>0</v>
      </c>
      <c r="G178" s="66">
        <v>0</v>
      </c>
      <c r="H178" s="49"/>
      <c r="I178" s="49"/>
      <c r="J178" s="49"/>
      <c r="K178" s="49"/>
    </row>
    <row r="179" spans="1:11" ht="14.1" customHeight="1">
      <c r="A179" s="49"/>
      <c r="B179" s="49"/>
      <c r="C179" s="65" t="s">
        <v>372</v>
      </c>
      <c r="D179" s="66">
        <v>4200000</v>
      </c>
      <c r="E179" s="66">
        <v>3000000</v>
      </c>
      <c r="F179" s="66">
        <v>14700000</v>
      </c>
      <c r="G179" s="66">
        <v>14700000</v>
      </c>
      <c r="H179" s="49"/>
      <c r="I179" s="49"/>
      <c r="J179" s="49"/>
      <c r="K179" s="49"/>
    </row>
    <row r="180" spans="1:11" ht="14.1" customHeight="1">
      <c r="A180" s="49"/>
      <c r="B180" s="49"/>
      <c r="C180" s="65" t="s">
        <v>370</v>
      </c>
      <c r="D180" s="66">
        <v>4200000</v>
      </c>
      <c r="E180" s="66">
        <v>3000000</v>
      </c>
      <c r="F180" s="66">
        <v>14700000</v>
      </c>
      <c r="G180" s="66">
        <v>14700000</v>
      </c>
      <c r="H180" s="49"/>
      <c r="I180" s="49"/>
      <c r="J180" s="49"/>
      <c r="K180" s="49"/>
    </row>
    <row r="181" spans="1:11" ht="14.1" customHeight="1">
      <c r="A181" s="49"/>
      <c r="B181" s="49"/>
      <c r="C181" s="65" t="s">
        <v>369</v>
      </c>
      <c r="D181" s="66">
        <v>0</v>
      </c>
      <c r="E181" s="66">
        <v>0</v>
      </c>
      <c r="F181" s="66">
        <v>0</v>
      </c>
      <c r="G181" s="66">
        <v>0</v>
      </c>
      <c r="H181" s="49"/>
      <c r="I181" s="49"/>
      <c r="J181" s="49"/>
      <c r="K181" s="49"/>
    </row>
    <row r="182" spans="1:11" ht="14.1" customHeight="1">
      <c r="A182" s="49"/>
      <c r="B182" s="49"/>
      <c r="C182" s="65" t="s">
        <v>368</v>
      </c>
      <c r="D182" s="66">
        <v>0</v>
      </c>
      <c r="E182" s="66">
        <v>0</v>
      </c>
      <c r="F182" s="66">
        <v>0</v>
      </c>
      <c r="G182" s="66">
        <v>0</v>
      </c>
      <c r="H182" s="49"/>
      <c r="I182" s="49"/>
      <c r="J182" s="49"/>
      <c r="K182" s="49"/>
    </row>
    <row r="183" spans="1:11" ht="14.1" customHeight="1">
      <c r="A183" s="49"/>
      <c r="B183" s="49"/>
      <c r="C183" s="65" t="s">
        <v>367</v>
      </c>
      <c r="D183" s="66">
        <v>0</v>
      </c>
      <c r="E183" s="66">
        <v>0</v>
      </c>
      <c r="F183" s="66">
        <v>0</v>
      </c>
      <c r="G183" s="66">
        <v>0</v>
      </c>
      <c r="H183" s="49"/>
      <c r="I183" s="49"/>
      <c r="J183" s="49"/>
      <c r="K183" s="49"/>
    </row>
    <row r="184" spans="1:11" ht="14.1" customHeight="1">
      <c r="A184" s="49"/>
      <c r="B184" s="49"/>
      <c r="C184" s="65" t="s">
        <v>366</v>
      </c>
      <c r="D184" s="66">
        <v>0</v>
      </c>
      <c r="E184" s="66">
        <v>0</v>
      </c>
      <c r="F184" s="66">
        <v>0</v>
      </c>
      <c r="G184" s="66">
        <v>0</v>
      </c>
      <c r="H184" s="49"/>
      <c r="I184" s="49"/>
      <c r="J184" s="49"/>
      <c r="K184" s="49"/>
    </row>
    <row r="185" spans="1:11" ht="14.1" customHeight="1">
      <c r="A185" s="49"/>
      <c r="B185" s="49"/>
      <c r="C185" s="65" t="s">
        <v>371</v>
      </c>
      <c r="D185" s="66">
        <v>0</v>
      </c>
      <c r="E185" s="66">
        <v>0</v>
      </c>
      <c r="F185" s="66">
        <v>0</v>
      </c>
      <c r="G185" s="66">
        <v>0</v>
      </c>
      <c r="H185" s="49"/>
      <c r="I185" s="49"/>
      <c r="J185" s="49"/>
      <c r="K185" s="49"/>
    </row>
    <row r="186" spans="1:11" ht="14.1" customHeight="1">
      <c r="A186" s="49"/>
      <c r="B186" s="49"/>
      <c r="C186" s="65" t="s">
        <v>370</v>
      </c>
      <c r="D186" s="66">
        <v>0</v>
      </c>
      <c r="E186" s="66">
        <v>0</v>
      </c>
      <c r="F186" s="66">
        <v>0</v>
      </c>
      <c r="G186" s="66">
        <v>0</v>
      </c>
      <c r="H186" s="49"/>
      <c r="I186" s="49"/>
      <c r="J186" s="49"/>
      <c r="K186" s="49"/>
    </row>
    <row r="187" spans="1:11" ht="14.1" customHeight="1">
      <c r="A187" s="49"/>
      <c r="B187" s="49"/>
      <c r="C187" s="65" t="s">
        <v>369</v>
      </c>
      <c r="D187" s="66">
        <v>0</v>
      </c>
      <c r="E187" s="66">
        <v>0</v>
      </c>
      <c r="F187" s="66">
        <v>0</v>
      </c>
      <c r="G187" s="66">
        <v>0</v>
      </c>
      <c r="H187" s="49"/>
      <c r="I187" s="49"/>
      <c r="J187" s="49"/>
      <c r="K187" s="49"/>
    </row>
    <row r="188" spans="1:11" ht="14.1" customHeight="1">
      <c r="A188" s="49"/>
      <c r="B188" s="49"/>
      <c r="C188" s="65" t="s">
        <v>368</v>
      </c>
      <c r="D188" s="66">
        <v>0</v>
      </c>
      <c r="E188" s="66">
        <v>0</v>
      </c>
      <c r="F188" s="66">
        <v>0</v>
      </c>
      <c r="G188" s="66">
        <v>0</v>
      </c>
      <c r="H188" s="49"/>
      <c r="I188" s="49"/>
      <c r="J188" s="49"/>
      <c r="K188" s="49"/>
    </row>
    <row r="189" spans="1:11" ht="14.1" customHeight="1">
      <c r="A189" s="49"/>
      <c r="B189" s="49"/>
      <c r="C189" s="65" t="s">
        <v>367</v>
      </c>
      <c r="D189" s="66">
        <v>0</v>
      </c>
      <c r="E189" s="66">
        <v>0</v>
      </c>
      <c r="F189" s="66">
        <v>0</v>
      </c>
      <c r="G189" s="66">
        <v>0</v>
      </c>
      <c r="H189" s="49"/>
      <c r="I189" s="49"/>
      <c r="J189" s="49"/>
      <c r="K189" s="49"/>
    </row>
    <row r="190" spans="1:11" ht="14.1" customHeight="1">
      <c r="A190" s="49"/>
      <c r="B190" s="49"/>
      <c r="C190" s="65" t="s">
        <v>366</v>
      </c>
      <c r="D190" s="66">
        <v>0</v>
      </c>
      <c r="E190" s="66">
        <v>0</v>
      </c>
      <c r="F190" s="66">
        <v>0</v>
      </c>
      <c r="G190" s="66">
        <v>0</v>
      </c>
      <c r="H190" s="49"/>
      <c r="I190" s="49"/>
      <c r="J190" s="49"/>
      <c r="K190" s="49"/>
    </row>
    <row r="191" spans="1:11" ht="14.1" customHeight="1">
      <c r="A191" s="49"/>
      <c r="B191" s="49"/>
      <c r="C191" s="65" t="s">
        <v>365</v>
      </c>
      <c r="D191" s="66">
        <v>0</v>
      </c>
      <c r="E191" s="66">
        <v>0</v>
      </c>
      <c r="F191" s="66">
        <v>0</v>
      </c>
      <c r="G191" s="66">
        <v>0</v>
      </c>
      <c r="H191" s="49"/>
      <c r="I191" s="49"/>
      <c r="J191" s="49"/>
      <c r="K191" s="49"/>
    </row>
    <row r="192" spans="1:11" ht="14.1" customHeight="1">
      <c r="A192" s="49"/>
      <c r="B192" s="49"/>
      <c r="C192" s="65" t="s">
        <v>364</v>
      </c>
      <c r="D192" s="66">
        <v>0</v>
      </c>
      <c r="E192" s="66">
        <v>0</v>
      </c>
      <c r="F192" s="66">
        <v>0</v>
      </c>
      <c r="G192" s="66">
        <v>0</v>
      </c>
      <c r="H192" s="49"/>
      <c r="I192" s="49"/>
      <c r="J192" s="49"/>
      <c r="K192" s="49"/>
    </row>
    <row r="193" spans="1:11" ht="14.1" customHeight="1">
      <c r="A193" s="49"/>
      <c r="B193" s="49"/>
      <c r="C193" s="67" t="s">
        <v>147</v>
      </c>
      <c r="D193" s="66">
        <v>4200000</v>
      </c>
      <c r="E193" s="66">
        <v>3000000</v>
      </c>
      <c r="F193" s="66">
        <v>14700000</v>
      </c>
      <c r="G193" s="66">
        <v>14700000</v>
      </c>
      <c r="H193" s="49"/>
      <c r="I193" s="49"/>
      <c r="J193" s="49"/>
      <c r="K193" s="49"/>
    </row>
    <row r="194" spans="1:11" ht="14.1" customHeight="1">
      <c r="A194" s="49"/>
      <c r="B194" s="49"/>
      <c r="C194" s="59" t="s">
        <v>393</v>
      </c>
      <c r="D194" s="1258" t="s">
        <v>1397</v>
      </c>
      <c r="E194" s="1259"/>
      <c r="F194" s="1259"/>
      <c r="G194" s="1259"/>
      <c r="H194" s="49"/>
      <c r="I194" s="49"/>
      <c r="J194" s="49"/>
      <c r="K194" s="49"/>
    </row>
    <row r="195" spans="1:11" ht="14.1" customHeight="1">
      <c r="A195" s="49"/>
      <c r="B195" s="49"/>
      <c r="C195" s="60" t="s">
        <v>392</v>
      </c>
      <c r="D195" s="1254" t="s">
        <v>1398</v>
      </c>
      <c r="E195" s="1255"/>
      <c r="F195" s="1255"/>
      <c r="G195" s="1255"/>
      <c r="H195" s="49"/>
      <c r="I195" s="49"/>
      <c r="J195" s="49"/>
      <c r="K195" s="49"/>
    </row>
    <row r="196" spans="1:11" ht="14.1" customHeight="1">
      <c r="A196" s="49"/>
      <c r="B196" s="49"/>
      <c r="C196" s="60" t="s">
        <v>15</v>
      </c>
      <c r="D196" s="1254" t="s">
        <v>1388</v>
      </c>
      <c r="E196" s="1255"/>
      <c r="F196" s="1255"/>
      <c r="G196" s="1255"/>
      <c r="H196" s="49"/>
      <c r="I196" s="49"/>
      <c r="J196" s="49"/>
      <c r="K196" s="49"/>
    </row>
    <row r="197" spans="1:11" ht="15" customHeight="1">
      <c r="A197" s="49"/>
      <c r="B197" s="49"/>
      <c r="C197" s="61"/>
      <c r="D197" s="62">
        <v>2021</v>
      </c>
      <c r="E197" s="62">
        <v>2022</v>
      </c>
      <c r="F197" s="62">
        <v>2023</v>
      </c>
      <c r="G197" s="62">
        <v>2024</v>
      </c>
      <c r="H197" s="49"/>
      <c r="I197" s="49"/>
      <c r="J197" s="49"/>
      <c r="K197" s="49"/>
    </row>
    <row r="198" spans="1:11" ht="15" customHeight="1">
      <c r="A198" s="49"/>
      <c r="B198" s="49"/>
      <c r="C198" s="63"/>
      <c r="D198" s="64" t="s">
        <v>7</v>
      </c>
      <c r="E198" s="64" t="s">
        <v>8</v>
      </c>
      <c r="F198" s="64" t="s">
        <v>8</v>
      </c>
      <c r="G198" s="64" t="s">
        <v>8</v>
      </c>
      <c r="H198" s="49"/>
      <c r="I198" s="49"/>
      <c r="J198" s="49"/>
      <c r="K198" s="49"/>
    </row>
    <row r="199" spans="1:11" ht="14.1" customHeight="1">
      <c r="A199" s="49"/>
      <c r="B199" s="49"/>
      <c r="C199" s="53" t="s">
        <v>16</v>
      </c>
      <c r="D199" s="57" t="s">
        <v>412</v>
      </c>
      <c r="E199" s="57" t="s">
        <v>421</v>
      </c>
      <c r="F199" s="57" t="s">
        <v>421</v>
      </c>
      <c r="G199" s="57" t="s">
        <v>421</v>
      </c>
      <c r="H199" s="49"/>
      <c r="I199" s="49"/>
      <c r="J199" s="49"/>
      <c r="K199" s="49"/>
    </row>
    <row r="200" spans="1:11" ht="14.1" customHeight="1">
      <c r="A200" s="49"/>
      <c r="B200" s="49"/>
      <c r="C200" s="53" t="s">
        <v>506</v>
      </c>
      <c r="D200" s="57" t="s">
        <v>720</v>
      </c>
      <c r="E200" s="57" t="s">
        <v>858</v>
      </c>
      <c r="F200" s="57" t="s">
        <v>719</v>
      </c>
      <c r="G200" s="57" t="s">
        <v>719</v>
      </c>
      <c r="H200" s="49"/>
      <c r="I200" s="49"/>
      <c r="J200" s="49"/>
      <c r="K200" s="49"/>
    </row>
    <row r="201" spans="1:11" ht="14.1" customHeight="1">
      <c r="A201" s="49"/>
      <c r="B201" s="49"/>
      <c r="C201" s="53" t="s">
        <v>504</v>
      </c>
      <c r="D201" s="57" t="s">
        <v>718</v>
      </c>
      <c r="E201" s="57" t="s">
        <v>931</v>
      </c>
      <c r="F201" s="57" t="s">
        <v>1399</v>
      </c>
      <c r="G201" s="57" t="s">
        <v>1399</v>
      </c>
      <c r="H201" s="49"/>
      <c r="I201" s="49"/>
      <c r="J201" s="49"/>
      <c r="K201" s="49"/>
    </row>
    <row r="202" spans="1:11" ht="14.1" customHeight="1">
      <c r="A202" s="49"/>
      <c r="B202" s="49"/>
      <c r="C202" s="53" t="s">
        <v>388</v>
      </c>
      <c r="D202" s="57" t="s">
        <v>361</v>
      </c>
      <c r="E202" s="57" t="s">
        <v>1400</v>
      </c>
      <c r="F202" s="57" t="s">
        <v>385</v>
      </c>
      <c r="G202" s="57" t="s">
        <v>385</v>
      </c>
      <c r="H202" s="49"/>
      <c r="I202" s="49"/>
      <c r="J202" s="49"/>
      <c r="K202" s="49"/>
    </row>
    <row r="203" spans="1:11" ht="14.1" customHeight="1">
      <c r="A203" s="49"/>
      <c r="B203" s="49"/>
      <c r="C203" s="53" t="s">
        <v>387</v>
      </c>
      <c r="D203" s="57" t="s">
        <v>361</v>
      </c>
      <c r="E203" s="57" t="s">
        <v>2377</v>
      </c>
      <c r="F203" s="57" t="s">
        <v>2378</v>
      </c>
      <c r="G203" s="57" t="s">
        <v>385</v>
      </c>
      <c r="H203" s="49"/>
      <c r="I203" s="49"/>
      <c r="J203" s="49"/>
      <c r="K203" s="49"/>
    </row>
    <row r="204" spans="1:11" ht="14.1" customHeight="1">
      <c r="A204" s="49"/>
      <c r="B204" s="49"/>
      <c r="C204" s="53" t="s">
        <v>22</v>
      </c>
      <c r="D204" s="57" t="s">
        <v>361</v>
      </c>
      <c r="E204" s="57" t="s">
        <v>2379</v>
      </c>
      <c r="F204" s="57" t="s">
        <v>2378</v>
      </c>
      <c r="G204" s="57" t="s">
        <v>385</v>
      </c>
      <c r="H204" s="49"/>
      <c r="I204" s="49"/>
      <c r="J204" s="49"/>
      <c r="K204" s="49"/>
    </row>
    <row r="205" spans="1:11" ht="14.1" customHeight="1">
      <c r="A205" s="49"/>
      <c r="B205" s="49"/>
      <c r="C205" s="1256" t="s">
        <v>384</v>
      </c>
      <c r="D205" s="1257"/>
      <c r="E205" s="1257"/>
      <c r="F205" s="1257"/>
      <c r="G205" s="1257"/>
      <c r="H205" s="49"/>
      <c r="I205" s="49"/>
      <c r="J205" s="49"/>
      <c r="K205" s="49"/>
    </row>
    <row r="206" spans="1:11" ht="14.1" customHeight="1">
      <c r="A206" s="49"/>
      <c r="B206" s="49"/>
      <c r="C206" s="61"/>
      <c r="D206" s="62">
        <v>2021</v>
      </c>
      <c r="E206" s="62">
        <v>2022</v>
      </c>
      <c r="F206" s="62">
        <v>2023</v>
      </c>
      <c r="G206" s="62">
        <v>2024</v>
      </c>
      <c r="H206" s="49"/>
      <c r="I206" s="49"/>
      <c r="J206" s="49"/>
      <c r="K206" s="49"/>
    </row>
    <row r="207" spans="1:11" ht="14.1" customHeight="1">
      <c r="A207" s="49"/>
      <c r="B207" s="49"/>
      <c r="C207" s="63"/>
      <c r="D207" s="64" t="s">
        <v>7</v>
      </c>
      <c r="E207" s="64" t="s">
        <v>8</v>
      </c>
      <c r="F207" s="64" t="s">
        <v>8</v>
      </c>
      <c r="G207" s="64" t="s">
        <v>8</v>
      </c>
      <c r="H207" s="49"/>
      <c r="I207" s="49"/>
      <c r="J207" s="49"/>
      <c r="K207" s="49"/>
    </row>
    <row r="208" spans="1:11" ht="14.1" customHeight="1">
      <c r="A208" s="49"/>
      <c r="B208" s="49"/>
      <c r="C208" s="65" t="s">
        <v>381</v>
      </c>
      <c r="D208" s="66">
        <v>0</v>
      </c>
      <c r="E208" s="66">
        <v>0</v>
      </c>
      <c r="F208" s="66">
        <v>0</v>
      </c>
      <c r="G208" s="66">
        <v>0</v>
      </c>
      <c r="H208" s="49"/>
      <c r="I208" s="49"/>
      <c r="J208" s="49"/>
      <c r="K208" s="49"/>
    </row>
    <row r="209" spans="1:11" ht="14.1" customHeight="1">
      <c r="A209" s="49"/>
      <c r="B209" s="49"/>
      <c r="C209" s="65" t="s">
        <v>370</v>
      </c>
      <c r="D209" s="66">
        <v>0</v>
      </c>
      <c r="E209" s="66">
        <v>0</v>
      </c>
      <c r="F209" s="66">
        <v>0</v>
      </c>
      <c r="G209" s="66">
        <v>0</v>
      </c>
      <c r="H209" s="49"/>
      <c r="I209" s="49"/>
      <c r="J209" s="49"/>
      <c r="K209" s="49"/>
    </row>
    <row r="210" spans="1:11" ht="14.1" customHeight="1">
      <c r="A210" s="49"/>
      <c r="B210" s="49"/>
      <c r="C210" s="65" t="s">
        <v>374</v>
      </c>
      <c r="D210" s="66">
        <v>0</v>
      </c>
      <c r="E210" s="66">
        <v>0</v>
      </c>
      <c r="F210" s="66">
        <v>0</v>
      </c>
      <c r="G210" s="66">
        <v>0</v>
      </c>
      <c r="H210" s="49"/>
      <c r="I210" s="49"/>
      <c r="J210" s="49"/>
      <c r="K210" s="49"/>
    </row>
    <row r="211" spans="1:11" ht="14.1" customHeight="1">
      <c r="A211" s="49"/>
      <c r="B211" s="49"/>
      <c r="C211" s="65" t="s">
        <v>380</v>
      </c>
      <c r="D211" s="66">
        <v>0</v>
      </c>
      <c r="E211" s="66">
        <v>0</v>
      </c>
      <c r="F211" s="66">
        <v>0</v>
      </c>
      <c r="G211" s="66">
        <v>0</v>
      </c>
      <c r="H211" s="49"/>
      <c r="I211" s="49"/>
      <c r="J211" s="49"/>
      <c r="K211" s="49"/>
    </row>
    <row r="212" spans="1:11" ht="14.1" customHeight="1">
      <c r="A212" s="49"/>
      <c r="B212" s="49"/>
      <c r="C212" s="65" t="s">
        <v>370</v>
      </c>
      <c r="D212" s="66">
        <v>0</v>
      </c>
      <c r="E212" s="66">
        <v>0</v>
      </c>
      <c r="F212" s="66">
        <v>0</v>
      </c>
      <c r="G212" s="66">
        <v>0</v>
      </c>
      <c r="H212" s="49"/>
      <c r="I212" s="49"/>
      <c r="J212" s="49"/>
      <c r="K212" s="49"/>
    </row>
    <row r="213" spans="1:11" ht="14.1" customHeight="1">
      <c r="A213" s="49"/>
      <c r="B213" s="49"/>
      <c r="C213" s="65" t="s">
        <v>374</v>
      </c>
      <c r="D213" s="66">
        <v>0</v>
      </c>
      <c r="E213" s="66">
        <v>0</v>
      </c>
      <c r="F213" s="66">
        <v>0</v>
      </c>
      <c r="G213" s="66">
        <v>0</v>
      </c>
      <c r="H213" s="49"/>
      <c r="I213" s="49"/>
      <c r="J213" s="49"/>
      <c r="K213" s="49"/>
    </row>
    <row r="214" spans="1:11" ht="14.1" customHeight="1">
      <c r="A214" s="49"/>
      <c r="B214" s="49"/>
      <c r="C214" s="65" t="s">
        <v>379</v>
      </c>
      <c r="D214" s="66">
        <v>0</v>
      </c>
      <c r="E214" s="66">
        <v>0</v>
      </c>
      <c r="F214" s="66">
        <v>0</v>
      </c>
      <c r="G214" s="66">
        <v>0</v>
      </c>
      <c r="H214" s="49"/>
      <c r="I214" s="49"/>
      <c r="J214" s="49"/>
      <c r="K214" s="49"/>
    </row>
    <row r="215" spans="1:11" ht="14.1" customHeight="1">
      <c r="A215" s="49"/>
      <c r="B215" s="49"/>
      <c r="C215" s="65" t="s">
        <v>370</v>
      </c>
      <c r="D215" s="66">
        <v>0</v>
      </c>
      <c r="E215" s="66">
        <v>0</v>
      </c>
      <c r="F215" s="66">
        <v>0</v>
      </c>
      <c r="G215" s="66">
        <v>0</v>
      </c>
      <c r="H215" s="49"/>
      <c r="I215" s="49"/>
      <c r="J215" s="49"/>
      <c r="K215" s="49"/>
    </row>
    <row r="216" spans="1:11" ht="14.1" customHeight="1">
      <c r="A216" s="49"/>
      <c r="B216" s="49"/>
      <c r="C216" s="65" t="s">
        <v>374</v>
      </c>
      <c r="D216" s="66">
        <v>0</v>
      </c>
      <c r="E216" s="66">
        <v>0</v>
      </c>
      <c r="F216" s="66">
        <v>0</v>
      </c>
      <c r="G216" s="66">
        <v>0</v>
      </c>
      <c r="H216" s="49"/>
      <c r="I216" s="49"/>
      <c r="J216" s="49"/>
      <c r="K216" s="49"/>
    </row>
    <row r="217" spans="1:11" ht="14.1" customHeight="1">
      <c r="A217" s="49"/>
      <c r="B217" s="49"/>
      <c r="C217" s="65" t="s">
        <v>378</v>
      </c>
      <c r="D217" s="66">
        <v>0</v>
      </c>
      <c r="E217" s="66">
        <v>0</v>
      </c>
      <c r="F217" s="66">
        <v>0</v>
      </c>
      <c r="G217" s="66">
        <v>0</v>
      </c>
      <c r="H217" s="49"/>
      <c r="I217" s="49"/>
      <c r="J217" s="49"/>
      <c r="K217" s="49"/>
    </row>
    <row r="218" spans="1:11" ht="14.1" customHeight="1">
      <c r="A218" s="49"/>
      <c r="B218" s="49"/>
      <c r="C218" s="65" t="s">
        <v>370</v>
      </c>
      <c r="D218" s="66">
        <v>0</v>
      </c>
      <c r="E218" s="66">
        <v>0</v>
      </c>
      <c r="F218" s="66">
        <v>0</v>
      </c>
      <c r="G218" s="66">
        <v>0</v>
      </c>
      <c r="H218" s="49"/>
      <c r="I218" s="49"/>
      <c r="J218" s="49"/>
      <c r="K218" s="49"/>
    </row>
    <row r="219" spans="1:11" ht="14.1" customHeight="1">
      <c r="A219" s="49"/>
      <c r="B219" s="49"/>
      <c r="C219" s="65" t="s">
        <v>374</v>
      </c>
      <c r="D219" s="66">
        <v>0</v>
      </c>
      <c r="E219" s="66">
        <v>0</v>
      </c>
      <c r="F219" s="66">
        <v>0</v>
      </c>
      <c r="G219" s="66">
        <v>0</v>
      </c>
      <c r="H219" s="49"/>
      <c r="I219" s="49"/>
      <c r="J219" s="49"/>
      <c r="K219" s="49"/>
    </row>
    <row r="220" spans="1:11" ht="14.1" customHeight="1">
      <c r="A220" s="49"/>
      <c r="B220" s="49"/>
      <c r="C220" s="65" t="s">
        <v>383</v>
      </c>
      <c r="D220" s="66">
        <v>0</v>
      </c>
      <c r="E220" s="66">
        <v>0</v>
      </c>
      <c r="F220" s="66">
        <v>0</v>
      </c>
      <c r="G220" s="66">
        <v>0</v>
      </c>
      <c r="H220" s="49"/>
      <c r="I220" s="49"/>
      <c r="J220" s="49"/>
      <c r="K220" s="49"/>
    </row>
    <row r="221" spans="1:11" ht="14.1" customHeight="1">
      <c r="A221" s="49"/>
      <c r="B221" s="49"/>
      <c r="C221" s="65" t="s">
        <v>370</v>
      </c>
      <c r="D221" s="66">
        <v>0</v>
      </c>
      <c r="E221" s="66">
        <v>0</v>
      </c>
      <c r="F221" s="66">
        <v>0</v>
      </c>
      <c r="G221" s="66">
        <v>0</v>
      </c>
      <c r="H221" s="49"/>
      <c r="I221" s="49"/>
      <c r="J221" s="49"/>
      <c r="K221" s="49"/>
    </row>
    <row r="222" spans="1:11" ht="14.1" customHeight="1">
      <c r="A222" s="49"/>
      <c r="B222" s="49"/>
      <c r="C222" s="65" t="s">
        <v>374</v>
      </c>
      <c r="D222" s="66">
        <v>0</v>
      </c>
      <c r="E222" s="66">
        <v>0</v>
      </c>
      <c r="F222" s="66">
        <v>0</v>
      </c>
      <c r="G222" s="66">
        <v>0</v>
      </c>
      <c r="H222" s="49"/>
      <c r="I222" s="49"/>
      <c r="J222" s="49"/>
      <c r="K222" s="49"/>
    </row>
    <row r="223" spans="1:11" ht="14.1" customHeight="1">
      <c r="A223" s="49"/>
      <c r="B223" s="49"/>
      <c r="C223" s="65" t="s">
        <v>376</v>
      </c>
      <c r="D223" s="66">
        <v>0</v>
      </c>
      <c r="E223" s="66">
        <v>0</v>
      </c>
      <c r="F223" s="66">
        <v>0</v>
      </c>
      <c r="G223" s="66">
        <v>0</v>
      </c>
      <c r="H223" s="49"/>
      <c r="I223" s="49"/>
      <c r="J223" s="49"/>
      <c r="K223" s="49"/>
    </row>
    <row r="224" spans="1:11" ht="14.1" customHeight="1">
      <c r="A224" s="49"/>
      <c r="B224" s="49"/>
      <c r="C224" s="65" t="s">
        <v>370</v>
      </c>
      <c r="D224" s="66">
        <v>0</v>
      </c>
      <c r="E224" s="66">
        <v>0</v>
      </c>
      <c r="F224" s="66">
        <v>0</v>
      </c>
      <c r="G224" s="66">
        <v>0</v>
      </c>
      <c r="H224" s="49"/>
      <c r="I224" s="49"/>
      <c r="J224" s="49"/>
      <c r="K224" s="49"/>
    </row>
    <row r="225" spans="1:11" ht="14.1" customHeight="1">
      <c r="A225" s="49"/>
      <c r="B225" s="49"/>
      <c r="C225" s="65" t="s">
        <v>374</v>
      </c>
      <c r="D225" s="66">
        <v>0</v>
      </c>
      <c r="E225" s="66">
        <v>0</v>
      </c>
      <c r="F225" s="66">
        <v>0</v>
      </c>
      <c r="G225" s="66">
        <v>0</v>
      </c>
      <c r="H225" s="49"/>
      <c r="I225" s="49"/>
      <c r="J225" s="49"/>
      <c r="K225" s="49"/>
    </row>
    <row r="226" spans="1:11" ht="14.1" customHeight="1">
      <c r="A226" s="49"/>
      <c r="B226" s="49"/>
      <c r="C226" s="65" t="s">
        <v>375</v>
      </c>
      <c r="D226" s="66">
        <v>0</v>
      </c>
      <c r="E226" s="66">
        <v>0</v>
      </c>
      <c r="F226" s="66">
        <v>0</v>
      </c>
      <c r="G226" s="66">
        <v>0</v>
      </c>
      <c r="H226" s="49"/>
      <c r="I226" s="49"/>
      <c r="J226" s="49"/>
      <c r="K226" s="49"/>
    </row>
    <row r="227" spans="1:11" ht="14.1" customHeight="1">
      <c r="A227" s="49"/>
      <c r="B227" s="49"/>
      <c r="C227" s="65" t="s">
        <v>370</v>
      </c>
      <c r="D227" s="66">
        <v>0</v>
      </c>
      <c r="E227" s="66">
        <v>0</v>
      </c>
      <c r="F227" s="66">
        <v>0</v>
      </c>
      <c r="G227" s="66">
        <v>0</v>
      </c>
      <c r="H227" s="49"/>
      <c r="I227" s="49"/>
      <c r="J227" s="49"/>
      <c r="K227" s="49"/>
    </row>
    <row r="228" spans="1:11" ht="14.1" customHeight="1">
      <c r="A228" s="49"/>
      <c r="B228" s="49"/>
      <c r="C228" s="65" t="s">
        <v>374</v>
      </c>
      <c r="D228" s="66">
        <v>0</v>
      </c>
      <c r="E228" s="66">
        <v>0</v>
      </c>
      <c r="F228" s="66">
        <v>0</v>
      </c>
      <c r="G228" s="66">
        <v>0</v>
      </c>
      <c r="H228" s="49"/>
      <c r="I228" s="49"/>
      <c r="J228" s="49"/>
      <c r="K228" s="49"/>
    </row>
    <row r="229" spans="1:11" ht="14.1" customHeight="1">
      <c r="A229" s="49"/>
      <c r="B229" s="49"/>
      <c r="C229" s="65" t="s">
        <v>373</v>
      </c>
      <c r="D229" s="66">
        <v>0</v>
      </c>
      <c r="E229" s="66">
        <v>0</v>
      </c>
      <c r="F229" s="66">
        <v>0</v>
      </c>
      <c r="G229" s="66">
        <v>0</v>
      </c>
      <c r="H229" s="49"/>
      <c r="I229" s="49"/>
      <c r="J229" s="49"/>
      <c r="K229" s="49"/>
    </row>
    <row r="230" spans="1:11" ht="14.1" customHeight="1">
      <c r="A230" s="49"/>
      <c r="B230" s="49"/>
      <c r="C230" s="65" t="s">
        <v>370</v>
      </c>
      <c r="D230" s="66">
        <v>0</v>
      </c>
      <c r="E230" s="66">
        <v>0</v>
      </c>
      <c r="F230" s="66">
        <v>0</v>
      </c>
      <c r="G230" s="66">
        <v>0</v>
      </c>
      <c r="H230" s="49"/>
      <c r="I230" s="49"/>
      <c r="J230" s="49"/>
      <c r="K230" s="49"/>
    </row>
    <row r="231" spans="1:11" ht="14.1" customHeight="1">
      <c r="A231" s="49"/>
      <c r="B231" s="49"/>
      <c r="C231" s="65" t="s">
        <v>369</v>
      </c>
      <c r="D231" s="66">
        <v>0</v>
      </c>
      <c r="E231" s="66">
        <v>0</v>
      </c>
      <c r="F231" s="66">
        <v>0</v>
      </c>
      <c r="G231" s="66">
        <v>0</v>
      </c>
      <c r="H231" s="49"/>
      <c r="I231" s="49"/>
      <c r="J231" s="49"/>
      <c r="K231" s="49"/>
    </row>
    <row r="232" spans="1:11" ht="14.1" customHeight="1">
      <c r="A232" s="49"/>
      <c r="B232" s="49"/>
      <c r="C232" s="65" t="s">
        <v>368</v>
      </c>
      <c r="D232" s="66">
        <v>0</v>
      </c>
      <c r="E232" s="66">
        <v>0</v>
      </c>
      <c r="F232" s="66">
        <v>0</v>
      </c>
      <c r="G232" s="66">
        <v>0</v>
      </c>
      <c r="H232" s="49"/>
      <c r="I232" s="49"/>
      <c r="J232" s="49"/>
      <c r="K232" s="49"/>
    </row>
    <row r="233" spans="1:11" ht="14.1" customHeight="1">
      <c r="A233" s="49"/>
      <c r="B233" s="49"/>
      <c r="C233" s="65" t="s">
        <v>367</v>
      </c>
      <c r="D233" s="66">
        <v>0</v>
      </c>
      <c r="E233" s="66">
        <v>0</v>
      </c>
      <c r="F233" s="66">
        <v>0</v>
      </c>
      <c r="G233" s="66">
        <v>0</v>
      </c>
      <c r="H233" s="49"/>
      <c r="I233" s="49"/>
      <c r="J233" s="49"/>
      <c r="K233" s="49"/>
    </row>
    <row r="234" spans="1:11" ht="14.1" customHeight="1">
      <c r="A234" s="49"/>
      <c r="B234" s="49"/>
      <c r="C234" s="65" t="s">
        <v>366</v>
      </c>
      <c r="D234" s="66">
        <v>0</v>
      </c>
      <c r="E234" s="66">
        <v>0</v>
      </c>
      <c r="F234" s="66">
        <v>0</v>
      </c>
      <c r="G234" s="66">
        <v>0</v>
      </c>
      <c r="H234" s="49"/>
      <c r="I234" s="49"/>
      <c r="J234" s="49"/>
      <c r="K234" s="49"/>
    </row>
    <row r="235" spans="1:11" ht="14.1" customHeight="1">
      <c r="A235" s="49"/>
      <c r="B235" s="49"/>
      <c r="C235" s="65" t="s">
        <v>372</v>
      </c>
      <c r="D235" s="66">
        <v>400000</v>
      </c>
      <c r="E235" s="66">
        <v>700000</v>
      </c>
      <c r="F235" s="66">
        <v>300000</v>
      </c>
      <c r="G235" s="66">
        <v>300000</v>
      </c>
      <c r="H235" s="49"/>
      <c r="I235" s="49"/>
      <c r="J235" s="49"/>
      <c r="K235" s="49"/>
    </row>
    <row r="236" spans="1:11" ht="14.1" customHeight="1">
      <c r="A236" s="49"/>
      <c r="B236" s="49"/>
      <c r="C236" s="65" t="s">
        <v>370</v>
      </c>
      <c r="D236" s="66">
        <v>400000</v>
      </c>
      <c r="E236" s="66">
        <v>700000</v>
      </c>
      <c r="F236" s="66">
        <v>300000</v>
      </c>
      <c r="G236" s="66">
        <v>300000</v>
      </c>
      <c r="H236" s="49"/>
      <c r="I236" s="49"/>
      <c r="J236" s="49"/>
      <c r="K236" s="49"/>
    </row>
    <row r="237" spans="1:11" ht="14.1" customHeight="1">
      <c r="A237" s="49"/>
      <c r="B237" s="49"/>
      <c r="C237" s="65" t="s">
        <v>369</v>
      </c>
      <c r="D237" s="66">
        <v>0</v>
      </c>
      <c r="E237" s="66">
        <v>0</v>
      </c>
      <c r="F237" s="66">
        <v>0</v>
      </c>
      <c r="G237" s="66">
        <v>0</v>
      </c>
      <c r="H237" s="49"/>
      <c r="I237" s="49"/>
      <c r="J237" s="49"/>
      <c r="K237" s="49"/>
    </row>
    <row r="238" spans="1:11" ht="14.1" customHeight="1">
      <c r="A238" s="49"/>
      <c r="B238" s="49"/>
      <c r="C238" s="65" t="s">
        <v>368</v>
      </c>
      <c r="D238" s="66">
        <v>0</v>
      </c>
      <c r="E238" s="66">
        <v>0</v>
      </c>
      <c r="F238" s="66">
        <v>0</v>
      </c>
      <c r="G238" s="66">
        <v>0</v>
      </c>
      <c r="H238" s="49"/>
      <c r="I238" s="49"/>
      <c r="J238" s="49"/>
      <c r="K238" s="49"/>
    </row>
    <row r="239" spans="1:11" ht="14.1" customHeight="1">
      <c r="A239" s="49"/>
      <c r="B239" s="49"/>
      <c r="C239" s="65" t="s">
        <v>367</v>
      </c>
      <c r="D239" s="66">
        <v>0</v>
      </c>
      <c r="E239" s="66">
        <v>0</v>
      </c>
      <c r="F239" s="66">
        <v>0</v>
      </c>
      <c r="G239" s="66">
        <v>0</v>
      </c>
      <c r="H239" s="49"/>
      <c r="I239" s="49"/>
      <c r="J239" s="49"/>
      <c r="K239" s="49"/>
    </row>
    <row r="240" spans="1:11" ht="14.1" customHeight="1">
      <c r="A240" s="49"/>
      <c r="B240" s="49"/>
      <c r="C240" s="65" t="s">
        <v>366</v>
      </c>
      <c r="D240" s="66">
        <v>0</v>
      </c>
      <c r="E240" s="66">
        <v>0</v>
      </c>
      <c r="F240" s="66">
        <v>0</v>
      </c>
      <c r="G240" s="66">
        <v>0</v>
      </c>
      <c r="H240" s="49"/>
      <c r="I240" s="49"/>
      <c r="J240" s="49"/>
      <c r="K240" s="49"/>
    </row>
    <row r="241" spans="1:11" ht="14.1" customHeight="1">
      <c r="A241" s="49"/>
      <c r="B241" s="49"/>
      <c r="C241" s="65" t="s">
        <v>371</v>
      </c>
      <c r="D241" s="66">
        <v>0</v>
      </c>
      <c r="E241" s="66">
        <v>0</v>
      </c>
      <c r="F241" s="66">
        <v>0</v>
      </c>
      <c r="G241" s="66">
        <v>0</v>
      </c>
      <c r="H241" s="49"/>
      <c r="I241" s="49"/>
      <c r="J241" s="49"/>
      <c r="K241" s="49"/>
    </row>
    <row r="242" spans="1:11" ht="14.1" customHeight="1">
      <c r="A242" s="49"/>
      <c r="B242" s="49"/>
      <c r="C242" s="65" t="s">
        <v>370</v>
      </c>
      <c r="D242" s="66">
        <v>0</v>
      </c>
      <c r="E242" s="66">
        <v>0</v>
      </c>
      <c r="F242" s="66">
        <v>0</v>
      </c>
      <c r="G242" s="66">
        <v>0</v>
      </c>
      <c r="H242" s="49"/>
      <c r="I242" s="49"/>
      <c r="J242" s="49"/>
      <c r="K242" s="49"/>
    </row>
    <row r="243" spans="1:11" ht="14.1" customHeight="1">
      <c r="A243" s="49"/>
      <c r="B243" s="49"/>
      <c r="C243" s="65" t="s">
        <v>369</v>
      </c>
      <c r="D243" s="66">
        <v>0</v>
      </c>
      <c r="E243" s="66">
        <v>0</v>
      </c>
      <c r="F243" s="66">
        <v>0</v>
      </c>
      <c r="G243" s="66">
        <v>0</v>
      </c>
      <c r="H243" s="49"/>
      <c r="I243" s="49"/>
      <c r="J243" s="49"/>
      <c r="K243" s="49"/>
    </row>
    <row r="244" spans="1:11" ht="14.1" customHeight="1">
      <c r="A244" s="49"/>
      <c r="B244" s="49"/>
      <c r="C244" s="65" t="s">
        <v>368</v>
      </c>
      <c r="D244" s="66">
        <v>0</v>
      </c>
      <c r="E244" s="66">
        <v>0</v>
      </c>
      <c r="F244" s="66">
        <v>0</v>
      </c>
      <c r="G244" s="66">
        <v>0</v>
      </c>
      <c r="H244" s="49"/>
      <c r="I244" s="49"/>
      <c r="J244" s="49"/>
      <c r="K244" s="49"/>
    </row>
    <row r="245" spans="1:11" ht="14.1" customHeight="1">
      <c r="A245" s="49"/>
      <c r="B245" s="49"/>
      <c r="C245" s="65" t="s">
        <v>367</v>
      </c>
      <c r="D245" s="66">
        <v>0</v>
      </c>
      <c r="E245" s="66">
        <v>0</v>
      </c>
      <c r="F245" s="66">
        <v>0</v>
      </c>
      <c r="G245" s="66">
        <v>0</v>
      </c>
      <c r="H245" s="49"/>
      <c r="I245" s="49"/>
      <c r="J245" s="49"/>
      <c r="K245" s="49"/>
    </row>
    <row r="246" spans="1:11" ht="14.1" customHeight="1">
      <c r="A246" s="49"/>
      <c r="B246" s="49"/>
      <c r="C246" s="65" t="s">
        <v>366</v>
      </c>
      <c r="D246" s="66">
        <v>0</v>
      </c>
      <c r="E246" s="66">
        <v>0</v>
      </c>
      <c r="F246" s="66">
        <v>0</v>
      </c>
      <c r="G246" s="66">
        <v>0</v>
      </c>
      <c r="H246" s="49"/>
      <c r="I246" s="49"/>
      <c r="J246" s="49"/>
      <c r="K246" s="49"/>
    </row>
    <row r="247" spans="1:11" ht="14.1" customHeight="1">
      <c r="A247" s="49"/>
      <c r="B247" s="49"/>
      <c r="C247" s="65" t="s">
        <v>365</v>
      </c>
      <c r="D247" s="66">
        <v>0</v>
      </c>
      <c r="E247" s="66">
        <v>0</v>
      </c>
      <c r="F247" s="66">
        <v>0</v>
      </c>
      <c r="G247" s="66">
        <v>0</v>
      </c>
      <c r="H247" s="49"/>
      <c r="I247" s="49"/>
      <c r="J247" s="49"/>
      <c r="K247" s="49"/>
    </row>
    <row r="248" spans="1:11" ht="14.1" customHeight="1">
      <c r="A248" s="49"/>
      <c r="B248" s="49"/>
      <c r="C248" s="65" t="s">
        <v>364</v>
      </c>
      <c r="D248" s="66">
        <v>0</v>
      </c>
      <c r="E248" s="66">
        <v>0</v>
      </c>
      <c r="F248" s="66">
        <v>0</v>
      </c>
      <c r="G248" s="66">
        <v>0</v>
      </c>
      <c r="H248" s="49"/>
      <c r="I248" s="49"/>
      <c r="J248" s="49"/>
      <c r="K248" s="49"/>
    </row>
    <row r="249" spans="1:11" ht="14.1" customHeight="1">
      <c r="A249" s="49"/>
      <c r="B249" s="49"/>
      <c r="C249" s="67" t="s">
        <v>147</v>
      </c>
      <c r="D249" s="66">
        <v>400000</v>
      </c>
      <c r="E249" s="66">
        <v>700000</v>
      </c>
      <c r="F249" s="66">
        <v>300000</v>
      </c>
      <c r="G249" s="66">
        <v>300000</v>
      </c>
      <c r="H249" s="49"/>
      <c r="I249" s="49"/>
      <c r="J249" s="49"/>
      <c r="K249" s="49"/>
    </row>
    <row r="250" spans="1:11" ht="14.1" customHeight="1">
      <c r="A250" s="49"/>
      <c r="B250" s="49"/>
      <c r="C250" s="141" t="s">
        <v>2380</v>
      </c>
      <c r="D250" s="1246" t="s">
        <v>1794</v>
      </c>
      <c r="E250" s="1247"/>
      <c r="F250" s="1247"/>
      <c r="G250" s="1247"/>
      <c r="H250" s="49"/>
      <c r="I250" s="49"/>
      <c r="J250" s="49"/>
      <c r="K250" s="49"/>
    </row>
    <row r="251" spans="1:11" ht="14.1" customHeight="1">
      <c r="A251" s="49"/>
      <c r="B251" s="49"/>
      <c r="C251" s="59" t="s">
        <v>393</v>
      </c>
      <c r="D251" s="1258" t="s">
        <v>2381</v>
      </c>
      <c r="E251" s="1259"/>
      <c r="F251" s="1259"/>
      <c r="G251" s="1259"/>
      <c r="H251" s="49"/>
      <c r="I251" s="49"/>
      <c r="J251" s="49"/>
      <c r="K251" s="49"/>
    </row>
    <row r="252" spans="1:11" ht="14.1" customHeight="1">
      <c r="A252" s="49"/>
      <c r="B252" s="49"/>
      <c r="C252" s="60" t="s">
        <v>392</v>
      </c>
      <c r="D252" s="1254" t="s">
        <v>2382</v>
      </c>
      <c r="E252" s="1255"/>
      <c r="F252" s="1255"/>
      <c r="G252" s="1255"/>
      <c r="H252" s="49"/>
      <c r="I252" s="49"/>
      <c r="J252" s="49"/>
      <c r="K252" s="49"/>
    </row>
    <row r="253" spans="1:11" ht="14.1" customHeight="1">
      <c r="A253" s="49"/>
      <c r="B253" s="49"/>
      <c r="C253" s="60" t="s">
        <v>15</v>
      </c>
      <c r="D253" s="1254" t="s">
        <v>2383</v>
      </c>
      <c r="E253" s="1255"/>
      <c r="F253" s="1255"/>
      <c r="G253" s="1255"/>
      <c r="H253" s="49"/>
      <c r="I253" s="49"/>
      <c r="J253" s="49"/>
      <c r="K253" s="49"/>
    </row>
    <row r="254" spans="1:11" ht="15" customHeight="1">
      <c r="A254" s="49"/>
      <c r="B254" s="49"/>
      <c r="C254" s="61"/>
      <c r="D254" s="62">
        <v>2021</v>
      </c>
      <c r="E254" s="62">
        <v>2022</v>
      </c>
      <c r="F254" s="62">
        <v>2023</v>
      </c>
      <c r="G254" s="62">
        <v>2024</v>
      </c>
      <c r="H254" s="49"/>
      <c r="I254" s="49"/>
      <c r="J254" s="49"/>
      <c r="K254" s="49"/>
    </row>
    <row r="255" spans="1:11" ht="15" customHeight="1">
      <c r="A255" s="49"/>
      <c r="B255" s="49"/>
      <c r="C255" s="63"/>
      <c r="D255" s="64" t="s">
        <v>7</v>
      </c>
      <c r="E255" s="64" t="s">
        <v>8</v>
      </c>
      <c r="F255" s="64" t="s">
        <v>8</v>
      </c>
      <c r="G255" s="64" t="s">
        <v>8</v>
      </c>
      <c r="H255" s="49"/>
      <c r="I255" s="49"/>
      <c r="J255" s="49"/>
      <c r="K255" s="49"/>
    </row>
    <row r="256" spans="1:11" ht="14.1" customHeight="1">
      <c r="A256" s="49"/>
      <c r="B256" s="49"/>
      <c r="C256" s="53" t="s">
        <v>16</v>
      </c>
      <c r="D256" s="57" t="s">
        <v>396</v>
      </c>
      <c r="E256" s="57" t="s">
        <v>411</v>
      </c>
      <c r="F256" s="57" t="s">
        <v>385</v>
      </c>
      <c r="G256" s="57" t="s">
        <v>385</v>
      </c>
      <c r="H256" s="49"/>
      <c r="I256" s="49"/>
      <c r="J256" s="49"/>
      <c r="K256" s="49"/>
    </row>
    <row r="257" spans="1:11" ht="14.1" customHeight="1">
      <c r="A257" s="49"/>
      <c r="B257" s="49"/>
      <c r="C257" s="53" t="s">
        <v>506</v>
      </c>
      <c r="D257" s="57" t="s">
        <v>2384</v>
      </c>
      <c r="E257" s="57" t="s">
        <v>2384</v>
      </c>
      <c r="F257" s="57" t="s">
        <v>385</v>
      </c>
      <c r="G257" s="57" t="s">
        <v>385</v>
      </c>
      <c r="H257" s="49"/>
      <c r="I257" s="49"/>
      <c r="J257" s="49"/>
      <c r="K257" s="49"/>
    </row>
    <row r="258" spans="1:11" ht="14.1" customHeight="1">
      <c r="A258" s="49"/>
      <c r="B258" s="49"/>
      <c r="C258" s="53" t="s">
        <v>504</v>
      </c>
      <c r="D258" s="57" t="s">
        <v>2385</v>
      </c>
      <c r="E258" s="57" t="s">
        <v>2384</v>
      </c>
      <c r="F258" s="57" t="s">
        <v>385</v>
      </c>
      <c r="G258" s="57" t="s">
        <v>385</v>
      </c>
      <c r="H258" s="49"/>
      <c r="I258" s="49"/>
      <c r="J258" s="49"/>
      <c r="K258" s="49"/>
    </row>
    <row r="259" spans="1:11" ht="14.1" customHeight="1">
      <c r="A259" s="49"/>
      <c r="B259" s="49"/>
      <c r="C259" s="53" t="s">
        <v>388</v>
      </c>
      <c r="D259" s="57" t="s">
        <v>361</v>
      </c>
      <c r="E259" s="57" t="s">
        <v>734</v>
      </c>
      <c r="F259" s="57" t="s">
        <v>430</v>
      </c>
      <c r="G259" s="57" t="s">
        <v>361</v>
      </c>
      <c r="H259" s="49"/>
      <c r="I259" s="49"/>
      <c r="J259" s="49"/>
      <c r="K259" s="49"/>
    </row>
    <row r="260" spans="1:11" ht="14.1" customHeight="1">
      <c r="A260" s="49"/>
      <c r="B260" s="49"/>
      <c r="C260" s="53" t="s">
        <v>387</v>
      </c>
      <c r="D260" s="57" t="s">
        <v>361</v>
      </c>
      <c r="E260" s="57" t="s">
        <v>385</v>
      </c>
      <c r="F260" s="57" t="s">
        <v>430</v>
      </c>
      <c r="G260" s="57" t="s">
        <v>361</v>
      </c>
      <c r="H260" s="49"/>
      <c r="I260" s="49"/>
      <c r="J260" s="49"/>
      <c r="K260" s="49"/>
    </row>
    <row r="261" spans="1:11" ht="14.1" customHeight="1">
      <c r="A261" s="49"/>
      <c r="B261" s="49"/>
      <c r="C261" s="53" t="s">
        <v>22</v>
      </c>
      <c r="D261" s="57" t="s">
        <v>361</v>
      </c>
      <c r="E261" s="57" t="s">
        <v>395</v>
      </c>
      <c r="F261" s="57" t="s">
        <v>430</v>
      </c>
      <c r="G261" s="57" t="s">
        <v>361</v>
      </c>
      <c r="H261" s="49"/>
      <c r="I261" s="49"/>
      <c r="J261" s="49"/>
      <c r="K261" s="49"/>
    </row>
    <row r="262" spans="1:11" ht="14.1" customHeight="1">
      <c r="A262" s="49"/>
      <c r="B262" s="49"/>
      <c r="C262" s="1256" t="s">
        <v>384</v>
      </c>
      <c r="D262" s="1257"/>
      <c r="E262" s="1257"/>
      <c r="F262" s="1257"/>
      <c r="G262" s="1257"/>
      <c r="H262" s="49"/>
      <c r="I262" s="49"/>
      <c r="J262" s="49"/>
      <c r="K262" s="49"/>
    </row>
    <row r="263" spans="1:11" ht="14.1" customHeight="1">
      <c r="A263" s="49"/>
      <c r="B263" s="49"/>
      <c r="C263" s="61"/>
      <c r="D263" s="62">
        <v>2021</v>
      </c>
      <c r="E263" s="62">
        <v>2022</v>
      </c>
      <c r="F263" s="62">
        <v>2023</v>
      </c>
      <c r="G263" s="62">
        <v>2024</v>
      </c>
      <c r="H263" s="49"/>
      <c r="I263" s="49"/>
      <c r="J263" s="49"/>
      <c r="K263" s="49"/>
    </row>
    <row r="264" spans="1:11" ht="14.1" customHeight="1">
      <c r="A264" s="49"/>
      <c r="B264" s="49"/>
      <c r="C264" s="63"/>
      <c r="D264" s="64" t="s">
        <v>7</v>
      </c>
      <c r="E264" s="64" t="s">
        <v>8</v>
      </c>
      <c r="F264" s="64" t="s">
        <v>8</v>
      </c>
      <c r="G264" s="64" t="s">
        <v>8</v>
      </c>
      <c r="H264" s="49"/>
      <c r="I264" s="49"/>
      <c r="J264" s="49"/>
      <c r="K264" s="49"/>
    </row>
    <row r="265" spans="1:11" ht="14.1" customHeight="1">
      <c r="A265" s="49"/>
      <c r="B265" s="49"/>
      <c r="C265" s="65" t="s">
        <v>381</v>
      </c>
      <c r="D265" s="66">
        <v>0</v>
      </c>
      <c r="E265" s="66">
        <v>0</v>
      </c>
      <c r="F265" s="66">
        <v>0</v>
      </c>
      <c r="G265" s="66">
        <v>0</v>
      </c>
      <c r="H265" s="49"/>
      <c r="I265" s="49"/>
      <c r="J265" s="49"/>
      <c r="K265" s="49"/>
    </row>
    <row r="266" spans="1:11" ht="14.1" customHeight="1">
      <c r="A266" s="49"/>
      <c r="B266" s="49"/>
      <c r="C266" s="65" t="s">
        <v>370</v>
      </c>
      <c r="D266" s="66">
        <v>0</v>
      </c>
      <c r="E266" s="66">
        <v>0</v>
      </c>
      <c r="F266" s="66">
        <v>0</v>
      </c>
      <c r="G266" s="66">
        <v>0</v>
      </c>
      <c r="H266" s="49"/>
      <c r="I266" s="49"/>
      <c r="J266" s="49"/>
      <c r="K266" s="49"/>
    </row>
    <row r="267" spans="1:11" ht="14.1" customHeight="1">
      <c r="A267" s="49"/>
      <c r="B267" s="49"/>
      <c r="C267" s="65" t="s">
        <v>374</v>
      </c>
      <c r="D267" s="66">
        <v>0</v>
      </c>
      <c r="E267" s="66">
        <v>0</v>
      </c>
      <c r="F267" s="66">
        <v>0</v>
      </c>
      <c r="G267" s="66">
        <v>0</v>
      </c>
      <c r="H267" s="49"/>
      <c r="I267" s="49"/>
      <c r="J267" s="49"/>
      <c r="K267" s="49"/>
    </row>
    <row r="268" spans="1:11" ht="14.1" customHeight="1">
      <c r="A268" s="49"/>
      <c r="B268" s="49"/>
      <c r="C268" s="65" t="s">
        <v>380</v>
      </c>
      <c r="D268" s="66">
        <v>0</v>
      </c>
      <c r="E268" s="66">
        <v>0</v>
      </c>
      <c r="F268" s="66">
        <v>0</v>
      </c>
      <c r="G268" s="66">
        <v>0</v>
      </c>
      <c r="H268" s="49"/>
      <c r="I268" s="49"/>
      <c r="J268" s="49"/>
      <c r="K268" s="49"/>
    </row>
    <row r="269" spans="1:11" ht="14.1" customHeight="1">
      <c r="A269" s="49"/>
      <c r="B269" s="49"/>
      <c r="C269" s="65" t="s">
        <v>370</v>
      </c>
      <c r="D269" s="66">
        <v>0</v>
      </c>
      <c r="E269" s="66">
        <v>0</v>
      </c>
      <c r="F269" s="66">
        <v>0</v>
      </c>
      <c r="G269" s="66">
        <v>0</v>
      </c>
      <c r="H269" s="49"/>
      <c r="I269" s="49"/>
      <c r="J269" s="49"/>
      <c r="K269" s="49"/>
    </row>
    <row r="270" spans="1:11" ht="14.1" customHeight="1">
      <c r="A270" s="49"/>
      <c r="B270" s="49"/>
      <c r="C270" s="65" t="s">
        <v>374</v>
      </c>
      <c r="D270" s="66">
        <v>0</v>
      </c>
      <c r="E270" s="66">
        <v>0</v>
      </c>
      <c r="F270" s="66">
        <v>0</v>
      </c>
      <c r="G270" s="66">
        <v>0</v>
      </c>
      <c r="H270" s="49"/>
      <c r="I270" s="49"/>
      <c r="J270" s="49"/>
      <c r="K270" s="49"/>
    </row>
    <row r="271" spans="1:11" ht="14.1" customHeight="1">
      <c r="A271" s="49"/>
      <c r="B271" s="49"/>
      <c r="C271" s="65" t="s">
        <v>379</v>
      </c>
      <c r="D271" s="66">
        <v>0</v>
      </c>
      <c r="E271" s="66">
        <v>0</v>
      </c>
      <c r="F271" s="66">
        <v>0</v>
      </c>
      <c r="G271" s="66">
        <v>0</v>
      </c>
      <c r="H271" s="49"/>
      <c r="I271" s="49"/>
      <c r="J271" s="49"/>
      <c r="K271" s="49"/>
    </row>
    <row r="272" spans="1:11" ht="14.1" customHeight="1">
      <c r="A272" s="49"/>
      <c r="B272" s="49"/>
      <c r="C272" s="65" t="s">
        <v>370</v>
      </c>
      <c r="D272" s="66">
        <v>0</v>
      </c>
      <c r="E272" s="66">
        <v>0</v>
      </c>
      <c r="F272" s="66">
        <v>0</v>
      </c>
      <c r="G272" s="66">
        <v>0</v>
      </c>
      <c r="H272" s="49"/>
      <c r="I272" s="49"/>
      <c r="J272" s="49"/>
      <c r="K272" s="49"/>
    </row>
    <row r="273" spans="1:11" ht="14.1" customHeight="1">
      <c r="A273" s="49"/>
      <c r="B273" s="49"/>
      <c r="C273" s="65" t="s">
        <v>374</v>
      </c>
      <c r="D273" s="66">
        <v>0</v>
      </c>
      <c r="E273" s="66">
        <v>0</v>
      </c>
      <c r="F273" s="66">
        <v>0</v>
      </c>
      <c r="G273" s="66">
        <v>0</v>
      </c>
      <c r="H273" s="49"/>
      <c r="I273" s="49"/>
      <c r="J273" s="49"/>
      <c r="K273" s="49"/>
    </row>
    <row r="274" spans="1:11" ht="14.1" customHeight="1">
      <c r="A274" s="49"/>
      <c r="B274" s="49"/>
      <c r="C274" s="65" t="s">
        <v>378</v>
      </c>
      <c r="D274" s="66">
        <v>0</v>
      </c>
      <c r="E274" s="66">
        <v>0</v>
      </c>
      <c r="F274" s="66">
        <v>0</v>
      </c>
      <c r="G274" s="66">
        <v>0</v>
      </c>
      <c r="H274" s="49"/>
      <c r="I274" s="49"/>
      <c r="J274" s="49"/>
      <c r="K274" s="49"/>
    </row>
    <row r="275" spans="1:11" ht="14.1" customHeight="1">
      <c r="A275" s="49"/>
      <c r="B275" s="49"/>
      <c r="C275" s="65" t="s">
        <v>370</v>
      </c>
      <c r="D275" s="66">
        <v>0</v>
      </c>
      <c r="E275" s="66">
        <v>0</v>
      </c>
      <c r="F275" s="66">
        <v>0</v>
      </c>
      <c r="G275" s="66">
        <v>0</v>
      </c>
      <c r="H275" s="49"/>
      <c r="I275" s="49"/>
      <c r="J275" s="49"/>
      <c r="K275" s="49"/>
    </row>
    <row r="276" spans="1:11" ht="14.1" customHeight="1">
      <c r="A276" s="49"/>
      <c r="B276" s="49"/>
      <c r="C276" s="65" t="s">
        <v>374</v>
      </c>
      <c r="D276" s="66">
        <v>0</v>
      </c>
      <c r="E276" s="66">
        <v>0</v>
      </c>
      <c r="F276" s="66">
        <v>0</v>
      </c>
      <c r="G276" s="66">
        <v>0</v>
      </c>
      <c r="H276" s="49"/>
      <c r="I276" s="49"/>
      <c r="J276" s="49"/>
      <c r="K276" s="49"/>
    </row>
    <row r="277" spans="1:11" ht="14.1" customHeight="1">
      <c r="A277" s="49"/>
      <c r="B277" s="49"/>
      <c r="C277" s="65" t="s">
        <v>383</v>
      </c>
      <c r="D277" s="66">
        <v>0</v>
      </c>
      <c r="E277" s="66">
        <v>0</v>
      </c>
      <c r="F277" s="66">
        <v>0</v>
      </c>
      <c r="G277" s="66">
        <v>0</v>
      </c>
      <c r="H277" s="49"/>
      <c r="I277" s="49"/>
      <c r="J277" s="49"/>
      <c r="K277" s="49"/>
    </row>
    <row r="278" spans="1:11" ht="14.1" customHeight="1">
      <c r="A278" s="49"/>
      <c r="B278" s="49"/>
      <c r="C278" s="65" t="s">
        <v>370</v>
      </c>
      <c r="D278" s="66">
        <v>0</v>
      </c>
      <c r="E278" s="66">
        <v>0</v>
      </c>
      <c r="F278" s="66">
        <v>0</v>
      </c>
      <c r="G278" s="66">
        <v>0</v>
      </c>
      <c r="H278" s="49"/>
      <c r="I278" s="49"/>
      <c r="J278" s="49"/>
      <c r="K278" s="49"/>
    </row>
    <row r="279" spans="1:11" ht="14.1" customHeight="1">
      <c r="A279" s="49"/>
      <c r="B279" s="49"/>
      <c r="C279" s="65" t="s">
        <v>374</v>
      </c>
      <c r="D279" s="66">
        <v>0</v>
      </c>
      <c r="E279" s="66">
        <v>0</v>
      </c>
      <c r="F279" s="66">
        <v>0</v>
      </c>
      <c r="G279" s="66">
        <v>0</v>
      </c>
      <c r="H279" s="49"/>
      <c r="I279" s="49"/>
      <c r="J279" s="49"/>
      <c r="K279" s="49"/>
    </row>
    <row r="280" spans="1:11" ht="14.1" customHeight="1">
      <c r="A280" s="49"/>
      <c r="B280" s="49"/>
      <c r="C280" s="65" t="s">
        <v>376</v>
      </c>
      <c r="D280" s="66">
        <v>0</v>
      </c>
      <c r="E280" s="66">
        <v>0</v>
      </c>
      <c r="F280" s="66">
        <v>0</v>
      </c>
      <c r="G280" s="66">
        <v>0</v>
      </c>
      <c r="H280" s="49"/>
      <c r="I280" s="49"/>
      <c r="J280" s="49"/>
      <c r="K280" s="49"/>
    </row>
    <row r="281" spans="1:11" ht="14.1" customHeight="1">
      <c r="A281" s="49"/>
      <c r="B281" s="49"/>
      <c r="C281" s="65" t="s">
        <v>370</v>
      </c>
      <c r="D281" s="66">
        <v>0</v>
      </c>
      <c r="E281" s="66">
        <v>0</v>
      </c>
      <c r="F281" s="66">
        <v>0</v>
      </c>
      <c r="G281" s="66">
        <v>0</v>
      </c>
      <c r="H281" s="49"/>
      <c r="I281" s="49"/>
      <c r="J281" s="49"/>
      <c r="K281" s="49"/>
    </row>
    <row r="282" spans="1:11" ht="14.1" customHeight="1">
      <c r="A282" s="49"/>
      <c r="B282" s="49"/>
      <c r="C282" s="65" t="s">
        <v>374</v>
      </c>
      <c r="D282" s="66">
        <v>0</v>
      </c>
      <c r="E282" s="66">
        <v>0</v>
      </c>
      <c r="F282" s="66">
        <v>0</v>
      </c>
      <c r="G282" s="66">
        <v>0</v>
      </c>
      <c r="H282" s="49"/>
      <c r="I282" s="49"/>
      <c r="J282" s="49"/>
      <c r="K282" s="49"/>
    </row>
    <row r="283" spans="1:11" ht="14.1" customHeight="1">
      <c r="A283" s="49"/>
      <c r="B283" s="49"/>
      <c r="C283" s="65" t="s">
        <v>375</v>
      </c>
      <c r="D283" s="66">
        <v>0</v>
      </c>
      <c r="E283" s="66">
        <v>0</v>
      </c>
      <c r="F283" s="66">
        <v>0</v>
      </c>
      <c r="G283" s="66">
        <v>0</v>
      </c>
      <c r="H283" s="49"/>
      <c r="I283" s="49"/>
      <c r="J283" s="49"/>
      <c r="K283" s="49"/>
    </row>
    <row r="284" spans="1:11" ht="14.1" customHeight="1">
      <c r="A284" s="49"/>
      <c r="B284" s="49"/>
      <c r="C284" s="65" t="s">
        <v>370</v>
      </c>
      <c r="D284" s="66">
        <v>0</v>
      </c>
      <c r="E284" s="66">
        <v>0</v>
      </c>
      <c r="F284" s="66">
        <v>0</v>
      </c>
      <c r="G284" s="66">
        <v>0</v>
      </c>
      <c r="H284" s="49"/>
      <c r="I284" s="49"/>
      <c r="J284" s="49"/>
      <c r="K284" s="49"/>
    </row>
    <row r="285" spans="1:11" ht="14.1" customHeight="1">
      <c r="A285" s="49"/>
      <c r="B285" s="49"/>
      <c r="C285" s="65" t="s">
        <v>374</v>
      </c>
      <c r="D285" s="66">
        <v>0</v>
      </c>
      <c r="E285" s="66">
        <v>0</v>
      </c>
      <c r="F285" s="66">
        <v>0</v>
      </c>
      <c r="G285" s="66">
        <v>0</v>
      </c>
      <c r="H285" s="49"/>
      <c r="I285" s="49"/>
      <c r="J285" s="49"/>
      <c r="K285" s="49"/>
    </row>
    <row r="286" spans="1:11" ht="14.1" customHeight="1">
      <c r="A286" s="49"/>
      <c r="B286" s="49"/>
      <c r="C286" s="65" t="s">
        <v>373</v>
      </c>
      <c r="D286" s="66">
        <v>0</v>
      </c>
      <c r="E286" s="66">
        <v>0</v>
      </c>
      <c r="F286" s="66">
        <v>0</v>
      </c>
      <c r="G286" s="66">
        <v>0</v>
      </c>
      <c r="H286" s="49"/>
      <c r="I286" s="49"/>
      <c r="J286" s="49"/>
      <c r="K286" s="49"/>
    </row>
    <row r="287" spans="1:11" ht="14.1" customHeight="1">
      <c r="A287" s="49"/>
      <c r="B287" s="49"/>
      <c r="C287" s="65" t="s">
        <v>370</v>
      </c>
      <c r="D287" s="66">
        <v>0</v>
      </c>
      <c r="E287" s="66">
        <v>0</v>
      </c>
      <c r="F287" s="66">
        <v>0</v>
      </c>
      <c r="G287" s="66">
        <v>0</v>
      </c>
      <c r="H287" s="49"/>
      <c r="I287" s="49"/>
      <c r="J287" s="49"/>
      <c r="K287" s="49"/>
    </row>
    <row r="288" spans="1:11" ht="14.1" customHeight="1">
      <c r="A288" s="49"/>
      <c r="B288" s="49"/>
      <c r="C288" s="65" t="s">
        <v>369</v>
      </c>
      <c r="D288" s="66">
        <v>0</v>
      </c>
      <c r="E288" s="66">
        <v>0</v>
      </c>
      <c r="F288" s="66">
        <v>0</v>
      </c>
      <c r="G288" s="66">
        <v>0</v>
      </c>
      <c r="H288" s="49"/>
      <c r="I288" s="49"/>
      <c r="J288" s="49"/>
      <c r="K288" s="49"/>
    </row>
    <row r="289" spans="1:11" ht="14.1" customHeight="1">
      <c r="A289" s="49"/>
      <c r="B289" s="49"/>
      <c r="C289" s="65" t="s">
        <v>368</v>
      </c>
      <c r="D289" s="66">
        <v>0</v>
      </c>
      <c r="E289" s="66">
        <v>0</v>
      </c>
      <c r="F289" s="66">
        <v>0</v>
      </c>
      <c r="G289" s="66">
        <v>0</v>
      </c>
      <c r="H289" s="49"/>
      <c r="I289" s="49"/>
      <c r="J289" s="49"/>
      <c r="K289" s="49"/>
    </row>
    <row r="290" spans="1:11" ht="14.1" customHeight="1">
      <c r="A290" s="49"/>
      <c r="B290" s="49"/>
      <c r="C290" s="65" t="s">
        <v>367</v>
      </c>
      <c r="D290" s="66">
        <v>0</v>
      </c>
      <c r="E290" s="66">
        <v>0</v>
      </c>
      <c r="F290" s="66">
        <v>0</v>
      </c>
      <c r="G290" s="66">
        <v>0</v>
      </c>
      <c r="H290" s="49"/>
      <c r="I290" s="49"/>
      <c r="J290" s="49"/>
      <c r="K290" s="49"/>
    </row>
    <row r="291" spans="1:11" ht="14.1" customHeight="1">
      <c r="A291" s="49"/>
      <c r="B291" s="49"/>
      <c r="C291" s="65" t="s">
        <v>366</v>
      </c>
      <c r="D291" s="66">
        <v>0</v>
      </c>
      <c r="E291" s="66">
        <v>0</v>
      </c>
      <c r="F291" s="66">
        <v>0</v>
      </c>
      <c r="G291" s="66">
        <v>0</v>
      </c>
      <c r="H291" s="49"/>
      <c r="I291" s="49"/>
      <c r="J291" s="49"/>
      <c r="K291" s="49"/>
    </row>
    <row r="292" spans="1:11" ht="14.1" customHeight="1">
      <c r="A292" s="49"/>
      <c r="B292" s="49"/>
      <c r="C292" s="65" t="s">
        <v>372</v>
      </c>
      <c r="D292" s="66">
        <v>9700000</v>
      </c>
      <c r="E292" s="66">
        <v>9700000</v>
      </c>
      <c r="F292" s="66">
        <v>0</v>
      </c>
      <c r="G292" s="66">
        <v>0</v>
      </c>
      <c r="H292" s="49"/>
      <c r="I292" s="49"/>
      <c r="J292" s="49"/>
      <c r="K292" s="49"/>
    </row>
    <row r="293" spans="1:11" ht="14.1" customHeight="1">
      <c r="A293" s="49"/>
      <c r="B293" s="49"/>
      <c r="C293" s="65" t="s">
        <v>370</v>
      </c>
      <c r="D293" s="66">
        <v>9700000</v>
      </c>
      <c r="E293" s="66">
        <v>9700000</v>
      </c>
      <c r="F293" s="66">
        <v>0</v>
      </c>
      <c r="G293" s="66">
        <v>0</v>
      </c>
      <c r="H293" s="49"/>
      <c r="I293" s="49"/>
      <c r="J293" s="49"/>
      <c r="K293" s="49"/>
    </row>
    <row r="294" spans="1:11" ht="14.1" customHeight="1">
      <c r="A294" s="49"/>
      <c r="B294" s="49"/>
      <c r="C294" s="65" t="s">
        <v>369</v>
      </c>
      <c r="D294" s="66">
        <v>0</v>
      </c>
      <c r="E294" s="66">
        <v>0</v>
      </c>
      <c r="F294" s="66">
        <v>0</v>
      </c>
      <c r="G294" s="66">
        <v>0</v>
      </c>
      <c r="H294" s="49"/>
      <c r="I294" s="49"/>
      <c r="J294" s="49"/>
      <c r="K294" s="49"/>
    </row>
    <row r="295" spans="1:11" ht="14.1" customHeight="1">
      <c r="A295" s="49"/>
      <c r="B295" s="49"/>
      <c r="C295" s="65" t="s">
        <v>368</v>
      </c>
      <c r="D295" s="66">
        <v>0</v>
      </c>
      <c r="E295" s="66">
        <v>0</v>
      </c>
      <c r="F295" s="66">
        <v>0</v>
      </c>
      <c r="G295" s="66">
        <v>0</v>
      </c>
      <c r="H295" s="49"/>
      <c r="I295" s="49"/>
      <c r="J295" s="49"/>
      <c r="K295" s="49"/>
    </row>
    <row r="296" spans="1:11" ht="14.1" customHeight="1">
      <c r="A296" s="49"/>
      <c r="B296" s="49"/>
      <c r="C296" s="65" t="s">
        <v>367</v>
      </c>
      <c r="D296" s="66">
        <v>0</v>
      </c>
      <c r="E296" s="66">
        <v>0</v>
      </c>
      <c r="F296" s="66">
        <v>0</v>
      </c>
      <c r="G296" s="66">
        <v>0</v>
      </c>
      <c r="H296" s="49"/>
      <c r="I296" s="49"/>
      <c r="J296" s="49"/>
      <c r="K296" s="49"/>
    </row>
    <row r="297" spans="1:11" ht="14.1" customHeight="1">
      <c r="A297" s="49"/>
      <c r="B297" s="49"/>
      <c r="C297" s="65" t="s">
        <v>366</v>
      </c>
      <c r="D297" s="66">
        <v>0</v>
      </c>
      <c r="E297" s="66">
        <v>0</v>
      </c>
      <c r="F297" s="66">
        <v>0</v>
      </c>
      <c r="G297" s="66">
        <v>0</v>
      </c>
      <c r="H297" s="49"/>
      <c r="I297" s="49"/>
      <c r="J297" s="49"/>
      <c r="K297" s="49"/>
    </row>
    <row r="298" spans="1:11" ht="14.1" customHeight="1">
      <c r="A298" s="49"/>
      <c r="B298" s="49"/>
      <c r="C298" s="65" t="s">
        <v>371</v>
      </c>
      <c r="D298" s="66">
        <v>0</v>
      </c>
      <c r="E298" s="66">
        <v>0</v>
      </c>
      <c r="F298" s="66">
        <v>0</v>
      </c>
      <c r="G298" s="66">
        <v>0</v>
      </c>
      <c r="H298" s="49"/>
      <c r="I298" s="49"/>
      <c r="J298" s="49"/>
      <c r="K298" s="49"/>
    </row>
    <row r="299" spans="1:11" ht="14.1" customHeight="1">
      <c r="A299" s="49"/>
      <c r="B299" s="49"/>
      <c r="C299" s="65" t="s">
        <v>370</v>
      </c>
      <c r="D299" s="66">
        <v>0</v>
      </c>
      <c r="E299" s="66">
        <v>0</v>
      </c>
      <c r="F299" s="66">
        <v>0</v>
      </c>
      <c r="G299" s="66">
        <v>0</v>
      </c>
      <c r="H299" s="49"/>
      <c r="I299" s="49"/>
      <c r="J299" s="49"/>
      <c r="K299" s="49"/>
    </row>
    <row r="300" spans="1:11" ht="14.1" customHeight="1">
      <c r="A300" s="49"/>
      <c r="B300" s="49"/>
      <c r="C300" s="65" t="s">
        <v>369</v>
      </c>
      <c r="D300" s="66">
        <v>0</v>
      </c>
      <c r="E300" s="66">
        <v>0</v>
      </c>
      <c r="F300" s="66">
        <v>0</v>
      </c>
      <c r="G300" s="66">
        <v>0</v>
      </c>
      <c r="H300" s="49"/>
      <c r="I300" s="49"/>
      <c r="J300" s="49"/>
      <c r="K300" s="49"/>
    </row>
    <row r="301" spans="1:11" ht="14.1" customHeight="1">
      <c r="A301" s="49"/>
      <c r="B301" s="49"/>
      <c r="C301" s="65" t="s">
        <v>368</v>
      </c>
      <c r="D301" s="66">
        <v>0</v>
      </c>
      <c r="E301" s="66">
        <v>0</v>
      </c>
      <c r="F301" s="66">
        <v>0</v>
      </c>
      <c r="G301" s="66">
        <v>0</v>
      </c>
      <c r="H301" s="49"/>
      <c r="I301" s="49"/>
      <c r="J301" s="49"/>
      <c r="K301" s="49"/>
    </row>
    <row r="302" spans="1:11" ht="14.1" customHeight="1">
      <c r="A302" s="49"/>
      <c r="B302" s="49"/>
      <c r="C302" s="65" t="s">
        <v>367</v>
      </c>
      <c r="D302" s="66">
        <v>0</v>
      </c>
      <c r="E302" s="66">
        <v>0</v>
      </c>
      <c r="F302" s="66">
        <v>0</v>
      </c>
      <c r="G302" s="66">
        <v>0</v>
      </c>
      <c r="H302" s="49"/>
      <c r="I302" s="49"/>
      <c r="J302" s="49"/>
      <c r="K302" s="49"/>
    </row>
    <row r="303" spans="1:11" ht="14.1" customHeight="1">
      <c r="A303" s="49"/>
      <c r="B303" s="49"/>
      <c r="C303" s="65" t="s">
        <v>366</v>
      </c>
      <c r="D303" s="66">
        <v>0</v>
      </c>
      <c r="E303" s="66">
        <v>0</v>
      </c>
      <c r="F303" s="66">
        <v>0</v>
      </c>
      <c r="G303" s="66">
        <v>0</v>
      </c>
      <c r="H303" s="49"/>
      <c r="I303" s="49"/>
      <c r="J303" s="49"/>
      <c r="K303" s="49"/>
    </row>
    <row r="304" spans="1:11" ht="14.1" customHeight="1">
      <c r="A304" s="49"/>
      <c r="B304" s="49"/>
      <c r="C304" s="65" t="s">
        <v>365</v>
      </c>
      <c r="D304" s="66">
        <v>0</v>
      </c>
      <c r="E304" s="66">
        <v>0</v>
      </c>
      <c r="F304" s="66">
        <v>0</v>
      </c>
      <c r="G304" s="66">
        <v>0</v>
      </c>
      <c r="H304" s="49"/>
      <c r="I304" s="49"/>
      <c r="J304" s="49"/>
      <c r="K304" s="49"/>
    </row>
    <row r="305" spans="1:11" ht="14.1" customHeight="1">
      <c r="A305" s="49"/>
      <c r="B305" s="49"/>
      <c r="C305" s="65" t="s">
        <v>364</v>
      </c>
      <c r="D305" s="66">
        <v>0</v>
      </c>
      <c r="E305" s="66">
        <v>0</v>
      </c>
      <c r="F305" s="66">
        <v>0</v>
      </c>
      <c r="G305" s="66">
        <v>0</v>
      </c>
      <c r="H305" s="49"/>
      <c r="I305" s="49"/>
      <c r="J305" s="49"/>
      <c r="K305" s="49"/>
    </row>
    <row r="306" spans="1:11" ht="14.1" customHeight="1">
      <c r="A306" s="49"/>
      <c r="B306" s="49"/>
      <c r="C306" s="67" t="s">
        <v>147</v>
      </c>
      <c r="D306" s="66">
        <v>9700000</v>
      </c>
      <c r="E306" s="66">
        <v>9700000</v>
      </c>
      <c r="F306" s="66">
        <v>0</v>
      </c>
      <c r="G306" s="66">
        <v>0</v>
      </c>
      <c r="H306" s="49"/>
      <c r="I306" s="49"/>
      <c r="J306" s="49"/>
      <c r="K306" s="49"/>
    </row>
    <row r="307" spans="1:11" ht="14.1" customHeight="1">
      <c r="A307" s="49"/>
      <c r="B307" s="49"/>
      <c r="C307" s="141" t="s">
        <v>2386</v>
      </c>
      <c r="D307" s="1246" t="s">
        <v>2387</v>
      </c>
      <c r="E307" s="1247"/>
      <c r="F307" s="1247"/>
      <c r="G307" s="1247"/>
      <c r="H307" s="49"/>
      <c r="I307" s="49"/>
      <c r="J307" s="49"/>
      <c r="K307" s="49"/>
    </row>
    <row r="308" spans="1:11" ht="18" customHeight="1">
      <c r="A308" s="49"/>
      <c r="B308" s="49"/>
      <c r="C308" s="59" t="s">
        <v>393</v>
      </c>
      <c r="D308" s="1258" t="s">
        <v>2388</v>
      </c>
      <c r="E308" s="1259"/>
      <c r="F308" s="1259"/>
      <c r="G308" s="1259"/>
      <c r="H308" s="49"/>
      <c r="I308" s="49"/>
      <c r="J308" s="49"/>
      <c r="K308" s="49"/>
    </row>
    <row r="309" spans="1:11" ht="18" customHeight="1">
      <c r="A309" s="49"/>
      <c r="B309" s="49"/>
      <c r="C309" s="60" t="s">
        <v>392</v>
      </c>
      <c r="D309" s="1254" t="s">
        <v>2389</v>
      </c>
      <c r="E309" s="1255"/>
      <c r="F309" s="1255"/>
      <c r="G309" s="1255"/>
      <c r="H309" s="49"/>
      <c r="I309" s="49"/>
      <c r="J309" s="49"/>
      <c r="K309" s="49"/>
    </row>
    <row r="310" spans="1:11" ht="18" customHeight="1">
      <c r="A310" s="49"/>
      <c r="B310" s="49"/>
      <c r="C310" s="60" t="s">
        <v>15</v>
      </c>
      <c r="D310" s="1254" t="s">
        <v>2390</v>
      </c>
      <c r="E310" s="1255"/>
      <c r="F310" s="1255"/>
      <c r="G310" s="1255"/>
      <c r="H310" s="49"/>
      <c r="I310" s="49"/>
      <c r="J310" s="49"/>
      <c r="K310" s="49"/>
    </row>
    <row r="311" spans="1:11" ht="15" customHeight="1">
      <c r="A311" s="49"/>
      <c r="B311" s="49"/>
      <c r="C311" s="61"/>
      <c r="D311" s="62">
        <v>2021</v>
      </c>
      <c r="E311" s="62">
        <v>2022</v>
      </c>
      <c r="F311" s="62">
        <v>2023</v>
      </c>
      <c r="G311" s="62">
        <v>2024</v>
      </c>
      <c r="H311" s="49"/>
      <c r="I311" s="49"/>
      <c r="J311" s="49"/>
      <c r="K311" s="49"/>
    </row>
    <row r="312" spans="1:11" ht="15" customHeight="1">
      <c r="A312" s="49"/>
      <c r="B312" s="49"/>
      <c r="C312" s="63"/>
      <c r="D312" s="64" t="s">
        <v>7</v>
      </c>
      <c r="E312" s="64" t="s">
        <v>8</v>
      </c>
      <c r="F312" s="64" t="s">
        <v>8</v>
      </c>
      <c r="G312" s="64" t="s">
        <v>8</v>
      </c>
      <c r="H312" s="49"/>
      <c r="I312" s="49"/>
      <c r="J312" s="49"/>
      <c r="K312" s="49"/>
    </row>
    <row r="313" spans="1:11" ht="14.1" customHeight="1">
      <c r="A313" s="49"/>
      <c r="B313" s="49"/>
      <c r="C313" s="53" t="s">
        <v>16</v>
      </c>
      <c r="D313" s="57" t="s">
        <v>396</v>
      </c>
      <c r="E313" s="57" t="s">
        <v>411</v>
      </c>
      <c r="F313" s="57" t="s">
        <v>411</v>
      </c>
      <c r="G313" s="57" t="s">
        <v>385</v>
      </c>
      <c r="H313" s="49"/>
      <c r="I313" s="49"/>
      <c r="J313" s="49"/>
      <c r="K313" s="49"/>
    </row>
    <row r="314" spans="1:11" ht="14.1" customHeight="1">
      <c r="A314" s="49"/>
      <c r="B314" s="49"/>
      <c r="C314" s="53" t="s">
        <v>506</v>
      </c>
      <c r="D314" s="57" t="s">
        <v>2391</v>
      </c>
      <c r="E314" s="57" t="s">
        <v>2392</v>
      </c>
      <c r="F314" s="57" t="s">
        <v>737</v>
      </c>
      <c r="G314" s="57" t="s">
        <v>385</v>
      </c>
      <c r="H314" s="49"/>
      <c r="I314" s="49"/>
      <c r="J314" s="49"/>
      <c r="K314" s="49"/>
    </row>
    <row r="315" spans="1:11" ht="14.1" customHeight="1">
      <c r="A315" s="49"/>
      <c r="B315" s="49"/>
      <c r="C315" s="53" t="s">
        <v>504</v>
      </c>
      <c r="D315" s="57" t="s">
        <v>2393</v>
      </c>
      <c r="E315" s="57" t="s">
        <v>2392</v>
      </c>
      <c r="F315" s="57" t="s">
        <v>737</v>
      </c>
      <c r="G315" s="57" t="s">
        <v>385</v>
      </c>
      <c r="H315" s="49"/>
      <c r="I315" s="49"/>
      <c r="J315" s="49"/>
      <c r="K315" s="49"/>
    </row>
    <row r="316" spans="1:11" ht="14.1" customHeight="1">
      <c r="A316" s="49"/>
      <c r="B316" s="49"/>
      <c r="C316" s="53" t="s">
        <v>388</v>
      </c>
      <c r="D316" s="57" t="s">
        <v>361</v>
      </c>
      <c r="E316" s="57" t="s">
        <v>734</v>
      </c>
      <c r="F316" s="57" t="s">
        <v>385</v>
      </c>
      <c r="G316" s="57" t="s">
        <v>430</v>
      </c>
      <c r="H316" s="49"/>
      <c r="I316" s="49"/>
      <c r="J316" s="49"/>
      <c r="K316" s="49"/>
    </row>
    <row r="317" spans="1:11" ht="14.1" customHeight="1">
      <c r="A317" s="49"/>
      <c r="B317" s="49"/>
      <c r="C317" s="53" t="s">
        <v>387</v>
      </c>
      <c r="D317" s="57" t="s">
        <v>361</v>
      </c>
      <c r="E317" s="57" t="s">
        <v>2394</v>
      </c>
      <c r="F317" s="57" t="s">
        <v>2395</v>
      </c>
      <c r="G317" s="57" t="s">
        <v>430</v>
      </c>
      <c r="H317" s="49"/>
      <c r="I317" s="49"/>
      <c r="J317" s="49"/>
      <c r="K317" s="49"/>
    </row>
    <row r="318" spans="1:11" ht="14.1" customHeight="1">
      <c r="A318" s="49"/>
      <c r="B318" s="49"/>
      <c r="C318" s="53" t="s">
        <v>22</v>
      </c>
      <c r="D318" s="57" t="s">
        <v>361</v>
      </c>
      <c r="E318" s="57" t="s">
        <v>2396</v>
      </c>
      <c r="F318" s="57" t="s">
        <v>2395</v>
      </c>
      <c r="G318" s="57" t="s">
        <v>430</v>
      </c>
      <c r="H318" s="49"/>
      <c r="I318" s="49"/>
      <c r="J318" s="49"/>
      <c r="K318" s="49"/>
    </row>
    <row r="319" spans="1:11" ht="14.1" customHeight="1">
      <c r="A319" s="49"/>
      <c r="B319" s="49"/>
      <c r="C319" s="1256" t="s">
        <v>384</v>
      </c>
      <c r="D319" s="1257"/>
      <c r="E319" s="1257"/>
      <c r="F319" s="1257"/>
      <c r="G319" s="1257"/>
      <c r="H319" s="49"/>
      <c r="I319" s="49"/>
      <c r="J319" s="49"/>
      <c r="K319" s="49"/>
    </row>
    <row r="320" spans="1:11" ht="14.1" customHeight="1">
      <c r="A320" s="49"/>
      <c r="B320" s="49"/>
      <c r="C320" s="61"/>
      <c r="D320" s="62">
        <v>2021</v>
      </c>
      <c r="E320" s="62">
        <v>2022</v>
      </c>
      <c r="F320" s="62">
        <v>2023</v>
      </c>
      <c r="G320" s="62">
        <v>2024</v>
      </c>
      <c r="H320" s="49"/>
      <c r="I320" s="49"/>
      <c r="J320" s="49"/>
      <c r="K320" s="49"/>
    </row>
    <row r="321" spans="1:11" ht="14.1" customHeight="1">
      <c r="A321" s="49"/>
      <c r="B321" s="49"/>
      <c r="C321" s="63"/>
      <c r="D321" s="64" t="s">
        <v>7</v>
      </c>
      <c r="E321" s="64" t="s">
        <v>8</v>
      </c>
      <c r="F321" s="64" t="s">
        <v>8</v>
      </c>
      <c r="G321" s="64" t="s">
        <v>8</v>
      </c>
      <c r="H321" s="49"/>
      <c r="I321" s="49"/>
      <c r="J321" s="49"/>
      <c r="K321" s="49"/>
    </row>
    <row r="322" spans="1:11" ht="14.1" customHeight="1">
      <c r="A322" s="49"/>
      <c r="B322" s="49"/>
      <c r="C322" s="65" t="s">
        <v>381</v>
      </c>
      <c r="D322" s="66">
        <v>0</v>
      </c>
      <c r="E322" s="66">
        <v>0</v>
      </c>
      <c r="F322" s="66">
        <v>0</v>
      </c>
      <c r="G322" s="66">
        <v>0</v>
      </c>
      <c r="H322" s="49"/>
      <c r="I322" s="49"/>
      <c r="J322" s="49"/>
      <c r="K322" s="49"/>
    </row>
    <row r="323" spans="1:11" ht="14.1" customHeight="1">
      <c r="A323" s="49"/>
      <c r="B323" s="49"/>
      <c r="C323" s="65" t="s">
        <v>370</v>
      </c>
      <c r="D323" s="66">
        <v>0</v>
      </c>
      <c r="E323" s="66">
        <v>0</v>
      </c>
      <c r="F323" s="66">
        <v>0</v>
      </c>
      <c r="G323" s="66">
        <v>0</v>
      </c>
      <c r="H323" s="49"/>
      <c r="I323" s="49"/>
      <c r="J323" s="49"/>
      <c r="K323" s="49"/>
    </row>
    <row r="324" spans="1:11" ht="14.1" customHeight="1">
      <c r="A324" s="49"/>
      <c r="B324" s="49"/>
      <c r="C324" s="65" t="s">
        <v>374</v>
      </c>
      <c r="D324" s="66">
        <v>0</v>
      </c>
      <c r="E324" s="66">
        <v>0</v>
      </c>
      <c r="F324" s="66">
        <v>0</v>
      </c>
      <c r="G324" s="66">
        <v>0</v>
      </c>
      <c r="H324" s="49"/>
      <c r="I324" s="49"/>
      <c r="J324" s="49"/>
      <c r="K324" s="49"/>
    </row>
    <row r="325" spans="1:11" ht="14.1" customHeight="1">
      <c r="A325" s="49"/>
      <c r="B325" s="49"/>
      <c r="C325" s="65" t="s">
        <v>380</v>
      </c>
      <c r="D325" s="66">
        <v>0</v>
      </c>
      <c r="E325" s="66">
        <v>0</v>
      </c>
      <c r="F325" s="66">
        <v>0</v>
      </c>
      <c r="G325" s="66">
        <v>0</v>
      </c>
      <c r="H325" s="49"/>
      <c r="I325" s="49"/>
      <c r="J325" s="49"/>
      <c r="K325" s="49"/>
    </row>
    <row r="326" spans="1:11" ht="14.1" customHeight="1">
      <c r="A326" s="49"/>
      <c r="B326" s="49"/>
      <c r="C326" s="65" t="s">
        <v>370</v>
      </c>
      <c r="D326" s="66">
        <v>0</v>
      </c>
      <c r="E326" s="66">
        <v>0</v>
      </c>
      <c r="F326" s="66">
        <v>0</v>
      </c>
      <c r="G326" s="66">
        <v>0</v>
      </c>
      <c r="H326" s="49"/>
      <c r="I326" s="49"/>
      <c r="J326" s="49"/>
      <c r="K326" s="49"/>
    </row>
    <row r="327" spans="1:11" ht="14.1" customHeight="1">
      <c r="A327" s="49"/>
      <c r="B327" s="49"/>
      <c r="C327" s="65" t="s">
        <v>374</v>
      </c>
      <c r="D327" s="66">
        <v>0</v>
      </c>
      <c r="E327" s="66">
        <v>0</v>
      </c>
      <c r="F327" s="66">
        <v>0</v>
      </c>
      <c r="G327" s="66">
        <v>0</v>
      </c>
      <c r="H327" s="49"/>
      <c r="I327" s="49"/>
      <c r="J327" s="49"/>
      <c r="K327" s="49"/>
    </row>
    <row r="328" spans="1:11" ht="14.1" customHeight="1">
      <c r="A328" s="49"/>
      <c r="B328" s="49"/>
      <c r="C328" s="65" t="s">
        <v>379</v>
      </c>
      <c r="D328" s="66">
        <v>0</v>
      </c>
      <c r="E328" s="66">
        <v>0</v>
      </c>
      <c r="F328" s="66">
        <v>0</v>
      </c>
      <c r="G328" s="66">
        <v>0</v>
      </c>
      <c r="H328" s="49"/>
      <c r="I328" s="49"/>
      <c r="J328" s="49"/>
      <c r="K328" s="49"/>
    </row>
    <row r="329" spans="1:11" ht="14.1" customHeight="1">
      <c r="A329" s="49"/>
      <c r="B329" s="49"/>
      <c r="C329" s="65" t="s">
        <v>370</v>
      </c>
      <c r="D329" s="66">
        <v>0</v>
      </c>
      <c r="E329" s="66">
        <v>0</v>
      </c>
      <c r="F329" s="66">
        <v>0</v>
      </c>
      <c r="G329" s="66">
        <v>0</v>
      </c>
      <c r="H329" s="49"/>
      <c r="I329" s="49"/>
      <c r="J329" s="49"/>
      <c r="K329" s="49"/>
    </row>
    <row r="330" spans="1:11" ht="14.1" customHeight="1">
      <c r="A330" s="49"/>
      <c r="B330" s="49"/>
      <c r="C330" s="65" t="s">
        <v>374</v>
      </c>
      <c r="D330" s="66">
        <v>0</v>
      </c>
      <c r="E330" s="66">
        <v>0</v>
      </c>
      <c r="F330" s="66">
        <v>0</v>
      </c>
      <c r="G330" s="66">
        <v>0</v>
      </c>
      <c r="H330" s="49"/>
      <c r="I330" s="49"/>
      <c r="J330" s="49"/>
      <c r="K330" s="49"/>
    </row>
    <row r="331" spans="1:11" ht="14.1" customHeight="1">
      <c r="A331" s="49"/>
      <c r="B331" s="49"/>
      <c r="C331" s="65" t="s">
        <v>378</v>
      </c>
      <c r="D331" s="66">
        <v>0</v>
      </c>
      <c r="E331" s="66">
        <v>0</v>
      </c>
      <c r="F331" s="66">
        <v>0</v>
      </c>
      <c r="G331" s="66">
        <v>0</v>
      </c>
      <c r="H331" s="49"/>
      <c r="I331" s="49"/>
      <c r="J331" s="49"/>
      <c r="K331" s="49"/>
    </row>
    <row r="332" spans="1:11" ht="14.1" customHeight="1">
      <c r="A332" s="49"/>
      <c r="B332" s="49"/>
      <c r="C332" s="65" t="s">
        <v>370</v>
      </c>
      <c r="D332" s="66">
        <v>0</v>
      </c>
      <c r="E332" s="66">
        <v>0</v>
      </c>
      <c r="F332" s="66">
        <v>0</v>
      </c>
      <c r="G332" s="66">
        <v>0</v>
      </c>
      <c r="H332" s="49"/>
      <c r="I332" s="49"/>
      <c r="J332" s="49"/>
      <c r="K332" s="49"/>
    </row>
    <row r="333" spans="1:11" ht="14.1" customHeight="1">
      <c r="A333" s="49"/>
      <c r="B333" s="49"/>
      <c r="C333" s="65" t="s">
        <v>374</v>
      </c>
      <c r="D333" s="66">
        <v>0</v>
      </c>
      <c r="E333" s="66">
        <v>0</v>
      </c>
      <c r="F333" s="66">
        <v>0</v>
      </c>
      <c r="G333" s="66">
        <v>0</v>
      </c>
      <c r="H333" s="49"/>
      <c r="I333" s="49"/>
      <c r="J333" s="49"/>
      <c r="K333" s="49"/>
    </row>
    <row r="334" spans="1:11" ht="14.1" customHeight="1">
      <c r="A334" s="49"/>
      <c r="B334" s="49"/>
      <c r="C334" s="65" t="s">
        <v>383</v>
      </c>
      <c r="D334" s="66">
        <v>0</v>
      </c>
      <c r="E334" s="66">
        <v>0</v>
      </c>
      <c r="F334" s="66">
        <v>0</v>
      </c>
      <c r="G334" s="66">
        <v>0</v>
      </c>
      <c r="H334" s="49"/>
      <c r="I334" s="49"/>
      <c r="J334" s="49"/>
      <c r="K334" s="49"/>
    </row>
    <row r="335" spans="1:11" ht="14.1" customHeight="1">
      <c r="A335" s="49"/>
      <c r="B335" s="49"/>
      <c r="C335" s="65" t="s">
        <v>370</v>
      </c>
      <c r="D335" s="66">
        <v>0</v>
      </c>
      <c r="E335" s="66">
        <v>0</v>
      </c>
      <c r="F335" s="66">
        <v>0</v>
      </c>
      <c r="G335" s="66">
        <v>0</v>
      </c>
      <c r="H335" s="49"/>
      <c r="I335" s="49"/>
      <c r="J335" s="49"/>
      <c r="K335" s="49"/>
    </row>
    <row r="336" spans="1:11" ht="14.1" customHeight="1">
      <c r="A336" s="49"/>
      <c r="B336" s="49"/>
      <c r="C336" s="65" t="s">
        <v>374</v>
      </c>
      <c r="D336" s="66">
        <v>0</v>
      </c>
      <c r="E336" s="66">
        <v>0</v>
      </c>
      <c r="F336" s="66">
        <v>0</v>
      </c>
      <c r="G336" s="66">
        <v>0</v>
      </c>
      <c r="H336" s="49"/>
      <c r="I336" s="49"/>
      <c r="J336" s="49"/>
      <c r="K336" s="49"/>
    </row>
    <row r="337" spans="1:11" ht="14.1" customHeight="1">
      <c r="A337" s="49"/>
      <c r="B337" s="49"/>
      <c r="C337" s="65" t="s">
        <v>376</v>
      </c>
      <c r="D337" s="66">
        <v>0</v>
      </c>
      <c r="E337" s="66">
        <v>0</v>
      </c>
      <c r="F337" s="66">
        <v>0</v>
      </c>
      <c r="G337" s="66">
        <v>0</v>
      </c>
      <c r="H337" s="49"/>
      <c r="I337" s="49"/>
      <c r="J337" s="49"/>
      <c r="K337" s="49"/>
    </row>
    <row r="338" spans="1:11" ht="14.1" customHeight="1">
      <c r="A338" s="49"/>
      <c r="B338" s="49"/>
      <c r="C338" s="65" t="s">
        <v>370</v>
      </c>
      <c r="D338" s="66">
        <v>0</v>
      </c>
      <c r="E338" s="66">
        <v>0</v>
      </c>
      <c r="F338" s="66">
        <v>0</v>
      </c>
      <c r="G338" s="66">
        <v>0</v>
      </c>
      <c r="H338" s="49"/>
      <c r="I338" s="49"/>
      <c r="J338" s="49"/>
      <c r="K338" s="49"/>
    </row>
    <row r="339" spans="1:11" ht="14.1" customHeight="1">
      <c r="A339" s="49"/>
      <c r="B339" s="49"/>
      <c r="C339" s="65" t="s">
        <v>374</v>
      </c>
      <c r="D339" s="66">
        <v>0</v>
      </c>
      <c r="E339" s="66">
        <v>0</v>
      </c>
      <c r="F339" s="66">
        <v>0</v>
      </c>
      <c r="G339" s="66">
        <v>0</v>
      </c>
      <c r="H339" s="49"/>
      <c r="I339" s="49"/>
      <c r="J339" s="49"/>
      <c r="K339" s="49"/>
    </row>
    <row r="340" spans="1:11" ht="14.1" customHeight="1">
      <c r="A340" s="49"/>
      <c r="B340" s="49"/>
      <c r="C340" s="65" t="s">
        <v>375</v>
      </c>
      <c r="D340" s="66">
        <v>0</v>
      </c>
      <c r="E340" s="66">
        <v>0</v>
      </c>
      <c r="F340" s="66">
        <v>0</v>
      </c>
      <c r="G340" s="66">
        <v>0</v>
      </c>
      <c r="H340" s="49"/>
      <c r="I340" s="49"/>
      <c r="J340" s="49"/>
      <c r="K340" s="49"/>
    </row>
    <row r="341" spans="1:11" ht="14.1" customHeight="1">
      <c r="A341" s="49"/>
      <c r="B341" s="49"/>
      <c r="C341" s="65" t="s">
        <v>370</v>
      </c>
      <c r="D341" s="66">
        <v>0</v>
      </c>
      <c r="E341" s="66">
        <v>0</v>
      </c>
      <c r="F341" s="66">
        <v>0</v>
      </c>
      <c r="G341" s="66">
        <v>0</v>
      </c>
      <c r="H341" s="49"/>
      <c r="I341" s="49"/>
      <c r="J341" s="49"/>
      <c r="K341" s="49"/>
    </row>
    <row r="342" spans="1:11" ht="14.1" customHeight="1">
      <c r="A342" s="49"/>
      <c r="B342" s="49"/>
      <c r="C342" s="65" t="s">
        <v>374</v>
      </c>
      <c r="D342" s="66">
        <v>0</v>
      </c>
      <c r="E342" s="66">
        <v>0</v>
      </c>
      <c r="F342" s="66">
        <v>0</v>
      </c>
      <c r="G342" s="66">
        <v>0</v>
      </c>
      <c r="H342" s="49"/>
      <c r="I342" s="49"/>
      <c r="J342" s="49"/>
      <c r="K342" s="49"/>
    </row>
    <row r="343" spans="1:11" ht="14.1" customHeight="1">
      <c r="A343" s="49"/>
      <c r="B343" s="49"/>
      <c r="C343" s="65" t="s">
        <v>373</v>
      </c>
      <c r="D343" s="66">
        <v>0</v>
      </c>
      <c r="E343" s="66">
        <v>29000000</v>
      </c>
      <c r="F343" s="66">
        <v>3000000</v>
      </c>
      <c r="G343" s="66">
        <v>0</v>
      </c>
      <c r="H343" s="49"/>
      <c r="I343" s="49"/>
      <c r="J343" s="49"/>
      <c r="K343" s="49"/>
    </row>
    <row r="344" spans="1:11" ht="14.1" customHeight="1">
      <c r="A344" s="49"/>
      <c r="B344" s="49"/>
      <c r="C344" s="65" t="s">
        <v>370</v>
      </c>
      <c r="D344" s="66">
        <v>0</v>
      </c>
      <c r="E344" s="66">
        <v>0</v>
      </c>
      <c r="F344" s="66">
        <v>0</v>
      </c>
      <c r="G344" s="66">
        <v>0</v>
      </c>
      <c r="H344" s="49"/>
      <c r="I344" s="49"/>
      <c r="J344" s="49"/>
      <c r="K344" s="49"/>
    </row>
    <row r="345" spans="1:11" ht="14.1" customHeight="1">
      <c r="A345" s="49"/>
      <c r="B345" s="49"/>
      <c r="C345" s="65" t="s">
        <v>369</v>
      </c>
      <c r="D345" s="66">
        <v>0</v>
      </c>
      <c r="E345" s="66">
        <v>24000000</v>
      </c>
      <c r="F345" s="66">
        <v>3000000</v>
      </c>
      <c r="G345" s="66">
        <v>0</v>
      </c>
      <c r="H345" s="49"/>
      <c r="I345" s="49"/>
      <c r="J345" s="49"/>
      <c r="K345" s="49"/>
    </row>
    <row r="346" spans="1:11" ht="14.1" customHeight="1">
      <c r="A346" s="49"/>
      <c r="B346" s="49"/>
      <c r="C346" s="65" t="s">
        <v>368</v>
      </c>
      <c r="D346" s="66">
        <v>0</v>
      </c>
      <c r="E346" s="66">
        <v>0</v>
      </c>
      <c r="F346" s="66">
        <v>0</v>
      </c>
      <c r="G346" s="66">
        <v>0</v>
      </c>
      <c r="H346" s="49"/>
      <c r="I346" s="49"/>
      <c r="J346" s="49"/>
      <c r="K346" s="49"/>
    </row>
    <row r="347" spans="1:11" ht="14.1" customHeight="1">
      <c r="A347" s="49"/>
      <c r="B347" s="49"/>
      <c r="C347" s="65" t="s">
        <v>367</v>
      </c>
      <c r="D347" s="66">
        <v>0</v>
      </c>
      <c r="E347" s="66">
        <v>5000000</v>
      </c>
      <c r="F347" s="66">
        <v>0</v>
      </c>
      <c r="G347" s="66">
        <v>0</v>
      </c>
      <c r="H347" s="49"/>
      <c r="I347" s="49"/>
      <c r="J347" s="49"/>
      <c r="K347" s="49"/>
    </row>
    <row r="348" spans="1:11" ht="14.1" customHeight="1">
      <c r="A348" s="49"/>
      <c r="B348" s="49"/>
      <c r="C348" s="65" t="s">
        <v>366</v>
      </c>
      <c r="D348" s="66">
        <v>0</v>
      </c>
      <c r="E348" s="66">
        <v>0</v>
      </c>
      <c r="F348" s="66">
        <v>0</v>
      </c>
      <c r="G348" s="66">
        <v>0</v>
      </c>
      <c r="H348" s="49"/>
      <c r="I348" s="49"/>
      <c r="J348" s="49"/>
      <c r="K348" s="49"/>
    </row>
    <row r="349" spans="1:11" ht="14.1" customHeight="1">
      <c r="A349" s="49"/>
      <c r="B349" s="49"/>
      <c r="C349" s="65" t="s">
        <v>372</v>
      </c>
      <c r="D349" s="66">
        <v>19853000</v>
      </c>
      <c r="E349" s="66">
        <v>0</v>
      </c>
      <c r="F349" s="66">
        <v>0</v>
      </c>
      <c r="G349" s="66">
        <v>0</v>
      </c>
      <c r="H349" s="49"/>
      <c r="I349" s="49"/>
      <c r="J349" s="49"/>
      <c r="K349" s="49"/>
    </row>
    <row r="350" spans="1:11" ht="14.1" customHeight="1">
      <c r="A350" s="49"/>
      <c r="B350" s="49"/>
      <c r="C350" s="65" t="s">
        <v>370</v>
      </c>
      <c r="D350" s="66">
        <v>0</v>
      </c>
      <c r="E350" s="66">
        <v>0</v>
      </c>
      <c r="F350" s="66">
        <v>0</v>
      </c>
      <c r="G350" s="66">
        <v>0</v>
      </c>
      <c r="H350" s="49"/>
      <c r="I350" s="49"/>
      <c r="J350" s="49"/>
      <c r="K350" s="49"/>
    </row>
    <row r="351" spans="1:11" ht="14.1" customHeight="1">
      <c r="A351" s="49"/>
      <c r="B351" s="49"/>
      <c r="C351" s="65" t="s">
        <v>369</v>
      </c>
      <c r="D351" s="66">
        <v>19853000</v>
      </c>
      <c r="E351" s="66">
        <v>0</v>
      </c>
      <c r="F351" s="66">
        <v>0</v>
      </c>
      <c r="G351" s="66">
        <v>0</v>
      </c>
      <c r="H351" s="49"/>
      <c r="I351" s="49"/>
      <c r="J351" s="49"/>
      <c r="K351" s="49"/>
    </row>
    <row r="352" spans="1:11" ht="14.1" customHeight="1">
      <c r="A352" s="49"/>
      <c r="B352" s="49"/>
      <c r="C352" s="65" t="s">
        <v>368</v>
      </c>
      <c r="D352" s="66">
        <v>0</v>
      </c>
      <c r="E352" s="66">
        <v>0</v>
      </c>
      <c r="F352" s="66">
        <v>0</v>
      </c>
      <c r="G352" s="66">
        <v>0</v>
      </c>
      <c r="H352" s="49"/>
      <c r="I352" s="49"/>
      <c r="J352" s="49"/>
      <c r="K352" s="49"/>
    </row>
    <row r="353" spans="1:11" ht="14.1" customHeight="1">
      <c r="A353" s="49"/>
      <c r="B353" s="49"/>
      <c r="C353" s="65" t="s">
        <v>367</v>
      </c>
      <c r="D353" s="66">
        <v>0</v>
      </c>
      <c r="E353" s="66">
        <v>0</v>
      </c>
      <c r="F353" s="66">
        <v>0</v>
      </c>
      <c r="G353" s="66">
        <v>0</v>
      </c>
      <c r="H353" s="49"/>
      <c r="I353" s="49"/>
      <c r="J353" s="49"/>
      <c r="K353" s="49"/>
    </row>
    <row r="354" spans="1:11" ht="14.1" customHeight="1">
      <c r="A354" s="49"/>
      <c r="B354" s="49"/>
      <c r="C354" s="65" t="s">
        <v>366</v>
      </c>
      <c r="D354" s="66">
        <v>0</v>
      </c>
      <c r="E354" s="66">
        <v>0</v>
      </c>
      <c r="F354" s="66">
        <v>0</v>
      </c>
      <c r="G354" s="66">
        <v>0</v>
      </c>
      <c r="H354" s="49"/>
      <c r="I354" s="49"/>
      <c r="J354" s="49"/>
      <c r="K354" s="49"/>
    </row>
    <row r="355" spans="1:11" ht="14.1" customHeight="1">
      <c r="A355" s="49"/>
      <c r="B355" s="49"/>
      <c r="C355" s="65" t="s">
        <v>371</v>
      </c>
      <c r="D355" s="66">
        <v>0</v>
      </c>
      <c r="E355" s="66">
        <v>0</v>
      </c>
      <c r="F355" s="66">
        <v>0</v>
      </c>
      <c r="G355" s="66">
        <v>0</v>
      </c>
      <c r="H355" s="49"/>
      <c r="I355" s="49"/>
      <c r="J355" s="49"/>
      <c r="K355" s="49"/>
    </row>
    <row r="356" spans="1:11" ht="14.1" customHeight="1">
      <c r="A356" s="49"/>
      <c r="B356" s="49"/>
      <c r="C356" s="65" t="s">
        <v>370</v>
      </c>
      <c r="D356" s="66">
        <v>0</v>
      </c>
      <c r="E356" s="66">
        <v>0</v>
      </c>
      <c r="F356" s="66">
        <v>0</v>
      </c>
      <c r="G356" s="66">
        <v>0</v>
      </c>
      <c r="H356" s="49"/>
      <c r="I356" s="49"/>
      <c r="J356" s="49"/>
      <c r="K356" s="49"/>
    </row>
    <row r="357" spans="1:11" ht="14.1" customHeight="1">
      <c r="A357" s="49"/>
      <c r="B357" s="49"/>
      <c r="C357" s="65" t="s">
        <v>369</v>
      </c>
      <c r="D357" s="66">
        <v>0</v>
      </c>
      <c r="E357" s="66">
        <v>0</v>
      </c>
      <c r="F357" s="66">
        <v>0</v>
      </c>
      <c r="G357" s="66">
        <v>0</v>
      </c>
      <c r="H357" s="49"/>
      <c r="I357" s="49"/>
      <c r="J357" s="49"/>
      <c r="K357" s="49"/>
    </row>
    <row r="358" spans="1:11" ht="14.1" customHeight="1">
      <c r="A358" s="49"/>
      <c r="B358" s="49"/>
      <c r="C358" s="65" t="s">
        <v>368</v>
      </c>
      <c r="D358" s="66">
        <v>0</v>
      </c>
      <c r="E358" s="66">
        <v>0</v>
      </c>
      <c r="F358" s="66">
        <v>0</v>
      </c>
      <c r="G358" s="66">
        <v>0</v>
      </c>
      <c r="H358" s="49"/>
      <c r="I358" s="49"/>
      <c r="J358" s="49"/>
      <c r="K358" s="49"/>
    </row>
    <row r="359" spans="1:11" ht="14.1" customHeight="1">
      <c r="A359" s="49"/>
      <c r="B359" s="49"/>
      <c r="C359" s="65" t="s">
        <v>367</v>
      </c>
      <c r="D359" s="66">
        <v>0</v>
      </c>
      <c r="E359" s="66">
        <v>0</v>
      </c>
      <c r="F359" s="66">
        <v>0</v>
      </c>
      <c r="G359" s="66">
        <v>0</v>
      </c>
      <c r="H359" s="49"/>
      <c r="I359" s="49"/>
      <c r="J359" s="49"/>
      <c r="K359" s="49"/>
    </row>
    <row r="360" spans="1:11" ht="14.1" customHeight="1">
      <c r="A360" s="49"/>
      <c r="B360" s="49"/>
      <c r="C360" s="65" t="s">
        <v>366</v>
      </c>
      <c r="D360" s="66">
        <v>0</v>
      </c>
      <c r="E360" s="66">
        <v>0</v>
      </c>
      <c r="F360" s="66">
        <v>0</v>
      </c>
      <c r="G360" s="66">
        <v>0</v>
      </c>
      <c r="H360" s="49"/>
      <c r="I360" s="49"/>
      <c r="J360" s="49"/>
      <c r="K360" s="49"/>
    </row>
    <row r="361" spans="1:11" ht="14.1" customHeight="1">
      <c r="A361" s="49"/>
      <c r="B361" s="49"/>
      <c r="C361" s="65" t="s">
        <v>365</v>
      </c>
      <c r="D361" s="66">
        <v>0</v>
      </c>
      <c r="E361" s="66">
        <v>0</v>
      </c>
      <c r="F361" s="66">
        <v>0</v>
      </c>
      <c r="G361" s="66">
        <v>0</v>
      </c>
      <c r="H361" s="49"/>
      <c r="I361" s="49"/>
      <c r="J361" s="49"/>
      <c r="K361" s="49"/>
    </row>
    <row r="362" spans="1:11" ht="14.1" customHeight="1">
      <c r="A362" s="49"/>
      <c r="B362" s="49"/>
      <c r="C362" s="65" t="s">
        <v>364</v>
      </c>
      <c r="D362" s="66">
        <v>0</v>
      </c>
      <c r="E362" s="66">
        <v>0</v>
      </c>
      <c r="F362" s="66">
        <v>0</v>
      </c>
      <c r="G362" s="66">
        <v>0</v>
      </c>
      <c r="H362" s="49"/>
      <c r="I362" s="49"/>
      <c r="J362" s="49"/>
      <c r="K362" s="49"/>
    </row>
    <row r="363" spans="1:11" ht="14.1" customHeight="1">
      <c r="A363" s="49"/>
      <c r="B363" s="49"/>
      <c r="C363" s="67" t="s">
        <v>147</v>
      </c>
      <c r="D363" s="66">
        <v>19853000</v>
      </c>
      <c r="E363" s="66">
        <v>29000000</v>
      </c>
      <c r="F363" s="66">
        <v>3000000</v>
      </c>
      <c r="G363" s="66">
        <v>0</v>
      </c>
      <c r="H363" s="49"/>
      <c r="I363" s="49"/>
      <c r="J363" s="49"/>
      <c r="K363" s="49"/>
    </row>
    <row r="364" spans="1:11" ht="15" customHeight="1">
      <c r="A364" s="49"/>
      <c r="B364" s="49"/>
      <c r="C364" s="68" t="s">
        <v>361</v>
      </c>
      <c r="D364" s="69" t="s">
        <v>361</v>
      </c>
      <c r="E364" s="69" t="s">
        <v>361</v>
      </c>
      <c r="F364" s="69" t="s">
        <v>361</v>
      </c>
      <c r="G364" s="69" t="s">
        <v>361</v>
      </c>
      <c r="H364" s="49"/>
      <c r="I364" s="49"/>
      <c r="J364" s="49"/>
      <c r="K364" s="49"/>
    </row>
    <row r="365" spans="1:11" ht="15" customHeight="1">
      <c r="A365" s="49"/>
      <c r="B365" s="49"/>
      <c r="C365" s="52" t="s">
        <v>382</v>
      </c>
      <c r="D365" s="70">
        <v>389700484</v>
      </c>
      <c r="E365" s="70">
        <v>508960000</v>
      </c>
      <c r="F365" s="70">
        <v>417000000</v>
      </c>
      <c r="G365" s="70">
        <v>434000000</v>
      </c>
      <c r="H365" s="49"/>
      <c r="I365" s="49"/>
      <c r="J365" s="49"/>
      <c r="K365" s="49"/>
    </row>
    <row r="366" spans="1:11" ht="15" customHeight="1">
      <c r="A366" s="49"/>
      <c r="B366" s="49"/>
      <c r="C366" s="53" t="s">
        <v>381</v>
      </c>
      <c r="D366" s="71">
        <v>253000000</v>
      </c>
      <c r="E366" s="71">
        <v>319000000</v>
      </c>
      <c r="F366" s="71">
        <v>319000000</v>
      </c>
      <c r="G366" s="71">
        <v>319000000</v>
      </c>
      <c r="H366" s="49"/>
      <c r="I366" s="49"/>
      <c r="J366" s="49"/>
      <c r="K366" s="49"/>
    </row>
    <row r="367" spans="1:11" ht="15" customHeight="1">
      <c r="A367" s="49"/>
      <c r="B367" s="49"/>
      <c r="C367" s="53" t="s">
        <v>370</v>
      </c>
      <c r="D367" s="71">
        <v>253000000</v>
      </c>
      <c r="E367" s="71">
        <v>319000000</v>
      </c>
      <c r="F367" s="71">
        <v>319000000</v>
      </c>
      <c r="G367" s="71">
        <v>319000000</v>
      </c>
      <c r="H367" s="49"/>
      <c r="I367" s="49"/>
      <c r="J367" s="49"/>
      <c r="K367" s="49"/>
    </row>
    <row r="368" spans="1:11" ht="15" customHeight="1">
      <c r="A368" s="49"/>
      <c r="B368" s="49"/>
      <c r="C368" s="53" t="s">
        <v>374</v>
      </c>
      <c r="D368" s="71">
        <v>0</v>
      </c>
      <c r="E368" s="71">
        <v>0</v>
      </c>
      <c r="F368" s="71">
        <v>0</v>
      </c>
      <c r="G368" s="71">
        <v>0</v>
      </c>
      <c r="H368" s="49"/>
      <c r="I368" s="49"/>
      <c r="J368" s="49"/>
      <c r="K368" s="49"/>
    </row>
    <row r="369" spans="1:11" ht="15" customHeight="1">
      <c r="A369" s="49"/>
      <c r="B369" s="49"/>
      <c r="C369" s="53" t="s">
        <v>380</v>
      </c>
      <c r="D369" s="71">
        <v>42000000</v>
      </c>
      <c r="E369" s="71">
        <v>42000000</v>
      </c>
      <c r="F369" s="71">
        <v>42000000</v>
      </c>
      <c r="G369" s="71">
        <v>42000000</v>
      </c>
      <c r="H369" s="49"/>
      <c r="I369" s="49"/>
      <c r="J369" s="49"/>
      <c r="K369" s="49"/>
    </row>
    <row r="370" spans="1:11" ht="15" customHeight="1">
      <c r="A370" s="49"/>
      <c r="B370" s="49"/>
      <c r="C370" s="53" t="s">
        <v>370</v>
      </c>
      <c r="D370" s="71">
        <v>42000000</v>
      </c>
      <c r="E370" s="71">
        <v>42000000</v>
      </c>
      <c r="F370" s="71">
        <v>42000000</v>
      </c>
      <c r="G370" s="71">
        <v>42000000</v>
      </c>
      <c r="H370" s="49"/>
      <c r="I370" s="49"/>
      <c r="J370" s="49"/>
      <c r="K370" s="49"/>
    </row>
    <row r="371" spans="1:11" ht="15" customHeight="1">
      <c r="A371" s="49"/>
      <c r="B371" s="49"/>
      <c r="C371" s="53" t="s">
        <v>374</v>
      </c>
      <c r="D371" s="71">
        <v>0</v>
      </c>
      <c r="E371" s="71">
        <v>0</v>
      </c>
      <c r="F371" s="71">
        <v>0</v>
      </c>
      <c r="G371" s="71">
        <v>0</v>
      </c>
      <c r="H371" s="49"/>
      <c r="I371" s="49"/>
      <c r="J371" s="49"/>
      <c r="K371" s="49"/>
    </row>
    <row r="372" spans="1:11" ht="15" customHeight="1">
      <c r="A372" s="49"/>
      <c r="B372" s="49"/>
      <c r="C372" s="53" t="s">
        <v>379</v>
      </c>
      <c r="D372" s="71">
        <v>52850000</v>
      </c>
      <c r="E372" s="71">
        <v>103810000</v>
      </c>
      <c r="F372" s="71">
        <v>38000000</v>
      </c>
      <c r="G372" s="71">
        <v>58000000</v>
      </c>
      <c r="H372" s="49"/>
      <c r="I372" s="49"/>
      <c r="J372" s="49"/>
      <c r="K372" s="49"/>
    </row>
    <row r="373" spans="1:11" ht="15" customHeight="1">
      <c r="A373" s="49"/>
      <c r="B373" s="49"/>
      <c r="C373" s="53" t="s">
        <v>370</v>
      </c>
      <c r="D373" s="71">
        <v>52850000</v>
      </c>
      <c r="E373" s="71">
        <v>103810000</v>
      </c>
      <c r="F373" s="71">
        <v>38000000</v>
      </c>
      <c r="G373" s="71">
        <v>58000000</v>
      </c>
      <c r="H373" s="49"/>
      <c r="I373" s="49"/>
      <c r="J373" s="49"/>
      <c r="K373" s="49"/>
    </row>
    <row r="374" spans="1:11" ht="15" customHeight="1">
      <c r="A374" s="49"/>
      <c r="B374" s="49"/>
      <c r="C374" s="53" t="s">
        <v>374</v>
      </c>
      <c r="D374" s="71">
        <v>0</v>
      </c>
      <c r="E374" s="71">
        <v>0</v>
      </c>
      <c r="F374" s="71">
        <v>0</v>
      </c>
      <c r="G374" s="71">
        <v>0</v>
      </c>
      <c r="H374" s="49"/>
      <c r="I374" s="49"/>
      <c r="J374" s="49"/>
      <c r="K374" s="49"/>
    </row>
    <row r="375" spans="1:11" ht="15" customHeight="1">
      <c r="A375" s="49"/>
      <c r="B375" s="49"/>
      <c r="C375" s="53" t="s">
        <v>378</v>
      </c>
      <c r="D375" s="71">
        <v>0</v>
      </c>
      <c r="E375" s="71">
        <v>0</v>
      </c>
      <c r="F375" s="71">
        <v>0</v>
      </c>
      <c r="G375" s="71">
        <v>0</v>
      </c>
      <c r="H375" s="49"/>
      <c r="I375" s="49"/>
      <c r="J375" s="49"/>
      <c r="K375" s="49"/>
    </row>
    <row r="376" spans="1:11" ht="15" customHeight="1">
      <c r="A376" s="49"/>
      <c r="B376" s="49"/>
      <c r="C376" s="53" t="s">
        <v>370</v>
      </c>
      <c r="D376" s="71">
        <v>0</v>
      </c>
      <c r="E376" s="71">
        <v>0</v>
      </c>
      <c r="F376" s="71">
        <v>0</v>
      </c>
      <c r="G376" s="71">
        <v>0</v>
      </c>
      <c r="H376" s="49"/>
      <c r="I376" s="49"/>
      <c r="J376" s="49"/>
      <c r="K376" s="49"/>
    </row>
    <row r="377" spans="1:11" ht="15" customHeight="1">
      <c r="A377" s="49"/>
      <c r="B377" s="49"/>
      <c r="C377" s="53" t="s">
        <v>374</v>
      </c>
      <c r="D377" s="71">
        <v>0</v>
      </c>
      <c r="E377" s="71">
        <v>0</v>
      </c>
      <c r="F377" s="71">
        <v>0</v>
      </c>
      <c r="G377" s="71">
        <v>0</v>
      </c>
      <c r="H377" s="49"/>
      <c r="I377" s="49"/>
      <c r="J377" s="49"/>
      <c r="K377" s="49"/>
    </row>
    <row r="378" spans="1:11" ht="20.100000000000001" customHeight="1">
      <c r="A378" s="49"/>
      <c r="B378" s="49"/>
      <c r="C378" s="53" t="s">
        <v>377</v>
      </c>
      <c r="D378" s="73">
        <v>0</v>
      </c>
      <c r="E378" s="73">
        <v>0</v>
      </c>
      <c r="F378" s="73">
        <v>0</v>
      </c>
      <c r="G378" s="73">
        <v>0</v>
      </c>
      <c r="H378" s="49"/>
      <c r="I378" s="49"/>
      <c r="J378" s="49"/>
      <c r="K378" s="49"/>
    </row>
    <row r="379" spans="1:11" ht="15" customHeight="1">
      <c r="A379" s="49"/>
      <c r="B379" s="49"/>
      <c r="C379" s="53" t="s">
        <v>370</v>
      </c>
      <c r="D379" s="71">
        <v>0</v>
      </c>
      <c r="E379" s="71">
        <v>0</v>
      </c>
      <c r="F379" s="71">
        <v>0</v>
      </c>
      <c r="G379" s="71">
        <v>0</v>
      </c>
      <c r="H379" s="49"/>
      <c r="I379" s="49"/>
      <c r="J379" s="49"/>
      <c r="K379" s="49"/>
    </row>
    <row r="380" spans="1:11" ht="15" customHeight="1">
      <c r="A380" s="49"/>
      <c r="B380" s="49"/>
      <c r="C380" s="53" t="s">
        <v>374</v>
      </c>
      <c r="D380" s="71">
        <v>0</v>
      </c>
      <c r="E380" s="71">
        <v>0</v>
      </c>
      <c r="F380" s="71">
        <v>0</v>
      </c>
      <c r="G380" s="71">
        <v>0</v>
      </c>
      <c r="H380" s="49"/>
      <c r="I380" s="49"/>
      <c r="J380" s="49"/>
      <c r="K380" s="49"/>
    </row>
    <row r="381" spans="1:11" ht="15" customHeight="1">
      <c r="A381" s="49"/>
      <c r="B381" s="49"/>
      <c r="C381" s="53" t="s">
        <v>376</v>
      </c>
      <c r="D381" s="71">
        <v>150000</v>
      </c>
      <c r="E381" s="71">
        <v>150000</v>
      </c>
      <c r="F381" s="71">
        <v>0</v>
      </c>
      <c r="G381" s="71">
        <v>0</v>
      </c>
      <c r="H381" s="49"/>
      <c r="I381" s="49"/>
      <c r="J381" s="49"/>
      <c r="K381" s="49"/>
    </row>
    <row r="382" spans="1:11" ht="15" customHeight="1">
      <c r="A382" s="49"/>
      <c r="B382" s="49"/>
      <c r="C382" s="53" t="s">
        <v>370</v>
      </c>
      <c r="D382" s="71">
        <v>150000</v>
      </c>
      <c r="E382" s="71">
        <v>150000</v>
      </c>
      <c r="F382" s="71">
        <v>0</v>
      </c>
      <c r="G382" s="71">
        <v>0</v>
      </c>
      <c r="H382" s="49"/>
      <c r="I382" s="49"/>
      <c r="J382" s="49"/>
      <c r="K382" s="49"/>
    </row>
    <row r="383" spans="1:11" ht="15" customHeight="1">
      <c r="A383" s="49"/>
      <c r="B383" s="49"/>
      <c r="C383" s="53" t="s">
        <v>374</v>
      </c>
      <c r="D383" s="71">
        <v>0</v>
      </c>
      <c r="E383" s="71">
        <v>0</v>
      </c>
      <c r="F383" s="71">
        <v>0</v>
      </c>
      <c r="G383" s="71">
        <v>0</v>
      </c>
      <c r="H383" s="49"/>
      <c r="I383" s="49"/>
      <c r="J383" s="49"/>
      <c r="K383" s="49"/>
    </row>
    <row r="384" spans="1:11" ht="15" customHeight="1">
      <c r="A384" s="49"/>
      <c r="B384" s="49"/>
      <c r="C384" s="53" t="s">
        <v>375</v>
      </c>
      <c r="D384" s="71">
        <v>1847484</v>
      </c>
      <c r="E384" s="71">
        <v>0</v>
      </c>
      <c r="F384" s="71">
        <v>0</v>
      </c>
      <c r="G384" s="71">
        <v>0</v>
      </c>
      <c r="H384" s="49"/>
      <c r="I384" s="49"/>
      <c r="J384" s="49"/>
      <c r="K384" s="49"/>
    </row>
    <row r="385" spans="1:11" ht="15" customHeight="1">
      <c r="A385" s="49"/>
      <c r="B385" s="49"/>
      <c r="C385" s="53" t="s">
        <v>370</v>
      </c>
      <c r="D385" s="71">
        <v>1847484</v>
      </c>
      <c r="E385" s="71">
        <v>0</v>
      </c>
      <c r="F385" s="71">
        <v>0</v>
      </c>
      <c r="G385" s="71">
        <v>0</v>
      </c>
      <c r="H385" s="49"/>
      <c r="I385" s="49"/>
      <c r="J385" s="49"/>
      <c r="K385" s="49"/>
    </row>
    <row r="386" spans="1:11" ht="15" customHeight="1">
      <c r="A386" s="49"/>
      <c r="B386" s="49"/>
      <c r="C386" s="53" t="s">
        <v>374</v>
      </c>
      <c r="D386" s="71">
        <v>0</v>
      </c>
      <c r="E386" s="71">
        <v>0</v>
      </c>
      <c r="F386" s="71">
        <v>0</v>
      </c>
      <c r="G386" s="71">
        <v>0</v>
      </c>
      <c r="H386" s="49"/>
      <c r="I386" s="49"/>
      <c r="J386" s="49"/>
      <c r="K386" s="49"/>
    </row>
    <row r="387" spans="1:11" ht="15" customHeight="1">
      <c r="A387" s="49"/>
      <c r="B387" s="49"/>
      <c r="C387" s="53" t="s">
        <v>373</v>
      </c>
      <c r="D387" s="71">
        <v>2300000</v>
      </c>
      <c r="E387" s="71">
        <v>29000000</v>
      </c>
      <c r="F387" s="71">
        <v>3000000</v>
      </c>
      <c r="G387" s="71">
        <v>0</v>
      </c>
      <c r="H387" s="49"/>
      <c r="I387" s="49"/>
      <c r="J387" s="49"/>
      <c r="K387" s="49"/>
    </row>
    <row r="388" spans="1:11" ht="15" customHeight="1">
      <c r="A388" s="49"/>
      <c r="B388" s="49"/>
      <c r="C388" s="53" t="s">
        <v>370</v>
      </c>
      <c r="D388" s="71">
        <v>0</v>
      </c>
      <c r="E388" s="71">
        <v>0</v>
      </c>
      <c r="F388" s="71">
        <v>0</v>
      </c>
      <c r="G388" s="71">
        <v>0</v>
      </c>
      <c r="H388" s="49"/>
      <c r="I388" s="49"/>
      <c r="J388" s="49"/>
      <c r="K388" s="49"/>
    </row>
    <row r="389" spans="1:11" ht="15" customHeight="1">
      <c r="A389" s="49"/>
      <c r="B389" s="49"/>
      <c r="C389" s="53" t="s">
        <v>369</v>
      </c>
      <c r="D389" s="71">
        <v>0</v>
      </c>
      <c r="E389" s="71">
        <v>24000000</v>
      </c>
      <c r="F389" s="71">
        <v>3000000</v>
      </c>
      <c r="G389" s="71">
        <v>0</v>
      </c>
      <c r="H389" s="49"/>
      <c r="I389" s="49"/>
      <c r="J389" s="49"/>
      <c r="K389" s="49"/>
    </row>
    <row r="390" spans="1:11" ht="15" customHeight="1">
      <c r="A390" s="49"/>
      <c r="B390" s="49"/>
      <c r="C390" s="53" t="s">
        <v>368</v>
      </c>
      <c r="D390" s="71">
        <v>0</v>
      </c>
      <c r="E390" s="71">
        <v>0</v>
      </c>
      <c r="F390" s="71">
        <v>0</v>
      </c>
      <c r="G390" s="71">
        <v>0</v>
      </c>
      <c r="H390" s="49"/>
      <c r="I390" s="49"/>
      <c r="J390" s="49"/>
      <c r="K390" s="49"/>
    </row>
    <row r="391" spans="1:11" ht="15" customHeight="1">
      <c r="A391" s="49"/>
      <c r="B391" s="49"/>
      <c r="C391" s="53" t="s">
        <v>367</v>
      </c>
      <c r="D391" s="71">
        <v>2300000</v>
      </c>
      <c r="E391" s="71">
        <v>5000000</v>
      </c>
      <c r="F391" s="71">
        <v>0</v>
      </c>
      <c r="G391" s="71">
        <v>0</v>
      </c>
      <c r="H391" s="49"/>
      <c r="I391" s="49"/>
      <c r="J391" s="49"/>
      <c r="K391" s="49"/>
    </row>
    <row r="392" spans="1:11" ht="15" customHeight="1">
      <c r="A392" s="49"/>
      <c r="B392" s="49"/>
      <c r="C392" s="53" t="s">
        <v>366</v>
      </c>
      <c r="D392" s="71">
        <v>0</v>
      </c>
      <c r="E392" s="71">
        <v>0</v>
      </c>
      <c r="F392" s="71">
        <v>0</v>
      </c>
      <c r="G392" s="71">
        <v>0</v>
      </c>
      <c r="H392" s="49"/>
      <c r="I392" s="49"/>
      <c r="J392" s="49"/>
      <c r="K392" s="49"/>
    </row>
    <row r="393" spans="1:11" ht="15" customHeight="1">
      <c r="A393" s="49"/>
      <c r="B393" s="49"/>
      <c r="C393" s="53" t="s">
        <v>372</v>
      </c>
      <c r="D393" s="71">
        <v>37553000</v>
      </c>
      <c r="E393" s="71">
        <v>15000000</v>
      </c>
      <c r="F393" s="71">
        <v>15000000</v>
      </c>
      <c r="G393" s="71">
        <v>15000000</v>
      </c>
      <c r="H393" s="49"/>
      <c r="I393" s="49"/>
      <c r="J393" s="49"/>
      <c r="K393" s="49"/>
    </row>
    <row r="394" spans="1:11" ht="15" customHeight="1">
      <c r="A394" s="49"/>
      <c r="B394" s="49"/>
      <c r="C394" s="53" t="s">
        <v>370</v>
      </c>
      <c r="D394" s="71">
        <v>17700000</v>
      </c>
      <c r="E394" s="71">
        <v>15000000</v>
      </c>
      <c r="F394" s="71">
        <v>15000000</v>
      </c>
      <c r="G394" s="71">
        <v>15000000</v>
      </c>
      <c r="H394" s="49"/>
      <c r="I394" s="49"/>
      <c r="J394" s="49"/>
      <c r="K394" s="49"/>
    </row>
    <row r="395" spans="1:11" ht="15" customHeight="1">
      <c r="A395" s="49"/>
      <c r="B395" s="49"/>
      <c r="C395" s="53" t="s">
        <v>369</v>
      </c>
      <c r="D395" s="71">
        <v>19853000</v>
      </c>
      <c r="E395" s="71">
        <v>0</v>
      </c>
      <c r="F395" s="71">
        <v>0</v>
      </c>
      <c r="G395" s="71">
        <v>0</v>
      </c>
      <c r="H395" s="49"/>
      <c r="I395" s="49"/>
      <c r="J395" s="49"/>
      <c r="K395" s="49"/>
    </row>
    <row r="396" spans="1:11" ht="15" customHeight="1">
      <c r="A396" s="49"/>
      <c r="B396" s="49"/>
      <c r="C396" s="53" t="s">
        <v>368</v>
      </c>
      <c r="D396" s="71">
        <v>0</v>
      </c>
      <c r="E396" s="71">
        <v>0</v>
      </c>
      <c r="F396" s="71">
        <v>0</v>
      </c>
      <c r="G396" s="71">
        <v>0</v>
      </c>
      <c r="H396" s="49"/>
      <c r="I396" s="49"/>
      <c r="J396" s="49"/>
      <c r="K396" s="49"/>
    </row>
    <row r="397" spans="1:11" ht="15" customHeight="1">
      <c r="A397" s="49"/>
      <c r="B397" s="49"/>
      <c r="C397" s="53" t="s">
        <v>367</v>
      </c>
      <c r="D397" s="71">
        <v>0</v>
      </c>
      <c r="E397" s="71">
        <v>0</v>
      </c>
      <c r="F397" s="71">
        <v>0</v>
      </c>
      <c r="G397" s="71">
        <v>0</v>
      </c>
      <c r="H397" s="49"/>
      <c r="I397" s="49"/>
      <c r="J397" s="49"/>
      <c r="K397" s="49"/>
    </row>
    <row r="398" spans="1:11" ht="15" customHeight="1">
      <c r="A398" s="49"/>
      <c r="B398" s="49"/>
      <c r="C398" s="53" t="s">
        <v>366</v>
      </c>
      <c r="D398" s="71">
        <v>0</v>
      </c>
      <c r="E398" s="71">
        <v>0</v>
      </c>
      <c r="F398" s="71">
        <v>0</v>
      </c>
      <c r="G398" s="71">
        <v>0</v>
      </c>
      <c r="H398" s="49"/>
      <c r="I398" s="49"/>
      <c r="J398" s="49"/>
      <c r="K398" s="49"/>
    </row>
    <row r="399" spans="1:11" ht="15" customHeight="1">
      <c r="A399" s="49"/>
      <c r="B399" s="49"/>
      <c r="C399" s="53" t="s">
        <v>371</v>
      </c>
      <c r="D399" s="71">
        <v>0</v>
      </c>
      <c r="E399" s="71">
        <v>0</v>
      </c>
      <c r="F399" s="71">
        <v>0</v>
      </c>
      <c r="G399" s="71">
        <v>0</v>
      </c>
      <c r="H399" s="49"/>
      <c r="I399" s="49"/>
      <c r="J399" s="49"/>
      <c r="K399" s="49"/>
    </row>
    <row r="400" spans="1:11" ht="15" customHeight="1">
      <c r="A400" s="49"/>
      <c r="B400" s="49"/>
      <c r="C400" s="53" t="s">
        <v>370</v>
      </c>
      <c r="D400" s="71">
        <v>0</v>
      </c>
      <c r="E400" s="71">
        <v>0</v>
      </c>
      <c r="F400" s="71">
        <v>0</v>
      </c>
      <c r="G400" s="71">
        <v>0</v>
      </c>
      <c r="H400" s="49"/>
      <c r="I400" s="49"/>
      <c r="J400" s="49"/>
      <c r="K400" s="49"/>
    </row>
    <row r="401" spans="1:11" ht="15" customHeight="1">
      <c r="A401" s="49"/>
      <c r="B401" s="49"/>
      <c r="C401" s="53" t="s">
        <v>369</v>
      </c>
      <c r="D401" s="71">
        <v>0</v>
      </c>
      <c r="E401" s="71">
        <v>0</v>
      </c>
      <c r="F401" s="71">
        <v>0</v>
      </c>
      <c r="G401" s="71">
        <v>0</v>
      </c>
      <c r="H401" s="49"/>
      <c r="I401" s="49"/>
      <c r="J401" s="49"/>
      <c r="K401" s="49"/>
    </row>
    <row r="402" spans="1:11" ht="15" customHeight="1">
      <c r="A402" s="49"/>
      <c r="B402" s="49"/>
      <c r="C402" s="53" t="s">
        <v>368</v>
      </c>
      <c r="D402" s="71">
        <v>0</v>
      </c>
      <c r="E402" s="71">
        <v>0</v>
      </c>
      <c r="F402" s="71">
        <v>0</v>
      </c>
      <c r="G402" s="71">
        <v>0</v>
      </c>
      <c r="H402" s="49"/>
      <c r="I402" s="49"/>
      <c r="J402" s="49"/>
      <c r="K402" s="49"/>
    </row>
    <row r="403" spans="1:11" ht="15" customHeight="1">
      <c r="A403" s="49"/>
      <c r="B403" s="49"/>
      <c r="C403" s="53" t="s">
        <v>367</v>
      </c>
      <c r="D403" s="71">
        <v>0</v>
      </c>
      <c r="E403" s="71">
        <v>0</v>
      </c>
      <c r="F403" s="71">
        <v>0</v>
      </c>
      <c r="G403" s="71">
        <v>0</v>
      </c>
      <c r="H403" s="49"/>
      <c r="I403" s="49"/>
      <c r="J403" s="49"/>
      <c r="K403" s="49"/>
    </row>
    <row r="404" spans="1:11" ht="15" customHeight="1">
      <c r="A404" s="49"/>
      <c r="B404" s="49"/>
      <c r="C404" s="53" t="s">
        <v>366</v>
      </c>
      <c r="D404" s="71">
        <v>0</v>
      </c>
      <c r="E404" s="71">
        <v>0</v>
      </c>
      <c r="F404" s="71">
        <v>0</v>
      </c>
      <c r="G404" s="71">
        <v>0</v>
      </c>
      <c r="H404" s="49"/>
      <c r="I404" s="49"/>
      <c r="J404" s="49"/>
      <c r="K404" s="49"/>
    </row>
    <row r="405" spans="1:11" ht="15" customHeight="1">
      <c r="A405" s="49"/>
      <c r="B405" s="49"/>
      <c r="C405" s="53" t="s">
        <v>365</v>
      </c>
      <c r="D405" s="71">
        <v>0</v>
      </c>
      <c r="E405" s="71">
        <v>0</v>
      </c>
      <c r="F405" s="71">
        <v>0</v>
      </c>
      <c r="G405" s="71">
        <v>0</v>
      </c>
      <c r="H405" s="49"/>
      <c r="I405" s="49"/>
      <c r="J405" s="49"/>
      <c r="K405" s="49"/>
    </row>
    <row r="406" spans="1:11" ht="15" customHeight="1">
      <c r="A406" s="49"/>
      <c r="B406" s="49"/>
      <c r="C406" s="53" t="s">
        <v>364</v>
      </c>
      <c r="D406" s="71">
        <v>0</v>
      </c>
      <c r="E406" s="71">
        <v>0</v>
      </c>
      <c r="F406" s="71">
        <v>0</v>
      </c>
      <c r="G406" s="71">
        <v>0</v>
      </c>
      <c r="H406" s="49"/>
      <c r="I406" s="49"/>
      <c r="J406" s="49"/>
      <c r="K406" s="49"/>
    </row>
    <row r="407" spans="1:11" ht="20.100000000000001" customHeight="1">
      <c r="A407" s="49"/>
      <c r="B407" s="49"/>
      <c r="C407" s="74" t="s">
        <v>361</v>
      </c>
      <c r="D407" s="49"/>
      <c r="E407" s="49"/>
      <c r="F407" s="49"/>
      <c r="G407" s="49"/>
      <c r="H407" s="49"/>
      <c r="I407" s="49"/>
      <c r="J407" s="49"/>
      <c r="K407" s="49"/>
    </row>
    <row r="408" spans="1:11" ht="20.100000000000001" customHeight="1">
      <c r="A408" s="75" t="s">
        <v>429</v>
      </c>
      <c r="B408" s="60" t="s">
        <v>269</v>
      </c>
      <c r="C408" s="60" t="s">
        <v>361</v>
      </c>
      <c r="D408" s="49"/>
      <c r="E408" s="76" t="s">
        <v>361</v>
      </c>
      <c r="F408" s="60" t="s">
        <v>269</v>
      </c>
      <c r="G408" s="60" t="s">
        <v>361</v>
      </c>
      <c r="H408" s="77" t="s">
        <v>361</v>
      </c>
      <c r="I408" s="76" t="s">
        <v>361</v>
      </c>
      <c r="J408" s="60" t="s">
        <v>269</v>
      </c>
      <c r="K408" s="60" t="s">
        <v>361</v>
      </c>
    </row>
    <row r="409" spans="1:11" ht="20.100000000000001" customHeight="1">
      <c r="A409" s="78" t="s">
        <v>428</v>
      </c>
      <c r="B409" s="60" t="s">
        <v>362</v>
      </c>
      <c r="C409" s="60" t="s">
        <v>361</v>
      </c>
      <c r="D409" s="49"/>
      <c r="E409" s="78" t="s">
        <v>427</v>
      </c>
      <c r="F409" s="60" t="s">
        <v>362</v>
      </c>
      <c r="G409" s="60" t="s">
        <v>361</v>
      </c>
      <c r="H409" s="49"/>
      <c r="I409" s="78" t="s">
        <v>363</v>
      </c>
      <c r="J409" s="60" t="s">
        <v>362</v>
      </c>
      <c r="K409" s="60" t="s">
        <v>361</v>
      </c>
    </row>
    <row r="410" spans="1:11" ht="20.100000000000001" customHeight="1">
      <c r="A410" s="79" t="s">
        <v>361</v>
      </c>
      <c r="B410" s="60" t="s">
        <v>267</v>
      </c>
      <c r="C410" s="60" t="s">
        <v>361</v>
      </c>
      <c r="D410" s="49"/>
      <c r="E410" s="79" t="s">
        <v>361</v>
      </c>
      <c r="F410" s="60" t="s">
        <v>267</v>
      </c>
      <c r="G410" s="60" t="s">
        <v>361</v>
      </c>
      <c r="H410" s="49"/>
      <c r="I410" s="79" t="s">
        <v>361</v>
      </c>
      <c r="J410" s="60" t="s">
        <v>267</v>
      </c>
      <c r="K410" s="60" t="s">
        <v>361</v>
      </c>
    </row>
  </sheetData>
  <mergeCells count="45">
    <mergeCell ref="C18:G18"/>
    <mergeCell ref="C1:G1"/>
    <mergeCell ref="C2:G2"/>
    <mergeCell ref="D3:G3"/>
    <mergeCell ref="D4:G4"/>
    <mergeCell ref="D5:G5"/>
    <mergeCell ref="D6:G6"/>
    <mergeCell ref="D7:G7"/>
    <mergeCell ref="C8:G8"/>
    <mergeCell ref="C9:G9"/>
    <mergeCell ref="D10:G10"/>
    <mergeCell ref="D14:G14"/>
    <mergeCell ref="D134:G134"/>
    <mergeCell ref="D19:G19"/>
    <mergeCell ref="D20:G20"/>
    <mergeCell ref="D21:G21"/>
    <mergeCell ref="D22:G22"/>
    <mergeCell ref="C31:G31"/>
    <mergeCell ref="C76:G76"/>
    <mergeCell ref="D77:G77"/>
    <mergeCell ref="D78:G78"/>
    <mergeCell ref="D79:G79"/>
    <mergeCell ref="D80:G80"/>
    <mergeCell ref="C89:G89"/>
    <mergeCell ref="D250:G250"/>
    <mergeCell ref="D135:G135"/>
    <mergeCell ref="C136:G136"/>
    <mergeCell ref="D137:G137"/>
    <mergeCell ref="D138:G138"/>
    <mergeCell ref="D139:G139"/>
    <mergeCell ref="D140:G140"/>
    <mergeCell ref="C149:G149"/>
    <mergeCell ref="D194:G194"/>
    <mergeCell ref="D195:G195"/>
    <mergeCell ref="D196:G196"/>
    <mergeCell ref="C205:G205"/>
    <mergeCell ref="D309:G309"/>
    <mergeCell ref="D310:G310"/>
    <mergeCell ref="C319:G319"/>
    <mergeCell ref="D251:G251"/>
    <mergeCell ref="D252:G252"/>
    <mergeCell ref="D253:G253"/>
    <mergeCell ref="C262:G262"/>
    <mergeCell ref="D307:G307"/>
    <mergeCell ref="D308:G308"/>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75"/>
  <sheetViews>
    <sheetView workbookViewId="0">
      <selection activeCell="C27" sqref="C2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18" t="s">
        <v>426</v>
      </c>
      <c r="D1" s="1219"/>
      <c r="E1" s="1219"/>
      <c r="F1" s="1219"/>
      <c r="G1" s="1219"/>
      <c r="H1" s="4"/>
      <c r="I1" s="4"/>
      <c r="J1" s="4"/>
      <c r="K1" s="4"/>
    </row>
    <row r="2" spans="1:11" ht="24.95" customHeight="1">
      <c r="A2" s="4"/>
      <c r="B2" s="4"/>
      <c r="C2" s="1220" t="s">
        <v>272</v>
      </c>
      <c r="D2" s="1221"/>
      <c r="E2" s="1221"/>
      <c r="F2" s="1221"/>
      <c r="G2" s="1221"/>
      <c r="H2" s="4"/>
      <c r="I2" s="4"/>
      <c r="J2" s="4"/>
      <c r="K2" s="4"/>
    </row>
    <row r="3" spans="1:11" ht="14.1" customHeight="1">
      <c r="A3" s="4"/>
      <c r="B3" s="4"/>
      <c r="C3" s="16" t="s">
        <v>425</v>
      </c>
      <c r="D3" s="1216" t="s">
        <v>2418</v>
      </c>
      <c r="E3" s="1217"/>
      <c r="F3" s="1217"/>
      <c r="G3" s="1217"/>
      <c r="H3" s="4"/>
      <c r="I3" s="4"/>
      <c r="J3" s="4"/>
      <c r="K3" s="4"/>
    </row>
    <row r="4" spans="1:11" ht="14.1" customHeight="1">
      <c r="A4" s="4"/>
      <c r="B4" s="4"/>
      <c r="C4" s="16" t="s">
        <v>424</v>
      </c>
      <c r="D4" s="1216" t="s">
        <v>2419</v>
      </c>
      <c r="E4" s="1217"/>
      <c r="F4" s="1217"/>
      <c r="G4" s="1217"/>
      <c r="H4" s="4"/>
      <c r="I4" s="4"/>
      <c r="J4" s="4"/>
      <c r="K4" s="4"/>
    </row>
    <row r="5" spans="1:11" ht="14.1" customHeight="1">
      <c r="A5" s="4"/>
      <c r="B5" s="4"/>
      <c r="C5" s="16" t="s">
        <v>0</v>
      </c>
      <c r="D5" s="1216" t="s">
        <v>65</v>
      </c>
      <c r="E5" s="1217"/>
      <c r="F5" s="1217"/>
      <c r="G5" s="1217"/>
      <c r="H5" s="4"/>
      <c r="I5" s="4"/>
      <c r="J5" s="4"/>
      <c r="K5" s="4"/>
    </row>
    <row r="6" spans="1:11" ht="14.1" customHeight="1">
      <c r="A6" s="4"/>
      <c r="B6" s="4"/>
      <c r="C6" s="16" t="s">
        <v>1</v>
      </c>
      <c r="D6" s="1216" t="s">
        <v>2</v>
      </c>
      <c r="E6" s="1217"/>
      <c r="F6" s="1217"/>
      <c r="G6" s="1217"/>
      <c r="H6" s="4"/>
      <c r="I6" s="4"/>
      <c r="J6" s="4"/>
      <c r="K6" s="4"/>
    </row>
    <row r="7" spans="1:11" ht="14.1" customHeight="1">
      <c r="A7" s="4"/>
      <c r="B7" s="4"/>
      <c r="C7" s="16" t="s">
        <v>3</v>
      </c>
      <c r="D7" s="1224" t="s">
        <v>423</v>
      </c>
      <c r="E7" s="1225"/>
      <c r="F7" s="1225"/>
      <c r="G7" s="1225"/>
      <c r="H7" s="4"/>
      <c r="I7" s="4"/>
      <c r="J7" s="4"/>
      <c r="K7" s="4"/>
    </row>
    <row r="8" spans="1:11" ht="14.1" customHeight="1">
      <c r="A8" s="4"/>
      <c r="B8" s="4"/>
      <c r="C8" s="1226" t="s">
        <v>4</v>
      </c>
      <c r="D8" s="1227"/>
      <c r="E8" s="1227"/>
      <c r="F8" s="1227"/>
      <c r="G8" s="1227"/>
      <c r="H8" s="4"/>
      <c r="I8" s="4"/>
      <c r="J8" s="4"/>
      <c r="K8" s="4"/>
    </row>
    <row r="9" spans="1:11" ht="51.95" customHeight="1">
      <c r="A9" s="4"/>
      <c r="B9" s="4"/>
      <c r="C9" s="1228" t="s">
        <v>2420</v>
      </c>
      <c r="D9" s="1229"/>
      <c r="E9" s="1229"/>
      <c r="F9" s="1229"/>
      <c r="G9" s="1229"/>
      <c r="H9" s="4"/>
      <c r="I9" s="4"/>
      <c r="J9" s="4"/>
      <c r="K9" s="4"/>
    </row>
    <row r="10" spans="1:11" ht="27" customHeight="1">
      <c r="A10" s="4"/>
      <c r="B10" s="4"/>
      <c r="C10" s="8" t="s">
        <v>5</v>
      </c>
      <c r="D10" s="1230" t="s">
        <v>2421</v>
      </c>
      <c r="E10" s="1231"/>
      <c r="F10" s="1231"/>
      <c r="G10" s="1231"/>
      <c r="H10" s="4"/>
      <c r="I10" s="4"/>
      <c r="J10" s="4"/>
      <c r="K10" s="4"/>
    </row>
    <row r="11" spans="1:11" ht="27.95" customHeight="1">
      <c r="A11" s="4"/>
      <c r="B11" s="4"/>
      <c r="C11" s="7" t="s">
        <v>6</v>
      </c>
      <c r="D11" s="37">
        <v>2021</v>
      </c>
      <c r="E11" s="37">
        <v>2022</v>
      </c>
      <c r="F11" s="37">
        <v>2023</v>
      </c>
      <c r="G11" s="37">
        <v>2024</v>
      </c>
      <c r="H11" s="4"/>
      <c r="I11" s="4"/>
      <c r="J11" s="4"/>
      <c r="K11" s="4"/>
    </row>
    <row r="12" spans="1:11" ht="14.1" customHeight="1">
      <c r="A12" s="4"/>
      <c r="B12" s="4"/>
      <c r="C12" s="15"/>
      <c r="D12" s="38" t="s">
        <v>7</v>
      </c>
      <c r="E12" s="38" t="s">
        <v>8</v>
      </c>
      <c r="F12" s="38" t="s">
        <v>8</v>
      </c>
      <c r="G12" s="38" t="s">
        <v>8</v>
      </c>
      <c r="H12" s="4"/>
      <c r="I12" s="4"/>
      <c r="J12" s="4"/>
      <c r="K12" s="4"/>
    </row>
    <row r="13" spans="1:11" ht="14.1" customHeight="1">
      <c r="A13" s="4"/>
      <c r="B13" s="4"/>
      <c r="C13" s="7" t="s">
        <v>2422</v>
      </c>
      <c r="D13" s="142" t="s">
        <v>784</v>
      </c>
      <c r="E13" s="142" t="s">
        <v>779</v>
      </c>
      <c r="F13" s="142" t="s">
        <v>778</v>
      </c>
      <c r="G13" s="142" t="s">
        <v>988</v>
      </c>
      <c r="H13" s="4"/>
      <c r="I13" s="4"/>
      <c r="J13" s="4"/>
      <c r="K13" s="4"/>
    </row>
    <row r="14" spans="1:11" ht="26.1" customHeight="1">
      <c r="A14" s="4"/>
      <c r="B14" s="4"/>
      <c r="C14" s="8" t="s">
        <v>235</v>
      </c>
      <c r="D14" s="1230" t="s">
        <v>925</v>
      </c>
      <c r="E14" s="1231"/>
      <c r="F14" s="1231"/>
      <c r="G14" s="1231"/>
      <c r="H14" s="4"/>
      <c r="I14" s="4"/>
      <c r="J14" s="4"/>
      <c r="K14" s="4"/>
    </row>
    <row r="15" spans="1:11" ht="27.95" customHeight="1">
      <c r="A15" s="4"/>
      <c r="B15" s="4"/>
      <c r="C15" s="7" t="s">
        <v>405</v>
      </c>
      <c r="D15" s="37">
        <v>2021</v>
      </c>
      <c r="E15" s="37">
        <v>2022</v>
      </c>
      <c r="F15" s="37">
        <v>2023</v>
      </c>
      <c r="G15" s="37">
        <v>2024</v>
      </c>
      <c r="H15" s="4"/>
      <c r="I15" s="4"/>
      <c r="J15" s="4"/>
      <c r="K15" s="4"/>
    </row>
    <row r="16" spans="1:11" ht="14.1" customHeight="1">
      <c r="A16" s="4"/>
      <c r="B16" s="4"/>
      <c r="C16" s="15"/>
      <c r="D16" s="38" t="s">
        <v>7</v>
      </c>
      <c r="E16" s="38" t="s">
        <v>8</v>
      </c>
      <c r="F16" s="38" t="s">
        <v>8</v>
      </c>
      <c r="G16" s="38" t="s">
        <v>8</v>
      </c>
      <c r="H16" s="4"/>
      <c r="I16" s="4"/>
      <c r="J16" s="4"/>
      <c r="K16" s="4"/>
    </row>
    <row r="17" spans="1:11" ht="14.1" customHeight="1">
      <c r="A17" s="4"/>
      <c r="B17" s="4"/>
      <c r="C17" s="7" t="s">
        <v>2423</v>
      </c>
      <c r="D17" s="142" t="s">
        <v>2424</v>
      </c>
      <c r="E17" s="142" t="s">
        <v>2425</v>
      </c>
      <c r="F17" s="142" t="s">
        <v>2426</v>
      </c>
      <c r="G17" s="142" t="s">
        <v>2426</v>
      </c>
      <c r="H17" s="4"/>
      <c r="I17" s="4"/>
      <c r="J17" s="4"/>
      <c r="K17" s="4"/>
    </row>
    <row r="18" spans="1:11" ht="14.1" customHeight="1">
      <c r="A18" s="4"/>
      <c r="B18" s="4"/>
      <c r="C18" s="1222" t="s">
        <v>273</v>
      </c>
      <c r="D18" s="1223"/>
      <c r="E18" s="1223"/>
      <c r="F18" s="1223"/>
      <c r="G18" s="1223"/>
      <c r="H18" s="4"/>
      <c r="I18" s="4"/>
      <c r="J18" s="4"/>
      <c r="K18" s="4"/>
    </row>
    <row r="19" spans="1:11" ht="14.1" customHeight="1">
      <c r="A19" s="4"/>
      <c r="B19" s="4"/>
      <c r="C19" s="154" t="s">
        <v>2427</v>
      </c>
      <c r="D19" s="1222" t="s">
        <v>2428</v>
      </c>
      <c r="E19" s="1223"/>
      <c r="F19" s="1223"/>
      <c r="G19" s="1223"/>
      <c r="H19" s="4"/>
      <c r="I19" s="4"/>
      <c r="J19" s="4"/>
      <c r="K19" s="4"/>
    </row>
    <row r="20" spans="1:11" ht="14.1" customHeight="1">
      <c r="A20" s="4"/>
      <c r="B20" s="4"/>
      <c r="C20" s="14" t="s">
        <v>393</v>
      </c>
      <c r="D20" s="1232" t="s">
        <v>2429</v>
      </c>
      <c r="E20" s="1233"/>
      <c r="F20" s="1233"/>
      <c r="G20" s="1233"/>
      <c r="H20" s="4"/>
      <c r="I20" s="4"/>
      <c r="J20" s="4"/>
      <c r="K20" s="4"/>
    </row>
    <row r="21" spans="1:11" ht="14.1" customHeight="1">
      <c r="A21" s="4"/>
      <c r="B21" s="4"/>
      <c r="C21" s="150" t="s">
        <v>392</v>
      </c>
      <c r="D21" s="1234" t="s">
        <v>2430</v>
      </c>
      <c r="E21" s="1235"/>
      <c r="F21" s="1235"/>
      <c r="G21" s="1235"/>
      <c r="H21" s="4"/>
      <c r="I21" s="4"/>
      <c r="J21" s="4"/>
      <c r="K21" s="4"/>
    </row>
    <row r="22" spans="1:11" ht="14.1" customHeight="1">
      <c r="A22" s="4"/>
      <c r="B22" s="4"/>
      <c r="C22" s="150" t="s">
        <v>15</v>
      </c>
      <c r="D22" s="1234" t="s">
        <v>2431</v>
      </c>
      <c r="E22" s="1235"/>
      <c r="F22" s="1235"/>
      <c r="G22" s="1235"/>
      <c r="H22" s="4"/>
      <c r="I22" s="4"/>
      <c r="J22" s="4"/>
      <c r="K22" s="4"/>
    </row>
    <row r="23" spans="1:11" ht="15" customHeight="1">
      <c r="A23" s="4"/>
      <c r="B23" s="4"/>
      <c r="C23" s="13"/>
      <c r="D23" s="143">
        <v>2021</v>
      </c>
      <c r="E23" s="143">
        <v>2022</v>
      </c>
      <c r="F23" s="143">
        <v>2023</v>
      </c>
      <c r="G23" s="143">
        <v>2024</v>
      </c>
      <c r="H23" s="4"/>
      <c r="I23" s="4"/>
      <c r="J23" s="4"/>
      <c r="K23" s="4"/>
    </row>
    <row r="24" spans="1:11" ht="15" customHeight="1">
      <c r="A24" s="4"/>
      <c r="B24" s="4"/>
      <c r="C24" s="12"/>
      <c r="D24" s="144" t="s">
        <v>7</v>
      </c>
      <c r="E24" s="144" t="s">
        <v>8</v>
      </c>
      <c r="F24" s="144" t="s">
        <v>8</v>
      </c>
      <c r="G24" s="144" t="s">
        <v>8</v>
      </c>
      <c r="H24" s="4"/>
      <c r="I24" s="4"/>
      <c r="J24" s="4"/>
      <c r="K24" s="4"/>
    </row>
    <row r="25" spans="1:11" ht="14.1" customHeight="1">
      <c r="A25" s="4"/>
      <c r="B25" s="4"/>
      <c r="C25" s="7" t="s">
        <v>16</v>
      </c>
      <c r="D25" s="142" t="s">
        <v>1042</v>
      </c>
      <c r="E25" s="142" t="s">
        <v>2425</v>
      </c>
      <c r="F25" s="142" t="s">
        <v>2426</v>
      </c>
      <c r="G25" s="142" t="s">
        <v>2426</v>
      </c>
      <c r="H25" s="4"/>
      <c r="I25" s="4"/>
      <c r="J25" s="4"/>
      <c r="K25" s="4"/>
    </row>
    <row r="26" spans="1:11" ht="14.1" customHeight="1">
      <c r="A26" s="4"/>
      <c r="B26" s="4"/>
      <c r="C26" s="7" t="s">
        <v>506</v>
      </c>
      <c r="D26" s="142" t="s">
        <v>2432</v>
      </c>
      <c r="E26" s="142" t="s">
        <v>2433</v>
      </c>
      <c r="F26" s="142" t="s">
        <v>2434</v>
      </c>
      <c r="G26" s="142" t="s">
        <v>2435</v>
      </c>
      <c r="H26" s="4"/>
      <c r="I26" s="4"/>
      <c r="J26" s="4"/>
      <c r="K26" s="4"/>
    </row>
    <row r="27" spans="1:11" ht="14.1" customHeight="1">
      <c r="A27" s="4"/>
      <c r="B27" s="4"/>
      <c r="C27" s="7" t="s">
        <v>504</v>
      </c>
      <c r="D27" s="142" t="s">
        <v>2436</v>
      </c>
      <c r="E27" s="142" t="s">
        <v>2437</v>
      </c>
      <c r="F27" s="142" t="s">
        <v>2438</v>
      </c>
      <c r="G27" s="142" t="s">
        <v>2439</v>
      </c>
      <c r="H27" s="4"/>
      <c r="I27" s="4"/>
      <c r="J27" s="4"/>
      <c r="K27" s="4"/>
    </row>
    <row r="28" spans="1:11" ht="14.1" customHeight="1">
      <c r="A28" s="4"/>
      <c r="B28" s="4"/>
      <c r="C28" s="7" t="s">
        <v>388</v>
      </c>
      <c r="D28" s="142" t="s">
        <v>361</v>
      </c>
      <c r="E28" s="142" t="s">
        <v>2440</v>
      </c>
      <c r="F28" s="142" t="s">
        <v>725</v>
      </c>
      <c r="G28" s="142" t="s">
        <v>385</v>
      </c>
      <c r="H28" s="4"/>
      <c r="I28" s="4"/>
      <c r="J28" s="4"/>
      <c r="K28" s="4"/>
    </row>
    <row r="29" spans="1:11" ht="14.1" customHeight="1">
      <c r="A29" s="4"/>
      <c r="B29" s="4"/>
      <c r="C29" s="7" t="s">
        <v>387</v>
      </c>
      <c r="D29" s="142" t="s">
        <v>361</v>
      </c>
      <c r="E29" s="142" t="s">
        <v>2441</v>
      </c>
      <c r="F29" s="142" t="s">
        <v>2442</v>
      </c>
      <c r="G29" s="142" t="s">
        <v>2443</v>
      </c>
      <c r="H29" s="4"/>
      <c r="I29" s="4"/>
      <c r="J29" s="4"/>
      <c r="K29" s="4"/>
    </row>
    <row r="30" spans="1:11" ht="14.1" customHeight="1">
      <c r="A30" s="4"/>
      <c r="B30" s="4"/>
      <c r="C30" s="7" t="s">
        <v>22</v>
      </c>
      <c r="D30" s="142" t="s">
        <v>361</v>
      </c>
      <c r="E30" s="142" t="s">
        <v>2444</v>
      </c>
      <c r="F30" s="142" t="s">
        <v>2445</v>
      </c>
      <c r="G30" s="142" t="s">
        <v>2443</v>
      </c>
      <c r="H30" s="4"/>
      <c r="I30" s="4"/>
      <c r="J30" s="4"/>
      <c r="K30" s="4"/>
    </row>
    <row r="31" spans="1:11" ht="14.1" customHeight="1">
      <c r="A31" s="4"/>
      <c r="B31" s="4"/>
      <c r="C31" s="1236" t="s">
        <v>384</v>
      </c>
      <c r="D31" s="1237"/>
      <c r="E31" s="1237"/>
      <c r="F31" s="1237"/>
      <c r="G31" s="1237"/>
      <c r="H31" s="4"/>
      <c r="I31" s="4"/>
      <c r="J31" s="4"/>
      <c r="K31" s="4"/>
    </row>
    <row r="32" spans="1:11" ht="14.1" customHeight="1">
      <c r="A32" s="4"/>
      <c r="B32" s="4"/>
      <c r="C32" s="13"/>
      <c r="D32" s="143">
        <v>2021</v>
      </c>
      <c r="E32" s="143">
        <v>2022</v>
      </c>
      <c r="F32" s="143">
        <v>2023</v>
      </c>
      <c r="G32" s="143">
        <v>2024</v>
      </c>
      <c r="H32" s="4"/>
      <c r="I32" s="4"/>
      <c r="J32" s="4"/>
      <c r="K32" s="4"/>
    </row>
    <row r="33" spans="1:11" ht="14.1" customHeight="1">
      <c r="A33" s="4"/>
      <c r="B33" s="4"/>
      <c r="C33" s="12"/>
      <c r="D33" s="144" t="s">
        <v>7</v>
      </c>
      <c r="E33" s="144" t="s">
        <v>8</v>
      </c>
      <c r="F33" s="144" t="s">
        <v>8</v>
      </c>
      <c r="G33" s="144" t="s">
        <v>8</v>
      </c>
      <c r="H33" s="4"/>
      <c r="I33" s="4"/>
      <c r="J33" s="4"/>
      <c r="K33" s="4"/>
    </row>
    <row r="34" spans="1:11" ht="14.1" customHeight="1">
      <c r="A34" s="4"/>
      <c r="B34" s="4"/>
      <c r="C34" s="11" t="s">
        <v>381</v>
      </c>
      <c r="D34" s="145">
        <v>1565000000</v>
      </c>
      <c r="E34" s="145">
        <v>1714670000</v>
      </c>
      <c r="F34" s="145">
        <v>1714670000</v>
      </c>
      <c r="G34" s="145">
        <v>1714670000</v>
      </c>
      <c r="H34" s="4"/>
      <c r="I34" s="4"/>
      <c r="J34" s="4"/>
      <c r="K34" s="4"/>
    </row>
    <row r="35" spans="1:11" ht="14.1" customHeight="1">
      <c r="A35" s="4"/>
      <c r="B35" s="4"/>
      <c r="C35" s="11" t="s">
        <v>370</v>
      </c>
      <c r="D35" s="145">
        <v>1565000000</v>
      </c>
      <c r="E35" s="145">
        <v>1714670000</v>
      </c>
      <c r="F35" s="145">
        <v>1714670000</v>
      </c>
      <c r="G35" s="145">
        <v>1714670000</v>
      </c>
      <c r="H35" s="4"/>
      <c r="I35" s="4"/>
      <c r="J35" s="4"/>
      <c r="K35" s="4"/>
    </row>
    <row r="36" spans="1:11" ht="14.1" customHeight="1">
      <c r="A36" s="4"/>
      <c r="B36" s="4"/>
      <c r="C36" s="11" t="s">
        <v>374</v>
      </c>
      <c r="D36" s="145">
        <v>0</v>
      </c>
      <c r="E36" s="145">
        <v>0</v>
      </c>
      <c r="F36" s="145">
        <v>0</v>
      </c>
      <c r="G36" s="145">
        <v>0</v>
      </c>
      <c r="H36" s="4"/>
      <c r="I36" s="4"/>
      <c r="J36" s="4"/>
      <c r="K36" s="4"/>
    </row>
    <row r="37" spans="1:11" ht="14.1" customHeight="1">
      <c r="A37" s="4"/>
      <c r="B37" s="4"/>
      <c r="C37" s="11" t="s">
        <v>380</v>
      </c>
      <c r="D37" s="145">
        <v>180000000</v>
      </c>
      <c r="E37" s="145">
        <v>200000000</v>
      </c>
      <c r="F37" s="145">
        <v>200000000</v>
      </c>
      <c r="G37" s="145">
        <v>200000000</v>
      </c>
      <c r="H37" s="4"/>
      <c r="I37" s="4"/>
      <c r="J37" s="4"/>
      <c r="K37" s="4"/>
    </row>
    <row r="38" spans="1:11" ht="14.1" customHeight="1">
      <c r="A38" s="4"/>
      <c r="B38" s="4"/>
      <c r="C38" s="11" t="s">
        <v>370</v>
      </c>
      <c r="D38" s="145">
        <v>180000000</v>
      </c>
      <c r="E38" s="145">
        <v>200000000</v>
      </c>
      <c r="F38" s="145">
        <v>200000000</v>
      </c>
      <c r="G38" s="145">
        <v>200000000</v>
      </c>
      <c r="H38" s="4"/>
      <c r="I38" s="4"/>
      <c r="J38" s="4"/>
      <c r="K38" s="4"/>
    </row>
    <row r="39" spans="1:11" ht="14.1" customHeight="1">
      <c r="A39" s="4"/>
      <c r="B39" s="4"/>
      <c r="C39" s="11" t="s">
        <v>374</v>
      </c>
      <c r="D39" s="145">
        <v>0</v>
      </c>
      <c r="E39" s="145">
        <v>0</v>
      </c>
      <c r="F39" s="145">
        <v>0</v>
      </c>
      <c r="G39" s="145">
        <v>0</v>
      </c>
      <c r="H39" s="4"/>
      <c r="I39" s="4"/>
      <c r="J39" s="4"/>
      <c r="K39" s="4"/>
    </row>
    <row r="40" spans="1:11" ht="14.1" customHeight="1">
      <c r="A40" s="4"/>
      <c r="B40" s="4"/>
      <c r="C40" s="11" t="s">
        <v>379</v>
      </c>
      <c r="D40" s="145">
        <v>369850000</v>
      </c>
      <c r="E40" s="145">
        <v>379450000</v>
      </c>
      <c r="F40" s="145">
        <v>325180000</v>
      </c>
      <c r="G40" s="145">
        <v>328980000</v>
      </c>
      <c r="H40" s="4"/>
      <c r="I40" s="4"/>
      <c r="J40" s="4"/>
      <c r="K40" s="4"/>
    </row>
    <row r="41" spans="1:11" ht="14.1" customHeight="1">
      <c r="A41" s="4"/>
      <c r="B41" s="4"/>
      <c r="C41" s="11" t="s">
        <v>370</v>
      </c>
      <c r="D41" s="145">
        <v>369850000</v>
      </c>
      <c r="E41" s="145">
        <v>379450000</v>
      </c>
      <c r="F41" s="145">
        <v>325180000</v>
      </c>
      <c r="G41" s="145">
        <v>328980000</v>
      </c>
      <c r="H41" s="4"/>
      <c r="I41" s="4"/>
      <c r="J41" s="4"/>
      <c r="K41" s="4"/>
    </row>
    <row r="42" spans="1:11" ht="14.1" customHeight="1">
      <c r="A42" s="4"/>
      <c r="B42" s="4"/>
      <c r="C42" s="11" t="s">
        <v>374</v>
      </c>
      <c r="D42" s="145">
        <v>0</v>
      </c>
      <c r="E42" s="145">
        <v>0</v>
      </c>
      <c r="F42" s="145">
        <v>0</v>
      </c>
      <c r="G42" s="145">
        <v>0</v>
      </c>
      <c r="H42" s="4"/>
      <c r="I42" s="4"/>
      <c r="J42" s="4"/>
      <c r="K42" s="4"/>
    </row>
    <row r="43" spans="1:11" ht="14.1" customHeight="1">
      <c r="A43" s="4"/>
      <c r="B43" s="4"/>
      <c r="C43" s="11" t="s">
        <v>378</v>
      </c>
      <c r="D43" s="145">
        <v>0</v>
      </c>
      <c r="E43" s="145">
        <v>0</v>
      </c>
      <c r="F43" s="145">
        <v>0</v>
      </c>
      <c r="G43" s="145">
        <v>0</v>
      </c>
      <c r="H43" s="4"/>
      <c r="I43" s="4"/>
      <c r="J43" s="4"/>
      <c r="K43" s="4"/>
    </row>
    <row r="44" spans="1:11" ht="14.1" customHeight="1">
      <c r="A44" s="4"/>
      <c r="B44" s="4"/>
      <c r="C44" s="11" t="s">
        <v>370</v>
      </c>
      <c r="D44" s="145">
        <v>0</v>
      </c>
      <c r="E44" s="145">
        <v>0</v>
      </c>
      <c r="F44" s="145">
        <v>0</v>
      </c>
      <c r="G44" s="145">
        <v>0</v>
      </c>
      <c r="H44" s="4"/>
      <c r="I44" s="4"/>
      <c r="J44" s="4"/>
      <c r="K44" s="4"/>
    </row>
    <row r="45" spans="1:11" ht="14.1" customHeight="1">
      <c r="A45" s="4"/>
      <c r="B45" s="4"/>
      <c r="C45" s="11" t="s">
        <v>374</v>
      </c>
      <c r="D45" s="145">
        <v>0</v>
      </c>
      <c r="E45" s="145">
        <v>0</v>
      </c>
      <c r="F45" s="145">
        <v>0</v>
      </c>
      <c r="G45" s="145">
        <v>0</v>
      </c>
      <c r="H45" s="4"/>
      <c r="I45" s="4"/>
      <c r="J45" s="4"/>
      <c r="K45" s="4"/>
    </row>
    <row r="46" spans="1:11" ht="14.1" customHeight="1">
      <c r="A46" s="4"/>
      <c r="B46" s="4"/>
      <c r="C46" s="11" t="s">
        <v>383</v>
      </c>
      <c r="D46" s="145">
        <v>0</v>
      </c>
      <c r="E46" s="145">
        <v>0</v>
      </c>
      <c r="F46" s="145">
        <v>0</v>
      </c>
      <c r="G46" s="145">
        <v>0</v>
      </c>
      <c r="H46" s="4"/>
      <c r="I46" s="4"/>
      <c r="J46" s="4"/>
      <c r="K46" s="4"/>
    </row>
    <row r="47" spans="1:11" ht="14.1" customHeight="1">
      <c r="A47" s="4"/>
      <c r="B47" s="4"/>
      <c r="C47" s="11" t="s">
        <v>370</v>
      </c>
      <c r="D47" s="145">
        <v>0</v>
      </c>
      <c r="E47" s="145">
        <v>0</v>
      </c>
      <c r="F47" s="145">
        <v>0</v>
      </c>
      <c r="G47" s="145">
        <v>0</v>
      </c>
      <c r="H47" s="4"/>
      <c r="I47" s="4"/>
      <c r="J47" s="4"/>
      <c r="K47" s="4"/>
    </row>
    <row r="48" spans="1:11" ht="14.1" customHeight="1">
      <c r="A48" s="4"/>
      <c r="B48" s="4"/>
      <c r="C48" s="11" t="s">
        <v>374</v>
      </c>
      <c r="D48" s="145">
        <v>0</v>
      </c>
      <c r="E48" s="145">
        <v>0</v>
      </c>
      <c r="F48" s="145">
        <v>0</v>
      </c>
      <c r="G48" s="145">
        <v>0</v>
      </c>
      <c r="H48" s="4"/>
      <c r="I48" s="4"/>
      <c r="J48" s="4"/>
      <c r="K48" s="4"/>
    </row>
    <row r="49" spans="1:11" ht="14.1" customHeight="1">
      <c r="A49" s="4"/>
      <c r="B49" s="4"/>
      <c r="C49" s="11" t="s">
        <v>376</v>
      </c>
      <c r="D49" s="145">
        <v>150000</v>
      </c>
      <c r="E49" s="145">
        <v>150000</v>
      </c>
      <c r="F49" s="145">
        <v>150000</v>
      </c>
      <c r="G49" s="145">
        <v>150000</v>
      </c>
      <c r="H49" s="4"/>
      <c r="I49" s="4"/>
      <c r="J49" s="4"/>
      <c r="K49" s="4"/>
    </row>
    <row r="50" spans="1:11" ht="14.1" customHeight="1">
      <c r="A50" s="4"/>
      <c r="B50" s="4"/>
      <c r="C50" s="11" t="s">
        <v>370</v>
      </c>
      <c r="D50" s="145">
        <v>150000</v>
      </c>
      <c r="E50" s="145">
        <v>150000</v>
      </c>
      <c r="F50" s="145">
        <v>150000</v>
      </c>
      <c r="G50" s="145">
        <v>150000</v>
      </c>
      <c r="H50" s="4"/>
      <c r="I50" s="4"/>
      <c r="J50" s="4"/>
      <c r="K50" s="4"/>
    </row>
    <row r="51" spans="1:11" ht="14.1" customHeight="1">
      <c r="A51" s="4"/>
      <c r="B51" s="4"/>
      <c r="C51" s="11" t="s">
        <v>374</v>
      </c>
      <c r="D51" s="145">
        <v>0</v>
      </c>
      <c r="E51" s="145">
        <v>0</v>
      </c>
      <c r="F51" s="145">
        <v>0</v>
      </c>
      <c r="G51" s="145">
        <v>0</v>
      </c>
      <c r="H51" s="4"/>
      <c r="I51" s="4"/>
      <c r="J51" s="4"/>
      <c r="K51" s="4"/>
    </row>
    <row r="52" spans="1:11" ht="14.1" customHeight="1">
      <c r="A52" s="4"/>
      <c r="B52" s="4"/>
      <c r="C52" s="11" t="s">
        <v>375</v>
      </c>
      <c r="D52" s="145">
        <v>2982000</v>
      </c>
      <c r="E52" s="145">
        <v>0</v>
      </c>
      <c r="F52" s="145">
        <v>0</v>
      </c>
      <c r="G52" s="145">
        <v>0</v>
      </c>
      <c r="H52" s="4"/>
      <c r="I52" s="4"/>
      <c r="J52" s="4"/>
      <c r="K52" s="4"/>
    </row>
    <row r="53" spans="1:11" ht="14.1" customHeight="1">
      <c r="A53" s="4"/>
      <c r="B53" s="4"/>
      <c r="C53" s="11" t="s">
        <v>370</v>
      </c>
      <c r="D53" s="145">
        <v>2982000</v>
      </c>
      <c r="E53" s="145">
        <v>0</v>
      </c>
      <c r="F53" s="145">
        <v>0</v>
      </c>
      <c r="G53" s="145">
        <v>0</v>
      </c>
      <c r="H53" s="4"/>
      <c r="I53" s="4"/>
      <c r="J53" s="4"/>
      <c r="K53" s="4"/>
    </row>
    <row r="54" spans="1:11" ht="14.1" customHeight="1">
      <c r="A54" s="4"/>
      <c r="B54" s="4"/>
      <c r="C54" s="11" t="s">
        <v>374</v>
      </c>
      <c r="D54" s="145">
        <v>0</v>
      </c>
      <c r="E54" s="145">
        <v>0</v>
      </c>
      <c r="F54" s="145">
        <v>0</v>
      </c>
      <c r="G54" s="145">
        <v>0</v>
      </c>
      <c r="H54" s="4"/>
      <c r="I54" s="4"/>
      <c r="J54" s="4"/>
      <c r="K54" s="4"/>
    </row>
    <row r="55" spans="1:11" ht="14.1" customHeight="1">
      <c r="A55" s="4"/>
      <c r="B55" s="4"/>
      <c r="C55" s="11" t="s">
        <v>373</v>
      </c>
      <c r="D55" s="145">
        <v>0</v>
      </c>
      <c r="E55" s="145">
        <v>0</v>
      </c>
      <c r="F55" s="145">
        <v>0</v>
      </c>
      <c r="G55" s="145">
        <v>0</v>
      </c>
      <c r="H55" s="4"/>
      <c r="I55" s="4"/>
      <c r="J55" s="4"/>
      <c r="K55" s="4"/>
    </row>
    <row r="56" spans="1:11" ht="14.1" customHeight="1">
      <c r="A56" s="4"/>
      <c r="B56" s="4"/>
      <c r="C56" s="11" t="s">
        <v>370</v>
      </c>
      <c r="D56" s="145">
        <v>0</v>
      </c>
      <c r="E56" s="145">
        <v>0</v>
      </c>
      <c r="F56" s="145">
        <v>0</v>
      </c>
      <c r="G56" s="145">
        <v>0</v>
      </c>
      <c r="H56" s="4"/>
      <c r="I56" s="4"/>
      <c r="J56" s="4"/>
      <c r="K56" s="4"/>
    </row>
    <row r="57" spans="1:11" ht="14.1" customHeight="1">
      <c r="A57" s="4"/>
      <c r="B57" s="4"/>
      <c r="C57" s="11" t="s">
        <v>369</v>
      </c>
      <c r="D57" s="145">
        <v>0</v>
      </c>
      <c r="E57" s="145">
        <v>0</v>
      </c>
      <c r="F57" s="145">
        <v>0</v>
      </c>
      <c r="G57" s="145">
        <v>0</v>
      </c>
      <c r="H57" s="4"/>
      <c r="I57" s="4"/>
      <c r="J57" s="4"/>
      <c r="K57" s="4"/>
    </row>
    <row r="58" spans="1:11" ht="14.1" customHeight="1">
      <c r="A58" s="4"/>
      <c r="B58" s="4"/>
      <c r="C58" s="11" t="s">
        <v>368</v>
      </c>
      <c r="D58" s="145">
        <v>0</v>
      </c>
      <c r="E58" s="145">
        <v>0</v>
      </c>
      <c r="F58" s="145">
        <v>0</v>
      </c>
      <c r="G58" s="145">
        <v>0</v>
      </c>
      <c r="H58" s="4"/>
      <c r="I58" s="4"/>
      <c r="J58" s="4"/>
      <c r="K58" s="4"/>
    </row>
    <row r="59" spans="1:11" ht="14.1" customHeight="1">
      <c r="A59" s="4"/>
      <c r="B59" s="4"/>
      <c r="C59" s="11" t="s">
        <v>367</v>
      </c>
      <c r="D59" s="145">
        <v>0</v>
      </c>
      <c r="E59" s="145">
        <v>0</v>
      </c>
      <c r="F59" s="145">
        <v>0</v>
      </c>
      <c r="G59" s="145">
        <v>0</v>
      </c>
      <c r="H59" s="4"/>
      <c r="I59" s="4"/>
      <c r="J59" s="4"/>
      <c r="K59" s="4"/>
    </row>
    <row r="60" spans="1:11" ht="14.1" customHeight="1">
      <c r="A60" s="4"/>
      <c r="B60" s="4"/>
      <c r="C60" s="11" t="s">
        <v>366</v>
      </c>
      <c r="D60" s="145">
        <v>0</v>
      </c>
      <c r="E60" s="145">
        <v>0</v>
      </c>
      <c r="F60" s="145">
        <v>0</v>
      </c>
      <c r="G60" s="145">
        <v>0</v>
      </c>
      <c r="H60" s="4"/>
      <c r="I60" s="4"/>
      <c r="J60" s="4"/>
      <c r="K60" s="4"/>
    </row>
    <row r="61" spans="1:11" ht="14.1" customHeight="1">
      <c r="A61" s="4"/>
      <c r="B61" s="4"/>
      <c r="C61" s="11" t="s">
        <v>372</v>
      </c>
      <c r="D61" s="145">
        <v>0</v>
      </c>
      <c r="E61" s="145">
        <v>0</v>
      </c>
      <c r="F61" s="145">
        <v>0</v>
      </c>
      <c r="G61" s="145">
        <v>0</v>
      </c>
      <c r="H61" s="4"/>
      <c r="I61" s="4"/>
      <c r="J61" s="4"/>
      <c r="K61" s="4"/>
    </row>
    <row r="62" spans="1:11" ht="14.1" customHeight="1">
      <c r="A62" s="4"/>
      <c r="B62" s="4"/>
      <c r="C62" s="11" t="s">
        <v>370</v>
      </c>
      <c r="D62" s="145">
        <v>0</v>
      </c>
      <c r="E62" s="145">
        <v>0</v>
      </c>
      <c r="F62" s="145">
        <v>0</v>
      </c>
      <c r="G62" s="145">
        <v>0</v>
      </c>
      <c r="H62" s="4"/>
      <c r="I62" s="4"/>
      <c r="J62" s="4"/>
      <c r="K62" s="4"/>
    </row>
    <row r="63" spans="1:11" ht="14.1" customHeight="1">
      <c r="A63" s="4"/>
      <c r="B63" s="4"/>
      <c r="C63" s="11" t="s">
        <v>369</v>
      </c>
      <c r="D63" s="145">
        <v>0</v>
      </c>
      <c r="E63" s="145">
        <v>0</v>
      </c>
      <c r="F63" s="145">
        <v>0</v>
      </c>
      <c r="G63" s="145">
        <v>0</v>
      </c>
      <c r="H63" s="4"/>
      <c r="I63" s="4"/>
      <c r="J63" s="4"/>
      <c r="K63" s="4"/>
    </row>
    <row r="64" spans="1:11" ht="14.1" customHeight="1">
      <c r="A64" s="4"/>
      <c r="B64" s="4"/>
      <c r="C64" s="11" t="s">
        <v>368</v>
      </c>
      <c r="D64" s="145">
        <v>0</v>
      </c>
      <c r="E64" s="145">
        <v>0</v>
      </c>
      <c r="F64" s="145">
        <v>0</v>
      </c>
      <c r="G64" s="145">
        <v>0</v>
      </c>
      <c r="H64" s="4"/>
      <c r="I64" s="4"/>
      <c r="J64" s="4"/>
      <c r="K64" s="4"/>
    </row>
    <row r="65" spans="1:11" ht="14.1" customHeight="1">
      <c r="A65" s="4"/>
      <c r="B65" s="4"/>
      <c r="C65" s="11" t="s">
        <v>367</v>
      </c>
      <c r="D65" s="145">
        <v>0</v>
      </c>
      <c r="E65" s="145">
        <v>0</v>
      </c>
      <c r="F65" s="145">
        <v>0</v>
      </c>
      <c r="G65" s="145">
        <v>0</v>
      </c>
      <c r="H65" s="4"/>
      <c r="I65" s="4"/>
      <c r="J65" s="4"/>
      <c r="K65" s="4"/>
    </row>
    <row r="66" spans="1:11" ht="14.1" customHeight="1">
      <c r="A66" s="4"/>
      <c r="B66" s="4"/>
      <c r="C66" s="11" t="s">
        <v>366</v>
      </c>
      <c r="D66" s="145">
        <v>0</v>
      </c>
      <c r="E66" s="145">
        <v>0</v>
      </c>
      <c r="F66" s="145">
        <v>0</v>
      </c>
      <c r="G66" s="145">
        <v>0</v>
      </c>
      <c r="H66" s="4"/>
      <c r="I66" s="4"/>
      <c r="J66" s="4"/>
      <c r="K66" s="4"/>
    </row>
    <row r="67" spans="1:11" ht="14.1" customHeight="1">
      <c r="A67" s="4"/>
      <c r="B67" s="4"/>
      <c r="C67" s="11" t="s">
        <v>371</v>
      </c>
      <c r="D67" s="145">
        <v>0</v>
      </c>
      <c r="E67" s="145">
        <v>0</v>
      </c>
      <c r="F67" s="145">
        <v>0</v>
      </c>
      <c r="G67" s="145">
        <v>0</v>
      </c>
      <c r="H67" s="4"/>
      <c r="I67" s="4"/>
      <c r="J67" s="4"/>
      <c r="K67" s="4"/>
    </row>
    <row r="68" spans="1:11" ht="14.1" customHeight="1">
      <c r="A68" s="4"/>
      <c r="B68" s="4"/>
      <c r="C68" s="11" t="s">
        <v>370</v>
      </c>
      <c r="D68" s="145">
        <v>0</v>
      </c>
      <c r="E68" s="145">
        <v>0</v>
      </c>
      <c r="F68" s="145">
        <v>0</v>
      </c>
      <c r="G68" s="145">
        <v>0</v>
      </c>
      <c r="H68" s="4"/>
      <c r="I68" s="4"/>
      <c r="J68" s="4"/>
      <c r="K68" s="4"/>
    </row>
    <row r="69" spans="1:11" ht="14.1" customHeight="1">
      <c r="A69" s="4"/>
      <c r="B69" s="4"/>
      <c r="C69" s="11" t="s">
        <v>369</v>
      </c>
      <c r="D69" s="145">
        <v>0</v>
      </c>
      <c r="E69" s="145">
        <v>0</v>
      </c>
      <c r="F69" s="145">
        <v>0</v>
      </c>
      <c r="G69" s="145">
        <v>0</v>
      </c>
      <c r="H69" s="4"/>
      <c r="I69" s="4"/>
      <c r="J69" s="4"/>
      <c r="K69" s="4"/>
    </row>
    <row r="70" spans="1:11" ht="14.1" customHeight="1">
      <c r="A70" s="4"/>
      <c r="B70" s="4"/>
      <c r="C70" s="11" t="s">
        <v>368</v>
      </c>
      <c r="D70" s="145">
        <v>0</v>
      </c>
      <c r="E70" s="145">
        <v>0</v>
      </c>
      <c r="F70" s="145">
        <v>0</v>
      </c>
      <c r="G70" s="145">
        <v>0</v>
      </c>
      <c r="H70" s="4"/>
      <c r="I70" s="4"/>
      <c r="J70" s="4"/>
      <c r="K70" s="4"/>
    </row>
    <row r="71" spans="1:11" ht="14.1" customHeight="1">
      <c r="A71" s="4"/>
      <c r="B71" s="4"/>
      <c r="C71" s="11" t="s">
        <v>367</v>
      </c>
      <c r="D71" s="145">
        <v>0</v>
      </c>
      <c r="E71" s="145">
        <v>0</v>
      </c>
      <c r="F71" s="145">
        <v>0</v>
      </c>
      <c r="G71" s="145">
        <v>0</v>
      </c>
      <c r="H71" s="4"/>
      <c r="I71" s="4"/>
      <c r="J71" s="4"/>
      <c r="K71" s="4"/>
    </row>
    <row r="72" spans="1:11" ht="14.1" customHeight="1">
      <c r="A72" s="4"/>
      <c r="B72" s="4"/>
      <c r="C72" s="11" t="s">
        <v>366</v>
      </c>
      <c r="D72" s="145">
        <v>0</v>
      </c>
      <c r="E72" s="145">
        <v>0</v>
      </c>
      <c r="F72" s="145">
        <v>0</v>
      </c>
      <c r="G72" s="145">
        <v>0</v>
      </c>
      <c r="H72" s="4"/>
      <c r="I72" s="4"/>
      <c r="J72" s="4"/>
      <c r="K72" s="4"/>
    </row>
    <row r="73" spans="1:11" ht="14.1" customHeight="1">
      <c r="A73" s="4"/>
      <c r="B73" s="4"/>
      <c r="C73" s="11" t="s">
        <v>365</v>
      </c>
      <c r="D73" s="145">
        <v>0</v>
      </c>
      <c r="E73" s="145">
        <v>0</v>
      </c>
      <c r="F73" s="145">
        <v>0</v>
      </c>
      <c r="G73" s="145">
        <v>0</v>
      </c>
      <c r="H73" s="4"/>
      <c r="I73" s="4"/>
      <c r="J73" s="4"/>
      <c r="K73" s="4"/>
    </row>
    <row r="74" spans="1:11" ht="14.1" customHeight="1">
      <c r="A74" s="4"/>
      <c r="B74" s="4"/>
      <c r="C74" s="11" t="s">
        <v>364</v>
      </c>
      <c r="D74" s="145">
        <v>0</v>
      </c>
      <c r="E74" s="145">
        <v>0</v>
      </c>
      <c r="F74" s="145">
        <v>0</v>
      </c>
      <c r="G74" s="145">
        <v>0</v>
      </c>
      <c r="H74" s="4"/>
      <c r="I74" s="4"/>
      <c r="J74" s="4"/>
      <c r="K74" s="4"/>
    </row>
    <row r="75" spans="1:11" ht="14.1" customHeight="1">
      <c r="A75" s="4"/>
      <c r="B75" s="4"/>
      <c r="C75" s="10" t="s">
        <v>147</v>
      </c>
      <c r="D75" s="145">
        <v>2117982000</v>
      </c>
      <c r="E75" s="145">
        <v>2294270000</v>
      </c>
      <c r="F75" s="145">
        <v>2240000000</v>
      </c>
      <c r="G75" s="145">
        <v>2243800000</v>
      </c>
      <c r="H75" s="4"/>
      <c r="I75" s="4"/>
      <c r="J75" s="4"/>
      <c r="K75" s="4"/>
    </row>
    <row r="76" spans="1:11" ht="14.1" customHeight="1">
      <c r="A76" s="4"/>
      <c r="B76" s="4"/>
      <c r="C76" s="1222" t="s">
        <v>44</v>
      </c>
      <c r="D76" s="1223"/>
      <c r="E76" s="1223"/>
      <c r="F76" s="1223"/>
      <c r="G76" s="1223"/>
      <c r="H76" s="4"/>
      <c r="I76" s="4"/>
      <c r="J76" s="4"/>
      <c r="K76" s="4"/>
    </row>
    <row r="77" spans="1:11" ht="14.1" customHeight="1">
      <c r="A77" s="4"/>
      <c r="B77" s="4"/>
      <c r="C77" s="154" t="s">
        <v>2446</v>
      </c>
      <c r="D77" s="1222" t="s">
        <v>2447</v>
      </c>
      <c r="E77" s="1223"/>
      <c r="F77" s="1223"/>
      <c r="G77" s="1223"/>
      <c r="H77" s="4"/>
      <c r="I77" s="4"/>
      <c r="J77" s="4"/>
      <c r="K77" s="4"/>
    </row>
    <row r="78" spans="1:11" ht="14.1" customHeight="1">
      <c r="A78" s="4"/>
      <c r="B78" s="4"/>
      <c r="C78" s="14" t="s">
        <v>393</v>
      </c>
      <c r="D78" s="1232" t="s">
        <v>2448</v>
      </c>
      <c r="E78" s="1233"/>
      <c r="F78" s="1233"/>
      <c r="G78" s="1233"/>
      <c r="H78" s="4"/>
      <c r="I78" s="4"/>
      <c r="J78" s="4"/>
      <c r="K78" s="4"/>
    </row>
    <row r="79" spans="1:11" ht="14.1" customHeight="1">
      <c r="A79" s="4"/>
      <c r="B79" s="4"/>
      <c r="C79" s="150" t="s">
        <v>392</v>
      </c>
      <c r="D79" s="1234" t="s">
        <v>2449</v>
      </c>
      <c r="E79" s="1235"/>
      <c r="F79" s="1235"/>
      <c r="G79" s="1235"/>
      <c r="H79" s="4"/>
      <c r="I79" s="4"/>
      <c r="J79" s="4"/>
      <c r="K79" s="4"/>
    </row>
    <row r="80" spans="1:11" ht="14.1" customHeight="1">
      <c r="A80" s="4"/>
      <c r="B80" s="4"/>
      <c r="C80" s="150" t="s">
        <v>15</v>
      </c>
      <c r="D80" s="1234" t="s">
        <v>46</v>
      </c>
      <c r="E80" s="1235"/>
      <c r="F80" s="1235"/>
      <c r="G80" s="1235"/>
      <c r="H80" s="4"/>
      <c r="I80" s="4"/>
      <c r="J80" s="4"/>
      <c r="K80" s="4"/>
    </row>
    <row r="81" spans="1:11" ht="15" customHeight="1">
      <c r="A81" s="4"/>
      <c r="B81" s="4"/>
      <c r="C81" s="13"/>
      <c r="D81" s="143">
        <v>2021</v>
      </c>
      <c r="E81" s="143">
        <v>2022</v>
      </c>
      <c r="F81" s="143">
        <v>2023</v>
      </c>
      <c r="G81" s="143">
        <v>2024</v>
      </c>
      <c r="H81" s="4"/>
      <c r="I81" s="4"/>
      <c r="J81" s="4"/>
      <c r="K81" s="4"/>
    </row>
    <row r="82" spans="1:11" ht="15" customHeight="1">
      <c r="A82" s="4"/>
      <c r="B82" s="4"/>
      <c r="C82" s="12"/>
      <c r="D82" s="144" t="s">
        <v>7</v>
      </c>
      <c r="E82" s="144" t="s">
        <v>8</v>
      </c>
      <c r="F82" s="144" t="s">
        <v>8</v>
      </c>
      <c r="G82" s="144" t="s">
        <v>8</v>
      </c>
      <c r="H82" s="4"/>
      <c r="I82" s="4"/>
      <c r="J82" s="4"/>
      <c r="K82" s="4"/>
    </row>
    <row r="83" spans="1:11" ht="14.1" customHeight="1">
      <c r="A83" s="4"/>
      <c r="B83" s="4"/>
      <c r="C83" s="7" t="s">
        <v>16</v>
      </c>
      <c r="D83" s="142" t="s">
        <v>2450</v>
      </c>
      <c r="E83" s="142" t="s">
        <v>2451</v>
      </c>
      <c r="F83" s="142" t="s">
        <v>408</v>
      </c>
      <c r="G83" s="142" t="s">
        <v>2452</v>
      </c>
      <c r="H83" s="4"/>
      <c r="I83" s="4"/>
      <c r="J83" s="4"/>
      <c r="K83" s="4"/>
    </row>
    <row r="84" spans="1:11" ht="14.1" customHeight="1">
      <c r="A84" s="4"/>
      <c r="B84" s="4"/>
      <c r="C84" s="7" t="s">
        <v>506</v>
      </c>
      <c r="D84" s="142" t="s">
        <v>2453</v>
      </c>
      <c r="E84" s="142" t="s">
        <v>805</v>
      </c>
      <c r="F84" s="142" t="s">
        <v>805</v>
      </c>
      <c r="G84" s="142" t="s">
        <v>2454</v>
      </c>
      <c r="H84" s="4"/>
      <c r="I84" s="4"/>
      <c r="J84" s="4"/>
      <c r="K84" s="4"/>
    </row>
    <row r="85" spans="1:11" ht="14.1" customHeight="1">
      <c r="A85" s="4"/>
      <c r="B85" s="4"/>
      <c r="C85" s="7" t="s">
        <v>504</v>
      </c>
      <c r="D85" s="142" t="s">
        <v>2455</v>
      </c>
      <c r="E85" s="142" t="s">
        <v>2456</v>
      </c>
      <c r="F85" s="142" t="s">
        <v>444</v>
      </c>
      <c r="G85" s="142" t="s">
        <v>2457</v>
      </c>
      <c r="H85" s="4"/>
      <c r="I85" s="4"/>
      <c r="J85" s="4"/>
      <c r="K85" s="4"/>
    </row>
    <row r="86" spans="1:11" ht="14.1" customHeight="1">
      <c r="A86" s="4"/>
      <c r="B86" s="4"/>
      <c r="C86" s="7" t="s">
        <v>388</v>
      </c>
      <c r="D86" s="142" t="s">
        <v>361</v>
      </c>
      <c r="E86" s="142" t="s">
        <v>2458</v>
      </c>
      <c r="F86" s="142" t="s">
        <v>2459</v>
      </c>
      <c r="G86" s="142" t="s">
        <v>2460</v>
      </c>
      <c r="H86" s="4"/>
      <c r="I86" s="4"/>
      <c r="J86" s="4"/>
      <c r="K86" s="4"/>
    </row>
    <row r="87" spans="1:11" ht="14.1" customHeight="1">
      <c r="A87" s="4"/>
      <c r="B87" s="4"/>
      <c r="C87" s="7" t="s">
        <v>387</v>
      </c>
      <c r="D87" s="142" t="s">
        <v>361</v>
      </c>
      <c r="E87" s="142" t="s">
        <v>2461</v>
      </c>
      <c r="F87" s="142" t="s">
        <v>385</v>
      </c>
      <c r="G87" s="142" t="s">
        <v>2462</v>
      </c>
      <c r="H87" s="4"/>
      <c r="I87" s="4"/>
      <c r="J87" s="4"/>
      <c r="K87" s="4"/>
    </row>
    <row r="88" spans="1:11" ht="14.1" customHeight="1">
      <c r="A88" s="4"/>
      <c r="B88" s="4"/>
      <c r="C88" s="7" t="s">
        <v>22</v>
      </c>
      <c r="D88" s="142" t="s">
        <v>361</v>
      </c>
      <c r="E88" s="142" t="s">
        <v>2463</v>
      </c>
      <c r="F88" s="142" t="s">
        <v>2464</v>
      </c>
      <c r="G88" s="142" t="s">
        <v>2465</v>
      </c>
      <c r="H88" s="4"/>
      <c r="I88" s="4"/>
      <c r="J88" s="4"/>
      <c r="K88" s="4"/>
    </row>
    <row r="89" spans="1:11" ht="14.1" customHeight="1">
      <c r="A89" s="4"/>
      <c r="B89" s="4"/>
      <c r="C89" s="1236" t="s">
        <v>384</v>
      </c>
      <c r="D89" s="1237"/>
      <c r="E89" s="1237"/>
      <c r="F89" s="1237"/>
      <c r="G89" s="1237"/>
      <c r="H89" s="4"/>
      <c r="I89" s="4"/>
      <c r="J89" s="4"/>
      <c r="K89" s="4"/>
    </row>
    <row r="90" spans="1:11" ht="14.1" customHeight="1">
      <c r="A90" s="4"/>
      <c r="B90" s="4"/>
      <c r="C90" s="13"/>
      <c r="D90" s="143">
        <v>2021</v>
      </c>
      <c r="E90" s="143">
        <v>2022</v>
      </c>
      <c r="F90" s="143">
        <v>2023</v>
      </c>
      <c r="G90" s="143">
        <v>2024</v>
      </c>
      <c r="H90" s="4"/>
      <c r="I90" s="4"/>
      <c r="J90" s="4"/>
      <c r="K90" s="4"/>
    </row>
    <row r="91" spans="1:11" ht="14.1" customHeight="1">
      <c r="A91" s="4"/>
      <c r="B91" s="4"/>
      <c r="C91" s="12"/>
      <c r="D91" s="144" t="s">
        <v>7</v>
      </c>
      <c r="E91" s="144" t="s">
        <v>8</v>
      </c>
      <c r="F91" s="144" t="s">
        <v>8</v>
      </c>
      <c r="G91" s="144" t="s">
        <v>8</v>
      </c>
      <c r="H91" s="4"/>
      <c r="I91" s="4"/>
      <c r="J91" s="4"/>
      <c r="K91" s="4"/>
    </row>
    <row r="92" spans="1:11" ht="14.1" customHeight="1">
      <c r="A92" s="4"/>
      <c r="B92" s="4"/>
      <c r="C92" s="11" t="s">
        <v>381</v>
      </c>
      <c r="D92" s="145">
        <v>0</v>
      </c>
      <c r="E92" s="145">
        <v>0</v>
      </c>
      <c r="F92" s="145">
        <v>0</v>
      </c>
      <c r="G92" s="145">
        <v>0</v>
      </c>
      <c r="H92" s="4"/>
      <c r="I92" s="4"/>
      <c r="J92" s="4"/>
      <c r="K92" s="4"/>
    </row>
    <row r="93" spans="1:11" ht="14.1" customHeight="1">
      <c r="A93" s="4"/>
      <c r="B93" s="4"/>
      <c r="C93" s="11" t="s">
        <v>370</v>
      </c>
      <c r="D93" s="145">
        <v>0</v>
      </c>
      <c r="E93" s="145">
        <v>0</v>
      </c>
      <c r="F93" s="145">
        <v>0</v>
      </c>
      <c r="G93" s="145">
        <v>0</v>
      </c>
      <c r="H93" s="4"/>
      <c r="I93" s="4"/>
      <c r="J93" s="4"/>
      <c r="K93" s="4"/>
    </row>
    <row r="94" spans="1:11" ht="14.1" customHeight="1">
      <c r="A94" s="4"/>
      <c r="B94" s="4"/>
      <c r="C94" s="11" t="s">
        <v>374</v>
      </c>
      <c r="D94" s="145">
        <v>0</v>
      </c>
      <c r="E94" s="145">
        <v>0</v>
      </c>
      <c r="F94" s="145">
        <v>0</v>
      </c>
      <c r="G94" s="145">
        <v>0</v>
      </c>
      <c r="H94" s="4"/>
      <c r="I94" s="4"/>
      <c r="J94" s="4"/>
      <c r="K94" s="4"/>
    </row>
    <row r="95" spans="1:11" ht="14.1" customHeight="1">
      <c r="A95" s="4"/>
      <c r="B95" s="4"/>
      <c r="C95" s="11" t="s">
        <v>380</v>
      </c>
      <c r="D95" s="145">
        <v>0</v>
      </c>
      <c r="E95" s="145">
        <v>0</v>
      </c>
      <c r="F95" s="145">
        <v>0</v>
      </c>
      <c r="G95" s="145">
        <v>0</v>
      </c>
      <c r="H95" s="4"/>
      <c r="I95" s="4"/>
      <c r="J95" s="4"/>
      <c r="K95" s="4"/>
    </row>
    <row r="96" spans="1:11" ht="14.1" customHeight="1">
      <c r="A96" s="4"/>
      <c r="B96" s="4"/>
      <c r="C96" s="11" t="s">
        <v>370</v>
      </c>
      <c r="D96" s="145">
        <v>0</v>
      </c>
      <c r="E96" s="145">
        <v>0</v>
      </c>
      <c r="F96" s="145">
        <v>0</v>
      </c>
      <c r="G96" s="145">
        <v>0</v>
      </c>
      <c r="H96" s="4"/>
      <c r="I96" s="4"/>
      <c r="J96" s="4"/>
      <c r="K96" s="4"/>
    </row>
    <row r="97" spans="1:11" ht="14.1" customHeight="1">
      <c r="A97" s="4"/>
      <c r="B97" s="4"/>
      <c r="C97" s="11" t="s">
        <v>374</v>
      </c>
      <c r="D97" s="145">
        <v>0</v>
      </c>
      <c r="E97" s="145">
        <v>0</v>
      </c>
      <c r="F97" s="145">
        <v>0</v>
      </c>
      <c r="G97" s="145">
        <v>0</v>
      </c>
      <c r="H97" s="4"/>
      <c r="I97" s="4"/>
      <c r="J97" s="4"/>
      <c r="K97" s="4"/>
    </row>
    <row r="98" spans="1:11" ht="14.1" customHeight="1">
      <c r="A98" s="4"/>
      <c r="B98" s="4"/>
      <c r="C98" s="11" t="s">
        <v>379</v>
      </c>
      <c r="D98" s="145">
        <v>0</v>
      </c>
      <c r="E98" s="145">
        <v>0</v>
      </c>
      <c r="F98" s="145">
        <v>0</v>
      </c>
      <c r="G98" s="145">
        <v>0</v>
      </c>
      <c r="H98" s="4"/>
      <c r="I98" s="4"/>
      <c r="J98" s="4"/>
      <c r="K98" s="4"/>
    </row>
    <row r="99" spans="1:11" ht="14.1" customHeight="1">
      <c r="A99" s="4"/>
      <c r="B99" s="4"/>
      <c r="C99" s="11" t="s">
        <v>370</v>
      </c>
      <c r="D99" s="145">
        <v>0</v>
      </c>
      <c r="E99" s="145">
        <v>0</v>
      </c>
      <c r="F99" s="145">
        <v>0</v>
      </c>
      <c r="G99" s="145">
        <v>0</v>
      </c>
      <c r="H99" s="4"/>
      <c r="I99" s="4"/>
      <c r="J99" s="4"/>
      <c r="K99" s="4"/>
    </row>
    <row r="100" spans="1:11" ht="14.1" customHeight="1">
      <c r="A100" s="4"/>
      <c r="B100" s="4"/>
      <c r="C100" s="11" t="s">
        <v>374</v>
      </c>
      <c r="D100" s="145">
        <v>0</v>
      </c>
      <c r="E100" s="145">
        <v>0</v>
      </c>
      <c r="F100" s="145">
        <v>0</v>
      </c>
      <c r="G100" s="145">
        <v>0</v>
      </c>
      <c r="H100" s="4"/>
      <c r="I100" s="4"/>
      <c r="J100" s="4"/>
      <c r="K100" s="4"/>
    </row>
    <row r="101" spans="1:11" ht="14.1" customHeight="1">
      <c r="A101" s="4"/>
      <c r="B101" s="4"/>
      <c r="C101" s="11" t="s">
        <v>378</v>
      </c>
      <c r="D101" s="145">
        <v>0</v>
      </c>
      <c r="E101" s="145">
        <v>0</v>
      </c>
      <c r="F101" s="145">
        <v>0</v>
      </c>
      <c r="G101" s="145">
        <v>0</v>
      </c>
      <c r="H101" s="4"/>
      <c r="I101" s="4"/>
      <c r="J101" s="4"/>
      <c r="K101" s="4"/>
    </row>
    <row r="102" spans="1:11" ht="14.1" customHeight="1">
      <c r="A102" s="4"/>
      <c r="B102" s="4"/>
      <c r="C102" s="11" t="s">
        <v>370</v>
      </c>
      <c r="D102" s="145">
        <v>0</v>
      </c>
      <c r="E102" s="145">
        <v>0</v>
      </c>
      <c r="F102" s="145">
        <v>0</v>
      </c>
      <c r="G102" s="145">
        <v>0</v>
      </c>
      <c r="H102" s="4"/>
      <c r="I102" s="4"/>
      <c r="J102" s="4"/>
      <c r="K102" s="4"/>
    </row>
    <row r="103" spans="1:11" ht="14.1" customHeight="1">
      <c r="A103" s="4"/>
      <c r="B103" s="4"/>
      <c r="C103" s="11" t="s">
        <v>374</v>
      </c>
      <c r="D103" s="145">
        <v>0</v>
      </c>
      <c r="E103" s="145">
        <v>0</v>
      </c>
      <c r="F103" s="145">
        <v>0</v>
      </c>
      <c r="G103" s="145">
        <v>0</v>
      </c>
      <c r="H103" s="4"/>
      <c r="I103" s="4"/>
      <c r="J103" s="4"/>
      <c r="K103" s="4"/>
    </row>
    <row r="104" spans="1:11" ht="14.1" customHeight="1">
      <c r="A104" s="4"/>
      <c r="B104" s="4"/>
      <c r="C104" s="11" t="s">
        <v>383</v>
      </c>
      <c r="D104" s="145">
        <v>0</v>
      </c>
      <c r="E104" s="145">
        <v>0</v>
      </c>
      <c r="F104" s="145">
        <v>0</v>
      </c>
      <c r="G104" s="145">
        <v>0</v>
      </c>
      <c r="H104" s="4"/>
      <c r="I104" s="4"/>
      <c r="J104" s="4"/>
      <c r="K104" s="4"/>
    </row>
    <row r="105" spans="1:11" ht="14.1" customHeight="1">
      <c r="A105" s="4"/>
      <c r="B105" s="4"/>
      <c r="C105" s="11" t="s">
        <v>370</v>
      </c>
      <c r="D105" s="145">
        <v>0</v>
      </c>
      <c r="E105" s="145">
        <v>0</v>
      </c>
      <c r="F105" s="145">
        <v>0</v>
      </c>
      <c r="G105" s="145">
        <v>0</v>
      </c>
      <c r="H105" s="4"/>
      <c r="I105" s="4"/>
      <c r="J105" s="4"/>
      <c r="K105" s="4"/>
    </row>
    <row r="106" spans="1:11" ht="14.1" customHeight="1">
      <c r="A106" s="4"/>
      <c r="B106" s="4"/>
      <c r="C106" s="11" t="s">
        <v>374</v>
      </c>
      <c r="D106" s="145">
        <v>0</v>
      </c>
      <c r="E106" s="145">
        <v>0</v>
      </c>
      <c r="F106" s="145">
        <v>0</v>
      </c>
      <c r="G106" s="145">
        <v>0</v>
      </c>
      <c r="H106" s="4"/>
      <c r="I106" s="4"/>
      <c r="J106" s="4"/>
      <c r="K106" s="4"/>
    </row>
    <row r="107" spans="1:11" ht="14.1" customHeight="1">
      <c r="A107" s="4"/>
      <c r="B107" s="4"/>
      <c r="C107" s="11" t="s">
        <v>376</v>
      </c>
      <c r="D107" s="145">
        <v>0</v>
      </c>
      <c r="E107" s="145">
        <v>0</v>
      </c>
      <c r="F107" s="145">
        <v>0</v>
      </c>
      <c r="G107" s="145">
        <v>0</v>
      </c>
      <c r="H107" s="4"/>
      <c r="I107" s="4"/>
      <c r="J107" s="4"/>
      <c r="K107" s="4"/>
    </row>
    <row r="108" spans="1:11" ht="14.1" customHeight="1">
      <c r="A108" s="4"/>
      <c r="B108" s="4"/>
      <c r="C108" s="11" t="s">
        <v>370</v>
      </c>
      <c r="D108" s="145">
        <v>0</v>
      </c>
      <c r="E108" s="145">
        <v>0</v>
      </c>
      <c r="F108" s="145">
        <v>0</v>
      </c>
      <c r="G108" s="145">
        <v>0</v>
      </c>
      <c r="H108" s="4"/>
      <c r="I108" s="4"/>
      <c r="J108" s="4"/>
      <c r="K108" s="4"/>
    </row>
    <row r="109" spans="1:11" ht="14.1" customHeight="1">
      <c r="A109" s="4"/>
      <c r="B109" s="4"/>
      <c r="C109" s="11" t="s">
        <v>374</v>
      </c>
      <c r="D109" s="145">
        <v>0</v>
      </c>
      <c r="E109" s="145">
        <v>0</v>
      </c>
      <c r="F109" s="145">
        <v>0</v>
      </c>
      <c r="G109" s="145">
        <v>0</v>
      </c>
      <c r="H109" s="4"/>
      <c r="I109" s="4"/>
      <c r="J109" s="4"/>
      <c r="K109" s="4"/>
    </row>
    <row r="110" spans="1:11" ht="14.1" customHeight="1">
      <c r="A110" s="4"/>
      <c r="B110" s="4"/>
      <c r="C110" s="11" t="s">
        <v>375</v>
      </c>
      <c r="D110" s="145">
        <v>0</v>
      </c>
      <c r="E110" s="145">
        <v>0</v>
      </c>
      <c r="F110" s="145">
        <v>0</v>
      </c>
      <c r="G110" s="145">
        <v>0</v>
      </c>
      <c r="H110" s="4"/>
      <c r="I110" s="4"/>
      <c r="J110" s="4"/>
      <c r="K110" s="4"/>
    </row>
    <row r="111" spans="1:11" ht="14.1" customHeight="1">
      <c r="A111" s="4"/>
      <c r="B111" s="4"/>
      <c r="C111" s="11" t="s">
        <v>370</v>
      </c>
      <c r="D111" s="145">
        <v>0</v>
      </c>
      <c r="E111" s="145">
        <v>0</v>
      </c>
      <c r="F111" s="145">
        <v>0</v>
      </c>
      <c r="G111" s="145">
        <v>0</v>
      </c>
      <c r="H111" s="4"/>
      <c r="I111" s="4"/>
      <c r="J111" s="4"/>
      <c r="K111" s="4"/>
    </row>
    <row r="112" spans="1:11" ht="14.1" customHeight="1">
      <c r="A112" s="4"/>
      <c r="B112" s="4"/>
      <c r="C112" s="11" t="s">
        <v>374</v>
      </c>
      <c r="D112" s="145">
        <v>0</v>
      </c>
      <c r="E112" s="145">
        <v>0</v>
      </c>
      <c r="F112" s="145">
        <v>0</v>
      </c>
      <c r="G112" s="145">
        <v>0</v>
      </c>
      <c r="H112" s="4"/>
      <c r="I112" s="4"/>
      <c r="J112" s="4"/>
      <c r="K112" s="4"/>
    </row>
    <row r="113" spans="1:11" ht="14.1" customHeight="1">
      <c r="A113" s="4"/>
      <c r="B113" s="4"/>
      <c r="C113" s="11" t="s">
        <v>373</v>
      </c>
      <c r="D113" s="145">
        <v>0</v>
      </c>
      <c r="E113" s="145">
        <v>0</v>
      </c>
      <c r="F113" s="145">
        <v>0</v>
      </c>
      <c r="G113" s="145">
        <v>0</v>
      </c>
      <c r="H113" s="4"/>
      <c r="I113" s="4"/>
      <c r="J113" s="4"/>
      <c r="K113" s="4"/>
    </row>
    <row r="114" spans="1:11" ht="14.1" customHeight="1">
      <c r="A114" s="4"/>
      <c r="B114" s="4"/>
      <c r="C114" s="11" t="s">
        <v>370</v>
      </c>
      <c r="D114" s="145">
        <v>0</v>
      </c>
      <c r="E114" s="145">
        <v>0</v>
      </c>
      <c r="F114" s="145">
        <v>0</v>
      </c>
      <c r="G114" s="145">
        <v>0</v>
      </c>
      <c r="H114" s="4"/>
      <c r="I114" s="4"/>
      <c r="J114" s="4"/>
      <c r="K114" s="4"/>
    </row>
    <row r="115" spans="1:11" ht="14.1" customHeight="1">
      <c r="A115" s="4"/>
      <c r="B115" s="4"/>
      <c r="C115" s="11" t="s">
        <v>369</v>
      </c>
      <c r="D115" s="145">
        <v>0</v>
      </c>
      <c r="E115" s="145">
        <v>0</v>
      </c>
      <c r="F115" s="145">
        <v>0</v>
      </c>
      <c r="G115" s="145">
        <v>0</v>
      </c>
      <c r="H115" s="4"/>
      <c r="I115" s="4"/>
      <c r="J115" s="4"/>
      <c r="K115" s="4"/>
    </row>
    <row r="116" spans="1:11" ht="14.1" customHeight="1">
      <c r="A116" s="4"/>
      <c r="B116" s="4"/>
      <c r="C116" s="11" t="s">
        <v>368</v>
      </c>
      <c r="D116" s="145">
        <v>0</v>
      </c>
      <c r="E116" s="145">
        <v>0</v>
      </c>
      <c r="F116" s="145">
        <v>0</v>
      </c>
      <c r="G116" s="145">
        <v>0</v>
      </c>
      <c r="H116" s="4"/>
      <c r="I116" s="4"/>
      <c r="J116" s="4"/>
      <c r="K116" s="4"/>
    </row>
    <row r="117" spans="1:11" ht="14.1" customHeight="1">
      <c r="A117" s="4"/>
      <c r="B117" s="4"/>
      <c r="C117" s="11" t="s">
        <v>367</v>
      </c>
      <c r="D117" s="145">
        <v>0</v>
      </c>
      <c r="E117" s="145">
        <v>0</v>
      </c>
      <c r="F117" s="145">
        <v>0</v>
      </c>
      <c r="G117" s="145">
        <v>0</v>
      </c>
      <c r="H117" s="4"/>
      <c r="I117" s="4"/>
      <c r="J117" s="4"/>
      <c r="K117" s="4"/>
    </row>
    <row r="118" spans="1:11" ht="14.1" customHeight="1">
      <c r="A118" s="4"/>
      <c r="B118" s="4"/>
      <c r="C118" s="11" t="s">
        <v>366</v>
      </c>
      <c r="D118" s="145">
        <v>0</v>
      </c>
      <c r="E118" s="145">
        <v>0</v>
      </c>
      <c r="F118" s="145">
        <v>0</v>
      </c>
      <c r="G118" s="145">
        <v>0</v>
      </c>
      <c r="H118" s="4"/>
      <c r="I118" s="4"/>
      <c r="J118" s="4"/>
      <c r="K118" s="4"/>
    </row>
    <row r="119" spans="1:11" ht="14.1" customHeight="1">
      <c r="A119" s="4"/>
      <c r="B119" s="4"/>
      <c r="C119" s="11" t="s">
        <v>372</v>
      </c>
      <c r="D119" s="145">
        <v>7260000</v>
      </c>
      <c r="E119" s="145">
        <v>10000000</v>
      </c>
      <c r="F119" s="145">
        <v>10000000</v>
      </c>
      <c r="G119" s="145">
        <v>42300000</v>
      </c>
      <c r="H119" s="4"/>
      <c r="I119" s="4"/>
      <c r="J119" s="4"/>
      <c r="K119" s="4"/>
    </row>
    <row r="120" spans="1:11" ht="14.1" customHeight="1">
      <c r="A120" s="4"/>
      <c r="B120" s="4"/>
      <c r="C120" s="11" t="s">
        <v>370</v>
      </c>
      <c r="D120" s="145">
        <v>7260000</v>
      </c>
      <c r="E120" s="145">
        <v>10000000</v>
      </c>
      <c r="F120" s="145">
        <v>10000000</v>
      </c>
      <c r="G120" s="145">
        <v>42300000</v>
      </c>
      <c r="H120" s="4"/>
      <c r="I120" s="4"/>
      <c r="J120" s="4"/>
      <c r="K120" s="4"/>
    </row>
    <row r="121" spans="1:11" ht="14.1" customHeight="1">
      <c r="A121" s="4"/>
      <c r="B121" s="4"/>
      <c r="C121" s="11" t="s">
        <v>369</v>
      </c>
      <c r="D121" s="145">
        <v>0</v>
      </c>
      <c r="E121" s="145">
        <v>0</v>
      </c>
      <c r="F121" s="145">
        <v>0</v>
      </c>
      <c r="G121" s="145">
        <v>0</v>
      </c>
      <c r="H121" s="4"/>
      <c r="I121" s="4"/>
      <c r="J121" s="4"/>
      <c r="K121" s="4"/>
    </row>
    <row r="122" spans="1:11" ht="14.1" customHeight="1">
      <c r="A122" s="4"/>
      <c r="B122" s="4"/>
      <c r="C122" s="11" t="s">
        <v>368</v>
      </c>
      <c r="D122" s="145">
        <v>0</v>
      </c>
      <c r="E122" s="145">
        <v>0</v>
      </c>
      <c r="F122" s="145">
        <v>0</v>
      </c>
      <c r="G122" s="145">
        <v>0</v>
      </c>
      <c r="H122" s="4"/>
      <c r="I122" s="4"/>
      <c r="J122" s="4"/>
      <c r="K122" s="4"/>
    </row>
    <row r="123" spans="1:11" ht="14.1" customHeight="1">
      <c r="A123" s="4"/>
      <c r="B123" s="4"/>
      <c r="C123" s="11" t="s">
        <v>367</v>
      </c>
      <c r="D123" s="145">
        <v>0</v>
      </c>
      <c r="E123" s="145">
        <v>0</v>
      </c>
      <c r="F123" s="145">
        <v>0</v>
      </c>
      <c r="G123" s="145">
        <v>0</v>
      </c>
      <c r="H123" s="4"/>
      <c r="I123" s="4"/>
      <c r="J123" s="4"/>
      <c r="K123" s="4"/>
    </row>
    <row r="124" spans="1:11" ht="14.1" customHeight="1">
      <c r="A124" s="4"/>
      <c r="B124" s="4"/>
      <c r="C124" s="11" t="s">
        <v>366</v>
      </c>
      <c r="D124" s="145">
        <v>0</v>
      </c>
      <c r="E124" s="145">
        <v>0</v>
      </c>
      <c r="F124" s="145">
        <v>0</v>
      </c>
      <c r="G124" s="145">
        <v>0</v>
      </c>
      <c r="H124" s="4"/>
      <c r="I124" s="4"/>
      <c r="J124" s="4"/>
      <c r="K124" s="4"/>
    </row>
    <row r="125" spans="1:11" ht="14.1" customHeight="1">
      <c r="A125" s="4"/>
      <c r="B125" s="4"/>
      <c r="C125" s="11" t="s">
        <v>371</v>
      </c>
      <c r="D125" s="145">
        <v>0</v>
      </c>
      <c r="E125" s="145">
        <v>0</v>
      </c>
      <c r="F125" s="145">
        <v>0</v>
      </c>
      <c r="G125" s="145">
        <v>0</v>
      </c>
      <c r="H125" s="4"/>
      <c r="I125" s="4"/>
      <c r="J125" s="4"/>
      <c r="K125" s="4"/>
    </row>
    <row r="126" spans="1:11" ht="14.1" customHeight="1">
      <c r="A126" s="4"/>
      <c r="B126" s="4"/>
      <c r="C126" s="11" t="s">
        <v>370</v>
      </c>
      <c r="D126" s="145">
        <v>0</v>
      </c>
      <c r="E126" s="145">
        <v>0</v>
      </c>
      <c r="F126" s="145">
        <v>0</v>
      </c>
      <c r="G126" s="145">
        <v>0</v>
      </c>
      <c r="H126" s="4"/>
      <c r="I126" s="4"/>
      <c r="J126" s="4"/>
      <c r="K126" s="4"/>
    </row>
    <row r="127" spans="1:11" ht="14.1" customHeight="1">
      <c r="A127" s="4"/>
      <c r="B127" s="4"/>
      <c r="C127" s="11" t="s">
        <v>369</v>
      </c>
      <c r="D127" s="145">
        <v>0</v>
      </c>
      <c r="E127" s="145">
        <v>0</v>
      </c>
      <c r="F127" s="145">
        <v>0</v>
      </c>
      <c r="G127" s="145">
        <v>0</v>
      </c>
      <c r="H127" s="4"/>
      <c r="I127" s="4"/>
      <c r="J127" s="4"/>
      <c r="K127" s="4"/>
    </row>
    <row r="128" spans="1:11" ht="14.1" customHeight="1">
      <c r="A128" s="4"/>
      <c r="B128" s="4"/>
      <c r="C128" s="11" t="s">
        <v>368</v>
      </c>
      <c r="D128" s="145">
        <v>0</v>
      </c>
      <c r="E128" s="145">
        <v>0</v>
      </c>
      <c r="F128" s="145">
        <v>0</v>
      </c>
      <c r="G128" s="145">
        <v>0</v>
      </c>
      <c r="H128" s="4"/>
      <c r="I128" s="4"/>
      <c r="J128" s="4"/>
      <c r="K128" s="4"/>
    </row>
    <row r="129" spans="1:11" ht="14.1" customHeight="1">
      <c r="A129" s="4"/>
      <c r="B129" s="4"/>
      <c r="C129" s="11" t="s">
        <v>367</v>
      </c>
      <c r="D129" s="145">
        <v>0</v>
      </c>
      <c r="E129" s="145">
        <v>0</v>
      </c>
      <c r="F129" s="145">
        <v>0</v>
      </c>
      <c r="G129" s="145">
        <v>0</v>
      </c>
      <c r="H129" s="4"/>
      <c r="I129" s="4"/>
      <c r="J129" s="4"/>
      <c r="K129" s="4"/>
    </row>
    <row r="130" spans="1:11" ht="14.1" customHeight="1">
      <c r="A130" s="4"/>
      <c r="B130" s="4"/>
      <c r="C130" s="11" t="s">
        <v>366</v>
      </c>
      <c r="D130" s="145">
        <v>0</v>
      </c>
      <c r="E130" s="145">
        <v>0</v>
      </c>
      <c r="F130" s="145">
        <v>0</v>
      </c>
      <c r="G130" s="145">
        <v>0</v>
      </c>
      <c r="H130" s="4"/>
      <c r="I130" s="4"/>
      <c r="J130" s="4"/>
      <c r="K130" s="4"/>
    </row>
    <row r="131" spans="1:11" ht="14.1" customHeight="1">
      <c r="A131" s="4"/>
      <c r="B131" s="4"/>
      <c r="C131" s="11" t="s">
        <v>365</v>
      </c>
      <c r="D131" s="145">
        <v>0</v>
      </c>
      <c r="E131" s="145">
        <v>0</v>
      </c>
      <c r="F131" s="145">
        <v>0</v>
      </c>
      <c r="G131" s="145">
        <v>0</v>
      </c>
      <c r="H131" s="4"/>
      <c r="I131" s="4"/>
      <c r="J131" s="4"/>
      <c r="K131" s="4"/>
    </row>
    <row r="132" spans="1:11" ht="14.1" customHeight="1">
      <c r="A132" s="4"/>
      <c r="B132" s="4"/>
      <c r="C132" s="11" t="s">
        <v>364</v>
      </c>
      <c r="D132" s="145">
        <v>0</v>
      </c>
      <c r="E132" s="145">
        <v>0</v>
      </c>
      <c r="F132" s="145">
        <v>0</v>
      </c>
      <c r="G132" s="145">
        <v>0</v>
      </c>
      <c r="H132" s="4"/>
      <c r="I132" s="4"/>
      <c r="J132" s="4"/>
      <c r="K132" s="4"/>
    </row>
    <row r="133" spans="1:11" ht="14.1" customHeight="1">
      <c r="A133" s="4"/>
      <c r="B133" s="4"/>
      <c r="C133" s="10" t="s">
        <v>147</v>
      </c>
      <c r="D133" s="145">
        <v>7260000</v>
      </c>
      <c r="E133" s="145">
        <v>10000000</v>
      </c>
      <c r="F133" s="145">
        <v>10000000</v>
      </c>
      <c r="G133" s="145">
        <v>42300000</v>
      </c>
      <c r="H133" s="4"/>
      <c r="I133" s="4"/>
      <c r="J133" s="4"/>
      <c r="K133" s="4"/>
    </row>
    <row r="134" spans="1:11" ht="14.1" customHeight="1">
      <c r="A134" s="4"/>
      <c r="B134" s="4"/>
      <c r="C134" s="14" t="s">
        <v>393</v>
      </c>
      <c r="D134" s="1232" t="s">
        <v>2466</v>
      </c>
      <c r="E134" s="1233"/>
      <c r="F134" s="1233"/>
      <c r="G134" s="1233"/>
      <c r="H134" s="4"/>
      <c r="I134" s="4"/>
      <c r="J134" s="4"/>
      <c r="K134" s="4"/>
    </row>
    <row r="135" spans="1:11" ht="14.1" customHeight="1">
      <c r="A135" s="4"/>
      <c r="B135" s="4"/>
      <c r="C135" s="150" t="s">
        <v>392</v>
      </c>
      <c r="D135" s="1234" t="s">
        <v>2467</v>
      </c>
      <c r="E135" s="1235"/>
      <c r="F135" s="1235"/>
      <c r="G135" s="1235"/>
      <c r="H135" s="4"/>
      <c r="I135" s="4"/>
      <c r="J135" s="4"/>
      <c r="K135" s="4"/>
    </row>
    <row r="136" spans="1:11" ht="14.1" customHeight="1">
      <c r="A136" s="4"/>
      <c r="B136" s="4"/>
      <c r="C136" s="150" t="s">
        <v>15</v>
      </c>
      <c r="D136" s="1234" t="s">
        <v>46</v>
      </c>
      <c r="E136" s="1235"/>
      <c r="F136" s="1235"/>
      <c r="G136" s="1235"/>
      <c r="H136" s="4"/>
      <c r="I136" s="4"/>
      <c r="J136" s="4"/>
      <c r="K136" s="4"/>
    </row>
    <row r="137" spans="1:11" ht="15" customHeight="1">
      <c r="A137" s="4"/>
      <c r="B137" s="4"/>
      <c r="C137" s="13"/>
      <c r="D137" s="143">
        <v>2021</v>
      </c>
      <c r="E137" s="143">
        <v>2022</v>
      </c>
      <c r="F137" s="143">
        <v>2023</v>
      </c>
      <c r="G137" s="143">
        <v>2024</v>
      </c>
      <c r="H137" s="4"/>
      <c r="I137" s="4"/>
      <c r="J137" s="4"/>
      <c r="K137" s="4"/>
    </row>
    <row r="138" spans="1:11" ht="15" customHeight="1">
      <c r="A138" s="4"/>
      <c r="B138" s="4"/>
      <c r="C138" s="12"/>
      <c r="D138" s="144" t="s">
        <v>7</v>
      </c>
      <c r="E138" s="144" t="s">
        <v>8</v>
      </c>
      <c r="F138" s="144" t="s">
        <v>8</v>
      </c>
      <c r="G138" s="144" t="s">
        <v>8</v>
      </c>
      <c r="H138" s="4"/>
      <c r="I138" s="4"/>
      <c r="J138" s="4"/>
      <c r="K138" s="4"/>
    </row>
    <row r="139" spans="1:11" ht="14.1" customHeight="1">
      <c r="A139" s="4"/>
      <c r="B139" s="4"/>
      <c r="C139" s="7" t="s">
        <v>16</v>
      </c>
      <c r="D139" s="142" t="s">
        <v>385</v>
      </c>
      <c r="E139" s="142" t="s">
        <v>459</v>
      </c>
      <c r="F139" s="142" t="s">
        <v>399</v>
      </c>
      <c r="G139" s="142" t="s">
        <v>448</v>
      </c>
      <c r="H139" s="4"/>
      <c r="I139" s="4"/>
      <c r="J139" s="4"/>
      <c r="K139" s="4"/>
    </row>
    <row r="140" spans="1:11" ht="14.1" customHeight="1">
      <c r="A140" s="4"/>
      <c r="B140" s="4"/>
      <c r="C140" s="7" t="s">
        <v>506</v>
      </c>
      <c r="D140" s="142" t="s">
        <v>2468</v>
      </c>
      <c r="E140" s="142" t="s">
        <v>2469</v>
      </c>
      <c r="F140" s="142" t="s">
        <v>2468</v>
      </c>
      <c r="G140" s="142" t="s">
        <v>2468</v>
      </c>
      <c r="H140" s="4"/>
      <c r="I140" s="4"/>
      <c r="J140" s="4"/>
      <c r="K140" s="4"/>
    </row>
    <row r="141" spans="1:11" ht="14.1" customHeight="1">
      <c r="A141" s="4"/>
      <c r="B141" s="4"/>
      <c r="C141" s="7" t="s">
        <v>504</v>
      </c>
      <c r="D141" s="142" t="s">
        <v>385</v>
      </c>
      <c r="E141" s="142" t="s">
        <v>2470</v>
      </c>
      <c r="F141" s="142" t="s">
        <v>2471</v>
      </c>
      <c r="G141" s="142" t="s">
        <v>447</v>
      </c>
      <c r="H141" s="4"/>
      <c r="I141" s="4"/>
      <c r="J141" s="4"/>
      <c r="K141" s="4"/>
    </row>
    <row r="142" spans="1:11" ht="14.1" customHeight="1">
      <c r="A142" s="4"/>
      <c r="B142" s="4"/>
      <c r="C142" s="7" t="s">
        <v>388</v>
      </c>
      <c r="D142" s="142" t="s">
        <v>361</v>
      </c>
      <c r="E142" s="142" t="s">
        <v>361</v>
      </c>
      <c r="F142" s="142" t="s">
        <v>862</v>
      </c>
      <c r="G142" s="142" t="s">
        <v>1038</v>
      </c>
      <c r="H142" s="4"/>
      <c r="I142" s="4"/>
      <c r="J142" s="4"/>
      <c r="K142" s="4"/>
    </row>
    <row r="143" spans="1:11" ht="14.1" customHeight="1">
      <c r="A143" s="4"/>
      <c r="B143" s="4"/>
      <c r="C143" s="7" t="s">
        <v>387</v>
      </c>
      <c r="D143" s="142" t="s">
        <v>361</v>
      </c>
      <c r="E143" s="142" t="s">
        <v>2472</v>
      </c>
      <c r="F143" s="142" t="s">
        <v>2473</v>
      </c>
      <c r="G143" s="142" t="s">
        <v>385</v>
      </c>
      <c r="H143" s="4"/>
      <c r="I143" s="4"/>
      <c r="J143" s="4"/>
      <c r="K143" s="4"/>
    </row>
    <row r="144" spans="1:11" ht="14.1" customHeight="1">
      <c r="A144" s="4"/>
      <c r="B144" s="4"/>
      <c r="C144" s="7" t="s">
        <v>22</v>
      </c>
      <c r="D144" s="142" t="s">
        <v>361</v>
      </c>
      <c r="E144" s="142" t="s">
        <v>361</v>
      </c>
      <c r="F144" s="142" t="s">
        <v>2474</v>
      </c>
      <c r="G144" s="142" t="s">
        <v>397</v>
      </c>
      <c r="H144" s="4"/>
      <c r="I144" s="4"/>
      <c r="J144" s="4"/>
      <c r="K144" s="4"/>
    </row>
    <row r="145" spans="1:11" ht="14.1" customHeight="1">
      <c r="A145" s="4"/>
      <c r="B145" s="4"/>
      <c r="C145" s="1236" t="s">
        <v>384</v>
      </c>
      <c r="D145" s="1237"/>
      <c r="E145" s="1237"/>
      <c r="F145" s="1237"/>
      <c r="G145" s="1237"/>
      <c r="H145" s="4"/>
      <c r="I145" s="4"/>
      <c r="J145" s="4"/>
      <c r="K145" s="4"/>
    </row>
    <row r="146" spans="1:11" ht="14.1" customHeight="1">
      <c r="A146" s="4"/>
      <c r="B146" s="4"/>
      <c r="C146" s="13"/>
      <c r="D146" s="143">
        <v>2021</v>
      </c>
      <c r="E146" s="143">
        <v>2022</v>
      </c>
      <c r="F146" s="143">
        <v>2023</v>
      </c>
      <c r="G146" s="143">
        <v>2024</v>
      </c>
      <c r="H146" s="4"/>
      <c r="I146" s="4"/>
      <c r="J146" s="4"/>
      <c r="K146" s="4"/>
    </row>
    <row r="147" spans="1:11" ht="14.1" customHeight="1">
      <c r="A147" s="4"/>
      <c r="B147" s="4"/>
      <c r="C147" s="12"/>
      <c r="D147" s="144" t="s">
        <v>7</v>
      </c>
      <c r="E147" s="144" t="s">
        <v>8</v>
      </c>
      <c r="F147" s="144" t="s">
        <v>8</v>
      </c>
      <c r="G147" s="144" t="s">
        <v>8</v>
      </c>
      <c r="H147" s="4"/>
      <c r="I147" s="4"/>
      <c r="J147" s="4"/>
      <c r="K147" s="4"/>
    </row>
    <row r="148" spans="1:11" ht="14.1" customHeight="1">
      <c r="A148" s="4"/>
      <c r="B148" s="4"/>
      <c r="C148" s="11" t="s">
        <v>381</v>
      </c>
      <c r="D148" s="145">
        <v>0</v>
      </c>
      <c r="E148" s="145">
        <v>0</v>
      </c>
      <c r="F148" s="145">
        <v>0</v>
      </c>
      <c r="G148" s="145">
        <v>0</v>
      </c>
      <c r="H148" s="4"/>
      <c r="I148" s="4"/>
      <c r="J148" s="4"/>
      <c r="K148" s="4"/>
    </row>
    <row r="149" spans="1:11" ht="14.1" customHeight="1">
      <c r="A149" s="4"/>
      <c r="B149" s="4"/>
      <c r="C149" s="11" t="s">
        <v>370</v>
      </c>
      <c r="D149" s="145">
        <v>0</v>
      </c>
      <c r="E149" s="145">
        <v>0</v>
      </c>
      <c r="F149" s="145">
        <v>0</v>
      </c>
      <c r="G149" s="145">
        <v>0</v>
      </c>
      <c r="H149" s="4"/>
      <c r="I149" s="4"/>
      <c r="J149" s="4"/>
      <c r="K149" s="4"/>
    </row>
    <row r="150" spans="1:11" ht="14.1" customHeight="1">
      <c r="A150" s="4"/>
      <c r="B150" s="4"/>
      <c r="C150" s="11" t="s">
        <v>374</v>
      </c>
      <c r="D150" s="145">
        <v>0</v>
      </c>
      <c r="E150" s="145">
        <v>0</v>
      </c>
      <c r="F150" s="145">
        <v>0</v>
      </c>
      <c r="G150" s="145">
        <v>0</v>
      </c>
      <c r="H150" s="4"/>
      <c r="I150" s="4"/>
      <c r="J150" s="4"/>
      <c r="K150" s="4"/>
    </row>
    <row r="151" spans="1:11" ht="14.1" customHeight="1">
      <c r="A151" s="4"/>
      <c r="B151" s="4"/>
      <c r="C151" s="11" t="s">
        <v>380</v>
      </c>
      <c r="D151" s="145">
        <v>0</v>
      </c>
      <c r="E151" s="145">
        <v>0</v>
      </c>
      <c r="F151" s="145">
        <v>0</v>
      </c>
      <c r="G151" s="145">
        <v>0</v>
      </c>
      <c r="H151" s="4"/>
      <c r="I151" s="4"/>
      <c r="J151" s="4"/>
      <c r="K151" s="4"/>
    </row>
    <row r="152" spans="1:11" ht="14.1" customHeight="1">
      <c r="A152" s="4"/>
      <c r="B152" s="4"/>
      <c r="C152" s="11" t="s">
        <v>370</v>
      </c>
      <c r="D152" s="145">
        <v>0</v>
      </c>
      <c r="E152" s="145">
        <v>0</v>
      </c>
      <c r="F152" s="145">
        <v>0</v>
      </c>
      <c r="G152" s="145">
        <v>0</v>
      </c>
      <c r="H152" s="4"/>
      <c r="I152" s="4"/>
      <c r="J152" s="4"/>
      <c r="K152" s="4"/>
    </row>
    <row r="153" spans="1:11" ht="14.1" customHeight="1">
      <c r="A153" s="4"/>
      <c r="B153" s="4"/>
      <c r="C153" s="11" t="s">
        <v>374</v>
      </c>
      <c r="D153" s="145">
        <v>0</v>
      </c>
      <c r="E153" s="145">
        <v>0</v>
      </c>
      <c r="F153" s="145">
        <v>0</v>
      </c>
      <c r="G153" s="145">
        <v>0</v>
      </c>
      <c r="H153" s="4"/>
      <c r="I153" s="4"/>
      <c r="J153" s="4"/>
      <c r="K153" s="4"/>
    </row>
    <row r="154" spans="1:11" ht="14.1" customHeight="1">
      <c r="A154" s="4"/>
      <c r="B154" s="4"/>
      <c r="C154" s="11" t="s">
        <v>379</v>
      </c>
      <c r="D154" s="145">
        <v>0</v>
      </c>
      <c r="E154" s="145">
        <v>0</v>
      </c>
      <c r="F154" s="145">
        <v>0</v>
      </c>
      <c r="G154" s="145">
        <v>0</v>
      </c>
      <c r="H154" s="4"/>
      <c r="I154" s="4"/>
      <c r="J154" s="4"/>
      <c r="K154" s="4"/>
    </row>
    <row r="155" spans="1:11" ht="14.1" customHeight="1">
      <c r="A155" s="4"/>
      <c r="B155" s="4"/>
      <c r="C155" s="11" t="s">
        <v>370</v>
      </c>
      <c r="D155" s="145">
        <v>0</v>
      </c>
      <c r="E155" s="145">
        <v>0</v>
      </c>
      <c r="F155" s="145">
        <v>0</v>
      </c>
      <c r="G155" s="145">
        <v>0</v>
      </c>
      <c r="H155" s="4"/>
      <c r="I155" s="4"/>
      <c r="J155" s="4"/>
      <c r="K155" s="4"/>
    </row>
    <row r="156" spans="1:11" ht="14.1" customHeight="1">
      <c r="A156" s="4"/>
      <c r="B156" s="4"/>
      <c r="C156" s="11" t="s">
        <v>374</v>
      </c>
      <c r="D156" s="145">
        <v>0</v>
      </c>
      <c r="E156" s="145">
        <v>0</v>
      </c>
      <c r="F156" s="145">
        <v>0</v>
      </c>
      <c r="G156" s="145">
        <v>0</v>
      </c>
      <c r="H156" s="4"/>
      <c r="I156" s="4"/>
      <c r="J156" s="4"/>
      <c r="K156" s="4"/>
    </row>
    <row r="157" spans="1:11" ht="14.1" customHeight="1">
      <c r="A157" s="4"/>
      <c r="B157" s="4"/>
      <c r="C157" s="11" t="s">
        <v>378</v>
      </c>
      <c r="D157" s="145">
        <v>0</v>
      </c>
      <c r="E157" s="145">
        <v>0</v>
      </c>
      <c r="F157" s="145">
        <v>0</v>
      </c>
      <c r="G157" s="145">
        <v>0</v>
      </c>
      <c r="H157" s="4"/>
      <c r="I157" s="4"/>
      <c r="J157" s="4"/>
      <c r="K157" s="4"/>
    </row>
    <row r="158" spans="1:11" ht="14.1" customHeight="1">
      <c r="A158" s="4"/>
      <c r="B158" s="4"/>
      <c r="C158" s="11" t="s">
        <v>370</v>
      </c>
      <c r="D158" s="145">
        <v>0</v>
      </c>
      <c r="E158" s="145">
        <v>0</v>
      </c>
      <c r="F158" s="145">
        <v>0</v>
      </c>
      <c r="G158" s="145">
        <v>0</v>
      </c>
      <c r="H158" s="4"/>
      <c r="I158" s="4"/>
      <c r="J158" s="4"/>
      <c r="K158" s="4"/>
    </row>
    <row r="159" spans="1:11" ht="14.1" customHeight="1">
      <c r="A159" s="4"/>
      <c r="B159" s="4"/>
      <c r="C159" s="11" t="s">
        <v>374</v>
      </c>
      <c r="D159" s="145">
        <v>0</v>
      </c>
      <c r="E159" s="145">
        <v>0</v>
      </c>
      <c r="F159" s="145">
        <v>0</v>
      </c>
      <c r="G159" s="145">
        <v>0</v>
      </c>
      <c r="H159" s="4"/>
      <c r="I159" s="4"/>
      <c r="J159" s="4"/>
      <c r="K159" s="4"/>
    </row>
    <row r="160" spans="1:11" ht="14.1" customHeight="1">
      <c r="A160" s="4"/>
      <c r="B160" s="4"/>
      <c r="C160" s="11" t="s">
        <v>383</v>
      </c>
      <c r="D160" s="145">
        <v>0</v>
      </c>
      <c r="E160" s="145">
        <v>0</v>
      </c>
      <c r="F160" s="145">
        <v>0</v>
      </c>
      <c r="G160" s="145">
        <v>0</v>
      </c>
      <c r="H160" s="4"/>
      <c r="I160" s="4"/>
      <c r="J160" s="4"/>
      <c r="K160" s="4"/>
    </row>
    <row r="161" spans="1:11" ht="14.1" customHeight="1">
      <c r="A161" s="4"/>
      <c r="B161" s="4"/>
      <c r="C161" s="11" t="s">
        <v>370</v>
      </c>
      <c r="D161" s="145">
        <v>0</v>
      </c>
      <c r="E161" s="145">
        <v>0</v>
      </c>
      <c r="F161" s="145">
        <v>0</v>
      </c>
      <c r="G161" s="145">
        <v>0</v>
      </c>
      <c r="H161" s="4"/>
      <c r="I161" s="4"/>
      <c r="J161" s="4"/>
      <c r="K161" s="4"/>
    </row>
    <row r="162" spans="1:11" ht="14.1" customHeight="1">
      <c r="A162" s="4"/>
      <c r="B162" s="4"/>
      <c r="C162" s="11" t="s">
        <v>374</v>
      </c>
      <c r="D162" s="145">
        <v>0</v>
      </c>
      <c r="E162" s="145">
        <v>0</v>
      </c>
      <c r="F162" s="145">
        <v>0</v>
      </c>
      <c r="G162" s="145">
        <v>0</v>
      </c>
      <c r="H162" s="4"/>
      <c r="I162" s="4"/>
      <c r="J162" s="4"/>
      <c r="K162" s="4"/>
    </row>
    <row r="163" spans="1:11" ht="14.1" customHeight="1">
      <c r="A163" s="4"/>
      <c r="B163" s="4"/>
      <c r="C163" s="11" t="s">
        <v>376</v>
      </c>
      <c r="D163" s="145">
        <v>0</v>
      </c>
      <c r="E163" s="145">
        <v>0</v>
      </c>
      <c r="F163" s="145">
        <v>0</v>
      </c>
      <c r="G163" s="145">
        <v>0</v>
      </c>
      <c r="H163" s="4"/>
      <c r="I163" s="4"/>
      <c r="J163" s="4"/>
      <c r="K163" s="4"/>
    </row>
    <row r="164" spans="1:11" ht="14.1" customHeight="1">
      <c r="A164" s="4"/>
      <c r="B164" s="4"/>
      <c r="C164" s="11" t="s">
        <v>370</v>
      </c>
      <c r="D164" s="145">
        <v>0</v>
      </c>
      <c r="E164" s="145">
        <v>0</v>
      </c>
      <c r="F164" s="145">
        <v>0</v>
      </c>
      <c r="G164" s="145">
        <v>0</v>
      </c>
      <c r="H164" s="4"/>
      <c r="I164" s="4"/>
      <c r="J164" s="4"/>
      <c r="K164" s="4"/>
    </row>
    <row r="165" spans="1:11" ht="14.1" customHeight="1">
      <c r="A165" s="4"/>
      <c r="B165" s="4"/>
      <c r="C165" s="11" t="s">
        <v>374</v>
      </c>
      <c r="D165" s="145">
        <v>0</v>
      </c>
      <c r="E165" s="145">
        <v>0</v>
      </c>
      <c r="F165" s="145">
        <v>0</v>
      </c>
      <c r="G165" s="145">
        <v>0</v>
      </c>
      <c r="H165" s="4"/>
      <c r="I165" s="4"/>
      <c r="J165" s="4"/>
      <c r="K165" s="4"/>
    </row>
    <row r="166" spans="1:11" ht="14.1" customHeight="1">
      <c r="A166" s="4"/>
      <c r="B166" s="4"/>
      <c r="C166" s="11" t="s">
        <v>375</v>
      </c>
      <c r="D166" s="145">
        <v>0</v>
      </c>
      <c r="E166" s="145">
        <v>0</v>
      </c>
      <c r="F166" s="145">
        <v>0</v>
      </c>
      <c r="G166" s="145">
        <v>0</v>
      </c>
      <c r="H166" s="4"/>
      <c r="I166" s="4"/>
      <c r="J166" s="4"/>
      <c r="K166" s="4"/>
    </row>
    <row r="167" spans="1:11" ht="14.1" customHeight="1">
      <c r="A167" s="4"/>
      <c r="B167" s="4"/>
      <c r="C167" s="11" t="s">
        <v>370</v>
      </c>
      <c r="D167" s="145">
        <v>0</v>
      </c>
      <c r="E167" s="145">
        <v>0</v>
      </c>
      <c r="F167" s="145">
        <v>0</v>
      </c>
      <c r="G167" s="145">
        <v>0</v>
      </c>
      <c r="H167" s="4"/>
      <c r="I167" s="4"/>
      <c r="J167" s="4"/>
      <c r="K167" s="4"/>
    </row>
    <row r="168" spans="1:11" ht="14.1" customHeight="1">
      <c r="A168" s="4"/>
      <c r="B168" s="4"/>
      <c r="C168" s="11" t="s">
        <v>374</v>
      </c>
      <c r="D168" s="145">
        <v>0</v>
      </c>
      <c r="E168" s="145">
        <v>0</v>
      </c>
      <c r="F168" s="145">
        <v>0</v>
      </c>
      <c r="G168" s="145">
        <v>0</v>
      </c>
      <c r="H168" s="4"/>
      <c r="I168" s="4"/>
      <c r="J168" s="4"/>
      <c r="K168" s="4"/>
    </row>
    <row r="169" spans="1:11" ht="14.1" customHeight="1">
      <c r="A169" s="4"/>
      <c r="B169" s="4"/>
      <c r="C169" s="11" t="s">
        <v>373</v>
      </c>
      <c r="D169" s="145">
        <v>0</v>
      </c>
      <c r="E169" s="145">
        <v>0</v>
      </c>
      <c r="F169" s="145">
        <v>0</v>
      </c>
      <c r="G169" s="145">
        <v>0</v>
      </c>
      <c r="H169" s="4"/>
      <c r="I169" s="4"/>
      <c r="J169" s="4"/>
      <c r="K169" s="4"/>
    </row>
    <row r="170" spans="1:11" ht="14.1" customHeight="1">
      <c r="A170" s="4"/>
      <c r="B170" s="4"/>
      <c r="C170" s="11" t="s">
        <v>370</v>
      </c>
      <c r="D170" s="145">
        <v>0</v>
      </c>
      <c r="E170" s="145">
        <v>0</v>
      </c>
      <c r="F170" s="145">
        <v>0</v>
      </c>
      <c r="G170" s="145">
        <v>0</v>
      </c>
      <c r="H170" s="4"/>
      <c r="I170" s="4"/>
      <c r="J170" s="4"/>
      <c r="K170" s="4"/>
    </row>
    <row r="171" spans="1:11" ht="14.1" customHeight="1">
      <c r="A171" s="4"/>
      <c r="B171" s="4"/>
      <c r="C171" s="11" t="s">
        <v>369</v>
      </c>
      <c r="D171" s="145">
        <v>0</v>
      </c>
      <c r="E171" s="145">
        <v>0</v>
      </c>
      <c r="F171" s="145">
        <v>0</v>
      </c>
      <c r="G171" s="145">
        <v>0</v>
      </c>
      <c r="H171" s="4"/>
      <c r="I171" s="4"/>
      <c r="J171" s="4"/>
      <c r="K171" s="4"/>
    </row>
    <row r="172" spans="1:11" ht="14.1" customHeight="1">
      <c r="A172" s="4"/>
      <c r="B172" s="4"/>
      <c r="C172" s="11" t="s">
        <v>368</v>
      </c>
      <c r="D172" s="145">
        <v>0</v>
      </c>
      <c r="E172" s="145">
        <v>0</v>
      </c>
      <c r="F172" s="145">
        <v>0</v>
      </c>
      <c r="G172" s="145">
        <v>0</v>
      </c>
      <c r="H172" s="4"/>
      <c r="I172" s="4"/>
      <c r="J172" s="4"/>
      <c r="K172" s="4"/>
    </row>
    <row r="173" spans="1:11" ht="14.1" customHeight="1">
      <c r="A173" s="4"/>
      <c r="B173" s="4"/>
      <c r="C173" s="11" t="s">
        <v>367</v>
      </c>
      <c r="D173" s="145">
        <v>0</v>
      </c>
      <c r="E173" s="145">
        <v>0</v>
      </c>
      <c r="F173" s="145">
        <v>0</v>
      </c>
      <c r="G173" s="145">
        <v>0</v>
      </c>
      <c r="H173" s="4"/>
      <c r="I173" s="4"/>
      <c r="J173" s="4"/>
      <c r="K173" s="4"/>
    </row>
    <row r="174" spans="1:11" ht="14.1" customHeight="1">
      <c r="A174" s="4"/>
      <c r="B174" s="4"/>
      <c r="C174" s="11" t="s">
        <v>366</v>
      </c>
      <c r="D174" s="145">
        <v>0</v>
      </c>
      <c r="E174" s="145">
        <v>0</v>
      </c>
      <c r="F174" s="145">
        <v>0</v>
      </c>
      <c r="G174" s="145">
        <v>0</v>
      </c>
      <c r="H174" s="4"/>
      <c r="I174" s="4"/>
      <c r="J174" s="4"/>
      <c r="K174" s="4"/>
    </row>
    <row r="175" spans="1:11" ht="14.1" customHeight="1">
      <c r="A175" s="4"/>
      <c r="B175" s="4"/>
      <c r="C175" s="11" t="s">
        <v>372</v>
      </c>
      <c r="D175" s="145">
        <v>960000</v>
      </c>
      <c r="E175" s="145">
        <v>1160000</v>
      </c>
      <c r="F175" s="145">
        <v>960000</v>
      </c>
      <c r="G175" s="145">
        <v>960000</v>
      </c>
      <c r="H175" s="4"/>
      <c r="I175" s="4"/>
      <c r="J175" s="4"/>
      <c r="K175" s="4"/>
    </row>
    <row r="176" spans="1:11" ht="14.1" customHeight="1">
      <c r="A176" s="4"/>
      <c r="B176" s="4"/>
      <c r="C176" s="11" t="s">
        <v>370</v>
      </c>
      <c r="D176" s="145">
        <v>960000</v>
      </c>
      <c r="E176" s="145">
        <v>1160000</v>
      </c>
      <c r="F176" s="145">
        <v>960000</v>
      </c>
      <c r="G176" s="145">
        <v>960000</v>
      </c>
      <c r="H176" s="4"/>
      <c r="I176" s="4"/>
      <c r="J176" s="4"/>
      <c r="K176" s="4"/>
    </row>
    <row r="177" spans="1:11" ht="14.1" customHeight="1">
      <c r="A177" s="4"/>
      <c r="B177" s="4"/>
      <c r="C177" s="11" t="s">
        <v>369</v>
      </c>
      <c r="D177" s="145">
        <v>0</v>
      </c>
      <c r="E177" s="145">
        <v>0</v>
      </c>
      <c r="F177" s="145">
        <v>0</v>
      </c>
      <c r="G177" s="145">
        <v>0</v>
      </c>
      <c r="H177" s="4"/>
      <c r="I177" s="4"/>
      <c r="J177" s="4"/>
      <c r="K177" s="4"/>
    </row>
    <row r="178" spans="1:11" ht="14.1" customHeight="1">
      <c r="A178" s="4"/>
      <c r="B178" s="4"/>
      <c r="C178" s="11" t="s">
        <v>368</v>
      </c>
      <c r="D178" s="145">
        <v>0</v>
      </c>
      <c r="E178" s="145">
        <v>0</v>
      </c>
      <c r="F178" s="145">
        <v>0</v>
      </c>
      <c r="G178" s="145">
        <v>0</v>
      </c>
      <c r="H178" s="4"/>
      <c r="I178" s="4"/>
      <c r="J178" s="4"/>
      <c r="K178" s="4"/>
    </row>
    <row r="179" spans="1:11" ht="14.1" customHeight="1">
      <c r="A179" s="4"/>
      <c r="B179" s="4"/>
      <c r="C179" s="11" t="s">
        <v>367</v>
      </c>
      <c r="D179" s="145">
        <v>0</v>
      </c>
      <c r="E179" s="145">
        <v>0</v>
      </c>
      <c r="F179" s="145">
        <v>0</v>
      </c>
      <c r="G179" s="145">
        <v>0</v>
      </c>
      <c r="H179" s="4"/>
      <c r="I179" s="4"/>
      <c r="J179" s="4"/>
      <c r="K179" s="4"/>
    </row>
    <row r="180" spans="1:11" ht="14.1" customHeight="1">
      <c r="A180" s="4"/>
      <c r="B180" s="4"/>
      <c r="C180" s="11" t="s">
        <v>366</v>
      </c>
      <c r="D180" s="145">
        <v>0</v>
      </c>
      <c r="E180" s="145">
        <v>0</v>
      </c>
      <c r="F180" s="145">
        <v>0</v>
      </c>
      <c r="G180" s="145">
        <v>0</v>
      </c>
      <c r="H180" s="4"/>
      <c r="I180" s="4"/>
      <c r="J180" s="4"/>
      <c r="K180" s="4"/>
    </row>
    <row r="181" spans="1:11" ht="14.1" customHeight="1">
      <c r="A181" s="4"/>
      <c r="B181" s="4"/>
      <c r="C181" s="11" t="s">
        <v>371</v>
      </c>
      <c r="D181" s="145">
        <v>0</v>
      </c>
      <c r="E181" s="145">
        <v>0</v>
      </c>
      <c r="F181" s="145">
        <v>0</v>
      </c>
      <c r="G181" s="145">
        <v>0</v>
      </c>
      <c r="H181" s="4"/>
      <c r="I181" s="4"/>
      <c r="J181" s="4"/>
      <c r="K181" s="4"/>
    </row>
    <row r="182" spans="1:11" ht="14.1" customHeight="1">
      <c r="A182" s="4"/>
      <c r="B182" s="4"/>
      <c r="C182" s="11" t="s">
        <v>370</v>
      </c>
      <c r="D182" s="145">
        <v>0</v>
      </c>
      <c r="E182" s="145">
        <v>0</v>
      </c>
      <c r="F182" s="145">
        <v>0</v>
      </c>
      <c r="G182" s="145">
        <v>0</v>
      </c>
      <c r="H182" s="4"/>
      <c r="I182" s="4"/>
      <c r="J182" s="4"/>
      <c r="K182" s="4"/>
    </row>
    <row r="183" spans="1:11" ht="14.1" customHeight="1">
      <c r="A183" s="4"/>
      <c r="B183" s="4"/>
      <c r="C183" s="11" t="s">
        <v>369</v>
      </c>
      <c r="D183" s="145">
        <v>0</v>
      </c>
      <c r="E183" s="145">
        <v>0</v>
      </c>
      <c r="F183" s="145">
        <v>0</v>
      </c>
      <c r="G183" s="145">
        <v>0</v>
      </c>
      <c r="H183" s="4"/>
      <c r="I183" s="4"/>
      <c r="J183" s="4"/>
      <c r="K183" s="4"/>
    </row>
    <row r="184" spans="1:11" ht="14.1" customHeight="1">
      <c r="A184" s="4"/>
      <c r="B184" s="4"/>
      <c r="C184" s="11" t="s">
        <v>368</v>
      </c>
      <c r="D184" s="145">
        <v>0</v>
      </c>
      <c r="E184" s="145">
        <v>0</v>
      </c>
      <c r="F184" s="145">
        <v>0</v>
      </c>
      <c r="G184" s="145">
        <v>0</v>
      </c>
      <c r="H184" s="4"/>
      <c r="I184" s="4"/>
      <c r="J184" s="4"/>
      <c r="K184" s="4"/>
    </row>
    <row r="185" spans="1:11" ht="14.1" customHeight="1">
      <c r="A185" s="4"/>
      <c r="B185" s="4"/>
      <c r="C185" s="11" t="s">
        <v>367</v>
      </c>
      <c r="D185" s="145">
        <v>0</v>
      </c>
      <c r="E185" s="145">
        <v>0</v>
      </c>
      <c r="F185" s="145">
        <v>0</v>
      </c>
      <c r="G185" s="145">
        <v>0</v>
      </c>
      <c r="H185" s="4"/>
      <c r="I185" s="4"/>
      <c r="J185" s="4"/>
      <c r="K185" s="4"/>
    </row>
    <row r="186" spans="1:11" ht="14.1" customHeight="1">
      <c r="A186" s="4"/>
      <c r="B186" s="4"/>
      <c r="C186" s="11" t="s">
        <v>366</v>
      </c>
      <c r="D186" s="145">
        <v>0</v>
      </c>
      <c r="E186" s="145">
        <v>0</v>
      </c>
      <c r="F186" s="145">
        <v>0</v>
      </c>
      <c r="G186" s="145">
        <v>0</v>
      </c>
      <c r="H186" s="4"/>
      <c r="I186" s="4"/>
      <c r="J186" s="4"/>
      <c r="K186" s="4"/>
    </row>
    <row r="187" spans="1:11" ht="14.1" customHeight="1">
      <c r="A187" s="4"/>
      <c r="B187" s="4"/>
      <c r="C187" s="11" t="s">
        <v>365</v>
      </c>
      <c r="D187" s="145">
        <v>0</v>
      </c>
      <c r="E187" s="145">
        <v>0</v>
      </c>
      <c r="F187" s="145">
        <v>0</v>
      </c>
      <c r="G187" s="145">
        <v>0</v>
      </c>
      <c r="H187" s="4"/>
      <c r="I187" s="4"/>
      <c r="J187" s="4"/>
      <c r="K187" s="4"/>
    </row>
    <row r="188" spans="1:11" ht="14.1" customHeight="1">
      <c r="A188" s="4"/>
      <c r="B188" s="4"/>
      <c r="C188" s="11" t="s">
        <v>364</v>
      </c>
      <c r="D188" s="145">
        <v>0</v>
      </c>
      <c r="E188" s="145">
        <v>0</v>
      </c>
      <c r="F188" s="145">
        <v>0</v>
      </c>
      <c r="G188" s="145">
        <v>0</v>
      </c>
      <c r="H188" s="4"/>
      <c r="I188" s="4"/>
      <c r="J188" s="4"/>
      <c r="K188" s="4"/>
    </row>
    <row r="189" spans="1:11" ht="14.1" customHeight="1">
      <c r="A189" s="4"/>
      <c r="B189" s="4"/>
      <c r="C189" s="10" t="s">
        <v>147</v>
      </c>
      <c r="D189" s="145">
        <v>960000</v>
      </c>
      <c r="E189" s="145">
        <v>1160000</v>
      </c>
      <c r="F189" s="145">
        <v>960000</v>
      </c>
      <c r="G189" s="145">
        <v>960000</v>
      </c>
      <c r="H189" s="4"/>
      <c r="I189" s="4"/>
      <c r="J189" s="4"/>
      <c r="K189" s="4"/>
    </row>
    <row r="190" spans="1:11" ht="14.1" customHeight="1">
      <c r="A190" s="4"/>
      <c r="B190" s="4"/>
      <c r="C190" s="14" t="s">
        <v>393</v>
      </c>
      <c r="D190" s="1232" t="s">
        <v>2475</v>
      </c>
      <c r="E190" s="1233"/>
      <c r="F190" s="1233"/>
      <c r="G190" s="1233"/>
      <c r="H190" s="4"/>
      <c r="I190" s="4"/>
      <c r="J190" s="4"/>
      <c r="K190" s="4"/>
    </row>
    <row r="191" spans="1:11" ht="14.1" customHeight="1">
      <c r="A191" s="4"/>
      <c r="B191" s="4"/>
      <c r="C191" s="150" t="s">
        <v>392</v>
      </c>
      <c r="D191" s="1234" t="s">
        <v>2476</v>
      </c>
      <c r="E191" s="1235"/>
      <c r="F191" s="1235"/>
      <c r="G191" s="1235"/>
      <c r="H191" s="4"/>
      <c r="I191" s="4"/>
      <c r="J191" s="4"/>
      <c r="K191" s="4"/>
    </row>
    <row r="192" spans="1:11" ht="14.1" customHeight="1">
      <c r="A192" s="4"/>
      <c r="B192" s="4"/>
      <c r="C192" s="150" t="s">
        <v>15</v>
      </c>
      <c r="D192" s="1234" t="s">
        <v>2477</v>
      </c>
      <c r="E192" s="1235"/>
      <c r="F192" s="1235"/>
      <c r="G192" s="1235"/>
      <c r="H192" s="4"/>
      <c r="I192" s="4"/>
      <c r="J192" s="4"/>
      <c r="K192" s="4"/>
    </row>
    <row r="193" spans="1:11" ht="15" customHeight="1">
      <c r="A193" s="4"/>
      <c r="B193" s="4"/>
      <c r="C193" s="13"/>
      <c r="D193" s="143">
        <v>2021</v>
      </c>
      <c r="E193" s="143">
        <v>2022</v>
      </c>
      <c r="F193" s="143">
        <v>2023</v>
      </c>
      <c r="G193" s="143">
        <v>2024</v>
      </c>
      <c r="H193" s="4"/>
      <c r="I193" s="4"/>
      <c r="J193" s="4"/>
      <c r="K193" s="4"/>
    </row>
    <row r="194" spans="1:11" ht="15" customHeight="1">
      <c r="A194" s="4"/>
      <c r="B194" s="4"/>
      <c r="C194" s="12"/>
      <c r="D194" s="144" t="s">
        <v>7</v>
      </c>
      <c r="E194" s="144" t="s">
        <v>8</v>
      </c>
      <c r="F194" s="144" t="s">
        <v>8</v>
      </c>
      <c r="G194" s="144" t="s">
        <v>8</v>
      </c>
      <c r="H194" s="4"/>
      <c r="I194" s="4"/>
      <c r="J194" s="4"/>
      <c r="K194" s="4"/>
    </row>
    <row r="195" spans="1:11" ht="14.1" customHeight="1">
      <c r="A195" s="4"/>
      <c r="B195" s="4"/>
      <c r="C195" s="7" t="s">
        <v>16</v>
      </c>
      <c r="D195" s="142" t="s">
        <v>385</v>
      </c>
      <c r="E195" s="142" t="s">
        <v>288</v>
      </c>
      <c r="F195" s="142" t="s">
        <v>402</v>
      </c>
      <c r="G195" s="142" t="s">
        <v>932</v>
      </c>
      <c r="H195" s="4"/>
      <c r="I195" s="4"/>
      <c r="J195" s="4"/>
      <c r="K195" s="4"/>
    </row>
    <row r="196" spans="1:11" ht="14.1" customHeight="1">
      <c r="A196" s="4"/>
      <c r="B196" s="4"/>
      <c r="C196" s="7" t="s">
        <v>506</v>
      </c>
      <c r="D196" s="142" t="s">
        <v>439</v>
      </c>
      <c r="E196" s="142" t="s">
        <v>2478</v>
      </c>
      <c r="F196" s="142" t="s">
        <v>2479</v>
      </c>
      <c r="G196" s="142" t="s">
        <v>2480</v>
      </c>
      <c r="H196" s="4"/>
      <c r="I196" s="4"/>
      <c r="J196" s="4"/>
      <c r="K196" s="4"/>
    </row>
    <row r="197" spans="1:11" ht="14.1" customHeight="1">
      <c r="A197" s="4"/>
      <c r="B197" s="4"/>
      <c r="C197" s="7" t="s">
        <v>504</v>
      </c>
      <c r="D197" s="142" t="s">
        <v>385</v>
      </c>
      <c r="E197" s="142" t="s">
        <v>2481</v>
      </c>
      <c r="F197" s="142" t="s">
        <v>2482</v>
      </c>
      <c r="G197" s="142" t="s">
        <v>2483</v>
      </c>
      <c r="H197" s="4"/>
      <c r="I197" s="4"/>
      <c r="J197" s="4"/>
      <c r="K197" s="4"/>
    </row>
    <row r="198" spans="1:11" ht="14.1" customHeight="1">
      <c r="A198" s="4"/>
      <c r="B198" s="4"/>
      <c r="C198" s="7" t="s">
        <v>388</v>
      </c>
      <c r="D198" s="142" t="s">
        <v>361</v>
      </c>
      <c r="E198" s="142" t="s">
        <v>361</v>
      </c>
      <c r="F198" s="142" t="s">
        <v>452</v>
      </c>
      <c r="G198" s="142" t="s">
        <v>1041</v>
      </c>
      <c r="H198" s="4"/>
      <c r="I198" s="4"/>
      <c r="J198" s="4"/>
      <c r="K198" s="4"/>
    </row>
    <row r="199" spans="1:11" ht="14.1" customHeight="1">
      <c r="A199" s="4"/>
      <c r="B199" s="4"/>
      <c r="C199" s="7" t="s">
        <v>387</v>
      </c>
      <c r="D199" s="142" t="s">
        <v>361</v>
      </c>
      <c r="E199" s="142" t="s">
        <v>2484</v>
      </c>
      <c r="F199" s="142" t="s">
        <v>2485</v>
      </c>
      <c r="G199" s="142" t="s">
        <v>2486</v>
      </c>
      <c r="H199" s="4"/>
      <c r="I199" s="4"/>
      <c r="J199" s="4"/>
      <c r="K199" s="4"/>
    </row>
    <row r="200" spans="1:11" ht="14.1" customHeight="1">
      <c r="A200" s="4"/>
      <c r="B200" s="4"/>
      <c r="C200" s="7" t="s">
        <v>22</v>
      </c>
      <c r="D200" s="142" t="s">
        <v>361</v>
      </c>
      <c r="E200" s="142" t="s">
        <v>361</v>
      </c>
      <c r="F200" s="142" t="s">
        <v>2487</v>
      </c>
      <c r="G200" s="142" t="s">
        <v>2488</v>
      </c>
      <c r="H200" s="4"/>
      <c r="I200" s="4"/>
      <c r="J200" s="4"/>
      <c r="K200" s="4"/>
    </row>
    <row r="201" spans="1:11" ht="14.1" customHeight="1">
      <c r="A201" s="4"/>
      <c r="B201" s="4"/>
      <c r="C201" s="1236" t="s">
        <v>384</v>
      </c>
      <c r="D201" s="1237"/>
      <c r="E201" s="1237"/>
      <c r="F201" s="1237"/>
      <c r="G201" s="1237"/>
      <c r="H201" s="4"/>
      <c r="I201" s="4"/>
      <c r="J201" s="4"/>
      <c r="K201" s="4"/>
    </row>
    <row r="202" spans="1:11" ht="14.1" customHeight="1">
      <c r="A202" s="4"/>
      <c r="B202" s="4"/>
      <c r="C202" s="13"/>
      <c r="D202" s="143">
        <v>2021</v>
      </c>
      <c r="E202" s="143">
        <v>2022</v>
      </c>
      <c r="F202" s="143">
        <v>2023</v>
      </c>
      <c r="G202" s="143">
        <v>2024</v>
      </c>
      <c r="H202" s="4"/>
      <c r="I202" s="4"/>
      <c r="J202" s="4"/>
      <c r="K202" s="4"/>
    </row>
    <row r="203" spans="1:11" ht="14.1" customHeight="1">
      <c r="A203" s="4"/>
      <c r="B203" s="4"/>
      <c r="C203" s="12"/>
      <c r="D203" s="144" t="s">
        <v>7</v>
      </c>
      <c r="E203" s="144" t="s">
        <v>8</v>
      </c>
      <c r="F203" s="144" t="s">
        <v>8</v>
      </c>
      <c r="G203" s="144" t="s">
        <v>8</v>
      </c>
      <c r="H203" s="4"/>
      <c r="I203" s="4"/>
      <c r="J203" s="4"/>
      <c r="K203" s="4"/>
    </row>
    <row r="204" spans="1:11" ht="14.1" customHeight="1">
      <c r="A204" s="4"/>
      <c r="B204" s="4"/>
      <c r="C204" s="11" t="s">
        <v>381</v>
      </c>
      <c r="D204" s="145">
        <v>0</v>
      </c>
      <c r="E204" s="145">
        <v>0</v>
      </c>
      <c r="F204" s="145">
        <v>0</v>
      </c>
      <c r="G204" s="145">
        <v>0</v>
      </c>
      <c r="H204" s="4"/>
      <c r="I204" s="4"/>
      <c r="J204" s="4"/>
      <c r="K204" s="4"/>
    </row>
    <row r="205" spans="1:11" ht="14.1" customHeight="1">
      <c r="A205" s="4"/>
      <c r="B205" s="4"/>
      <c r="C205" s="11" t="s">
        <v>370</v>
      </c>
      <c r="D205" s="145">
        <v>0</v>
      </c>
      <c r="E205" s="145">
        <v>0</v>
      </c>
      <c r="F205" s="145">
        <v>0</v>
      </c>
      <c r="G205" s="145">
        <v>0</v>
      </c>
      <c r="H205" s="4"/>
      <c r="I205" s="4"/>
      <c r="J205" s="4"/>
      <c r="K205" s="4"/>
    </row>
    <row r="206" spans="1:11" ht="14.1" customHeight="1">
      <c r="A206" s="4"/>
      <c r="B206" s="4"/>
      <c r="C206" s="11" t="s">
        <v>374</v>
      </c>
      <c r="D206" s="145">
        <v>0</v>
      </c>
      <c r="E206" s="145">
        <v>0</v>
      </c>
      <c r="F206" s="145">
        <v>0</v>
      </c>
      <c r="G206" s="145">
        <v>0</v>
      </c>
      <c r="H206" s="4"/>
      <c r="I206" s="4"/>
      <c r="J206" s="4"/>
      <c r="K206" s="4"/>
    </row>
    <row r="207" spans="1:11" ht="14.1" customHeight="1">
      <c r="A207" s="4"/>
      <c r="B207" s="4"/>
      <c r="C207" s="11" t="s">
        <v>380</v>
      </c>
      <c r="D207" s="145">
        <v>0</v>
      </c>
      <c r="E207" s="145">
        <v>0</v>
      </c>
      <c r="F207" s="145">
        <v>0</v>
      </c>
      <c r="G207" s="145">
        <v>0</v>
      </c>
      <c r="H207" s="4"/>
      <c r="I207" s="4"/>
      <c r="J207" s="4"/>
      <c r="K207" s="4"/>
    </row>
    <row r="208" spans="1:11" ht="14.1" customHeight="1">
      <c r="A208" s="4"/>
      <c r="B208" s="4"/>
      <c r="C208" s="11" t="s">
        <v>370</v>
      </c>
      <c r="D208" s="145">
        <v>0</v>
      </c>
      <c r="E208" s="145">
        <v>0</v>
      </c>
      <c r="F208" s="145">
        <v>0</v>
      </c>
      <c r="G208" s="145">
        <v>0</v>
      </c>
      <c r="H208" s="4"/>
      <c r="I208" s="4"/>
      <c r="J208" s="4"/>
      <c r="K208" s="4"/>
    </row>
    <row r="209" spans="1:11" ht="14.1" customHeight="1">
      <c r="A209" s="4"/>
      <c r="B209" s="4"/>
      <c r="C209" s="11" t="s">
        <v>374</v>
      </c>
      <c r="D209" s="145">
        <v>0</v>
      </c>
      <c r="E209" s="145">
        <v>0</v>
      </c>
      <c r="F209" s="145">
        <v>0</v>
      </c>
      <c r="G209" s="145">
        <v>0</v>
      </c>
      <c r="H209" s="4"/>
      <c r="I209" s="4"/>
      <c r="J209" s="4"/>
      <c r="K209" s="4"/>
    </row>
    <row r="210" spans="1:11" ht="14.1" customHeight="1">
      <c r="A210" s="4"/>
      <c r="B210" s="4"/>
      <c r="C210" s="11" t="s">
        <v>379</v>
      </c>
      <c r="D210" s="145">
        <v>0</v>
      </c>
      <c r="E210" s="145">
        <v>0</v>
      </c>
      <c r="F210" s="145">
        <v>0</v>
      </c>
      <c r="G210" s="145">
        <v>0</v>
      </c>
      <c r="H210" s="4"/>
      <c r="I210" s="4"/>
      <c r="J210" s="4"/>
      <c r="K210" s="4"/>
    </row>
    <row r="211" spans="1:11" ht="14.1" customHeight="1">
      <c r="A211" s="4"/>
      <c r="B211" s="4"/>
      <c r="C211" s="11" t="s">
        <v>370</v>
      </c>
      <c r="D211" s="145">
        <v>0</v>
      </c>
      <c r="E211" s="145">
        <v>0</v>
      </c>
      <c r="F211" s="145">
        <v>0</v>
      </c>
      <c r="G211" s="145">
        <v>0</v>
      </c>
      <c r="H211" s="4"/>
      <c r="I211" s="4"/>
      <c r="J211" s="4"/>
      <c r="K211" s="4"/>
    </row>
    <row r="212" spans="1:11" ht="14.1" customHeight="1">
      <c r="A212" s="4"/>
      <c r="B212" s="4"/>
      <c r="C212" s="11" t="s">
        <v>374</v>
      </c>
      <c r="D212" s="145">
        <v>0</v>
      </c>
      <c r="E212" s="145">
        <v>0</v>
      </c>
      <c r="F212" s="145">
        <v>0</v>
      </c>
      <c r="G212" s="145">
        <v>0</v>
      </c>
      <c r="H212" s="4"/>
      <c r="I212" s="4"/>
      <c r="J212" s="4"/>
      <c r="K212" s="4"/>
    </row>
    <row r="213" spans="1:11" ht="14.1" customHeight="1">
      <c r="A213" s="4"/>
      <c r="B213" s="4"/>
      <c r="C213" s="11" t="s">
        <v>378</v>
      </c>
      <c r="D213" s="145">
        <v>0</v>
      </c>
      <c r="E213" s="145">
        <v>0</v>
      </c>
      <c r="F213" s="145">
        <v>0</v>
      </c>
      <c r="G213" s="145">
        <v>0</v>
      </c>
      <c r="H213" s="4"/>
      <c r="I213" s="4"/>
      <c r="J213" s="4"/>
      <c r="K213" s="4"/>
    </row>
    <row r="214" spans="1:11" ht="14.1" customHeight="1">
      <c r="A214" s="4"/>
      <c r="B214" s="4"/>
      <c r="C214" s="11" t="s">
        <v>370</v>
      </c>
      <c r="D214" s="145">
        <v>0</v>
      </c>
      <c r="E214" s="145">
        <v>0</v>
      </c>
      <c r="F214" s="145">
        <v>0</v>
      </c>
      <c r="G214" s="145">
        <v>0</v>
      </c>
      <c r="H214" s="4"/>
      <c r="I214" s="4"/>
      <c r="J214" s="4"/>
      <c r="K214" s="4"/>
    </row>
    <row r="215" spans="1:11" ht="14.1" customHeight="1">
      <c r="A215" s="4"/>
      <c r="B215" s="4"/>
      <c r="C215" s="11" t="s">
        <v>374</v>
      </c>
      <c r="D215" s="145">
        <v>0</v>
      </c>
      <c r="E215" s="145">
        <v>0</v>
      </c>
      <c r="F215" s="145">
        <v>0</v>
      </c>
      <c r="G215" s="145">
        <v>0</v>
      </c>
      <c r="H215" s="4"/>
      <c r="I215" s="4"/>
      <c r="J215" s="4"/>
      <c r="K215" s="4"/>
    </row>
    <row r="216" spans="1:11" ht="14.1" customHeight="1">
      <c r="A216" s="4"/>
      <c r="B216" s="4"/>
      <c r="C216" s="11" t="s">
        <v>383</v>
      </c>
      <c r="D216" s="145">
        <v>0</v>
      </c>
      <c r="E216" s="145">
        <v>0</v>
      </c>
      <c r="F216" s="145">
        <v>0</v>
      </c>
      <c r="G216" s="145">
        <v>0</v>
      </c>
      <c r="H216" s="4"/>
      <c r="I216" s="4"/>
      <c r="J216" s="4"/>
      <c r="K216" s="4"/>
    </row>
    <row r="217" spans="1:11" ht="14.1" customHeight="1">
      <c r="A217" s="4"/>
      <c r="B217" s="4"/>
      <c r="C217" s="11" t="s">
        <v>370</v>
      </c>
      <c r="D217" s="145">
        <v>0</v>
      </c>
      <c r="E217" s="145">
        <v>0</v>
      </c>
      <c r="F217" s="145">
        <v>0</v>
      </c>
      <c r="G217" s="145">
        <v>0</v>
      </c>
      <c r="H217" s="4"/>
      <c r="I217" s="4"/>
      <c r="J217" s="4"/>
      <c r="K217" s="4"/>
    </row>
    <row r="218" spans="1:11" ht="14.1" customHeight="1">
      <c r="A218" s="4"/>
      <c r="B218" s="4"/>
      <c r="C218" s="11" t="s">
        <v>374</v>
      </c>
      <c r="D218" s="145">
        <v>0</v>
      </c>
      <c r="E218" s="145">
        <v>0</v>
      </c>
      <c r="F218" s="145">
        <v>0</v>
      </c>
      <c r="G218" s="145">
        <v>0</v>
      </c>
      <c r="H218" s="4"/>
      <c r="I218" s="4"/>
      <c r="J218" s="4"/>
      <c r="K218" s="4"/>
    </row>
    <row r="219" spans="1:11" ht="14.1" customHeight="1">
      <c r="A219" s="4"/>
      <c r="B219" s="4"/>
      <c r="C219" s="11" t="s">
        <v>376</v>
      </c>
      <c r="D219" s="145">
        <v>0</v>
      </c>
      <c r="E219" s="145">
        <v>0</v>
      </c>
      <c r="F219" s="145">
        <v>0</v>
      </c>
      <c r="G219" s="145">
        <v>0</v>
      </c>
      <c r="H219" s="4"/>
      <c r="I219" s="4"/>
      <c r="J219" s="4"/>
      <c r="K219" s="4"/>
    </row>
    <row r="220" spans="1:11" ht="14.1" customHeight="1">
      <c r="A220" s="4"/>
      <c r="B220" s="4"/>
      <c r="C220" s="11" t="s">
        <v>370</v>
      </c>
      <c r="D220" s="145">
        <v>0</v>
      </c>
      <c r="E220" s="145">
        <v>0</v>
      </c>
      <c r="F220" s="145">
        <v>0</v>
      </c>
      <c r="G220" s="145">
        <v>0</v>
      </c>
      <c r="H220" s="4"/>
      <c r="I220" s="4"/>
      <c r="J220" s="4"/>
      <c r="K220" s="4"/>
    </row>
    <row r="221" spans="1:11" ht="14.1" customHeight="1">
      <c r="A221" s="4"/>
      <c r="B221" s="4"/>
      <c r="C221" s="11" t="s">
        <v>374</v>
      </c>
      <c r="D221" s="145">
        <v>0</v>
      </c>
      <c r="E221" s="145">
        <v>0</v>
      </c>
      <c r="F221" s="145">
        <v>0</v>
      </c>
      <c r="G221" s="145">
        <v>0</v>
      </c>
      <c r="H221" s="4"/>
      <c r="I221" s="4"/>
      <c r="J221" s="4"/>
      <c r="K221" s="4"/>
    </row>
    <row r="222" spans="1:11" ht="14.1" customHeight="1">
      <c r="A222" s="4"/>
      <c r="B222" s="4"/>
      <c r="C222" s="11" t="s">
        <v>375</v>
      </c>
      <c r="D222" s="145">
        <v>0</v>
      </c>
      <c r="E222" s="145">
        <v>0</v>
      </c>
      <c r="F222" s="145">
        <v>0</v>
      </c>
      <c r="G222" s="145">
        <v>0</v>
      </c>
      <c r="H222" s="4"/>
      <c r="I222" s="4"/>
      <c r="J222" s="4"/>
      <c r="K222" s="4"/>
    </row>
    <row r="223" spans="1:11" ht="14.1" customHeight="1">
      <c r="A223" s="4"/>
      <c r="B223" s="4"/>
      <c r="C223" s="11" t="s">
        <v>370</v>
      </c>
      <c r="D223" s="145">
        <v>0</v>
      </c>
      <c r="E223" s="145">
        <v>0</v>
      </c>
      <c r="F223" s="145">
        <v>0</v>
      </c>
      <c r="G223" s="145">
        <v>0</v>
      </c>
      <c r="H223" s="4"/>
      <c r="I223" s="4"/>
      <c r="J223" s="4"/>
      <c r="K223" s="4"/>
    </row>
    <row r="224" spans="1:11" ht="14.1" customHeight="1">
      <c r="A224" s="4"/>
      <c r="B224" s="4"/>
      <c r="C224" s="11" t="s">
        <v>374</v>
      </c>
      <c r="D224" s="145">
        <v>0</v>
      </c>
      <c r="E224" s="145">
        <v>0</v>
      </c>
      <c r="F224" s="145">
        <v>0</v>
      </c>
      <c r="G224" s="145">
        <v>0</v>
      </c>
      <c r="H224" s="4"/>
      <c r="I224" s="4"/>
      <c r="J224" s="4"/>
      <c r="K224" s="4"/>
    </row>
    <row r="225" spans="1:11" ht="14.1" customHeight="1">
      <c r="A225" s="4"/>
      <c r="B225" s="4"/>
      <c r="C225" s="11" t="s">
        <v>373</v>
      </c>
      <c r="D225" s="145">
        <v>0</v>
      </c>
      <c r="E225" s="145">
        <v>0</v>
      </c>
      <c r="F225" s="145">
        <v>0</v>
      </c>
      <c r="G225" s="145">
        <v>0</v>
      </c>
      <c r="H225" s="4"/>
      <c r="I225" s="4"/>
      <c r="J225" s="4"/>
      <c r="K225" s="4"/>
    </row>
    <row r="226" spans="1:11" ht="14.1" customHeight="1">
      <c r="A226" s="4"/>
      <c r="B226" s="4"/>
      <c r="C226" s="11" t="s">
        <v>370</v>
      </c>
      <c r="D226" s="145">
        <v>0</v>
      </c>
      <c r="E226" s="145">
        <v>0</v>
      </c>
      <c r="F226" s="145">
        <v>0</v>
      </c>
      <c r="G226" s="145">
        <v>0</v>
      </c>
      <c r="H226" s="4"/>
      <c r="I226" s="4"/>
      <c r="J226" s="4"/>
      <c r="K226" s="4"/>
    </row>
    <row r="227" spans="1:11" ht="14.1" customHeight="1">
      <c r="A227" s="4"/>
      <c r="B227" s="4"/>
      <c r="C227" s="11" t="s">
        <v>369</v>
      </c>
      <c r="D227" s="145">
        <v>0</v>
      </c>
      <c r="E227" s="145">
        <v>0</v>
      </c>
      <c r="F227" s="145">
        <v>0</v>
      </c>
      <c r="G227" s="145">
        <v>0</v>
      </c>
      <c r="H227" s="4"/>
      <c r="I227" s="4"/>
      <c r="J227" s="4"/>
      <c r="K227" s="4"/>
    </row>
    <row r="228" spans="1:11" ht="14.1" customHeight="1">
      <c r="A228" s="4"/>
      <c r="B228" s="4"/>
      <c r="C228" s="11" t="s">
        <v>368</v>
      </c>
      <c r="D228" s="145">
        <v>0</v>
      </c>
      <c r="E228" s="145">
        <v>0</v>
      </c>
      <c r="F228" s="145">
        <v>0</v>
      </c>
      <c r="G228" s="145">
        <v>0</v>
      </c>
      <c r="H228" s="4"/>
      <c r="I228" s="4"/>
      <c r="J228" s="4"/>
      <c r="K228" s="4"/>
    </row>
    <row r="229" spans="1:11" ht="14.1" customHeight="1">
      <c r="A229" s="4"/>
      <c r="B229" s="4"/>
      <c r="C229" s="11" t="s">
        <v>367</v>
      </c>
      <c r="D229" s="145">
        <v>0</v>
      </c>
      <c r="E229" s="145">
        <v>0</v>
      </c>
      <c r="F229" s="145">
        <v>0</v>
      </c>
      <c r="G229" s="145">
        <v>0</v>
      </c>
      <c r="H229" s="4"/>
      <c r="I229" s="4"/>
      <c r="J229" s="4"/>
      <c r="K229" s="4"/>
    </row>
    <row r="230" spans="1:11" ht="14.1" customHeight="1">
      <c r="A230" s="4"/>
      <c r="B230" s="4"/>
      <c r="C230" s="11" t="s">
        <v>366</v>
      </c>
      <c r="D230" s="145">
        <v>0</v>
      </c>
      <c r="E230" s="145">
        <v>0</v>
      </c>
      <c r="F230" s="145">
        <v>0</v>
      </c>
      <c r="G230" s="145">
        <v>0</v>
      </c>
      <c r="H230" s="4"/>
      <c r="I230" s="4"/>
      <c r="J230" s="4"/>
      <c r="K230" s="4"/>
    </row>
    <row r="231" spans="1:11" ht="14.1" customHeight="1">
      <c r="A231" s="4"/>
      <c r="B231" s="4"/>
      <c r="C231" s="11" t="s">
        <v>372</v>
      </c>
      <c r="D231" s="145">
        <v>1200000</v>
      </c>
      <c r="E231" s="145">
        <v>32941000</v>
      </c>
      <c r="F231" s="145">
        <v>9080000</v>
      </c>
      <c r="G231" s="145">
        <v>19780000</v>
      </c>
      <c r="H231" s="4"/>
      <c r="I231" s="4"/>
      <c r="J231" s="4"/>
      <c r="K231" s="4"/>
    </row>
    <row r="232" spans="1:11" ht="14.1" customHeight="1">
      <c r="A232" s="4"/>
      <c r="B232" s="4"/>
      <c r="C232" s="11" t="s">
        <v>370</v>
      </c>
      <c r="D232" s="145">
        <v>1200000</v>
      </c>
      <c r="E232" s="145">
        <v>32941000</v>
      </c>
      <c r="F232" s="145">
        <v>9080000</v>
      </c>
      <c r="G232" s="145">
        <v>19780000</v>
      </c>
      <c r="H232" s="4"/>
      <c r="I232" s="4"/>
      <c r="J232" s="4"/>
      <c r="K232" s="4"/>
    </row>
    <row r="233" spans="1:11" ht="14.1" customHeight="1">
      <c r="A233" s="4"/>
      <c r="B233" s="4"/>
      <c r="C233" s="11" t="s">
        <v>369</v>
      </c>
      <c r="D233" s="145">
        <v>0</v>
      </c>
      <c r="E233" s="145">
        <v>0</v>
      </c>
      <c r="F233" s="145">
        <v>0</v>
      </c>
      <c r="G233" s="145">
        <v>0</v>
      </c>
      <c r="H233" s="4"/>
      <c r="I233" s="4"/>
      <c r="J233" s="4"/>
      <c r="K233" s="4"/>
    </row>
    <row r="234" spans="1:11" ht="14.1" customHeight="1">
      <c r="A234" s="4"/>
      <c r="B234" s="4"/>
      <c r="C234" s="11" t="s">
        <v>368</v>
      </c>
      <c r="D234" s="145">
        <v>0</v>
      </c>
      <c r="E234" s="145">
        <v>0</v>
      </c>
      <c r="F234" s="145">
        <v>0</v>
      </c>
      <c r="G234" s="145">
        <v>0</v>
      </c>
      <c r="H234" s="4"/>
      <c r="I234" s="4"/>
      <c r="J234" s="4"/>
      <c r="K234" s="4"/>
    </row>
    <row r="235" spans="1:11" ht="14.1" customHeight="1">
      <c r="A235" s="4"/>
      <c r="B235" s="4"/>
      <c r="C235" s="11" t="s">
        <v>367</v>
      </c>
      <c r="D235" s="145">
        <v>0</v>
      </c>
      <c r="E235" s="145">
        <v>0</v>
      </c>
      <c r="F235" s="145">
        <v>0</v>
      </c>
      <c r="G235" s="145">
        <v>0</v>
      </c>
      <c r="H235" s="4"/>
      <c r="I235" s="4"/>
      <c r="J235" s="4"/>
      <c r="K235" s="4"/>
    </row>
    <row r="236" spans="1:11" ht="14.1" customHeight="1">
      <c r="A236" s="4"/>
      <c r="B236" s="4"/>
      <c r="C236" s="11" t="s">
        <v>366</v>
      </c>
      <c r="D236" s="145">
        <v>0</v>
      </c>
      <c r="E236" s="145">
        <v>0</v>
      </c>
      <c r="F236" s="145">
        <v>0</v>
      </c>
      <c r="G236" s="145">
        <v>0</v>
      </c>
      <c r="H236" s="4"/>
      <c r="I236" s="4"/>
      <c r="J236" s="4"/>
      <c r="K236" s="4"/>
    </row>
    <row r="237" spans="1:11" ht="14.1" customHeight="1">
      <c r="A237" s="4"/>
      <c r="B237" s="4"/>
      <c r="C237" s="11" t="s">
        <v>371</v>
      </c>
      <c r="D237" s="145">
        <v>0</v>
      </c>
      <c r="E237" s="145">
        <v>0</v>
      </c>
      <c r="F237" s="145">
        <v>0</v>
      </c>
      <c r="G237" s="145">
        <v>0</v>
      </c>
      <c r="H237" s="4"/>
      <c r="I237" s="4"/>
      <c r="J237" s="4"/>
      <c r="K237" s="4"/>
    </row>
    <row r="238" spans="1:11" ht="14.1" customHeight="1">
      <c r="A238" s="4"/>
      <c r="B238" s="4"/>
      <c r="C238" s="11" t="s">
        <v>370</v>
      </c>
      <c r="D238" s="145">
        <v>0</v>
      </c>
      <c r="E238" s="145">
        <v>0</v>
      </c>
      <c r="F238" s="145">
        <v>0</v>
      </c>
      <c r="G238" s="145">
        <v>0</v>
      </c>
      <c r="H238" s="4"/>
      <c r="I238" s="4"/>
      <c r="J238" s="4"/>
      <c r="K238" s="4"/>
    </row>
    <row r="239" spans="1:11" ht="14.1" customHeight="1">
      <c r="A239" s="4"/>
      <c r="B239" s="4"/>
      <c r="C239" s="11" t="s">
        <v>369</v>
      </c>
      <c r="D239" s="145">
        <v>0</v>
      </c>
      <c r="E239" s="145">
        <v>0</v>
      </c>
      <c r="F239" s="145">
        <v>0</v>
      </c>
      <c r="G239" s="145">
        <v>0</v>
      </c>
      <c r="H239" s="4"/>
      <c r="I239" s="4"/>
      <c r="J239" s="4"/>
      <c r="K239" s="4"/>
    </row>
    <row r="240" spans="1:11" ht="14.1" customHeight="1">
      <c r="A240" s="4"/>
      <c r="B240" s="4"/>
      <c r="C240" s="11" t="s">
        <v>368</v>
      </c>
      <c r="D240" s="145">
        <v>0</v>
      </c>
      <c r="E240" s="145">
        <v>0</v>
      </c>
      <c r="F240" s="145">
        <v>0</v>
      </c>
      <c r="G240" s="145">
        <v>0</v>
      </c>
      <c r="H240" s="4"/>
      <c r="I240" s="4"/>
      <c r="J240" s="4"/>
      <c r="K240" s="4"/>
    </row>
    <row r="241" spans="1:11" ht="14.1" customHeight="1">
      <c r="A241" s="4"/>
      <c r="B241" s="4"/>
      <c r="C241" s="11" t="s">
        <v>367</v>
      </c>
      <c r="D241" s="145">
        <v>0</v>
      </c>
      <c r="E241" s="145">
        <v>0</v>
      </c>
      <c r="F241" s="145">
        <v>0</v>
      </c>
      <c r="G241" s="145">
        <v>0</v>
      </c>
      <c r="H241" s="4"/>
      <c r="I241" s="4"/>
      <c r="J241" s="4"/>
      <c r="K241" s="4"/>
    </row>
    <row r="242" spans="1:11" ht="14.1" customHeight="1">
      <c r="A242" s="4"/>
      <c r="B242" s="4"/>
      <c r="C242" s="11" t="s">
        <v>366</v>
      </c>
      <c r="D242" s="145">
        <v>0</v>
      </c>
      <c r="E242" s="145">
        <v>0</v>
      </c>
      <c r="F242" s="145">
        <v>0</v>
      </c>
      <c r="G242" s="145">
        <v>0</v>
      </c>
      <c r="H242" s="4"/>
      <c r="I242" s="4"/>
      <c r="J242" s="4"/>
      <c r="K242" s="4"/>
    </row>
    <row r="243" spans="1:11" ht="14.1" customHeight="1">
      <c r="A243" s="4"/>
      <c r="B243" s="4"/>
      <c r="C243" s="11" t="s">
        <v>365</v>
      </c>
      <c r="D243" s="145">
        <v>0</v>
      </c>
      <c r="E243" s="145">
        <v>0</v>
      </c>
      <c r="F243" s="145">
        <v>0</v>
      </c>
      <c r="G243" s="145">
        <v>0</v>
      </c>
      <c r="H243" s="4"/>
      <c r="I243" s="4"/>
      <c r="J243" s="4"/>
      <c r="K243" s="4"/>
    </row>
    <row r="244" spans="1:11" ht="14.1" customHeight="1">
      <c r="A244" s="4"/>
      <c r="B244" s="4"/>
      <c r="C244" s="11" t="s">
        <v>364</v>
      </c>
      <c r="D244" s="145">
        <v>0</v>
      </c>
      <c r="E244" s="145">
        <v>0</v>
      </c>
      <c r="F244" s="145">
        <v>0</v>
      </c>
      <c r="G244" s="145">
        <v>0</v>
      </c>
      <c r="H244" s="4"/>
      <c r="I244" s="4"/>
      <c r="J244" s="4"/>
      <c r="K244" s="4"/>
    </row>
    <row r="245" spans="1:11" ht="14.1" customHeight="1">
      <c r="A245" s="4"/>
      <c r="B245" s="4"/>
      <c r="C245" s="10" t="s">
        <v>147</v>
      </c>
      <c r="D245" s="145">
        <v>1200000</v>
      </c>
      <c r="E245" s="145">
        <v>32941000</v>
      </c>
      <c r="F245" s="145">
        <v>9080000</v>
      </c>
      <c r="G245" s="145">
        <v>19780000</v>
      </c>
      <c r="H245" s="4"/>
      <c r="I245" s="4"/>
      <c r="J245" s="4"/>
      <c r="K245" s="4"/>
    </row>
    <row r="246" spans="1:11" ht="14.1" customHeight="1">
      <c r="A246" s="4"/>
      <c r="B246" s="4"/>
      <c r="C246" s="14" t="s">
        <v>393</v>
      </c>
      <c r="D246" s="1232" t="s">
        <v>2489</v>
      </c>
      <c r="E246" s="1233"/>
      <c r="F246" s="1233"/>
      <c r="G246" s="1233"/>
      <c r="H246" s="4"/>
      <c r="I246" s="4"/>
      <c r="J246" s="4"/>
      <c r="K246" s="4"/>
    </row>
    <row r="247" spans="1:11" ht="14.1" customHeight="1">
      <c r="A247" s="4"/>
      <c r="B247" s="4"/>
      <c r="C247" s="150" t="s">
        <v>392</v>
      </c>
      <c r="D247" s="1234" t="s">
        <v>2490</v>
      </c>
      <c r="E247" s="1235"/>
      <c r="F247" s="1235"/>
      <c r="G247" s="1235"/>
      <c r="H247" s="4"/>
      <c r="I247" s="4"/>
      <c r="J247" s="4"/>
      <c r="K247" s="4"/>
    </row>
    <row r="248" spans="1:11" ht="14.1" customHeight="1">
      <c r="A248" s="4"/>
      <c r="B248" s="4"/>
      <c r="C248" s="150" t="s">
        <v>15</v>
      </c>
      <c r="D248" s="1234" t="s">
        <v>46</v>
      </c>
      <c r="E248" s="1235"/>
      <c r="F248" s="1235"/>
      <c r="G248" s="1235"/>
      <c r="H248" s="4"/>
      <c r="I248" s="4"/>
      <c r="J248" s="4"/>
      <c r="K248" s="4"/>
    </row>
    <row r="249" spans="1:11" ht="15" customHeight="1">
      <c r="A249" s="4"/>
      <c r="B249" s="4"/>
      <c r="C249" s="13"/>
      <c r="D249" s="143">
        <v>2021</v>
      </c>
      <c r="E249" s="143">
        <v>2022</v>
      </c>
      <c r="F249" s="143">
        <v>2023</v>
      </c>
      <c r="G249" s="143">
        <v>2024</v>
      </c>
      <c r="H249" s="4"/>
      <c r="I249" s="4"/>
      <c r="J249" s="4"/>
      <c r="K249" s="4"/>
    </row>
    <row r="250" spans="1:11" ht="15" customHeight="1">
      <c r="A250" s="4"/>
      <c r="B250" s="4"/>
      <c r="C250" s="12"/>
      <c r="D250" s="144" t="s">
        <v>7</v>
      </c>
      <c r="E250" s="144" t="s">
        <v>8</v>
      </c>
      <c r="F250" s="144" t="s">
        <v>8</v>
      </c>
      <c r="G250" s="144" t="s">
        <v>8</v>
      </c>
      <c r="H250" s="4"/>
      <c r="I250" s="4"/>
      <c r="J250" s="4"/>
      <c r="K250" s="4"/>
    </row>
    <row r="251" spans="1:11" ht="14.1" customHeight="1">
      <c r="A251" s="4"/>
      <c r="B251" s="4"/>
      <c r="C251" s="7" t="s">
        <v>16</v>
      </c>
      <c r="D251" s="142" t="s">
        <v>2491</v>
      </c>
      <c r="E251" s="142" t="s">
        <v>448</v>
      </c>
      <c r="F251" s="142" t="s">
        <v>401</v>
      </c>
      <c r="G251" s="142" t="s">
        <v>401</v>
      </c>
      <c r="H251" s="4"/>
      <c r="I251" s="4"/>
      <c r="J251" s="4"/>
      <c r="K251" s="4"/>
    </row>
    <row r="252" spans="1:11" ht="14.1" customHeight="1">
      <c r="A252" s="4"/>
      <c r="B252" s="4"/>
      <c r="C252" s="7" t="s">
        <v>506</v>
      </c>
      <c r="D252" s="142" t="s">
        <v>385</v>
      </c>
      <c r="E252" s="142" t="s">
        <v>2468</v>
      </c>
      <c r="F252" s="142" t="s">
        <v>2468</v>
      </c>
      <c r="G252" s="142" t="s">
        <v>2468</v>
      </c>
      <c r="H252" s="4"/>
      <c r="I252" s="4"/>
      <c r="J252" s="4"/>
      <c r="K252" s="4"/>
    </row>
    <row r="253" spans="1:11" ht="14.1" customHeight="1">
      <c r="A253" s="4"/>
      <c r="B253" s="4"/>
      <c r="C253" s="7" t="s">
        <v>504</v>
      </c>
      <c r="D253" s="142" t="s">
        <v>385</v>
      </c>
      <c r="E253" s="142" t="s">
        <v>447</v>
      </c>
      <c r="F253" s="142" t="s">
        <v>431</v>
      </c>
      <c r="G253" s="142" t="s">
        <v>431</v>
      </c>
      <c r="H253" s="4"/>
      <c r="I253" s="4"/>
      <c r="J253" s="4"/>
      <c r="K253" s="4"/>
    </row>
    <row r="254" spans="1:11" ht="14.1" customHeight="1">
      <c r="A254" s="4"/>
      <c r="B254" s="4"/>
      <c r="C254" s="7" t="s">
        <v>388</v>
      </c>
      <c r="D254" s="142" t="s">
        <v>361</v>
      </c>
      <c r="E254" s="142" t="s">
        <v>2492</v>
      </c>
      <c r="F254" s="142" t="s">
        <v>887</v>
      </c>
      <c r="G254" s="142" t="s">
        <v>385</v>
      </c>
      <c r="H254" s="4"/>
      <c r="I254" s="4"/>
      <c r="J254" s="4"/>
      <c r="K254" s="4"/>
    </row>
    <row r="255" spans="1:11" ht="14.1" customHeight="1">
      <c r="A255" s="4"/>
      <c r="B255" s="4"/>
      <c r="C255" s="7" t="s">
        <v>387</v>
      </c>
      <c r="D255" s="142" t="s">
        <v>361</v>
      </c>
      <c r="E255" s="142" t="s">
        <v>361</v>
      </c>
      <c r="F255" s="142" t="s">
        <v>385</v>
      </c>
      <c r="G255" s="142" t="s">
        <v>385</v>
      </c>
      <c r="H255" s="4"/>
      <c r="I255" s="4"/>
      <c r="J255" s="4"/>
      <c r="K255" s="4"/>
    </row>
    <row r="256" spans="1:11" ht="14.1" customHeight="1">
      <c r="A256" s="4"/>
      <c r="B256" s="4"/>
      <c r="C256" s="7" t="s">
        <v>22</v>
      </c>
      <c r="D256" s="142" t="s">
        <v>361</v>
      </c>
      <c r="E256" s="142" t="s">
        <v>361</v>
      </c>
      <c r="F256" s="142" t="s">
        <v>717</v>
      </c>
      <c r="G256" s="142" t="s">
        <v>385</v>
      </c>
      <c r="H256" s="4"/>
      <c r="I256" s="4"/>
      <c r="J256" s="4"/>
      <c r="K256" s="4"/>
    </row>
    <row r="257" spans="1:11" ht="14.1" customHeight="1">
      <c r="A257" s="4"/>
      <c r="B257" s="4"/>
      <c r="C257" s="1236" t="s">
        <v>384</v>
      </c>
      <c r="D257" s="1237"/>
      <c r="E257" s="1237"/>
      <c r="F257" s="1237"/>
      <c r="G257" s="1237"/>
      <c r="H257" s="4"/>
      <c r="I257" s="4"/>
      <c r="J257" s="4"/>
      <c r="K257" s="4"/>
    </row>
    <row r="258" spans="1:11" ht="14.1" customHeight="1">
      <c r="A258" s="4"/>
      <c r="B258" s="4"/>
      <c r="C258" s="13"/>
      <c r="D258" s="143">
        <v>2021</v>
      </c>
      <c r="E258" s="143">
        <v>2022</v>
      </c>
      <c r="F258" s="143">
        <v>2023</v>
      </c>
      <c r="G258" s="143">
        <v>2024</v>
      </c>
      <c r="H258" s="4"/>
      <c r="I258" s="4"/>
      <c r="J258" s="4"/>
      <c r="K258" s="4"/>
    </row>
    <row r="259" spans="1:11" ht="14.1" customHeight="1">
      <c r="A259" s="4"/>
      <c r="B259" s="4"/>
      <c r="C259" s="12"/>
      <c r="D259" s="144" t="s">
        <v>7</v>
      </c>
      <c r="E259" s="144" t="s">
        <v>8</v>
      </c>
      <c r="F259" s="144" t="s">
        <v>8</v>
      </c>
      <c r="G259" s="144" t="s">
        <v>8</v>
      </c>
      <c r="H259" s="4"/>
      <c r="I259" s="4"/>
      <c r="J259" s="4"/>
      <c r="K259" s="4"/>
    </row>
    <row r="260" spans="1:11" ht="14.1" customHeight="1">
      <c r="A260" s="4"/>
      <c r="B260" s="4"/>
      <c r="C260" s="11" t="s">
        <v>381</v>
      </c>
      <c r="D260" s="145">
        <v>0</v>
      </c>
      <c r="E260" s="145">
        <v>0</v>
      </c>
      <c r="F260" s="145">
        <v>0</v>
      </c>
      <c r="G260" s="145">
        <v>0</v>
      </c>
      <c r="H260" s="4"/>
      <c r="I260" s="4"/>
      <c r="J260" s="4"/>
      <c r="K260" s="4"/>
    </row>
    <row r="261" spans="1:11" ht="14.1" customHeight="1">
      <c r="A261" s="4"/>
      <c r="B261" s="4"/>
      <c r="C261" s="11" t="s">
        <v>370</v>
      </c>
      <c r="D261" s="145">
        <v>0</v>
      </c>
      <c r="E261" s="145">
        <v>0</v>
      </c>
      <c r="F261" s="145">
        <v>0</v>
      </c>
      <c r="G261" s="145">
        <v>0</v>
      </c>
      <c r="H261" s="4"/>
      <c r="I261" s="4"/>
      <c r="J261" s="4"/>
      <c r="K261" s="4"/>
    </row>
    <row r="262" spans="1:11" ht="14.1" customHeight="1">
      <c r="A262" s="4"/>
      <c r="B262" s="4"/>
      <c r="C262" s="11" t="s">
        <v>374</v>
      </c>
      <c r="D262" s="145">
        <v>0</v>
      </c>
      <c r="E262" s="145">
        <v>0</v>
      </c>
      <c r="F262" s="145">
        <v>0</v>
      </c>
      <c r="G262" s="145">
        <v>0</v>
      </c>
      <c r="H262" s="4"/>
      <c r="I262" s="4"/>
      <c r="J262" s="4"/>
      <c r="K262" s="4"/>
    </row>
    <row r="263" spans="1:11" ht="14.1" customHeight="1">
      <c r="A263" s="4"/>
      <c r="B263" s="4"/>
      <c r="C263" s="11" t="s">
        <v>380</v>
      </c>
      <c r="D263" s="145">
        <v>0</v>
      </c>
      <c r="E263" s="145">
        <v>0</v>
      </c>
      <c r="F263" s="145">
        <v>0</v>
      </c>
      <c r="G263" s="145">
        <v>0</v>
      </c>
      <c r="H263" s="4"/>
      <c r="I263" s="4"/>
      <c r="J263" s="4"/>
      <c r="K263" s="4"/>
    </row>
    <row r="264" spans="1:11" ht="14.1" customHeight="1">
      <c r="A264" s="4"/>
      <c r="B264" s="4"/>
      <c r="C264" s="11" t="s">
        <v>370</v>
      </c>
      <c r="D264" s="145">
        <v>0</v>
      </c>
      <c r="E264" s="145">
        <v>0</v>
      </c>
      <c r="F264" s="145">
        <v>0</v>
      </c>
      <c r="G264" s="145">
        <v>0</v>
      </c>
      <c r="H264" s="4"/>
      <c r="I264" s="4"/>
      <c r="J264" s="4"/>
      <c r="K264" s="4"/>
    </row>
    <row r="265" spans="1:11" ht="14.1" customHeight="1">
      <c r="A265" s="4"/>
      <c r="B265" s="4"/>
      <c r="C265" s="11" t="s">
        <v>374</v>
      </c>
      <c r="D265" s="145">
        <v>0</v>
      </c>
      <c r="E265" s="145">
        <v>0</v>
      </c>
      <c r="F265" s="145">
        <v>0</v>
      </c>
      <c r="G265" s="145">
        <v>0</v>
      </c>
      <c r="H265" s="4"/>
      <c r="I265" s="4"/>
      <c r="J265" s="4"/>
      <c r="K265" s="4"/>
    </row>
    <row r="266" spans="1:11" ht="14.1" customHeight="1">
      <c r="A266" s="4"/>
      <c r="B266" s="4"/>
      <c r="C266" s="11" t="s">
        <v>379</v>
      </c>
      <c r="D266" s="145">
        <v>0</v>
      </c>
      <c r="E266" s="145">
        <v>0</v>
      </c>
      <c r="F266" s="145">
        <v>0</v>
      </c>
      <c r="G266" s="145">
        <v>0</v>
      </c>
      <c r="H266" s="4"/>
      <c r="I266" s="4"/>
      <c r="J266" s="4"/>
      <c r="K266" s="4"/>
    </row>
    <row r="267" spans="1:11" ht="14.1" customHeight="1">
      <c r="A267" s="4"/>
      <c r="B267" s="4"/>
      <c r="C267" s="11" t="s">
        <v>370</v>
      </c>
      <c r="D267" s="145">
        <v>0</v>
      </c>
      <c r="E267" s="145">
        <v>0</v>
      </c>
      <c r="F267" s="145">
        <v>0</v>
      </c>
      <c r="G267" s="145">
        <v>0</v>
      </c>
      <c r="H267" s="4"/>
      <c r="I267" s="4"/>
      <c r="J267" s="4"/>
      <c r="K267" s="4"/>
    </row>
    <row r="268" spans="1:11" ht="14.1" customHeight="1">
      <c r="A268" s="4"/>
      <c r="B268" s="4"/>
      <c r="C268" s="11" t="s">
        <v>374</v>
      </c>
      <c r="D268" s="145">
        <v>0</v>
      </c>
      <c r="E268" s="145">
        <v>0</v>
      </c>
      <c r="F268" s="145">
        <v>0</v>
      </c>
      <c r="G268" s="145">
        <v>0</v>
      </c>
      <c r="H268" s="4"/>
      <c r="I268" s="4"/>
      <c r="J268" s="4"/>
      <c r="K268" s="4"/>
    </row>
    <row r="269" spans="1:11" ht="14.1" customHeight="1">
      <c r="A269" s="4"/>
      <c r="B269" s="4"/>
      <c r="C269" s="11" t="s">
        <v>378</v>
      </c>
      <c r="D269" s="145">
        <v>0</v>
      </c>
      <c r="E269" s="145">
        <v>0</v>
      </c>
      <c r="F269" s="145">
        <v>0</v>
      </c>
      <c r="G269" s="145">
        <v>0</v>
      </c>
      <c r="H269" s="4"/>
      <c r="I269" s="4"/>
      <c r="J269" s="4"/>
      <c r="K269" s="4"/>
    </row>
    <row r="270" spans="1:11" ht="14.1" customHeight="1">
      <c r="A270" s="4"/>
      <c r="B270" s="4"/>
      <c r="C270" s="11" t="s">
        <v>370</v>
      </c>
      <c r="D270" s="145">
        <v>0</v>
      </c>
      <c r="E270" s="145">
        <v>0</v>
      </c>
      <c r="F270" s="145">
        <v>0</v>
      </c>
      <c r="G270" s="145">
        <v>0</v>
      </c>
      <c r="H270" s="4"/>
      <c r="I270" s="4"/>
      <c r="J270" s="4"/>
      <c r="K270" s="4"/>
    </row>
    <row r="271" spans="1:11" ht="14.1" customHeight="1">
      <c r="A271" s="4"/>
      <c r="B271" s="4"/>
      <c r="C271" s="11" t="s">
        <v>374</v>
      </c>
      <c r="D271" s="145">
        <v>0</v>
      </c>
      <c r="E271" s="145">
        <v>0</v>
      </c>
      <c r="F271" s="145">
        <v>0</v>
      </c>
      <c r="G271" s="145">
        <v>0</v>
      </c>
      <c r="H271" s="4"/>
      <c r="I271" s="4"/>
      <c r="J271" s="4"/>
      <c r="K271" s="4"/>
    </row>
    <row r="272" spans="1:11" ht="14.1" customHeight="1">
      <c r="A272" s="4"/>
      <c r="B272" s="4"/>
      <c r="C272" s="11" t="s">
        <v>383</v>
      </c>
      <c r="D272" s="145">
        <v>0</v>
      </c>
      <c r="E272" s="145">
        <v>0</v>
      </c>
      <c r="F272" s="145">
        <v>0</v>
      </c>
      <c r="G272" s="145">
        <v>0</v>
      </c>
      <c r="H272" s="4"/>
      <c r="I272" s="4"/>
      <c r="J272" s="4"/>
      <c r="K272" s="4"/>
    </row>
    <row r="273" spans="1:11" ht="14.1" customHeight="1">
      <c r="A273" s="4"/>
      <c r="B273" s="4"/>
      <c r="C273" s="11" t="s">
        <v>370</v>
      </c>
      <c r="D273" s="145">
        <v>0</v>
      </c>
      <c r="E273" s="145">
        <v>0</v>
      </c>
      <c r="F273" s="145">
        <v>0</v>
      </c>
      <c r="G273" s="145">
        <v>0</v>
      </c>
      <c r="H273" s="4"/>
      <c r="I273" s="4"/>
      <c r="J273" s="4"/>
      <c r="K273" s="4"/>
    </row>
    <row r="274" spans="1:11" ht="14.1" customHeight="1">
      <c r="A274" s="4"/>
      <c r="B274" s="4"/>
      <c r="C274" s="11" t="s">
        <v>374</v>
      </c>
      <c r="D274" s="145">
        <v>0</v>
      </c>
      <c r="E274" s="145">
        <v>0</v>
      </c>
      <c r="F274" s="145">
        <v>0</v>
      </c>
      <c r="G274" s="145">
        <v>0</v>
      </c>
      <c r="H274" s="4"/>
      <c r="I274" s="4"/>
      <c r="J274" s="4"/>
      <c r="K274" s="4"/>
    </row>
    <row r="275" spans="1:11" ht="14.1" customHeight="1">
      <c r="A275" s="4"/>
      <c r="B275" s="4"/>
      <c r="C275" s="11" t="s">
        <v>376</v>
      </c>
      <c r="D275" s="145">
        <v>0</v>
      </c>
      <c r="E275" s="145">
        <v>0</v>
      </c>
      <c r="F275" s="145">
        <v>0</v>
      </c>
      <c r="G275" s="145">
        <v>0</v>
      </c>
      <c r="H275" s="4"/>
      <c r="I275" s="4"/>
      <c r="J275" s="4"/>
      <c r="K275" s="4"/>
    </row>
    <row r="276" spans="1:11" ht="14.1" customHeight="1">
      <c r="A276" s="4"/>
      <c r="B276" s="4"/>
      <c r="C276" s="11" t="s">
        <v>370</v>
      </c>
      <c r="D276" s="145">
        <v>0</v>
      </c>
      <c r="E276" s="145">
        <v>0</v>
      </c>
      <c r="F276" s="145">
        <v>0</v>
      </c>
      <c r="G276" s="145">
        <v>0</v>
      </c>
      <c r="H276" s="4"/>
      <c r="I276" s="4"/>
      <c r="J276" s="4"/>
      <c r="K276" s="4"/>
    </row>
    <row r="277" spans="1:11" ht="14.1" customHeight="1">
      <c r="A277" s="4"/>
      <c r="B277" s="4"/>
      <c r="C277" s="11" t="s">
        <v>374</v>
      </c>
      <c r="D277" s="145">
        <v>0</v>
      </c>
      <c r="E277" s="145">
        <v>0</v>
      </c>
      <c r="F277" s="145">
        <v>0</v>
      </c>
      <c r="G277" s="145">
        <v>0</v>
      </c>
      <c r="H277" s="4"/>
      <c r="I277" s="4"/>
      <c r="J277" s="4"/>
      <c r="K277" s="4"/>
    </row>
    <row r="278" spans="1:11" ht="14.1" customHeight="1">
      <c r="A278" s="4"/>
      <c r="B278" s="4"/>
      <c r="C278" s="11" t="s">
        <v>375</v>
      </c>
      <c r="D278" s="145">
        <v>0</v>
      </c>
      <c r="E278" s="145">
        <v>0</v>
      </c>
      <c r="F278" s="145">
        <v>0</v>
      </c>
      <c r="G278" s="145">
        <v>0</v>
      </c>
      <c r="H278" s="4"/>
      <c r="I278" s="4"/>
      <c r="J278" s="4"/>
      <c r="K278" s="4"/>
    </row>
    <row r="279" spans="1:11" ht="14.1" customHeight="1">
      <c r="A279" s="4"/>
      <c r="B279" s="4"/>
      <c r="C279" s="11" t="s">
        <v>370</v>
      </c>
      <c r="D279" s="145">
        <v>0</v>
      </c>
      <c r="E279" s="145">
        <v>0</v>
      </c>
      <c r="F279" s="145">
        <v>0</v>
      </c>
      <c r="G279" s="145">
        <v>0</v>
      </c>
      <c r="H279" s="4"/>
      <c r="I279" s="4"/>
      <c r="J279" s="4"/>
      <c r="K279" s="4"/>
    </row>
    <row r="280" spans="1:11" ht="14.1" customHeight="1">
      <c r="A280" s="4"/>
      <c r="B280" s="4"/>
      <c r="C280" s="11" t="s">
        <v>374</v>
      </c>
      <c r="D280" s="145">
        <v>0</v>
      </c>
      <c r="E280" s="145">
        <v>0</v>
      </c>
      <c r="F280" s="145">
        <v>0</v>
      </c>
      <c r="G280" s="145">
        <v>0</v>
      </c>
      <c r="H280" s="4"/>
      <c r="I280" s="4"/>
      <c r="J280" s="4"/>
      <c r="K280" s="4"/>
    </row>
    <row r="281" spans="1:11" ht="14.1" customHeight="1">
      <c r="A281" s="4"/>
      <c r="B281" s="4"/>
      <c r="C281" s="11" t="s">
        <v>373</v>
      </c>
      <c r="D281" s="145">
        <v>0</v>
      </c>
      <c r="E281" s="145">
        <v>0</v>
      </c>
      <c r="F281" s="145">
        <v>0</v>
      </c>
      <c r="G281" s="145">
        <v>0</v>
      </c>
      <c r="H281" s="4"/>
      <c r="I281" s="4"/>
      <c r="J281" s="4"/>
      <c r="K281" s="4"/>
    </row>
    <row r="282" spans="1:11" ht="14.1" customHeight="1">
      <c r="A282" s="4"/>
      <c r="B282" s="4"/>
      <c r="C282" s="11" t="s">
        <v>370</v>
      </c>
      <c r="D282" s="145">
        <v>0</v>
      </c>
      <c r="E282" s="145">
        <v>0</v>
      </c>
      <c r="F282" s="145">
        <v>0</v>
      </c>
      <c r="G282" s="145">
        <v>0</v>
      </c>
      <c r="H282" s="4"/>
      <c r="I282" s="4"/>
      <c r="J282" s="4"/>
      <c r="K282" s="4"/>
    </row>
    <row r="283" spans="1:11" ht="14.1" customHeight="1">
      <c r="A283" s="4"/>
      <c r="B283" s="4"/>
      <c r="C283" s="11" t="s">
        <v>369</v>
      </c>
      <c r="D283" s="145">
        <v>0</v>
      </c>
      <c r="E283" s="145">
        <v>0</v>
      </c>
      <c r="F283" s="145">
        <v>0</v>
      </c>
      <c r="G283" s="145">
        <v>0</v>
      </c>
      <c r="H283" s="4"/>
      <c r="I283" s="4"/>
      <c r="J283" s="4"/>
      <c r="K283" s="4"/>
    </row>
    <row r="284" spans="1:11" ht="14.1" customHeight="1">
      <c r="A284" s="4"/>
      <c r="B284" s="4"/>
      <c r="C284" s="11" t="s">
        <v>368</v>
      </c>
      <c r="D284" s="145">
        <v>0</v>
      </c>
      <c r="E284" s="145">
        <v>0</v>
      </c>
      <c r="F284" s="145">
        <v>0</v>
      </c>
      <c r="G284" s="145">
        <v>0</v>
      </c>
      <c r="H284" s="4"/>
      <c r="I284" s="4"/>
      <c r="J284" s="4"/>
      <c r="K284" s="4"/>
    </row>
    <row r="285" spans="1:11" ht="14.1" customHeight="1">
      <c r="A285" s="4"/>
      <c r="B285" s="4"/>
      <c r="C285" s="11" t="s">
        <v>367</v>
      </c>
      <c r="D285" s="145">
        <v>0</v>
      </c>
      <c r="E285" s="145">
        <v>0</v>
      </c>
      <c r="F285" s="145">
        <v>0</v>
      </c>
      <c r="G285" s="145">
        <v>0</v>
      </c>
      <c r="H285" s="4"/>
      <c r="I285" s="4"/>
      <c r="J285" s="4"/>
      <c r="K285" s="4"/>
    </row>
    <row r="286" spans="1:11" ht="14.1" customHeight="1">
      <c r="A286" s="4"/>
      <c r="B286" s="4"/>
      <c r="C286" s="11" t="s">
        <v>366</v>
      </c>
      <c r="D286" s="145">
        <v>0</v>
      </c>
      <c r="E286" s="145">
        <v>0</v>
      </c>
      <c r="F286" s="145">
        <v>0</v>
      </c>
      <c r="G286" s="145">
        <v>0</v>
      </c>
      <c r="H286" s="4"/>
      <c r="I286" s="4"/>
      <c r="J286" s="4"/>
      <c r="K286" s="4"/>
    </row>
    <row r="287" spans="1:11" ht="14.1" customHeight="1">
      <c r="A287" s="4"/>
      <c r="B287" s="4"/>
      <c r="C287" s="11" t="s">
        <v>372</v>
      </c>
      <c r="D287" s="145">
        <v>0</v>
      </c>
      <c r="E287" s="145">
        <v>960000</v>
      </c>
      <c r="F287" s="145">
        <v>960000</v>
      </c>
      <c r="G287" s="145">
        <v>960000</v>
      </c>
      <c r="H287" s="4"/>
      <c r="I287" s="4"/>
      <c r="J287" s="4"/>
      <c r="K287" s="4"/>
    </row>
    <row r="288" spans="1:11" ht="14.1" customHeight="1">
      <c r="A288" s="4"/>
      <c r="B288" s="4"/>
      <c r="C288" s="11" t="s">
        <v>370</v>
      </c>
      <c r="D288" s="145">
        <v>0</v>
      </c>
      <c r="E288" s="145">
        <v>960000</v>
      </c>
      <c r="F288" s="145">
        <v>960000</v>
      </c>
      <c r="G288" s="145">
        <v>960000</v>
      </c>
      <c r="H288" s="4"/>
      <c r="I288" s="4"/>
      <c r="J288" s="4"/>
      <c r="K288" s="4"/>
    </row>
    <row r="289" spans="1:11" ht="14.1" customHeight="1">
      <c r="A289" s="4"/>
      <c r="B289" s="4"/>
      <c r="C289" s="11" t="s">
        <v>369</v>
      </c>
      <c r="D289" s="145">
        <v>0</v>
      </c>
      <c r="E289" s="145">
        <v>0</v>
      </c>
      <c r="F289" s="145">
        <v>0</v>
      </c>
      <c r="G289" s="145">
        <v>0</v>
      </c>
      <c r="H289" s="4"/>
      <c r="I289" s="4"/>
      <c r="J289" s="4"/>
      <c r="K289" s="4"/>
    </row>
    <row r="290" spans="1:11" ht="14.1" customHeight="1">
      <c r="A290" s="4"/>
      <c r="B290" s="4"/>
      <c r="C290" s="11" t="s">
        <v>368</v>
      </c>
      <c r="D290" s="145">
        <v>0</v>
      </c>
      <c r="E290" s="145">
        <v>0</v>
      </c>
      <c r="F290" s="145">
        <v>0</v>
      </c>
      <c r="G290" s="145">
        <v>0</v>
      </c>
      <c r="H290" s="4"/>
      <c r="I290" s="4"/>
      <c r="J290" s="4"/>
      <c r="K290" s="4"/>
    </row>
    <row r="291" spans="1:11" ht="14.1" customHeight="1">
      <c r="A291" s="4"/>
      <c r="B291" s="4"/>
      <c r="C291" s="11" t="s">
        <v>367</v>
      </c>
      <c r="D291" s="145">
        <v>0</v>
      </c>
      <c r="E291" s="145">
        <v>0</v>
      </c>
      <c r="F291" s="145">
        <v>0</v>
      </c>
      <c r="G291" s="145">
        <v>0</v>
      </c>
      <c r="H291" s="4"/>
      <c r="I291" s="4"/>
      <c r="J291" s="4"/>
      <c r="K291" s="4"/>
    </row>
    <row r="292" spans="1:11" ht="14.1" customHeight="1">
      <c r="A292" s="4"/>
      <c r="B292" s="4"/>
      <c r="C292" s="11" t="s">
        <v>366</v>
      </c>
      <c r="D292" s="145">
        <v>0</v>
      </c>
      <c r="E292" s="145">
        <v>0</v>
      </c>
      <c r="F292" s="145">
        <v>0</v>
      </c>
      <c r="G292" s="145">
        <v>0</v>
      </c>
      <c r="H292" s="4"/>
      <c r="I292" s="4"/>
      <c r="J292" s="4"/>
      <c r="K292" s="4"/>
    </row>
    <row r="293" spans="1:11" ht="14.1" customHeight="1">
      <c r="A293" s="4"/>
      <c r="B293" s="4"/>
      <c r="C293" s="11" t="s">
        <v>371</v>
      </c>
      <c r="D293" s="145">
        <v>0</v>
      </c>
      <c r="E293" s="145">
        <v>0</v>
      </c>
      <c r="F293" s="145">
        <v>0</v>
      </c>
      <c r="G293" s="145">
        <v>0</v>
      </c>
      <c r="H293" s="4"/>
      <c r="I293" s="4"/>
      <c r="J293" s="4"/>
      <c r="K293" s="4"/>
    </row>
    <row r="294" spans="1:11" ht="14.1" customHeight="1">
      <c r="A294" s="4"/>
      <c r="B294" s="4"/>
      <c r="C294" s="11" t="s">
        <v>370</v>
      </c>
      <c r="D294" s="145">
        <v>0</v>
      </c>
      <c r="E294" s="145">
        <v>0</v>
      </c>
      <c r="F294" s="145">
        <v>0</v>
      </c>
      <c r="G294" s="145">
        <v>0</v>
      </c>
      <c r="H294" s="4"/>
      <c r="I294" s="4"/>
      <c r="J294" s="4"/>
      <c r="K294" s="4"/>
    </row>
    <row r="295" spans="1:11" ht="14.1" customHeight="1">
      <c r="A295" s="4"/>
      <c r="B295" s="4"/>
      <c r="C295" s="11" t="s">
        <v>369</v>
      </c>
      <c r="D295" s="145">
        <v>0</v>
      </c>
      <c r="E295" s="145">
        <v>0</v>
      </c>
      <c r="F295" s="145">
        <v>0</v>
      </c>
      <c r="G295" s="145">
        <v>0</v>
      </c>
      <c r="H295" s="4"/>
      <c r="I295" s="4"/>
      <c r="J295" s="4"/>
      <c r="K295" s="4"/>
    </row>
    <row r="296" spans="1:11" ht="14.1" customHeight="1">
      <c r="A296" s="4"/>
      <c r="B296" s="4"/>
      <c r="C296" s="11" t="s">
        <v>368</v>
      </c>
      <c r="D296" s="145">
        <v>0</v>
      </c>
      <c r="E296" s="145">
        <v>0</v>
      </c>
      <c r="F296" s="145">
        <v>0</v>
      </c>
      <c r="G296" s="145">
        <v>0</v>
      </c>
      <c r="H296" s="4"/>
      <c r="I296" s="4"/>
      <c r="J296" s="4"/>
      <c r="K296" s="4"/>
    </row>
    <row r="297" spans="1:11" ht="14.1" customHeight="1">
      <c r="A297" s="4"/>
      <c r="B297" s="4"/>
      <c r="C297" s="11" t="s">
        <v>367</v>
      </c>
      <c r="D297" s="145">
        <v>0</v>
      </c>
      <c r="E297" s="145">
        <v>0</v>
      </c>
      <c r="F297" s="145">
        <v>0</v>
      </c>
      <c r="G297" s="145">
        <v>0</v>
      </c>
      <c r="H297" s="4"/>
      <c r="I297" s="4"/>
      <c r="J297" s="4"/>
      <c r="K297" s="4"/>
    </row>
    <row r="298" spans="1:11" ht="14.1" customHeight="1">
      <c r="A298" s="4"/>
      <c r="B298" s="4"/>
      <c r="C298" s="11" t="s">
        <v>366</v>
      </c>
      <c r="D298" s="145">
        <v>0</v>
      </c>
      <c r="E298" s="145">
        <v>0</v>
      </c>
      <c r="F298" s="145">
        <v>0</v>
      </c>
      <c r="G298" s="145">
        <v>0</v>
      </c>
      <c r="H298" s="4"/>
      <c r="I298" s="4"/>
      <c r="J298" s="4"/>
      <c r="K298" s="4"/>
    </row>
    <row r="299" spans="1:11" ht="14.1" customHeight="1">
      <c r="A299" s="4"/>
      <c r="B299" s="4"/>
      <c r="C299" s="11" t="s">
        <v>365</v>
      </c>
      <c r="D299" s="145">
        <v>0</v>
      </c>
      <c r="E299" s="145">
        <v>0</v>
      </c>
      <c r="F299" s="145">
        <v>0</v>
      </c>
      <c r="G299" s="145">
        <v>0</v>
      </c>
      <c r="H299" s="4"/>
      <c r="I299" s="4"/>
      <c r="J299" s="4"/>
      <c r="K299" s="4"/>
    </row>
    <row r="300" spans="1:11" ht="14.1" customHeight="1">
      <c r="A300" s="4"/>
      <c r="B300" s="4"/>
      <c r="C300" s="11" t="s">
        <v>364</v>
      </c>
      <c r="D300" s="145">
        <v>0</v>
      </c>
      <c r="E300" s="145">
        <v>0</v>
      </c>
      <c r="F300" s="145">
        <v>0</v>
      </c>
      <c r="G300" s="145">
        <v>0</v>
      </c>
      <c r="H300" s="4"/>
      <c r="I300" s="4"/>
      <c r="J300" s="4"/>
      <c r="K300" s="4"/>
    </row>
    <row r="301" spans="1:11" ht="14.1" customHeight="1">
      <c r="A301" s="4"/>
      <c r="B301" s="4"/>
      <c r="C301" s="10" t="s">
        <v>147</v>
      </c>
      <c r="D301" s="145">
        <v>0</v>
      </c>
      <c r="E301" s="145">
        <v>960000</v>
      </c>
      <c r="F301" s="145">
        <v>960000</v>
      </c>
      <c r="G301" s="145">
        <v>960000</v>
      </c>
      <c r="H301" s="4"/>
      <c r="I301" s="4"/>
      <c r="J301" s="4"/>
      <c r="K301" s="4"/>
    </row>
    <row r="302" spans="1:11" ht="14.1" customHeight="1">
      <c r="A302" s="4"/>
      <c r="B302" s="4"/>
      <c r="C302" s="154" t="s">
        <v>2493</v>
      </c>
      <c r="D302" s="1222" t="s">
        <v>189</v>
      </c>
      <c r="E302" s="1223"/>
      <c r="F302" s="1223"/>
      <c r="G302" s="1223"/>
      <c r="H302" s="4"/>
      <c r="I302" s="4"/>
      <c r="J302" s="4"/>
      <c r="K302" s="4"/>
    </row>
    <row r="303" spans="1:11" ht="14.1" customHeight="1">
      <c r="A303" s="4"/>
      <c r="B303" s="4"/>
      <c r="C303" s="14" t="s">
        <v>393</v>
      </c>
      <c r="D303" s="1232" t="s">
        <v>2494</v>
      </c>
      <c r="E303" s="1233"/>
      <c r="F303" s="1233"/>
      <c r="G303" s="1233"/>
      <c r="H303" s="4"/>
      <c r="I303" s="4"/>
      <c r="J303" s="4"/>
      <c r="K303" s="4"/>
    </row>
    <row r="304" spans="1:11" ht="14.1" customHeight="1">
      <c r="A304" s="4"/>
      <c r="B304" s="4"/>
      <c r="C304" s="150" t="s">
        <v>392</v>
      </c>
      <c r="D304" s="1234" t="s">
        <v>2495</v>
      </c>
      <c r="E304" s="1235"/>
      <c r="F304" s="1235"/>
      <c r="G304" s="1235"/>
      <c r="H304" s="4"/>
      <c r="I304" s="4"/>
      <c r="J304" s="4"/>
      <c r="K304" s="4"/>
    </row>
    <row r="305" spans="1:11" ht="14.1" customHeight="1">
      <c r="A305" s="4"/>
      <c r="B305" s="4"/>
      <c r="C305" s="150" t="s">
        <v>15</v>
      </c>
      <c r="D305" s="1234" t="s">
        <v>46</v>
      </c>
      <c r="E305" s="1235"/>
      <c r="F305" s="1235"/>
      <c r="G305" s="1235"/>
      <c r="H305" s="4"/>
      <c r="I305" s="4"/>
      <c r="J305" s="4"/>
      <c r="K305" s="4"/>
    </row>
    <row r="306" spans="1:11" ht="15" customHeight="1">
      <c r="A306" s="4"/>
      <c r="B306" s="4"/>
      <c r="C306" s="13"/>
      <c r="D306" s="143">
        <v>2021</v>
      </c>
      <c r="E306" s="143">
        <v>2022</v>
      </c>
      <c r="F306" s="143">
        <v>2023</v>
      </c>
      <c r="G306" s="143">
        <v>2024</v>
      </c>
      <c r="H306" s="4"/>
      <c r="I306" s="4"/>
      <c r="J306" s="4"/>
      <c r="K306" s="4"/>
    </row>
    <row r="307" spans="1:11" ht="15" customHeight="1">
      <c r="A307" s="4"/>
      <c r="B307" s="4"/>
      <c r="C307" s="12"/>
      <c r="D307" s="144" t="s">
        <v>7</v>
      </c>
      <c r="E307" s="144" t="s">
        <v>8</v>
      </c>
      <c r="F307" s="144" t="s">
        <v>8</v>
      </c>
      <c r="G307" s="144" t="s">
        <v>8</v>
      </c>
      <c r="H307" s="4"/>
      <c r="I307" s="4"/>
      <c r="J307" s="4"/>
      <c r="K307" s="4"/>
    </row>
    <row r="308" spans="1:11" ht="14.1" customHeight="1">
      <c r="A308" s="4"/>
      <c r="B308" s="4"/>
      <c r="C308" s="7" t="s">
        <v>16</v>
      </c>
      <c r="D308" s="142" t="s">
        <v>385</v>
      </c>
      <c r="E308" s="142" t="s">
        <v>398</v>
      </c>
      <c r="F308" s="142" t="s">
        <v>396</v>
      </c>
      <c r="G308" s="142" t="s">
        <v>395</v>
      </c>
      <c r="H308" s="4"/>
      <c r="I308" s="4"/>
      <c r="J308" s="4"/>
      <c r="K308" s="4"/>
    </row>
    <row r="309" spans="1:11" ht="14.1" customHeight="1">
      <c r="A309" s="4"/>
      <c r="B309" s="4"/>
      <c r="C309" s="7" t="s">
        <v>506</v>
      </c>
      <c r="D309" s="142" t="s">
        <v>385</v>
      </c>
      <c r="E309" s="142" t="s">
        <v>1001</v>
      </c>
      <c r="F309" s="142" t="s">
        <v>1040</v>
      </c>
      <c r="G309" s="142" t="s">
        <v>1039</v>
      </c>
      <c r="H309" s="4"/>
      <c r="I309" s="4"/>
      <c r="J309" s="4"/>
      <c r="K309" s="4"/>
    </row>
    <row r="310" spans="1:11" ht="14.1" customHeight="1">
      <c r="A310" s="4"/>
      <c r="B310" s="4"/>
      <c r="C310" s="7" t="s">
        <v>504</v>
      </c>
      <c r="D310" s="142" t="s">
        <v>385</v>
      </c>
      <c r="E310" s="142" t="s">
        <v>737</v>
      </c>
      <c r="F310" s="142" t="s">
        <v>737</v>
      </c>
      <c r="G310" s="142" t="s">
        <v>737</v>
      </c>
      <c r="H310" s="4"/>
      <c r="I310" s="4"/>
      <c r="J310" s="4"/>
      <c r="K310" s="4"/>
    </row>
    <row r="311" spans="1:11" ht="14.1" customHeight="1">
      <c r="A311" s="4"/>
      <c r="B311" s="4"/>
      <c r="C311" s="7" t="s">
        <v>388</v>
      </c>
      <c r="D311" s="142" t="s">
        <v>361</v>
      </c>
      <c r="E311" s="142" t="s">
        <v>361</v>
      </c>
      <c r="F311" s="142" t="s">
        <v>1038</v>
      </c>
      <c r="G311" s="142" t="s">
        <v>394</v>
      </c>
      <c r="H311" s="4"/>
      <c r="I311" s="4"/>
      <c r="J311" s="4"/>
      <c r="K311" s="4"/>
    </row>
    <row r="312" spans="1:11" ht="14.1" customHeight="1">
      <c r="A312" s="4"/>
      <c r="B312" s="4"/>
      <c r="C312" s="7" t="s">
        <v>387</v>
      </c>
      <c r="D312" s="142" t="s">
        <v>361</v>
      </c>
      <c r="E312" s="142" t="s">
        <v>361</v>
      </c>
      <c r="F312" s="142" t="s">
        <v>1038</v>
      </c>
      <c r="G312" s="142" t="s">
        <v>394</v>
      </c>
      <c r="H312" s="4"/>
      <c r="I312" s="4"/>
      <c r="J312" s="4"/>
      <c r="K312" s="4"/>
    </row>
    <row r="313" spans="1:11" ht="14.1" customHeight="1">
      <c r="A313" s="4"/>
      <c r="B313" s="4"/>
      <c r="C313" s="7" t="s">
        <v>22</v>
      </c>
      <c r="D313" s="142" t="s">
        <v>361</v>
      </c>
      <c r="E313" s="142" t="s">
        <v>361</v>
      </c>
      <c r="F313" s="142" t="s">
        <v>385</v>
      </c>
      <c r="G313" s="142" t="s">
        <v>385</v>
      </c>
      <c r="H313" s="4"/>
      <c r="I313" s="4"/>
      <c r="J313" s="4"/>
      <c r="K313" s="4"/>
    </row>
    <row r="314" spans="1:11" ht="14.1" customHeight="1">
      <c r="A314" s="4"/>
      <c r="B314" s="4"/>
      <c r="C314" s="1236" t="s">
        <v>384</v>
      </c>
      <c r="D314" s="1237"/>
      <c r="E314" s="1237"/>
      <c r="F314" s="1237"/>
      <c r="G314" s="1237"/>
      <c r="H314" s="4"/>
      <c r="I314" s="4"/>
      <c r="J314" s="4"/>
      <c r="K314" s="4"/>
    </row>
    <row r="315" spans="1:11" ht="14.1" customHeight="1">
      <c r="A315" s="4"/>
      <c r="B315" s="4"/>
      <c r="C315" s="13"/>
      <c r="D315" s="143">
        <v>2021</v>
      </c>
      <c r="E315" s="143">
        <v>2022</v>
      </c>
      <c r="F315" s="143">
        <v>2023</v>
      </c>
      <c r="G315" s="143">
        <v>2024</v>
      </c>
      <c r="H315" s="4"/>
      <c r="I315" s="4"/>
      <c r="J315" s="4"/>
      <c r="K315" s="4"/>
    </row>
    <row r="316" spans="1:11" ht="14.1" customHeight="1">
      <c r="A316" s="4"/>
      <c r="B316" s="4"/>
      <c r="C316" s="12"/>
      <c r="D316" s="144" t="s">
        <v>7</v>
      </c>
      <c r="E316" s="144" t="s">
        <v>8</v>
      </c>
      <c r="F316" s="144" t="s">
        <v>8</v>
      </c>
      <c r="G316" s="144" t="s">
        <v>8</v>
      </c>
      <c r="H316" s="4"/>
      <c r="I316" s="4"/>
      <c r="J316" s="4"/>
      <c r="K316" s="4"/>
    </row>
    <row r="317" spans="1:11" ht="14.1" customHeight="1">
      <c r="A317" s="4"/>
      <c r="B317" s="4"/>
      <c r="C317" s="11" t="s">
        <v>381</v>
      </c>
      <c r="D317" s="145">
        <v>0</v>
      </c>
      <c r="E317" s="145">
        <v>0</v>
      </c>
      <c r="F317" s="145">
        <v>0</v>
      </c>
      <c r="G317" s="145">
        <v>0</v>
      </c>
      <c r="H317" s="4"/>
      <c r="I317" s="4"/>
      <c r="J317" s="4"/>
      <c r="K317" s="4"/>
    </row>
    <row r="318" spans="1:11" ht="14.1" customHeight="1">
      <c r="A318" s="4"/>
      <c r="B318" s="4"/>
      <c r="C318" s="11" t="s">
        <v>370</v>
      </c>
      <c r="D318" s="145">
        <v>0</v>
      </c>
      <c r="E318" s="145">
        <v>0</v>
      </c>
      <c r="F318" s="145">
        <v>0</v>
      </c>
      <c r="G318" s="145">
        <v>0</v>
      </c>
      <c r="H318" s="4"/>
      <c r="I318" s="4"/>
      <c r="J318" s="4"/>
      <c r="K318" s="4"/>
    </row>
    <row r="319" spans="1:11" ht="14.1" customHeight="1">
      <c r="A319" s="4"/>
      <c r="B319" s="4"/>
      <c r="C319" s="11" t="s">
        <v>374</v>
      </c>
      <c r="D319" s="145">
        <v>0</v>
      </c>
      <c r="E319" s="145">
        <v>0</v>
      </c>
      <c r="F319" s="145">
        <v>0</v>
      </c>
      <c r="G319" s="145">
        <v>0</v>
      </c>
      <c r="H319" s="4"/>
      <c r="I319" s="4"/>
      <c r="J319" s="4"/>
      <c r="K319" s="4"/>
    </row>
    <row r="320" spans="1:11" ht="14.1" customHeight="1">
      <c r="A320" s="4"/>
      <c r="B320" s="4"/>
      <c r="C320" s="11" t="s">
        <v>380</v>
      </c>
      <c r="D320" s="145">
        <v>0</v>
      </c>
      <c r="E320" s="145">
        <v>0</v>
      </c>
      <c r="F320" s="145">
        <v>0</v>
      </c>
      <c r="G320" s="145">
        <v>0</v>
      </c>
      <c r="H320" s="4"/>
      <c r="I320" s="4"/>
      <c r="J320" s="4"/>
      <c r="K320" s="4"/>
    </row>
    <row r="321" spans="1:11" ht="14.1" customHeight="1">
      <c r="A321" s="4"/>
      <c r="B321" s="4"/>
      <c r="C321" s="11" t="s">
        <v>370</v>
      </c>
      <c r="D321" s="145">
        <v>0</v>
      </c>
      <c r="E321" s="145">
        <v>0</v>
      </c>
      <c r="F321" s="145">
        <v>0</v>
      </c>
      <c r="G321" s="145">
        <v>0</v>
      </c>
      <c r="H321" s="4"/>
      <c r="I321" s="4"/>
      <c r="J321" s="4"/>
      <c r="K321" s="4"/>
    </row>
    <row r="322" spans="1:11" ht="14.1" customHeight="1">
      <c r="A322" s="4"/>
      <c r="B322" s="4"/>
      <c r="C322" s="11" t="s">
        <v>374</v>
      </c>
      <c r="D322" s="145">
        <v>0</v>
      </c>
      <c r="E322" s="145">
        <v>0</v>
      </c>
      <c r="F322" s="145">
        <v>0</v>
      </c>
      <c r="G322" s="145">
        <v>0</v>
      </c>
      <c r="H322" s="4"/>
      <c r="I322" s="4"/>
      <c r="J322" s="4"/>
      <c r="K322" s="4"/>
    </row>
    <row r="323" spans="1:11" ht="14.1" customHeight="1">
      <c r="A323" s="4"/>
      <c r="B323" s="4"/>
      <c r="C323" s="11" t="s">
        <v>379</v>
      </c>
      <c r="D323" s="145">
        <v>0</v>
      </c>
      <c r="E323" s="145">
        <v>0</v>
      </c>
      <c r="F323" s="145">
        <v>0</v>
      </c>
      <c r="G323" s="145">
        <v>0</v>
      </c>
      <c r="H323" s="4"/>
      <c r="I323" s="4"/>
      <c r="J323" s="4"/>
      <c r="K323" s="4"/>
    </row>
    <row r="324" spans="1:11" ht="14.1" customHeight="1">
      <c r="A324" s="4"/>
      <c r="B324" s="4"/>
      <c r="C324" s="11" t="s">
        <v>370</v>
      </c>
      <c r="D324" s="145">
        <v>0</v>
      </c>
      <c r="E324" s="145">
        <v>0</v>
      </c>
      <c r="F324" s="145">
        <v>0</v>
      </c>
      <c r="G324" s="145">
        <v>0</v>
      </c>
      <c r="H324" s="4"/>
      <c r="I324" s="4"/>
      <c r="J324" s="4"/>
      <c r="K324" s="4"/>
    </row>
    <row r="325" spans="1:11" ht="14.1" customHeight="1">
      <c r="A325" s="4"/>
      <c r="B325" s="4"/>
      <c r="C325" s="11" t="s">
        <v>374</v>
      </c>
      <c r="D325" s="145">
        <v>0</v>
      </c>
      <c r="E325" s="145">
        <v>0</v>
      </c>
      <c r="F325" s="145">
        <v>0</v>
      </c>
      <c r="G325" s="145">
        <v>0</v>
      </c>
      <c r="H325" s="4"/>
      <c r="I325" s="4"/>
      <c r="J325" s="4"/>
      <c r="K325" s="4"/>
    </row>
    <row r="326" spans="1:11" ht="14.1" customHeight="1">
      <c r="A326" s="4"/>
      <c r="B326" s="4"/>
      <c r="C326" s="11" t="s">
        <v>378</v>
      </c>
      <c r="D326" s="145">
        <v>0</v>
      </c>
      <c r="E326" s="145">
        <v>0</v>
      </c>
      <c r="F326" s="145">
        <v>0</v>
      </c>
      <c r="G326" s="145">
        <v>0</v>
      </c>
      <c r="H326" s="4"/>
      <c r="I326" s="4"/>
      <c r="J326" s="4"/>
      <c r="K326" s="4"/>
    </row>
    <row r="327" spans="1:11" ht="14.1" customHeight="1">
      <c r="A327" s="4"/>
      <c r="B327" s="4"/>
      <c r="C327" s="11" t="s">
        <v>370</v>
      </c>
      <c r="D327" s="145">
        <v>0</v>
      </c>
      <c r="E327" s="145">
        <v>0</v>
      </c>
      <c r="F327" s="145">
        <v>0</v>
      </c>
      <c r="G327" s="145">
        <v>0</v>
      </c>
      <c r="H327" s="4"/>
      <c r="I327" s="4"/>
      <c r="J327" s="4"/>
      <c r="K327" s="4"/>
    </row>
    <row r="328" spans="1:11" ht="14.1" customHeight="1">
      <c r="A328" s="4"/>
      <c r="B328" s="4"/>
      <c r="C328" s="11" t="s">
        <v>374</v>
      </c>
      <c r="D328" s="145">
        <v>0</v>
      </c>
      <c r="E328" s="145">
        <v>0</v>
      </c>
      <c r="F328" s="145">
        <v>0</v>
      </c>
      <c r="G328" s="145">
        <v>0</v>
      </c>
      <c r="H328" s="4"/>
      <c r="I328" s="4"/>
      <c r="J328" s="4"/>
      <c r="K328" s="4"/>
    </row>
    <row r="329" spans="1:11" ht="14.1" customHeight="1">
      <c r="A329" s="4"/>
      <c r="B329" s="4"/>
      <c r="C329" s="11" t="s">
        <v>383</v>
      </c>
      <c r="D329" s="145">
        <v>0</v>
      </c>
      <c r="E329" s="145">
        <v>0</v>
      </c>
      <c r="F329" s="145">
        <v>0</v>
      </c>
      <c r="G329" s="145">
        <v>0</v>
      </c>
      <c r="H329" s="4"/>
      <c r="I329" s="4"/>
      <c r="J329" s="4"/>
      <c r="K329" s="4"/>
    </row>
    <row r="330" spans="1:11" ht="14.1" customHeight="1">
      <c r="A330" s="4"/>
      <c r="B330" s="4"/>
      <c r="C330" s="11" t="s">
        <v>370</v>
      </c>
      <c r="D330" s="145">
        <v>0</v>
      </c>
      <c r="E330" s="145">
        <v>0</v>
      </c>
      <c r="F330" s="145">
        <v>0</v>
      </c>
      <c r="G330" s="145">
        <v>0</v>
      </c>
      <c r="H330" s="4"/>
      <c r="I330" s="4"/>
      <c r="J330" s="4"/>
      <c r="K330" s="4"/>
    </row>
    <row r="331" spans="1:11" ht="14.1" customHeight="1">
      <c r="A331" s="4"/>
      <c r="B331" s="4"/>
      <c r="C331" s="11" t="s">
        <v>374</v>
      </c>
      <c r="D331" s="145">
        <v>0</v>
      </c>
      <c r="E331" s="145">
        <v>0</v>
      </c>
      <c r="F331" s="145">
        <v>0</v>
      </c>
      <c r="G331" s="145">
        <v>0</v>
      </c>
      <c r="H331" s="4"/>
      <c r="I331" s="4"/>
      <c r="J331" s="4"/>
      <c r="K331" s="4"/>
    </row>
    <row r="332" spans="1:11" ht="14.1" customHeight="1">
      <c r="A332" s="4"/>
      <c r="B332" s="4"/>
      <c r="C332" s="11" t="s">
        <v>376</v>
      </c>
      <c r="D332" s="145">
        <v>0</v>
      </c>
      <c r="E332" s="145">
        <v>0</v>
      </c>
      <c r="F332" s="145">
        <v>0</v>
      </c>
      <c r="G332" s="145">
        <v>0</v>
      </c>
      <c r="H332" s="4"/>
      <c r="I332" s="4"/>
      <c r="J332" s="4"/>
      <c r="K332" s="4"/>
    </row>
    <row r="333" spans="1:11" ht="14.1" customHeight="1">
      <c r="A333" s="4"/>
      <c r="B333" s="4"/>
      <c r="C333" s="11" t="s">
        <v>370</v>
      </c>
      <c r="D333" s="145">
        <v>0</v>
      </c>
      <c r="E333" s="145">
        <v>0</v>
      </c>
      <c r="F333" s="145">
        <v>0</v>
      </c>
      <c r="G333" s="145">
        <v>0</v>
      </c>
      <c r="H333" s="4"/>
      <c r="I333" s="4"/>
      <c r="J333" s="4"/>
      <c r="K333" s="4"/>
    </row>
    <row r="334" spans="1:11" ht="14.1" customHeight="1">
      <c r="A334" s="4"/>
      <c r="B334" s="4"/>
      <c r="C334" s="11" t="s">
        <v>374</v>
      </c>
      <c r="D334" s="145">
        <v>0</v>
      </c>
      <c r="E334" s="145">
        <v>0</v>
      </c>
      <c r="F334" s="145">
        <v>0</v>
      </c>
      <c r="G334" s="145">
        <v>0</v>
      </c>
      <c r="H334" s="4"/>
      <c r="I334" s="4"/>
      <c r="J334" s="4"/>
      <c r="K334" s="4"/>
    </row>
    <row r="335" spans="1:11" ht="14.1" customHeight="1">
      <c r="A335" s="4"/>
      <c r="B335" s="4"/>
      <c r="C335" s="11" t="s">
        <v>375</v>
      </c>
      <c r="D335" s="145">
        <v>0</v>
      </c>
      <c r="E335" s="145">
        <v>0</v>
      </c>
      <c r="F335" s="145">
        <v>0</v>
      </c>
      <c r="G335" s="145">
        <v>0</v>
      </c>
      <c r="H335" s="4"/>
      <c r="I335" s="4"/>
      <c r="J335" s="4"/>
      <c r="K335" s="4"/>
    </row>
    <row r="336" spans="1:11" ht="14.1" customHeight="1">
      <c r="A336" s="4"/>
      <c r="B336" s="4"/>
      <c r="C336" s="11" t="s">
        <v>370</v>
      </c>
      <c r="D336" s="145">
        <v>0</v>
      </c>
      <c r="E336" s="145">
        <v>0</v>
      </c>
      <c r="F336" s="145">
        <v>0</v>
      </c>
      <c r="G336" s="145">
        <v>0</v>
      </c>
      <c r="H336" s="4"/>
      <c r="I336" s="4"/>
      <c r="J336" s="4"/>
      <c r="K336" s="4"/>
    </row>
    <row r="337" spans="1:11" ht="14.1" customHeight="1">
      <c r="A337" s="4"/>
      <c r="B337" s="4"/>
      <c r="C337" s="11" t="s">
        <v>374</v>
      </c>
      <c r="D337" s="145">
        <v>0</v>
      </c>
      <c r="E337" s="145">
        <v>0</v>
      </c>
      <c r="F337" s="145">
        <v>0</v>
      </c>
      <c r="G337" s="145">
        <v>0</v>
      </c>
      <c r="H337" s="4"/>
      <c r="I337" s="4"/>
      <c r="J337" s="4"/>
      <c r="K337" s="4"/>
    </row>
    <row r="338" spans="1:11" ht="14.1" customHeight="1">
      <c r="A338" s="4"/>
      <c r="B338" s="4"/>
      <c r="C338" s="11" t="s">
        <v>373</v>
      </c>
      <c r="D338" s="145">
        <v>0</v>
      </c>
      <c r="E338" s="145">
        <v>0</v>
      </c>
      <c r="F338" s="145">
        <v>0</v>
      </c>
      <c r="G338" s="145">
        <v>0</v>
      </c>
      <c r="H338" s="4"/>
      <c r="I338" s="4"/>
      <c r="J338" s="4"/>
      <c r="K338" s="4"/>
    </row>
    <row r="339" spans="1:11" ht="14.1" customHeight="1">
      <c r="A339" s="4"/>
      <c r="B339" s="4"/>
      <c r="C339" s="11" t="s">
        <v>370</v>
      </c>
      <c r="D339" s="145">
        <v>0</v>
      </c>
      <c r="E339" s="145">
        <v>0</v>
      </c>
      <c r="F339" s="145">
        <v>0</v>
      </c>
      <c r="G339" s="145">
        <v>0</v>
      </c>
      <c r="H339" s="4"/>
      <c r="I339" s="4"/>
      <c r="J339" s="4"/>
      <c r="K339" s="4"/>
    </row>
    <row r="340" spans="1:11" ht="14.1" customHeight="1">
      <c r="A340" s="4"/>
      <c r="B340" s="4"/>
      <c r="C340" s="11" t="s">
        <v>369</v>
      </c>
      <c r="D340" s="145">
        <v>0</v>
      </c>
      <c r="E340" s="145">
        <v>0</v>
      </c>
      <c r="F340" s="145">
        <v>0</v>
      </c>
      <c r="G340" s="145">
        <v>0</v>
      </c>
      <c r="H340" s="4"/>
      <c r="I340" s="4"/>
      <c r="J340" s="4"/>
      <c r="K340" s="4"/>
    </row>
    <row r="341" spans="1:11" ht="14.1" customHeight="1">
      <c r="A341" s="4"/>
      <c r="B341" s="4"/>
      <c r="C341" s="11" t="s">
        <v>368</v>
      </c>
      <c r="D341" s="145">
        <v>0</v>
      </c>
      <c r="E341" s="145">
        <v>0</v>
      </c>
      <c r="F341" s="145">
        <v>0</v>
      </c>
      <c r="G341" s="145">
        <v>0</v>
      </c>
      <c r="H341" s="4"/>
      <c r="I341" s="4"/>
      <c r="J341" s="4"/>
      <c r="K341" s="4"/>
    </row>
    <row r="342" spans="1:11" ht="14.1" customHeight="1">
      <c r="A342" s="4"/>
      <c r="B342" s="4"/>
      <c r="C342" s="11" t="s">
        <v>367</v>
      </c>
      <c r="D342" s="145">
        <v>0</v>
      </c>
      <c r="E342" s="145">
        <v>0</v>
      </c>
      <c r="F342" s="145">
        <v>0</v>
      </c>
      <c r="G342" s="145">
        <v>0</v>
      </c>
      <c r="H342" s="4"/>
      <c r="I342" s="4"/>
      <c r="J342" s="4"/>
      <c r="K342" s="4"/>
    </row>
    <row r="343" spans="1:11" ht="14.1" customHeight="1">
      <c r="A343" s="4"/>
      <c r="B343" s="4"/>
      <c r="C343" s="11" t="s">
        <v>366</v>
      </c>
      <c r="D343" s="145">
        <v>0</v>
      </c>
      <c r="E343" s="145">
        <v>0</v>
      </c>
      <c r="F343" s="145">
        <v>0</v>
      </c>
      <c r="G343" s="145">
        <v>0</v>
      </c>
      <c r="H343" s="4"/>
      <c r="I343" s="4"/>
      <c r="J343" s="4"/>
      <c r="K343" s="4"/>
    </row>
    <row r="344" spans="1:11" ht="14.1" customHeight="1">
      <c r="A344" s="4"/>
      <c r="B344" s="4"/>
      <c r="C344" s="11" t="s">
        <v>372</v>
      </c>
      <c r="D344" s="145">
        <v>0</v>
      </c>
      <c r="E344" s="145">
        <v>15000000</v>
      </c>
      <c r="F344" s="145">
        <v>9000000</v>
      </c>
      <c r="G344" s="145">
        <v>6000000</v>
      </c>
      <c r="H344" s="4"/>
      <c r="I344" s="4"/>
      <c r="J344" s="4"/>
      <c r="K344" s="4"/>
    </row>
    <row r="345" spans="1:11" ht="14.1" customHeight="1">
      <c r="A345" s="4"/>
      <c r="B345" s="4"/>
      <c r="C345" s="11" t="s">
        <v>370</v>
      </c>
      <c r="D345" s="145">
        <v>0</v>
      </c>
      <c r="E345" s="145">
        <v>15000000</v>
      </c>
      <c r="F345" s="145">
        <v>9000000</v>
      </c>
      <c r="G345" s="145">
        <v>6000000</v>
      </c>
      <c r="H345" s="4"/>
      <c r="I345" s="4"/>
      <c r="J345" s="4"/>
      <c r="K345" s="4"/>
    </row>
    <row r="346" spans="1:11" ht="14.1" customHeight="1">
      <c r="A346" s="4"/>
      <c r="B346" s="4"/>
      <c r="C346" s="11" t="s">
        <v>369</v>
      </c>
      <c r="D346" s="145">
        <v>0</v>
      </c>
      <c r="E346" s="145">
        <v>0</v>
      </c>
      <c r="F346" s="145">
        <v>0</v>
      </c>
      <c r="G346" s="145">
        <v>0</v>
      </c>
      <c r="H346" s="4"/>
      <c r="I346" s="4"/>
      <c r="J346" s="4"/>
      <c r="K346" s="4"/>
    </row>
    <row r="347" spans="1:11" ht="14.1" customHeight="1">
      <c r="A347" s="4"/>
      <c r="B347" s="4"/>
      <c r="C347" s="11" t="s">
        <v>368</v>
      </c>
      <c r="D347" s="145">
        <v>0</v>
      </c>
      <c r="E347" s="145">
        <v>0</v>
      </c>
      <c r="F347" s="145">
        <v>0</v>
      </c>
      <c r="G347" s="145">
        <v>0</v>
      </c>
      <c r="H347" s="4"/>
      <c r="I347" s="4"/>
      <c r="J347" s="4"/>
      <c r="K347" s="4"/>
    </row>
    <row r="348" spans="1:11" ht="14.1" customHeight="1">
      <c r="A348" s="4"/>
      <c r="B348" s="4"/>
      <c r="C348" s="11" t="s">
        <v>367</v>
      </c>
      <c r="D348" s="145">
        <v>0</v>
      </c>
      <c r="E348" s="145">
        <v>0</v>
      </c>
      <c r="F348" s="145">
        <v>0</v>
      </c>
      <c r="G348" s="145">
        <v>0</v>
      </c>
      <c r="H348" s="4"/>
      <c r="I348" s="4"/>
      <c r="J348" s="4"/>
      <c r="K348" s="4"/>
    </row>
    <row r="349" spans="1:11" ht="14.1" customHeight="1">
      <c r="A349" s="4"/>
      <c r="B349" s="4"/>
      <c r="C349" s="11" t="s">
        <v>366</v>
      </c>
      <c r="D349" s="145">
        <v>0</v>
      </c>
      <c r="E349" s="145">
        <v>0</v>
      </c>
      <c r="F349" s="145">
        <v>0</v>
      </c>
      <c r="G349" s="145">
        <v>0</v>
      </c>
      <c r="H349" s="4"/>
      <c r="I349" s="4"/>
      <c r="J349" s="4"/>
      <c r="K349" s="4"/>
    </row>
    <row r="350" spans="1:11" ht="14.1" customHeight="1">
      <c r="A350" s="4"/>
      <c r="B350" s="4"/>
      <c r="C350" s="11" t="s">
        <v>371</v>
      </c>
      <c r="D350" s="145">
        <v>0</v>
      </c>
      <c r="E350" s="145">
        <v>0</v>
      </c>
      <c r="F350" s="145">
        <v>0</v>
      </c>
      <c r="G350" s="145">
        <v>0</v>
      </c>
      <c r="H350" s="4"/>
      <c r="I350" s="4"/>
      <c r="J350" s="4"/>
      <c r="K350" s="4"/>
    </row>
    <row r="351" spans="1:11" ht="14.1" customHeight="1">
      <c r="A351" s="4"/>
      <c r="B351" s="4"/>
      <c r="C351" s="11" t="s">
        <v>370</v>
      </c>
      <c r="D351" s="145">
        <v>0</v>
      </c>
      <c r="E351" s="145">
        <v>0</v>
      </c>
      <c r="F351" s="145">
        <v>0</v>
      </c>
      <c r="G351" s="145">
        <v>0</v>
      </c>
      <c r="H351" s="4"/>
      <c r="I351" s="4"/>
      <c r="J351" s="4"/>
      <c r="K351" s="4"/>
    </row>
    <row r="352" spans="1:11" ht="14.1" customHeight="1">
      <c r="A352" s="4"/>
      <c r="B352" s="4"/>
      <c r="C352" s="11" t="s">
        <v>369</v>
      </c>
      <c r="D352" s="145">
        <v>0</v>
      </c>
      <c r="E352" s="145">
        <v>0</v>
      </c>
      <c r="F352" s="145">
        <v>0</v>
      </c>
      <c r="G352" s="145">
        <v>0</v>
      </c>
      <c r="H352" s="4"/>
      <c r="I352" s="4"/>
      <c r="J352" s="4"/>
      <c r="K352" s="4"/>
    </row>
    <row r="353" spans="1:11" ht="14.1" customHeight="1">
      <c r="A353" s="4"/>
      <c r="B353" s="4"/>
      <c r="C353" s="11" t="s">
        <v>368</v>
      </c>
      <c r="D353" s="145">
        <v>0</v>
      </c>
      <c r="E353" s="145">
        <v>0</v>
      </c>
      <c r="F353" s="145">
        <v>0</v>
      </c>
      <c r="G353" s="145">
        <v>0</v>
      </c>
      <c r="H353" s="4"/>
      <c r="I353" s="4"/>
      <c r="J353" s="4"/>
      <c r="K353" s="4"/>
    </row>
    <row r="354" spans="1:11" ht="14.1" customHeight="1">
      <c r="A354" s="4"/>
      <c r="B354" s="4"/>
      <c r="C354" s="11" t="s">
        <v>367</v>
      </c>
      <c r="D354" s="145">
        <v>0</v>
      </c>
      <c r="E354" s="145">
        <v>0</v>
      </c>
      <c r="F354" s="145">
        <v>0</v>
      </c>
      <c r="G354" s="145">
        <v>0</v>
      </c>
      <c r="H354" s="4"/>
      <c r="I354" s="4"/>
      <c r="J354" s="4"/>
      <c r="K354" s="4"/>
    </row>
    <row r="355" spans="1:11" ht="14.1" customHeight="1">
      <c r="A355" s="4"/>
      <c r="B355" s="4"/>
      <c r="C355" s="11" t="s">
        <v>366</v>
      </c>
      <c r="D355" s="145">
        <v>0</v>
      </c>
      <c r="E355" s="145">
        <v>0</v>
      </c>
      <c r="F355" s="145">
        <v>0</v>
      </c>
      <c r="G355" s="145">
        <v>0</v>
      </c>
      <c r="H355" s="4"/>
      <c r="I355" s="4"/>
      <c r="J355" s="4"/>
      <c r="K355" s="4"/>
    </row>
    <row r="356" spans="1:11" ht="14.1" customHeight="1">
      <c r="A356" s="4"/>
      <c r="B356" s="4"/>
      <c r="C356" s="11" t="s">
        <v>365</v>
      </c>
      <c r="D356" s="145">
        <v>0</v>
      </c>
      <c r="E356" s="145">
        <v>0</v>
      </c>
      <c r="F356" s="145">
        <v>0</v>
      </c>
      <c r="G356" s="145">
        <v>0</v>
      </c>
      <c r="H356" s="4"/>
      <c r="I356" s="4"/>
      <c r="J356" s="4"/>
      <c r="K356" s="4"/>
    </row>
    <row r="357" spans="1:11" ht="14.1" customHeight="1">
      <c r="A357" s="4"/>
      <c r="B357" s="4"/>
      <c r="C357" s="11" t="s">
        <v>364</v>
      </c>
      <c r="D357" s="145">
        <v>0</v>
      </c>
      <c r="E357" s="145">
        <v>0</v>
      </c>
      <c r="F357" s="145">
        <v>0</v>
      </c>
      <c r="G357" s="145">
        <v>0</v>
      </c>
      <c r="H357" s="4"/>
      <c r="I357" s="4"/>
      <c r="J357" s="4"/>
      <c r="K357" s="4"/>
    </row>
    <row r="358" spans="1:11" ht="14.1" customHeight="1">
      <c r="A358" s="4"/>
      <c r="B358" s="4"/>
      <c r="C358" s="10" t="s">
        <v>147</v>
      </c>
      <c r="D358" s="145">
        <v>0</v>
      </c>
      <c r="E358" s="145">
        <v>15000000</v>
      </c>
      <c r="F358" s="145">
        <v>9000000</v>
      </c>
      <c r="G358" s="145">
        <v>6000000</v>
      </c>
      <c r="H358" s="4"/>
      <c r="I358" s="4"/>
      <c r="J358" s="4"/>
      <c r="K358" s="4"/>
    </row>
    <row r="359" spans="1:11" ht="14.1" customHeight="1">
      <c r="A359" s="4"/>
      <c r="B359" s="4"/>
      <c r="C359" s="154" t="s">
        <v>2496</v>
      </c>
      <c r="D359" s="1222" t="s">
        <v>2497</v>
      </c>
      <c r="E359" s="1223"/>
      <c r="F359" s="1223"/>
      <c r="G359" s="1223"/>
      <c r="H359" s="4"/>
      <c r="I359" s="4"/>
      <c r="J359" s="4"/>
      <c r="K359" s="4"/>
    </row>
    <row r="360" spans="1:11" ht="14.1" customHeight="1">
      <c r="A360" s="4"/>
      <c r="B360" s="4"/>
      <c r="C360" s="14" t="s">
        <v>393</v>
      </c>
      <c r="D360" s="1232" t="s">
        <v>2498</v>
      </c>
      <c r="E360" s="1233"/>
      <c r="F360" s="1233"/>
      <c r="G360" s="1233"/>
      <c r="H360" s="4"/>
      <c r="I360" s="4"/>
      <c r="J360" s="4"/>
      <c r="K360" s="4"/>
    </row>
    <row r="361" spans="1:11" ht="14.1" customHeight="1">
      <c r="A361" s="4"/>
      <c r="B361" s="4"/>
      <c r="C361" s="150" t="s">
        <v>392</v>
      </c>
      <c r="D361" s="1234" t="s">
        <v>2499</v>
      </c>
      <c r="E361" s="1235"/>
      <c r="F361" s="1235"/>
      <c r="G361" s="1235"/>
      <c r="H361" s="4"/>
      <c r="I361" s="4"/>
      <c r="J361" s="4"/>
      <c r="K361" s="4"/>
    </row>
    <row r="362" spans="1:11" ht="14.1" customHeight="1">
      <c r="A362" s="4"/>
      <c r="B362" s="4"/>
      <c r="C362" s="150" t="s">
        <v>15</v>
      </c>
      <c r="D362" s="1234" t="s">
        <v>2500</v>
      </c>
      <c r="E362" s="1235"/>
      <c r="F362" s="1235"/>
      <c r="G362" s="1235"/>
      <c r="H362" s="4"/>
      <c r="I362" s="4"/>
      <c r="J362" s="4"/>
      <c r="K362" s="4"/>
    </row>
    <row r="363" spans="1:11" ht="15" customHeight="1">
      <c r="A363" s="4"/>
      <c r="B363" s="4"/>
      <c r="C363" s="13"/>
      <c r="D363" s="143">
        <v>2021</v>
      </c>
      <c r="E363" s="143">
        <v>2022</v>
      </c>
      <c r="F363" s="143">
        <v>2023</v>
      </c>
      <c r="G363" s="143">
        <v>2024</v>
      </c>
      <c r="H363" s="4"/>
      <c r="I363" s="4"/>
      <c r="J363" s="4"/>
      <c r="K363" s="4"/>
    </row>
    <row r="364" spans="1:11" ht="15" customHeight="1">
      <c r="A364" s="4"/>
      <c r="B364" s="4"/>
      <c r="C364" s="12"/>
      <c r="D364" s="144" t="s">
        <v>7</v>
      </c>
      <c r="E364" s="144" t="s">
        <v>8</v>
      </c>
      <c r="F364" s="144" t="s">
        <v>8</v>
      </c>
      <c r="G364" s="144" t="s">
        <v>8</v>
      </c>
      <c r="H364" s="4"/>
      <c r="I364" s="4"/>
      <c r="J364" s="4"/>
      <c r="K364" s="4"/>
    </row>
    <row r="365" spans="1:11" ht="14.1" customHeight="1">
      <c r="A365" s="4"/>
      <c r="B365" s="4"/>
      <c r="C365" s="7" t="s">
        <v>16</v>
      </c>
      <c r="D365" s="142" t="s">
        <v>385</v>
      </c>
      <c r="E365" s="142" t="s">
        <v>459</v>
      </c>
      <c r="F365" s="142" t="s">
        <v>385</v>
      </c>
      <c r="G365" s="142" t="s">
        <v>385</v>
      </c>
      <c r="H365" s="4"/>
      <c r="I365" s="4"/>
      <c r="J365" s="4"/>
      <c r="K365" s="4"/>
    </row>
    <row r="366" spans="1:11" ht="14.1" customHeight="1">
      <c r="A366" s="4"/>
      <c r="B366" s="4"/>
      <c r="C366" s="7" t="s">
        <v>506</v>
      </c>
      <c r="D366" s="142" t="s">
        <v>385</v>
      </c>
      <c r="E366" s="142" t="s">
        <v>2501</v>
      </c>
      <c r="F366" s="142" t="s">
        <v>385</v>
      </c>
      <c r="G366" s="142" t="s">
        <v>385</v>
      </c>
      <c r="H366" s="4"/>
      <c r="I366" s="4"/>
      <c r="J366" s="4"/>
      <c r="K366" s="4"/>
    </row>
    <row r="367" spans="1:11" ht="14.1" customHeight="1">
      <c r="A367" s="4"/>
      <c r="B367" s="4"/>
      <c r="C367" s="7" t="s">
        <v>504</v>
      </c>
      <c r="D367" s="142" t="s">
        <v>385</v>
      </c>
      <c r="E367" s="142" t="s">
        <v>518</v>
      </c>
      <c r="F367" s="142" t="s">
        <v>385</v>
      </c>
      <c r="G367" s="142" t="s">
        <v>385</v>
      </c>
      <c r="H367" s="4"/>
      <c r="I367" s="4"/>
      <c r="J367" s="4"/>
      <c r="K367" s="4"/>
    </row>
    <row r="368" spans="1:11" ht="14.1" customHeight="1">
      <c r="A368" s="4"/>
      <c r="B368" s="4"/>
      <c r="C368" s="7" t="s">
        <v>388</v>
      </c>
      <c r="D368" s="142" t="s">
        <v>361</v>
      </c>
      <c r="E368" s="142" t="s">
        <v>361</v>
      </c>
      <c r="F368" s="142" t="s">
        <v>430</v>
      </c>
      <c r="G368" s="142" t="s">
        <v>361</v>
      </c>
      <c r="H368" s="4"/>
      <c r="I368" s="4"/>
      <c r="J368" s="4"/>
      <c r="K368" s="4"/>
    </row>
    <row r="369" spans="1:11" ht="14.1" customHeight="1">
      <c r="A369" s="4"/>
      <c r="B369" s="4"/>
      <c r="C369" s="7" t="s">
        <v>387</v>
      </c>
      <c r="D369" s="142" t="s">
        <v>361</v>
      </c>
      <c r="E369" s="142" t="s">
        <v>361</v>
      </c>
      <c r="F369" s="142" t="s">
        <v>430</v>
      </c>
      <c r="G369" s="142" t="s">
        <v>361</v>
      </c>
      <c r="H369" s="4"/>
      <c r="I369" s="4"/>
      <c r="J369" s="4"/>
      <c r="K369" s="4"/>
    </row>
    <row r="370" spans="1:11" ht="14.1" customHeight="1">
      <c r="A370" s="4"/>
      <c r="B370" s="4"/>
      <c r="C370" s="7" t="s">
        <v>22</v>
      </c>
      <c r="D370" s="142" t="s">
        <v>361</v>
      </c>
      <c r="E370" s="142" t="s">
        <v>361</v>
      </c>
      <c r="F370" s="142" t="s">
        <v>430</v>
      </c>
      <c r="G370" s="142" t="s">
        <v>361</v>
      </c>
      <c r="H370" s="4"/>
      <c r="I370" s="4"/>
      <c r="J370" s="4"/>
      <c r="K370" s="4"/>
    </row>
    <row r="371" spans="1:11" ht="14.1" customHeight="1">
      <c r="A371" s="4"/>
      <c r="B371" s="4"/>
      <c r="C371" s="1236" t="s">
        <v>384</v>
      </c>
      <c r="D371" s="1237"/>
      <c r="E371" s="1237"/>
      <c r="F371" s="1237"/>
      <c r="G371" s="1237"/>
      <c r="H371" s="4"/>
      <c r="I371" s="4"/>
      <c r="J371" s="4"/>
      <c r="K371" s="4"/>
    </row>
    <row r="372" spans="1:11" ht="14.1" customHeight="1">
      <c r="A372" s="4"/>
      <c r="B372" s="4"/>
      <c r="C372" s="13"/>
      <c r="D372" s="143">
        <v>2021</v>
      </c>
      <c r="E372" s="143">
        <v>2022</v>
      </c>
      <c r="F372" s="143">
        <v>2023</v>
      </c>
      <c r="G372" s="143">
        <v>2024</v>
      </c>
      <c r="H372" s="4"/>
      <c r="I372" s="4"/>
      <c r="J372" s="4"/>
      <c r="K372" s="4"/>
    </row>
    <row r="373" spans="1:11" ht="14.1" customHeight="1">
      <c r="A373" s="4"/>
      <c r="B373" s="4"/>
      <c r="C373" s="12"/>
      <c r="D373" s="144" t="s">
        <v>7</v>
      </c>
      <c r="E373" s="144" t="s">
        <v>8</v>
      </c>
      <c r="F373" s="144" t="s">
        <v>8</v>
      </c>
      <c r="G373" s="144" t="s">
        <v>8</v>
      </c>
      <c r="H373" s="4"/>
      <c r="I373" s="4"/>
      <c r="J373" s="4"/>
      <c r="K373" s="4"/>
    </row>
    <row r="374" spans="1:11" ht="14.1" customHeight="1">
      <c r="A374" s="4"/>
      <c r="B374" s="4"/>
      <c r="C374" s="11" t="s">
        <v>381</v>
      </c>
      <c r="D374" s="145">
        <v>0</v>
      </c>
      <c r="E374" s="145">
        <v>0</v>
      </c>
      <c r="F374" s="145">
        <v>0</v>
      </c>
      <c r="G374" s="145">
        <v>0</v>
      </c>
      <c r="H374" s="4"/>
      <c r="I374" s="4"/>
      <c r="J374" s="4"/>
      <c r="K374" s="4"/>
    </row>
    <row r="375" spans="1:11" ht="14.1" customHeight="1">
      <c r="A375" s="4"/>
      <c r="B375" s="4"/>
      <c r="C375" s="11" t="s">
        <v>370</v>
      </c>
      <c r="D375" s="145">
        <v>0</v>
      </c>
      <c r="E375" s="145">
        <v>0</v>
      </c>
      <c r="F375" s="145">
        <v>0</v>
      </c>
      <c r="G375" s="145">
        <v>0</v>
      </c>
      <c r="H375" s="4"/>
      <c r="I375" s="4"/>
      <c r="J375" s="4"/>
      <c r="K375" s="4"/>
    </row>
    <row r="376" spans="1:11" ht="14.1" customHeight="1">
      <c r="A376" s="4"/>
      <c r="B376" s="4"/>
      <c r="C376" s="11" t="s">
        <v>374</v>
      </c>
      <c r="D376" s="145">
        <v>0</v>
      </c>
      <c r="E376" s="145">
        <v>0</v>
      </c>
      <c r="F376" s="145">
        <v>0</v>
      </c>
      <c r="G376" s="145">
        <v>0</v>
      </c>
      <c r="H376" s="4"/>
      <c r="I376" s="4"/>
      <c r="J376" s="4"/>
      <c r="K376" s="4"/>
    </row>
    <row r="377" spans="1:11" ht="14.1" customHeight="1">
      <c r="A377" s="4"/>
      <c r="B377" s="4"/>
      <c r="C377" s="11" t="s">
        <v>380</v>
      </c>
      <c r="D377" s="145">
        <v>0</v>
      </c>
      <c r="E377" s="145">
        <v>0</v>
      </c>
      <c r="F377" s="145">
        <v>0</v>
      </c>
      <c r="G377" s="145">
        <v>0</v>
      </c>
      <c r="H377" s="4"/>
      <c r="I377" s="4"/>
      <c r="J377" s="4"/>
      <c r="K377" s="4"/>
    </row>
    <row r="378" spans="1:11" ht="14.1" customHeight="1">
      <c r="A378" s="4"/>
      <c r="B378" s="4"/>
      <c r="C378" s="11" t="s">
        <v>370</v>
      </c>
      <c r="D378" s="145">
        <v>0</v>
      </c>
      <c r="E378" s="145">
        <v>0</v>
      </c>
      <c r="F378" s="145">
        <v>0</v>
      </c>
      <c r="G378" s="145">
        <v>0</v>
      </c>
      <c r="H378" s="4"/>
      <c r="I378" s="4"/>
      <c r="J378" s="4"/>
      <c r="K378" s="4"/>
    </row>
    <row r="379" spans="1:11" ht="14.1" customHeight="1">
      <c r="A379" s="4"/>
      <c r="B379" s="4"/>
      <c r="C379" s="11" t="s">
        <v>374</v>
      </c>
      <c r="D379" s="145">
        <v>0</v>
      </c>
      <c r="E379" s="145">
        <v>0</v>
      </c>
      <c r="F379" s="145">
        <v>0</v>
      </c>
      <c r="G379" s="145">
        <v>0</v>
      </c>
      <c r="H379" s="4"/>
      <c r="I379" s="4"/>
      <c r="J379" s="4"/>
      <c r="K379" s="4"/>
    </row>
    <row r="380" spans="1:11" ht="14.1" customHeight="1">
      <c r="A380" s="4"/>
      <c r="B380" s="4"/>
      <c r="C380" s="11" t="s">
        <v>379</v>
      </c>
      <c r="D380" s="145">
        <v>0</v>
      </c>
      <c r="E380" s="145">
        <v>0</v>
      </c>
      <c r="F380" s="145">
        <v>0</v>
      </c>
      <c r="G380" s="145">
        <v>0</v>
      </c>
      <c r="H380" s="4"/>
      <c r="I380" s="4"/>
      <c r="J380" s="4"/>
      <c r="K380" s="4"/>
    </row>
    <row r="381" spans="1:11" ht="14.1" customHeight="1">
      <c r="A381" s="4"/>
      <c r="B381" s="4"/>
      <c r="C381" s="11" t="s">
        <v>370</v>
      </c>
      <c r="D381" s="145">
        <v>0</v>
      </c>
      <c r="E381" s="145">
        <v>0</v>
      </c>
      <c r="F381" s="145">
        <v>0</v>
      </c>
      <c r="G381" s="145">
        <v>0</v>
      </c>
      <c r="H381" s="4"/>
      <c r="I381" s="4"/>
      <c r="J381" s="4"/>
      <c r="K381" s="4"/>
    </row>
    <row r="382" spans="1:11" ht="14.1" customHeight="1">
      <c r="A382" s="4"/>
      <c r="B382" s="4"/>
      <c r="C382" s="11" t="s">
        <v>374</v>
      </c>
      <c r="D382" s="145">
        <v>0</v>
      </c>
      <c r="E382" s="145">
        <v>0</v>
      </c>
      <c r="F382" s="145">
        <v>0</v>
      </c>
      <c r="G382" s="145">
        <v>0</v>
      </c>
      <c r="H382" s="4"/>
      <c r="I382" s="4"/>
      <c r="J382" s="4"/>
      <c r="K382" s="4"/>
    </row>
    <row r="383" spans="1:11" ht="14.1" customHeight="1">
      <c r="A383" s="4"/>
      <c r="B383" s="4"/>
      <c r="C383" s="11" t="s">
        <v>378</v>
      </c>
      <c r="D383" s="145">
        <v>0</v>
      </c>
      <c r="E383" s="145">
        <v>0</v>
      </c>
      <c r="F383" s="145">
        <v>0</v>
      </c>
      <c r="G383" s="145">
        <v>0</v>
      </c>
      <c r="H383" s="4"/>
      <c r="I383" s="4"/>
      <c r="J383" s="4"/>
      <c r="K383" s="4"/>
    </row>
    <row r="384" spans="1:11" ht="14.1" customHeight="1">
      <c r="A384" s="4"/>
      <c r="B384" s="4"/>
      <c r="C384" s="11" t="s">
        <v>370</v>
      </c>
      <c r="D384" s="145">
        <v>0</v>
      </c>
      <c r="E384" s="145">
        <v>0</v>
      </c>
      <c r="F384" s="145">
        <v>0</v>
      </c>
      <c r="G384" s="145">
        <v>0</v>
      </c>
      <c r="H384" s="4"/>
      <c r="I384" s="4"/>
      <c r="J384" s="4"/>
      <c r="K384" s="4"/>
    </row>
    <row r="385" spans="1:11" ht="14.1" customHeight="1">
      <c r="A385" s="4"/>
      <c r="B385" s="4"/>
      <c r="C385" s="11" t="s">
        <v>374</v>
      </c>
      <c r="D385" s="145">
        <v>0</v>
      </c>
      <c r="E385" s="145">
        <v>0</v>
      </c>
      <c r="F385" s="145">
        <v>0</v>
      </c>
      <c r="G385" s="145">
        <v>0</v>
      </c>
      <c r="H385" s="4"/>
      <c r="I385" s="4"/>
      <c r="J385" s="4"/>
      <c r="K385" s="4"/>
    </row>
    <row r="386" spans="1:11" ht="14.1" customHeight="1">
      <c r="A386" s="4"/>
      <c r="B386" s="4"/>
      <c r="C386" s="11" t="s">
        <v>383</v>
      </c>
      <c r="D386" s="145">
        <v>0</v>
      </c>
      <c r="E386" s="145">
        <v>0</v>
      </c>
      <c r="F386" s="145">
        <v>0</v>
      </c>
      <c r="G386" s="145">
        <v>0</v>
      </c>
      <c r="H386" s="4"/>
      <c r="I386" s="4"/>
      <c r="J386" s="4"/>
      <c r="K386" s="4"/>
    </row>
    <row r="387" spans="1:11" ht="14.1" customHeight="1">
      <c r="A387" s="4"/>
      <c r="B387" s="4"/>
      <c r="C387" s="11" t="s">
        <v>370</v>
      </c>
      <c r="D387" s="145">
        <v>0</v>
      </c>
      <c r="E387" s="145">
        <v>0</v>
      </c>
      <c r="F387" s="145">
        <v>0</v>
      </c>
      <c r="G387" s="145">
        <v>0</v>
      </c>
      <c r="H387" s="4"/>
      <c r="I387" s="4"/>
      <c r="J387" s="4"/>
      <c r="K387" s="4"/>
    </row>
    <row r="388" spans="1:11" ht="14.1" customHeight="1">
      <c r="A388" s="4"/>
      <c r="B388" s="4"/>
      <c r="C388" s="11" t="s">
        <v>374</v>
      </c>
      <c r="D388" s="145">
        <v>0</v>
      </c>
      <c r="E388" s="145">
        <v>0</v>
      </c>
      <c r="F388" s="145">
        <v>0</v>
      </c>
      <c r="G388" s="145">
        <v>0</v>
      </c>
      <c r="H388" s="4"/>
      <c r="I388" s="4"/>
      <c r="J388" s="4"/>
      <c r="K388" s="4"/>
    </row>
    <row r="389" spans="1:11" ht="14.1" customHeight="1">
      <c r="A389" s="4"/>
      <c r="B389" s="4"/>
      <c r="C389" s="11" t="s">
        <v>376</v>
      </c>
      <c r="D389" s="145">
        <v>0</v>
      </c>
      <c r="E389" s="145">
        <v>0</v>
      </c>
      <c r="F389" s="145">
        <v>0</v>
      </c>
      <c r="G389" s="145">
        <v>0</v>
      </c>
      <c r="H389" s="4"/>
      <c r="I389" s="4"/>
      <c r="J389" s="4"/>
      <c r="K389" s="4"/>
    </row>
    <row r="390" spans="1:11" ht="14.1" customHeight="1">
      <c r="A390" s="4"/>
      <c r="B390" s="4"/>
      <c r="C390" s="11" t="s">
        <v>370</v>
      </c>
      <c r="D390" s="145">
        <v>0</v>
      </c>
      <c r="E390" s="145">
        <v>0</v>
      </c>
      <c r="F390" s="145">
        <v>0</v>
      </c>
      <c r="G390" s="145">
        <v>0</v>
      </c>
      <c r="H390" s="4"/>
      <c r="I390" s="4"/>
      <c r="J390" s="4"/>
      <c r="K390" s="4"/>
    </row>
    <row r="391" spans="1:11" ht="14.1" customHeight="1">
      <c r="A391" s="4"/>
      <c r="B391" s="4"/>
      <c r="C391" s="11" t="s">
        <v>374</v>
      </c>
      <c r="D391" s="145">
        <v>0</v>
      </c>
      <c r="E391" s="145">
        <v>0</v>
      </c>
      <c r="F391" s="145">
        <v>0</v>
      </c>
      <c r="G391" s="145">
        <v>0</v>
      </c>
      <c r="H391" s="4"/>
      <c r="I391" s="4"/>
      <c r="J391" s="4"/>
      <c r="K391" s="4"/>
    </row>
    <row r="392" spans="1:11" ht="14.1" customHeight="1">
      <c r="A392" s="4"/>
      <c r="B392" s="4"/>
      <c r="C392" s="11" t="s">
        <v>375</v>
      </c>
      <c r="D392" s="145">
        <v>0</v>
      </c>
      <c r="E392" s="145">
        <v>0</v>
      </c>
      <c r="F392" s="145">
        <v>0</v>
      </c>
      <c r="G392" s="145">
        <v>0</v>
      </c>
      <c r="H392" s="4"/>
      <c r="I392" s="4"/>
      <c r="J392" s="4"/>
      <c r="K392" s="4"/>
    </row>
    <row r="393" spans="1:11" ht="14.1" customHeight="1">
      <c r="A393" s="4"/>
      <c r="B393" s="4"/>
      <c r="C393" s="11" t="s">
        <v>370</v>
      </c>
      <c r="D393" s="145">
        <v>0</v>
      </c>
      <c r="E393" s="145">
        <v>0</v>
      </c>
      <c r="F393" s="145">
        <v>0</v>
      </c>
      <c r="G393" s="145">
        <v>0</v>
      </c>
      <c r="H393" s="4"/>
      <c r="I393" s="4"/>
      <c r="J393" s="4"/>
      <c r="K393" s="4"/>
    </row>
    <row r="394" spans="1:11" ht="14.1" customHeight="1">
      <c r="A394" s="4"/>
      <c r="B394" s="4"/>
      <c r="C394" s="11" t="s">
        <v>374</v>
      </c>
      <c r="D394" s="145">
        <v>0</v>
      </c>
      <c r="E394" s="145">
        <v>0</v>
      </c>
      <c r="F394" s="145">
        <v>0</v>
      </c>
      <c r="G394" s="145">
        <v>0</v>
      </c>
      <c r="H394" s="4"/>
      <c r="I394" s="4"/>
      <c r="J394" s="4"/>
      <c r="K394" s="4"/>
    </row>
    <row r="395" spans="1:11" ht="14.1" customHeight="1">
      <c r="A395" s="4"/>
      <c r="B395" s="4"/>
      <c r="C395" s="11" t="s">
        <v>373</v>
      </c>
      <c r="D395" s="145">
        <v>0</v>
      </c>
      <c r="E395" s="145">
        <v>0</v>
      </c>
      <c r="F395" s="145">
        <v>0</v>
      </c>
      <c r="G395" s="145">
        <v>0</v>
      </c>
      <c r="H395" s="4"/>
      <c r="I395" s="4"/>
      <c r="J395" s="4"/>
      <c r="K395" s="4"/>
    </row>
    <row r="396" spans="1:11" ht="14.1" customHeight="1">
      <c r="A396" s="4"/>
      <c r="B396" s="4"/>
      <c r="C396" s="11" t="s">
        <v>370</v>
      </c>
      <c r="D396" s="145">
        <v>0</v>
      </c>
      <c r="E396" s="145">
        <v>0</v>
      </c>
      <c r="F396" s="145">
        <v>0</v>
      </c>
      <c r="G396" s="145">
        <v>0</v>
      </c>
      <c r="H396" s="4"/>
      <c r="I396" s="4"/>
      <c r="J396" s="4"/>
      <c r="K396" s="4"/>
    </row>
    <row r="397" spans="1:11" ht="14.1" customHeight="1">
      <c r="A397" s="4"/>
      <c r="B397" s="4"/>
      <c r="C397" s="11" t="s">
        <v>369</v>
      </c>
      <c r="D397" s="145">
        <v>0</v>
      </c>
      <c r="E397" s="145">
        <v>0</v>
      </c>
      <c r="F397" s="145">
        <v>0</v>
      </c>
      <c r="G397" s="145">
        <v>0</v>
      </c>
      <c r="H397" s="4"/>
      <c r="I397" s="4"/>
      <c r="J397" s="4"/>
      <c r="K397" s="4"/>
    </row>
    <row r="398" spans="1:11" ht="14.1" customHeight="1">
      <c r="A398" s="4"/>
      <c r="B398" s="4"/>
      <c r="C398" s="11" t="s">
        <v>368</v>
      </c>
      <c r="D398" s="145">
        <v>0</v>
      </c>
      <c r="E398" s="145">
        <v>0</v>
      </c>
      <c r="F398" s="145">
        <v>0</v>
      </c>
      <c r="G398" s="145">
        <v>0</v>
      </c>
      <c r="H398" s="4"/>
      <c r="I398" s="4"/>
      <c r="J398" s="4"/>
      <c r="K398" s="4"/>
    </row>
    <row r="399" spans="1:11" ht="14.1" customHeight="1">
      <c r="A399" s="4"/>
      <c r="B399" s="4"/>
      <c r="C399" s="11" t="s">
        <v>367</v>
      </c>
      <c r="D399" s="145">
        <v>0</v>
      </c>
      <c r="E399" s="145">
        <v>0</v>
      </c>
      <c r="F399" s="145">
        <v>0</v>
      </c>
      <c r="G399" s="145">
        <v>0</v>
      </c>
      <c r="H399" s="4"/>
      <c r="I399" s="4"/>
      <c r="J399" s="4"/>
      <c r="K399" s="4"/>
    </row>
    <row r="400" spans="1:11" ht="14.1" customHeight="1">
      <c r="A400" s="4"/>
      <c r="B400" s="4"/>
      <c r="C400" s="11" t="s">
        <v>366</v>
      </c>
      <c r="D400" s="145">
        <v>0</v>
      </c>
      <c r="E400" s="145">
        <v>0</v>
      </c>
      <c r="F400" s="145">
        <v>0</v>
      </c>
      <c r="G400" s="145">
        <v>0</v>
      </c>
      <c r="H400" s="4"/>
      <c r="I400" s="4"/>
      <c r="J400" s="4"/>
      <c r="K400" s="4"/>
    </row>
    <row r="401" spans="1:11" ht="14.1" customHeight="1">
      <c r="A401" s="4"/>
      <c r="B401" s="4"/>
      <c r="C401" s="11" t="s">
        <v>372</v>
      </c>
      <c r="D401" s="145">
        <v>0</v>
      </c>
      <c r="E401" s="145">
        <v>14000000</v>
      </c>
      <c r="F401" s="145">
        <v>0</v>
      </c>
      <c r="G401" s="145">
        <v>0</v>
      </c>
      <c r="H401" s="4"/>
      <c r="I401" s="4"/>
      <c r="J401" s="4"/>
      <c r="K401" s="4"/>
    </row>
    <row r="402" spans="1:11" ht="14.1" customHeight="1">
      <c r="A402" s="4"/>
      <c r="B402" s="4"/>
      <c r="C402" s="11" t="s">
        <v>370</v>
      </c>
      <c r="D402" s="145">
        <v>0</v>
      </c>
      <c r="E402" s="145">
        <v>14000000</v>
      </c>
      <c r="F402" s="145">
        <v>0</v>
      </c>
      <c r="G402" s="145">
        <v>0</v>
      </c>
      <c r="H402" s="4"/>
      <c r="I402" s="4"/>
      <c r="J402" s="4"/>
      <c r="K402" s="4"/>
    </row>
    <row r="403" spans="1:11" ht="14.1" customHeight="1">
      <c r="A403" s="4"/>
      <c r="B403" s="4"/>
      <c r="C403" s="11" t="s">
        <v>369</v>
      </c>
      <c r="D403" s="145">
        <v>0</v>
      </c>
      <c r="E403" s="145">
        <v>0</v>
      </c>
      <c r="F403" s="145">
        <v>0</v>
      </c>
      <c r="G403" s="145">
        <v>0</v>
      </c>
      <c r="H403" s="4"/>
      <c r="I403" s="4"/>
      <c r="J403" s="4"/>
      <c r="K403" s="4"/>
    </row>
    <row r="404" spans="1:11" ht="14.1" customHeight="1">
      <c r="A404" s="4"/>
      <c r="B404" s="4"/>
      <c r="C404" s="11" t="s">
        <v>368</v>
      </c>
      <c r="D404" s="145">
        <v>0</v>
      </c>
      <c r="E404" s="145">
        <v>0</v>
      </c>
      <c r="F404" s="145">
        <v>0</v>
      </c>
      <c r="G404" s="145">
        <v>0</v>
      </c>
      <c r="H404" s="4"/>
      <c r="I404" s="4"/>
      <c r="J404" s="4"/>
      <c r="K404" s="4"/>
    </row>
    <row r="405" spans="1:11" ht="14.1" customHeight="1">
      <c r="A405" s="4"/>
      <c r="B405" s="4"/>
      <c r="C405" s="11" t="s">
        <v>367</v>
      </c>
      <c r="D405" s="145">
        <v>0</v>
      </c>
      <c r="E405" s="145">
        <v>0</v>
      </c>
      <c r="F405" s="145">
        <v>0</v>
      </c>
      <c r="G405" s="145">
        <v>0</v>
      </c>
      <c r="H405" s="4"/>
      <c r="I405" s="4"/>
      <c r="J405" s="4"/>
      <c r="K405" s="4"/>
    </row>
    <row r="406" spans="1:11" ht="14.1" customHeight="1">
      <c r="A406" s="4"/>
      <c r="B406" s="4"/>
      <c r="C406" s="11" t="s">
        <v>366</v>
      </c>
      <c r="D406" s="145">
        <v>0</v>
      </c>
      <c r="E406" s="145">
        <v>0</v>
      </c>
      <c r="F406" s="145">
        <v>0</v>
      </c>
      <c r="G406" s="145">
        <v>0</v>
      </c>
      <c r="H406" s="4"/>
      <c r="I406" s="4"/>
      <c r="J406" s="4"/>
      <c r="K406" s="4"/>
    </row>
    <row r="407" spans="1:11" ht="14.1" customHeight="1">
      <c r="A407" s="4"/>
      <c r="B407" s="4"/>
      <c r="C407" s="11" t="s">
        <v>371</v>
      </c>
      <c r="D407" s="145">
        <v>0</v>
      </c>
      <c r="E407" s="145">
        <v>0</v>
      </c>
      <c r="F407" s="145">
        <v>0</v>
      </c>
      <c r="G407" s="145">
        <v>0</v>
      </c>
      <c r="H407" s="4"/>
      <c r="I407" s="4"/>
      <c r="J407" s="4"/>
      <c r="K407" s="4"/>
    </row>
    <row r="408" spans="1:11" ht="14.1" customHeight="1">
      <c r="A408" s="4"/>
      <c r="B408" s="4"/>
      <c r="C408" s="11" t="s">
        <v>370</v>
      </c>
      <c r="D408" s="145">
        <v>0</v>
      </c>
      <c r="E408" s="145">
        <v>0</v>
      </c>
      <c r="F408" s="145">
        <v>0</v>
      </c>
      <c r="G408" s="145">
        <v>0</v>
      </c>
      <c r="H408" s="4"/>
      <c r="I408" s="4"/>
      <c r="J408" s="4"/>
      <c r="K408" s="4"/>
    </row>
    <row r="409" spans="1:11" ht="14.1" customHeight="1">
      <c r="A409" s="4"/>
      <c r="B409" s="4"/>
      <c r="C409" s="11" t="s">
        <v>369</v>
      </c>
      <c r="D409" s="145">
        <v>0</v>
      </c>
      <c r="E409" s="145">
        <v>0</v>
      </c>
      <c r="F409" s="145">
        <v>0</v>
      </c>
      <c r="G409" s="145">
        <v>0</v>
      </c>
      <c r="H409" s="4"/>
      <c r="I409" s="4"/>
      <c r="J409" s="4"/>
      <c r="K409" s="4"/>
    </row>
    <row r="410" spans="1:11" ht="14.1" customHeight="1">
      <c r="A410" s="4"/>
      <c r="B410" s="4"/>
      <c r="C410" s="11" t="s">
        <v>368</v>
      </c>
      <c r="D410" s="145">
        <v>0</v>
      </c>
      <c r="E410" s="145">
        <v>0</v>
      </c>
      <c r="F410" s="145">
        <v>0</v>
      </c>
      <c r="G410" s="145">
        <v>0</v>
      </c>
      <c r="H410" s="4"/>
      <c r="I410" s="4"/>
      <c r="J410" s="4"/>
      <c r="K410" s="4"/>
    </row>
    <row r="411" spans="1:11" ht="14.1" customHeight="1">
      <c r="A411" s="4"/>
      <c r="B411" s="4"/>
      <c r="C411" s="11" t="s">
        <v>367</v>
      </c>
      <c r="D411" s="145">
        <v>0</v>
      </c>
      <c r="E411" s="145">
        <v>0</v>
      </c>
      <c r="F411" s="145">
        <v>0</v>
      </c>
      <c r="G411" s="145">
        <v>0</v>
      </c>
      <c r="H411" s="4"/>
      <c r="I411" s="4"/>
      <c r="J411" s="4"/>
      <c r="K411" s="4"/>
    </row>
    <row r="412" spans="1:11" ht="14.1" customHeight="1">
      <c r="A412" s="4"/>
      <c r="B412" s="4"/>
      <c r="C412" s="11" t="s">
        <v>366</v>
      </c>
      <c r="D412" s="145">
        <v>0</v>
      </c>
      <c r="E412" s="145">
        <v>0</v>
      </c>
      <c r="F412" s="145">
        <v>0</v>
      </c>
      <c r="G412" s="145">
        <v>0</v>
      </c>
      <c r="H412" s="4"/>
      <c r="I412" s="4"/>
      <c r="J412" s="4"/>
      <c r="K412" s="4"/>
    </row>
    <row r="413" spans="1:11" ht="14.1" customHeight="1">
      <c r="A413" s="4"/>
      <c r="B413" s="4"/>
      <c r="C413" s="11" t="s">
        <v>365</v>
      </c>
      <c r="D413" s="145">
        <v>0</v>
      </c>
      <c r="E413" s="145">
        <v>0</v>
      </c>
      <c r="F413" s="145">
        <v>0</v>
      </c>
      <c r="G413" s="145">
        <v>0</v>
      </c>
      <c r="H413" s="4"/>
      <c r="I413" s="4"/>
      <c r="J413" s="4"/>
      <c r="K413" s="4"/>
    </row>
    <row r="414" spans="1:11" ht="14.1" customHeight="1">
      <c r="A414" s="4"/>
      <c r="B414" s="4"/>
      <c r="C414" s="11" t="s">
        <v>364</v>
      </c>
      <c r="D414" s="145">
        <v>0</v>
      </c>
      <c r="E414" s="145">
        <v>0</v>
      </c>
      <c r="F414" s="145">
        <v>0</v>
      </c>
      <c r="G414" s="145">
        <v>0</v>
      </c>
      <c r="H414" s="4"/>
      <c r="I414" s="4"/>
      <c r="J414" s="4"/>
      <c r="K414" s="4"/>
    </row>
    <row r="415" spans="1:11" ht="14.1" customHeight="1">
      <c r="A415" s="4"/>
      <c r="B415" s="4"/>
      <c r="C415" s="10" t="s">
        <v>147</v>
      </c>
      <c r="D415" s="145">
        <v>0</v>
      </c>
      <c r="E415" s="145">
        <v>14000000</v>
      </c>
      <c r="F415" s="145">
        <v>0</v>
      </c>
      <c r="G415" s="145">
        <v>0</v>
      </c>
      <c r="H415" s="4"/>
      <c r="I415" s="4"/>
      <c r="J415" s="4"/>
      <c r="K415" s="4"/>
    </row>
    <row r="416" spans="1:11" ht="14.1" customHeight="1">
      <c r="A416" s="4"/>
      <c r="B416" s="4"/>
      <c r="C416" s="154" t="s">
        <v>2502</v>
      </c>
      <c r="D416" s="1222" t="s">
        <v>2503</v>
      </c>
      <c r="E416" s="1223"/>
      <c r="F416" s="1223"/>
      <c r="G416" s="1223"/>
      <c r="H416" s="4"/>
      <c r="I416" s="4"/>
      <c r="J416" s="4"/>
      <c r="K416" s="4"/>
    </row>
    <row r="417" spans="1:11" ht="14.1" customHeight="1">
      <c r="A417" s="4"/>
      <c r="B417" s="4"/>
      <c r="C417" s="14" t="s">
        <v>393</v>
      </c>
      <c r="D417" s="1232" t="s">
        <v>2504</v>
      </c>
      <c r="E417" s="1233"/>
      <c r="F417" s="1233"/>
      <c r="G417" s="1233"/>
      <c r="H417" s="4"/>
      <c r="I417" s="4"/>
      <c r="J417" s="4"/>
      <c r="K417" s="4"/>
    </row>
    <row r="418" spans="1:11" ht="14.1" customHeight="1">
      <c r="A418" s="4"/>
      <c r="B418" s="4"/>
      <c r="C418" s="150" t="s">
        <v>392</v>
      </c>
      <c r="D418" s="1234" t="s">
        <v>2505</v>
      </c>
      <c r="E418" s="1235"/>
      <c r="F418" s="1235"/>
      <c r="G418" s="1235"/>
      <c r="H418" s="4"/>
      <c r="I418" s="4"/>
      <c r="J418" s="4"/>
      <c r="K418" s="4"/>
    </row>
    <row r="419" spans="1:11" ht="14.1" customHeight="1">
      <c r="A419" s="4"/>
      <c r="B419" s="4"/>
      <c r="C419" s="150" t="s">
        <v>15</v>
      </c>
      <c r="D419" s="1234" t="s">
        <v>2506</v>
      </c>
      <c r="E419" s="1235"/>
      <c r="F419" s="1235"/>
      <c r="G419" s="1235"/>
      <c r="H419" s="4"/>
      <c r="I419" s="4"/>
      <c r="J419" s="4"/>
      <c r="K419" s="4"/>
    </row>
    <row r="420" spans="1:11" ht="15" customHeight="1">
      <c r="A420" s="4"/>
      <c r="B420" s="4"/>
      <c r="C420" s="13"/>
      <c r="D420" s="143">
        <v>2021</v>
      </c>
      <c r="E420" s="143">
        <v>2022</v>
      </c>
      <c r="F420" s="143">
        <v>2023</v>
      </c>
      <c r="G420" s="143">
        <v>2024</v>
      </c>
      <c r="H420" s="4"/>
      <c r="I420" s="4"/>
      <c r="J420" s="4"/>
      <c r="K420" s="4"/>
    </row>
    <row r="421" spans="1:11" ht="15" customHeight="1">
      <c r="A421" s="4"/>
      <c r="B421" s="4"/>
      <c r="C421" s="12"/>
      <c r="D421" s="144" t="s">
        <v>7</v>
      </c>
      <c r="E421" s="144" t="s">
        <v>8</v>
      </c>
      <c r="F421" s="144" t="s">
        <v>8</v>
      </c>
      <c r="G421" s="144" t="s">
        <v>8</v>
      </c>
      <c r="H421" s="4"/>
      <c r="I421" s="4"/>
      <c r="J421" s="4"/>
      <c r="K421" s="4"/>
    </row>
    <row r="422" spans="1:11" ht="14.1" customHeight="1">
      <c r="A422" s="4"/>
      <c r="B422" s="4"/>
      <c r="C422" s="7" t="s">
        <v>16</v>
      </c>
      <c r="D422" s="142" t="s">
        <v>411</v>
      </c>
      <c r="E422" s="142" t="s">
        <v>395</v>
      </c>
      <c r="F422" s="142" t="s">
        <v>411</v>
      </c>
      <c r="G422" s="142" t="s">
        <v>411</v>
      </c>
      <c r="H422" s="4"/>
      <c r="I422" s="4"/>
      <c r="J422" s="4"/>
      <c r="K422" s="4"/>
    </row>
    <row r="423" spans="1:11" ht="14.1" customHeight="1">
      <c r="A423" s="4"/>
      <c r="B423" s="4"/>
      <c r="C423" s="7" t="s">
        <v>506</v>
      </c>
      <c r="D423" s="142" t="s">
        <v>385</v>
      </c>
      <c r="E423" s="142" t="s">
        <v>2507</v>
      </c>
      <c r="F423" s="142" t="s">
        <v>2508</v>
      </c>
      <c r="G423" s="142" t="s">
        <v>792</v>
      </c>
      <c r="H423" s="4"/>
      <c r="I423" s="4"/>
      <c r="J423" s="4"/>
      <c r="K423" s="4"/>
    </row>
    <row r="424" spans="1:11" ht="14.1" customHeight="1">
      <c r="A424" s="4"/>
      <c r="B424" s="4"/>
      <c r="C424" s="7" t="s">
        <v>504</v>
      </c>
      <c r="D424" s="142" t="s">
        <v>385</v>
      </c>
      <c r="E424" s="142" t="s">
        <v>2509</v>
      </c>
      <c r="F424" s="142" t="s">
        <v>2508</v>
      </c>
      <c r="G424" s="142" t="s">
        <v>792</v>
      </c>
      <c r="H424" s="4"/>
      <c r="I424" s="4"/>
      <c r="J424" s="4"/>
      <c r="K424" s="4"/>
    </row>
    <row r="425" spans="1:11" ht="14.1" customHeight="1">
      <c r="A425" s="4"/>
      <c r="B425" s="4"/>
      <c r="C425" s="7" t="s">
        <v>388</v>
      </c>
      <c r="D425" s="142" t="s">
        <v>361</v>
      </c>
      <c r="E425" s="142" t="s">
        <v>411</v>
      </c>
      <c r="F425" s="142" t="s">
        <v>1007</v>
      </c>
      <c r="G425" s="142" t="s">
        <v>385</v>
      </c>
      <c r="H425" s="4"/>
      <c r="I425" s="4"/>
      <c r="J425" s="4"/>
      <c r="K425" s="4"/>
    </row>
    <row r="426" spans="1:11" ht="14.1" customHeight="1">
      <c r="A426" s="4"/>
      <c r="B426" s="4"/>
      <c r="C426" s="7" t="s">
        <v>387</v>
      </c>
      <c r="D426" s="142" t="s">
        <v>361</v>
      </c>
      <c r="E426" s="142" t="s">
        <v>361</v>
      </c>
      <c r="F426" s="142" t="s">
        <v>2510</v>
      </c>
      <c r="G426" s="142" t="s">
        <v>1038</v>
      </c>
      <c r="H426" s="4"/>
      <c r="I426" s="4"/>
      <c r="J426" s="4"/>
      <c r="K426" s="4"/>
    </row>
    <row r="427" spans="1:11" ht="14.1" customHeight="1">
      <c r="A427" s="4"/>
      <c r="B427" s="4"/>
      <c r="C427" s="7" t="s">
        <v>22</v>
      </c>
      <c r="D427" s="142" t="s">
        <v>361</v>
      </c>
      <c r="E427" s="142" t="s">
        <v>361</v>
      </c>
      <c r="F427" s="142" t="s">
        <v>2511</v>
      </c>
      <c r="G427" s="142" t="s">
        <v>1038</v>
      </c>
      <c r="H427" s="4"/>
      <c r="I427" s="4"/>
      <c r="J427" s="4"/>
      <c r="K427" s="4"/>
    </row>
    <row r="428" spans="1:11" ht="14.1" customHeight="1">
      <c r="A428" s="4"/>
      <c r="B428" s="4"/>
      <c r="C428" s="1236" t="s">
        <v>384</v>
      </c>
      <c r="D428" s="1237"/>
      <c r="E428" s="1237"/>
      <c r="F428" s="1237"/>
      <c r="G428" s="1237"/>
      <c r="H428" s="4"/>
      <c r="I428" s="4"/>
      <c r="J428" s="4"/>
      <c r="K428" s="4"/>
    </row>
    <row r="429" spans="1:11" ht="14.1" customHeight="1">
      <c r="A429" s="4"/>
      <c r="B429" s="4"/>
      <c r="C429" s="13"/>
      <c r="D429" s="143">
        <v>2021</v>
      </c>
      <c r="E429" s="143">
        <v>2022</v>
      </c>
      <c r="F429" s="143">
        <v>2023</v>
      </c>
      <c r="G429" s="143">
        <v>2024</v>
      </c>
      <c r="H429" s="4"/>
      <c r="I429" s="4"/>
      <c r="J429" s="4"/>
      <c r="K429" s="4"/>
    </row>
    <row r="430" spans="1:11" ht="14.1" customHeight="1">
      <c r="A430" s="4"/>
      <c r="B430" s="4"/>
      <c r="C430" s="12"/>
      <c r="D430" s="144" t="s">
        <v>7</v>
      </c>
      <c r="E430" s="144" t="s">
        <v>8</v>
      </c>
      <c r="F430" s="144" t="s">
        <v>8</v>
      </c>
      <c r="G430" s="144" t="s">
        <v>8</v>
      </c>
      <c r="H430" s="4"/>
      <c r="I430" s="4"/>
      <c r="J430" s="4"/>
      <c r="K430" s="4"/>
    </row>
    <row r="431" spans="1:11" ht="14.1" customHeight="1">
      <c r="A431" s="4"/>
      <c r="B431" s="4"/>
      <c r="C431" s="11" t="s">
        <v>381</v>
      </c>
      <c r="D431" s="145">
        <v>0</v>
      </c>
      <c r="E431" s="145">
        <v>0</v>
      </c>
      <c r="F431" s="145">
        <v>0</v>
      </c>
      <c r="G431" s="145">
        <v>0</v>
      </c>
      <c r="H431" s="4"/>
      <c r="I431" s="4"/>
      <c r="J431" s="4"/>
      <c r="K431" s="4"/>
    </row>
    <row r="432" spans="1:11" ht="14.1" customHeight="1">
      <c r="A432" s="4"/>
      <c r="B432" s="4"/>
      <c r="C432" s="11" t="s">
        <v>370</v>
      </c>
      <c r="D432" s="145">
        <v>0</v>
      </c>
      <c r="E432" s="145">
        <v>0</v>
      </c>
      <c r="F432" s="145">
        <v>0</v>
      </c>
      <c r="G432" s="145">
        <v>0</v>
      </c>
      <c r="H432" s="4"/>
      <c r="I432" s="4"/>
      <c r="J432" s="4"/>
      <c r="K432" s="4"/>
    </row>
    <row r="433" spans="1:11" ht="14.1" customHeight="1">
      <c r="A433" s="4"/>
      <c r="B433" s="4"/>
      <c r="C433" s="11" t="s">
        <v>374</v>
      </c>
      <c r="D433" s="145">
        <v>0</v>
      </c>
      <c r="E433" s="145">
        <v>0</v>
      </c>
      <c r="F433" s="145">
        <v>0</v>
      </c>
      <c r="G433" s="145">
        <v>0</v>
      </c>
      <c r="H433" s="4"/>
      <c r="I433" s="4"/>
      <c r="J433" s="4"/>
      <c r="K433" s="4"/>
    </row>
    <row r="434" spans="1:11" ht="14.1" customHeight="1">
      <c r="A434" s="4"/>
      <c r="B434" s="4"/>
      <c r="C434" s="11" t="s">
        <v>380</v>
      </c>
      <c r="D434" s="145">
        <v>0</v>
      </c>
      <c r="E434" s="145">
        <v>0</v>
      </c>
      <c r="F434" s="145">
        <v>0</v>
      </c>
      <c r="G434" s="145">
        <v>0</v>
      </c>
      <c r="H434" s="4"/>
      <c r="I434" s="4"/>
      <c r="J434" s="4"/>
      <c r="K434" s="4"/>
    </row>
    <row r="435" spans="1:11" ht="14.1" customHeight="1">
      <c r="A435" s="4"/>
      <c r="B435" s="4"/>
      <c r="C435" s="11" t="s">
        <v>370</v>
      </c>
      <c r="D435" s="145">
        <v>0</v>
      </c>
      <c r="E435" s="145">
        <v>0</v>
      </c>
      <c r="F435" s="145">
        <v>0</v>
      </c>
      <c r="G435" s="145">
        <v>0</v>
      </c>
      <c r="H435" s="4"/>
      <c r="I435" s="4"/>
      <c r="J435" s="4"/>
      <c r="K435" s="4"/>
    </row>
    <row r="436" spans="1:11" ht="14.1" customHeight="1">
      <c r="A436" s="4"/>
      <c r="B436" s="4"/>
      <c r="C436" s="11" t="s">
        <v>374</v>
      </c>
      <c r="D436" s="145">
        <v>0</v>
      </c>
      <c r="E436" s="145">
        <v>0</v>
      </c>
      <c r="F436" s="145">
        <v>0</v>
      </c>
      <c r="G436" s="145">
        <v>0</v>
      </c>
      <c r="H436" s="4"/>
      <c r="I436" s="4"/>
      <c r="J436" s="4"/>
      <c r="K436" s="4"/>
    </row>
    <row r="437" spans="1:11" ht="14.1" customHeight="1">
      <c r="A437" s="4"/>
      <c r="B437" s="4"/>
      <c r="C437" s="11" t="s">
        <v>379</v>
      </c>
      <c r="D437" s="145">
        <v>0</v>
      </c>
      <c r="E437" s="145">
        <v>0</v>
      </c>
      <c r="F437" s="145">
        <v>0</v>
      </c>
      <c r="G437" s="145">
        <v>0</v>
      </c>
      <c r="H437" s="4"/>
      <c r="I437" s="4"/>
      <c r="J437" s="4"/>
      <c r="K437" s="4"/>
    </row>
    <row r="438" spans="1:11" ht="14.1" customHeight="1">
      <c r="A438" s="4"/>
      <c r="B438" s="4"/>
      <c r="C438" s="11" t="s">
        <v>370</v>
      </c>
      <c r="D438" s="145">
        <v>0</v>
      </c>
      <c r="E438" s="145">
        <v>0</v>
      </c>
      <c r="F438" s="145">
        <v>0</v>
      </c>
      <c r="G438" s="145">
        <v>0</v>
      </c>
      <c r="H438" s="4"/>
      <c r="I438" s="4"/>
      <c r="J438" s="4"/>
      <c r="K438" s="4"/>
    </row>
    <row r="439" spans="1:11" ht="14.1" customHeight="1">
      <c r="A439" s="4"/>
      <c r="B439" s="4"/>
      <c r="C439" s="11" t="s">
        <v>374</v>
      </c>
      <c r="D439" s="145">
        <v>0</v>
      </c>
      <c r="E439" s="145">
        <v>0</v>
      </c>
      <c r="F439" s="145">
        <v>0</v>
      </c>
      <c r="G439" s="145">
        <v>0</v>
      </c>
      <c r="H439" s="4"/>
      <c r="I439" s="4"/>
      <c r="J439" s="4"/>
      <c r="K439" s="4"/>
    </row>
    <row r="440" spans="1:11" ht="14.1" customHeight="1">
      <c r="A440" s="4"/>
      <c r="B440" s="4"/>
      <c r="C440" s="11" t="s">
        <v>378</v>
      </c>
      <c r="D440" s="145">
        <v>0</v>
      </c>
      <c r="E440" s="145">
        <v>0</v>
      </c>
      <c r="F440" s="145">
        <v>0</v>
      </c>
      <c r="G440" s="145">
        <v>0</v>
      </c>
      <c r="H440" s="4"/>
      <c r="I440" s="4"/>
      <c r="J440" s="4"/>
      <c r="K440" s="4"/>
    </row>
    <row r="441" spans="1:11" ht="14.1" customHeight="1">
      <c r="A441" s="4"/>
      <c r="B441" s="4"/>
      <c r="C441" s="11" t="s">
        <v>370</v>
      </c>
      <c r="D441" s="145">
        <v>0</v>
      </c>
      <c r="E441" s="145">
        <v>0</v>
      </c>
      <c r="F441" s="145">
        <v>0</v>
      </c>
      <c r="G441" s="145">
        <v>0</v>
      </c>
      <c r="H441" s="4"/>
      <c r="I441" s="4"/>
      <c r="J441" s="4"/>
      <c r="K441" s="4"/>
    </row>
    <row r="442" spans="1:11" ht="14.1" customHeight="1">
      <c r="A442" s="4"/>
      <c r="B442" s="4"/>
      <c r="C442" s="11" t="s">
        <v>374</v>
      </c>
      <c r="D442" s="145">
        <v>0</v>
      </c>
      <c r="E442" s="145">
        <v>0</v>
      </c>
      <c r="F442" s="145">
        <v>0</v>
      </c>
      <c r="G442" s="145">
        <v>0</v>
      </c>
      <c r="H442" s="4"/>
      <c r="I442" s="4"/>
      <c r="J442" s="4"/>
      <c r="K442" s="4"/>
    </row>
    <row r="443" spans="1:11" ht="14.1" customHeight="1">
      <c r="A443" s="4"/>
      <c r="B443" s="4"/>
      <c r="C443" s="11" t="s">
        <v>383</v>
      </c>
      <c r="D443" s="145">
        <v>0</v>
      </c>
      <c r="E443" s="145">
        <v>0</v>
      </c>
      <c r="F443" s="145">
        <v>0</v>
      </c>
      <c r="G443" s="145">
        <v>0</v>
      </c>
      <c r="H443" s="4"/>
      <c r="I443" s="4"/>
      <c r="J443" s="4"/>
      <c r="K443" s="4"/>
    </row>
    <row r="444" spans="1:11" ht="14.1" customHeight="1">
      <c r="A444" s="4"/>
      <c r="B444" s="4"/>
      <c r="C444" s="11" t="s">
        <v>370</v>
      </c>
      <c r="D444" s="145">
        <v>0</v>
      </c>
      <c r="E444" s="145">
        <v>0</v>
      </c>
      <c r="F444" s="145">
        <v>0</v>
      </c>
      <c r="G444" s="145">
        <v>0</v>
      </c>
      <c r="H444" s="4"/>
      <c r="I444" s="4"/>
      <c r="J444" s="4"/>
      <c r="K444" s="4"/>
    </row>
    <row r="445" spans="1:11" ht="14.1" customHeight="1">
      <c r="A445" s="4"/>
      <c r="B445" s="4"/>
      <c r="C445" s="11" t="s">
        <v>374</v>
      </c>
      <c r="D445" s="145">
        <v>0</v>
      </c>
      <c r="E445" s="145">
        <v>0</v>
      </c>
      <c r="F445" s="145">
        <v>0</v>
      </c>
      <c r="G445" s="145">
        <v>0</v>
      </c>
      <c r="H445" s="4"/>
      <c r="I445" s="4"/>
      <c r="J445" s="4"/>
      <c r="K445" s="4"/>
    </row>
    <row r="446" spans="1:11" ht="14.1" customHeight="1">
      <c r="A446" s="4"/>
      <c r="B446" s="4"/>
      <c r="C446" s="11" t="s">
        <v>376</v>
      </c>
      <c r="D446" s="145">
        <v>0</v>
      </c>
      <c r="E446" s="145">
        <v>0</v>
      </c>
      <c r="F446" s="145">
        <v>0</v>
      </c>
      <c r="G446" s="145">
        <v>0</v>
      </c>
      <c r="H446" s="4"/>
      <c r="I446" s="4"/>
      <c r="J446" s="4"/>
      <c r="K446" s="4"/>
    </row>
    <row r="447" spans="1:11" ht="14.1" customHeight="1">
      <c r="A447" s="4"/>
      <c r="B447" s="4"/>
      <c r="C447" s="11" t="s">
        <v>370</v>
      </c>
      <c r="D447" s="145">
        <v>0</v>
      </c>
      <c r="E447" s="145">
        <v>0</v>
      </c>
      <c r="F447" s="145">
        <v>0</v>
      </c>
      <c r="G447" s="145">
        <v>0</v>
      </c>
      <c r="H447" s="4"/>
      <c r="I447" s="4"/>
      <c r="J447" s="4"/>
      <c r="K447" s="4"/>
    </row>
    <row r="448" spans="1:11" ht="14.1" customHeight="1">
      <c r="A448" s="4"/>
      <c r="B448" s="4"/>
      <c r="C448" s="11" t="s">
        <v>374</v>
      </c>
      <c r="D448" s="145">
        <v>0</v>
      </c>
      <c r="E448" s="145">
        <v>0</v>
      </c>
      <c r="F448" s="145">
        <v>0</v>
      </c>
      <c r="G448" s="145">
        <v>0</v>
      </c>
      <c r="H448" s="4"/>
      <c r="I448" s="4"/>
      <c r="J448" s="4"/>
      <c r="K448" s="4"/>
    </row>
    <row r="449" spans="1:11" ht="14.1" customHeight="1">
      <c r="A449" s="4"/>
      <c r="B449" s="4"/>
      <c r="C449" s="11" t="s">
        <v>375</v>
      </c>
      <c r="D449" s="145">
        <v>0</v>
      </c>
      <c r="E449" s="145">
        <v>0</v>
      </c>
      <c r="F449" s="145">
        <v>0</v>
      </c>
      <c r="G449" s="145">
        <v>0</v>
      </c>
      <c r="H449" s="4"/>
      <c r="I449" s="4"/>
      <c r="J449" s="4"/>
      <c r="K449" s="4"/>
    </row>
    <row r="450" spans="1:11" ht="14.1" customHeight="1">
      <c r="A450" s="4"/>
      <c r="B450" s="4"/>
      <c r="C450" s="11" t="s">
        <v>370</v>
      </c>
      <c r="D450" s="145">
        <v>0</v>
      </c>
      <c r="E450" s="145">
        <v>0</v>
      </c>
      <c r="F450" s="145">
        <v>0</v>
      </c>
      <c r="G450" s="145">
        <v>0</v>
      </c>
      <c r="H450" s="4"/>
      <c r="I450" s="4"/>
      <c r="J450" s="4"/>
      <c r="K450" s="4"/>
    </row>
    <row r="451" spans="1:11" ht="14.1" customHeight="1">
      <c r="A451" s="4"/>
      <c r="B451" s="4"/>
      <c r="C451" s="11" t="s">
        <v>374</v>
      </c>
      <c r="D451" s="145">
        <v>0</v>
      </c>
      <c r="E451" s="145">
        <v>0</v>
      </c>
      <c r="F451" s="145">
        <v>0</v>
      </c>
      <c r="G451" s="145">
        <v>0</v>
      </c>
      <c r="H451" s="4"/>
      <c r="I451" s="4"/>
      <c r="J451" s="4"/>
      <c r="K451" s="4"/>
    </row>
    <row r="452" spans="1:11" ht="14.1" customHeight="1">
      <c r="A452" s="4"/>
      <c r="B452" s="4"/>
      <c r="C452" s="11" t="s">
        <v>373</v>
      </c>
      <c r="D452" s="145">
        <v>0</v>
      </c>
      <c r="E452" s="145">
        <v>0</v>
      </c>
      <c r="F452" s="145">
        <v>0</v>
      </c>
      <c r="G452" s="145">
        <v>0</v>
      </c>
      <c r="H452" s="4"/>
      <c r="I452" s="4"/>
      <c r="J452" s="4"/>
      <c r="K452" s="4"/>
    </row>
    <row r="453" spans="1:11" ht="14.1" customHeight="1">
      <c r="A453" s="4"/>
      <c r="B453" s="4"/>
      <c r="C453" s="11" t="s">
        <v>370</v>
      </c>
      <c r="D453" s="145">
        <v>0</v>
      </c>
      <c r="E453" s="145">
        <v>0</v>
      </c>
      <c r="F453" s="145">
        <v>0</v>
      </c>
      <c r="G453" s="145">
        <v>0</v>
      </c>
      <c r="H453" s="4"/>
      <c r="I453" s="4"/>
      <c r="J453" s="4"/>
      <c r="K453" s="4"/>
    </row>
    <row r="454" spans="1:11" ht="14.1" customHeight="1">
      <c r="A454" s="4"/>
      <c r="B454" s="4"/>
      <c r="C454" s="11" t="s">
        <v>369</v>
      </c>
      <c r="D454" s="145">
        <v>0</v>
      </c>
      <c r="E454" s="145">
        <v>0</v>
      </c>
      <c r="F454" s="145">
        <v>0</v>
      </c>
      <c r="G454" s="145">
        <v>0</v>
      </c>
      <c r="H454" s="4"/>
      <c r="I454" s="4"/>
      <c r="J454" s="4"/>
      <c r="K454" s="4"/>
    </row>
    <row r="455" spans="1:11" ht="14.1" customHeight="1">
      <c r="A455" s="4"/>
      <c r="B455" s="4"/>
      <c r="C455" s="11" t="s">
        <v>368</v>
      </c>
      <c r="D455" s="145">
        <v>0</v>
      </c>
      <c r="E455" s="145">
        <v>0</v>
      </c>
      <c r="F455" s="145">
        <v>0</v>
      </c>
      <c r="G455" s="145">
        <v>0</v>
      </c>
      <c r="H455" s="4"/>
      <c r="I455" s="4"/>
      <c r="J455" s="4"/>
      <c r="K455" s="4"/>
    </row>
    <row r="456" spans="1:11" ht="14.1" customHeight="1">
      <c r="A456" s="4"/>
      <c r="B456" s="4"/>
      <c r="C456" s="11" t="s">
        <v>367</v>
      </c>
      <c r="D456" s="145">
        <v>0</v>
      </c>
      <c r="E456" s="145">
        <v>0</v>
      </c>
      <c r="F456" s="145">
        <v>0</v>
      </c>
      <c r="G456" s="145">
        <v>0</v>
      </c>
      <c r="H456" s="4"/>
      <c r="I456" s="4"/>
      <c r="J456" s="4"/>
      <c r="K456" s="4"/>
    </row>
    <row r="457" spans="1:11" ht="14.1" customHeight="1">
      <c r="A457" s="4"/>
      <c r="B457" s="4"/>
      <c r="C457" s="11" t="s">
        <v>366</v>
      </c>
      <c r="D457" s="145">
        <v>0</v>
      </c>
      <c r="E457" s="145">
        <v>0</v>
      </c>
      <c r="F457" s="145">
        <v>0</v>
      </c>
      <c r="G457" s="145">
        <v>0</v>
      </c>
      <c r="H457" s="4"/>
      <c r="I457" s="4"/>
      <c r="J457" s="4"/>
      <c r="K457" s="4"/>
    </row>
    <row r="458" spans="1:11" ht="14.1" customHeight="1">
      <c r="A458" s="4"/>
      <c r="B458" s="4"/>
      <c r="C458" s="11" t="s">
        <v>372</v>
      </c>
      <c r="D458" s="145">
        <v>0</v>
      </c>
      <c r="E458" s="145">
        <v>15276000</v>
      </c>
      <c r="F458" s="145">
        <v>100000000</v>
      </c>
      <c r="G458" s="145">
        <v>60000000</v>
      </c>
      <c r="H458" s="4"/>
      <c r="I458" s="4"/>
      <c r="J458" s="4"/>
      <c r="K458" s="4"/>
    </row>
    <row r="459" spans="1:11" ht="14.1" customHeight="1">
      <c r="A459" s="4"/>
      <c r="B459" s="4"/>
      <c r="C459" s="11" t="s">
        <v>370</v>
      </c>
      <c r="D459" s="145">
        <v>0</v>
      </c>
      <c r="E459" s="145">
        <v>15276000</v>
      </c>
      <c r="F459" s="145">
        <v>100000000</v>
      </c>
      <c r="G459" s="145">
        <v>60000000</v>
      </c>
      <c r="H459" s="4"/>
      <c r="I459" s="4"/>
      <c r="J459" s="4"/>
      <c r="K459" s="4"/>
    </row>
    <row r="460" spans="1:11" ht="14.1" customHeight="1">
      <c r="A460" s="4"/>
      <c r="B460" s="4"/>
      <c r="C460" s="11" t="s">
        <v>369</v>
      </c>
      <c r="D460" s="145">
        <v>0</v>
      </c>
      <c r="E460" s="145">
        <v>0</v>
      </c>
      <c r="F460" s="145">
        <v>0</v>
      </c>
      <c r="G460" s="145">
        <v>0</v>
      </c>
      <c r="H460" s="4"/>
      <c r="I460" s="4"/>
      <c r="J460" s="4"/>
      <c r="K460" s="4"/>
    </row>
    <row r="461" spans="1:11" ht="14.1" customHeight="1">
      <c r="A461" s="4"/>
      <c r="B461" s="4"/>
      <c r="C461" s="11" t="s">
        <v>368</v>
      </c>
      <c r="D461" s="145">
        <v>0</v>
      </c>
      <c r="E461" s="145">
        <v>0</v>
      </c>
      <c r="F461" s="145">
        <v>0</v>
      </c>
      <c r="G461" s="145">
        <v>0</v>
      </c>
      <c r="H461" s="4"/>
      <c r="I461" s="4"/>
      <c r="J461" s="4"/>
      <c r="K461" s="4"/>
    </row>
    <row r="462" spans="1:11" ht="14.1" customHeight="1">
      <c r="A462" s="4"/>
      <c r="B462" s="4"/>
      <c r="C462" s="11" t="s">
        <v>367</v>
      </c>
      <c r="D462" s="145">
        <v>0</v>
      </c>
      <c r="E462" s="145">
        <v>0</v>
      </c>
      <c r="F462" s="145">
        <v>0</v>
      </c>
      <c r="G462" s="145">
        <v>0</v>
      </c>
      <c r="H462" s="4"/>
      <c r="I462" s="4"/>
      <c r="J462" s="4"/>
      <c r="K462" s="4"/>
    </row>
    <row r="463" spans="1:11" ht="14.1" customHeight="1">
      <c r="A463" s="4"/>
      <c r="B463" s="4"/>
      <c r="C463" s="11" t="s">
        <v>366</v>
      </c>
      <c r="D463" s="145">
        <v>0</v>
      </c>
      <c r="E463" s="145">
        <v>0</v>
      </c>
      <c r="F463" s="145">
        <v>0</v>
      </c>
      <c r="G463" s="145">
        <v>0</v>
      </c>
      <c r="H463" s="4"/>
      <c r="I463" s="4"/>
      <c r="J463" s="4"/>
      <c r="K463" s="4"/>
    </row>
    <row r="464" spans="1:11" ht="14.1" customHeight="1">
      <c r="A464" s="4"/>
      <c r="B464" s="4"/>
      <c r="C464" s="11" t="s">
        <v>371</v>
      </c>
      <c r="D464" s="145">
        <v>0</v>
      </c>
      <c r="E464" s="145">
        <v>0</v>
      </c>
      <c r="F464" s="145">
        <v>0</v>
      </c>
      <c r="G464" s="145">
        <v>0</v>
      </c>
      <c r="H464" s="4"/>
      <c r="I464" s="4"/>
      <c r="J464" s="4"/>
      <c r="K464" s="4"/>
    </row>
    <row r="465" spans="1:11" ht="14.1" customHeight="1">
      <c r="A465" s="4"/>
      <c r="B465" s="4"/>
      <c r="C465" s="11" t="s">
        <v>370</v>
      </c>
      <c r="D465" s="145">
        <v>0</v>
      </c>
      <c r="E465" s="145">
        <v>0</v>
      </c>
      <c r="F465" s="145">
        <v>0</v>
      </c>
      <c r="G465" s="145">
        <v>0</v>
      </c>
      <c r="H465" s="4"/>
      <c r="I465" s="4"/>
      <c r="J465" s="4"/>
      <c r="K465" s="4"/>
    </row>
    <row r="466" spans="1:11" ht="14.1" customHeight="1">
      <c r="A466" s="4"/>
      <c r="B466" s="4"/>
      <c r="C466" s="11" t="s">
        <v>369</v>
      </c>
      <c r="D466" s="145">
        <v>0</v>
      </c>
      <c r="E466" s="145">
        <v>0</v>
      </c>
      <c r="F466" s="145">
        <v>0</v>
      </c>
      <c r="G466" s="145">
        <v>0</v>
      </c>
      <c r="H466" s="4"/>
      <c r="I466" s="4"/>
      <c r="J466" s="4"/>
      <c r="K466" s="4"/>
    </row>
    <row r="467" spans="1:11" ht="14.1" customHeight="1">
      <c r="A467" s="4"/>
      <c r="B467" s="4"/>
      <c r="C467" s="11" t="s">
        <v>368</v>
      </c>
      <c r="D467" s="145">
        <v>0</v>
      </c>
      <c r="E467" s="145">
        <v>0</v>
      </c>
      <c r="F467" s="145">
        <v>0</v>
      </c>
      <c r="G467" s="145">
        <v>0</v>
      </c>
      <c r="H467" s="4"/>
      <c r="I467" s="4"/>
      <c r="J467" s="4"/>
      <c r="K467" s="4"/>
    </row>
    <row r="468" spans="1:11" ht="14.1" customHeight="1">
      <c r="A468" s="4"/>
      <c r="B468" s="4"/>
      <c r="C468" s="11" t="s">
        <v>367</v>
      </c>
      <c r="D468" s="145">
        <v>0</v>
      </c>
      <c r="E468" s="145">
        <v>0</v>
      </c>
      <c r="F468" s="145">
        <v>0</v>
      </c>
      <c r="G468" s="145">
        <v>0</v>
      </c>
      <c r="H468" s="4"/>
      <c r="I468" s="4"/>
      <c r="J468" s="4"/>
      <c r="K468" s="4"/>
    </row>
    <row r="469" spans="1:11" ht="14.1" customHeight="1">
      <c r="A469" s="4"/>
      <c r="B469" s="4"/>
      <c r="C469" s="11" t="s">
        <v>366</v>
      </c>
      <c r="D469" s="145">
        <v>0</v>
      </c>
      <c r="E469" s="145">
        <v>0</v>
      </c>
      <c r="F469" s="145">
        <v>0</v>
      </c>
      <c r="G469" s="145">
        <v>0</v>
      </c>
      <c r="H469" s="4"/>
      <c r="I469" s="4"/>
      <c r="J469" s="4"/>
      <c r="K469" s="4"/>
    </row>
    <row r="470" spans="1:11" ht="14.1" customHeight="1">
      <c r="A470" s="4"/>
      <c r="B470" s="4"/>
      <c r="C470" s="11" t="s">
        <v>365</v>
      </c>
      <c r="D470" s="145">
        <v>0</v>
      </c>
      <c r="E470" s="145">
        <v>0</v>
      </c>
      <c r="F470" s="145">
        <v>0</v>
      </c>
      <c r="G470" s="145">
        <v>0</v>
      </c>
      <c r="H470" s="4"/>
      <c r="I470" s="4"/>
      <c r="J470" s="4"/>
      <c r="K470" s="4"/>
    </row>
    <row r="471" spans="1:11" ht="14.1" customHeight="1">
      <c r="A471" s="4"/>
      <c r="B471" s="4"/>
      <c r="C471" s="11" t="s">
        <v>364</v>
      </c>
      <c r="D471" s="145">
        <v>0</v>
      </c>
      <c r="E471" s="145">
        <v>0</v>
      </c>
      <c r="F471" s="145">
        <v>0</v>
      </c>
      <c r="G471" s="145">
        <v>0</v>
      </c>
      <c r="H471" s="4"/>
      <c r="I471" s="4"/>
      <c r="J471" s="4"/>
      <c r="K471" s="4"/>
    </row>
    <row r="472" spans="1:11" ht="14.1" customHeight="1">
      <c r="A472" s="4"/>
      <c r="B472" s="4"/>
      <c r="C472" s="10" t="s">
        <v>147</v>
      </c>
      <c r="D472" s="145">
        <v>0</v>
      </c>
      <c r="E472" s="145">
        <v>15276000</v>
      </c>
      <c r="F472" s="145">
        <v>100000000</v>
      </c>
      <c r="G472" s="145">
        <v>60000000</v>
      </c>
      <c r="H472" s="4"/>
      <c r="I472" s="4"/>
      <c r="J472" s="4"/>
      <c r="K472" s="4"/>
    </row>
    <row r="473" spans="1:11" ht="14.1" customHeight="1">
      <c r="A473" s="4"/>
      <c r="B473" s="4"/>
      <c r="C473" s="14" t="s">
        <v>393</v>
      </c>
      <c r="D473" s="1232" t="s">
        <v>2512</v>
      </c>
      <c r="E473" s="1233"/>
      <c r="F473" s="1233"/>
      <c r="G473" s="1233"/>
      <c r="H473" s="4"/>
      <c r="I473" s="4"/>
      <c r="J473" s="4"/>
      <c r="K473" s="4"/>
    </row>
    <row r="474" spans="1:11" ht="14.1" customHeight="1">
      <c r="A474" s="4"/>
      <c r="B474" s="4"/>
      <c r="C474" s="150" t="s">
        <v>392</v>
      </c>
      <c r="D474" s="1234" t="s">
        <v>2513</v>
      </c>
      <c r="E474" s="1235"/>
      <c r="F474" s="1235"/>
      <c r="G474" s="1235"/>
      <c r="H474" s="4"/>
      <c r="I474" s="4"/>
      <c r="J474" s="4"/>
      <c r="K474" s="4"/>
    </row>
    <row r="475" spans="1:11" ht="14.1" customHeight="1">
      <c r="A475" s="4"/>
      <c r="B475" s="4"/>
      <c r="C475" s="150" t="s">
        <v>15</v>
      </c>
      <c r="D475" s="1234" t="s">
        <v>2506</v>
      </c>
      <c r="E475" s="1235"/>
      <c r="F475" s="1235"/>
      <c r="G475" s="1235"/>
      <c r="H475" s="4"/>
      <c r="I475" s="4"/>
      <c r="J475" s="4"/>
      <c r="K475" s="4"/>
    </row>
    <row r="476" spans="1:11" ht="15" customHeight="1">
      <c r="A476" s="4"/>
      <c r="B476" s="4"/>
      <c r="C476" s="13"/>
      <c r="D476" s="143">
        <v>2021</v>
      </c>
      <c r="E476" s="143">
        <v>2022</v>
      </c>
      <c r="F476" s="143">
        <v>2023</v>
      </c>
      <c r="G476" s="143">
        <v>2024</v>
      </c>
      <c r="H476" s="4"/>
      <c r="I476" s="4"/>
      <c r="J476" s="4"/>
      <c r="K476" s="4"/>
    </row>
    <row r="477" spans="1:11" ht="15" customHeight="1">
      <c r="A477" s="4"/>
      <c r="B477" s="4"/>
      <c r="C477" s="12"/>
      <c r="D477" s="144" t="s">
        <v>7</v>
      </c>
      <c r="E477" s="144" t="s">
        <v>8</v>
      </c>
      <c r="F477" s="144" t="s">
        <v>8</v>
      </c>
      <c r="G477" s="144" t="s">
        <v>8</v>
      </c>
      <c r="H477" s="4"/>
      <c r="I477" s="4"/>
      <c r="J477" s="4"/>
      <c r="K477" s="4"/>
    </row>
    <row r="478" spans="1:11" ht="14.1" customHeight="1">
      <c r="A478" s="4"/>
      <c r="B478" s="4"/>
      <c r="C478" s="7" t="s">
        <v>16</v>
      </c>
      <c r="D478" s="142" t="s">
        <v>385</v>
      </c>
      <c r="E478" s="142" t="s">
        <v>411</v>
      </c>
      <c r="F478" s="142" t="s">
        <v>385</v>
      </c>
      <c r="G478" s="142" t="s">
        <v>385</v>
      </c>
      <c r="H478" s="4"/>
      <c r="I478" s="4"/>
      <c r="J478" s="4"/>
      <c r="K478" s="4"/>
    </row>
    <row r="479" spans="1:11" ht="14.1" customHeight="1">
      <c r="A479" s="4"/>
      <c r="B479" s="4"/>
      <c r="C479" s="7" t="s">
        <v>506</v>
      </c>
      <c r="D479" s="142" t="s">
        <v>385</v>
      </c>
      <c r="E479" s="142" t="s">
        <v>2514</v>
      </c>
      <c r="F479" s="142" t="s">
        <v>385</v>
      </c>
      <c r="G479" s="142" t="s">
        <v>385</v>
      </c>
      <c r="H479" s="4"/>
      <c r="I479" s="4"/>
      <c r="J479" s="4"/>
      <c r="K479" s="4"/>
    </row>
    <row r="480" spans="1:11" ht="14.1" customHeight="1">
      <c r="A480" s="4"/>
      <c r="B480" s="4"/>
      <c r="C480" s="7" t="s">
        <v>504</v>
      </c>
      <c r="D480" s="142" t="s">
        <v>385</v>
      </c>
      <c r="E480" s="142" t="s">
        <v>2514</v>
      </c>
      <c r="F480" s="142" t="s">
        <v>385</v>
      </c>
      <c r="G480" s="142" t="s">
        <v>385</v>
      </c>
      <c r="H480" s="4"/>
      <c r="I480" s="4"/>
      <c r="J480" s="4"/>
      <c r="K480" s="4"/>
    </row>
    <row r="481" spans="1:11" ht="14.1" customHeight="1">
      <c r="A481" s="4"/>
      <c r="B481" s="4"/>
      <c r="C481" s="7" t="s">
        <v>388</v>
      </c>
      <c r="D481" s="142" t="s">
        <v>361</v>
      </c>
      <c r="E481" s="142" t="s">
        <v>361</v>
      </c>
      <c r="F481" s="142" t="s">
        <v>430</v>
      </c>
      <c r="G481" s="142" t="s">
        <v>361</v>
      </c>
      <c r="H481" s="4"/>
      <c r="I481" s="4"/>
      <c r="J481" s="4"/>
      <c r="K481" s="4"/>
    </row>
    <row r="482" spans="1:11" ht="14.1" customHeight="1">
      <c r="A482" s="4"/>
      <c r="B482" s="4"/>
      <c r="C482" s="7" t="s">
        <v>387</v>
      </c>
      <c r="D482" s="142" t="s">
        <v>361</v>
      </c>
      <c r="E482" s="142" t="s">
        <v>361</v>
      </c>
      <c r="F482" s="142" t="s">
        <v>430</v>
      </c>
      <c r="G482" s="142" t="s">
        <v>361</v>
      </c>
      <c r="H482" s="4"/>
      <c r="I482" s="4"/>
      <c r="J482" s="4"/>
      <c r="K482" s="4"/>
    </row>
    <row r="483" spans="1:11" ht="14.1" customHeight="1">
      <c r="A483" s="4"/>
      <c r="B483" s="4"/>
      <c r="C483" s="7" t="s">
        <v>22</v>
      </c>
      <c r="D483" s="142" t="s">
        <v>361</v>
      </c>
      <c r="E483" s="142" t="s">
        <v>361</v>
      </c>
      <c r="F483" s="142" t="s">
        <v>430</v>
      </c>
      <c r="G483" s="142" t="s">
        <v>361</v>
      </c>
      <c r="H483" s="4"/>
      <c r="I483" s="4"/>
      <c r="J483" s="4"/>
      <c r="K483" s="4"/>
    </row>
    <row r="484" spans="1:11" ht="14.1" customHeight="1">
      <c r="A484" s="4"/>
      <c r="B484" s="4"/>
      <c r="C484" s="1236" t="s">
        <v>384</v>
      </c>
      <c r="D484" s="1237"/>
      <c r="E484" s="1237"/>
      <c r="F484" s="1237"/>
      <c r="G484" s="1237"/>
      <c r="H484" s="4"/>
      <c r="I484" s="4"/>
      <c r="J484" s="4"/>
      <c r="K484" s="4"/>
    </row>
    <row r="485" spans="1:11" ht="14.1" customHeight="1">
      <c r="A485" s="4"/>
      <c r="B485" s="4"/>
      <c r="C485" s="13"/>
      <c r="D485" s="143">
        <v>2021</v>
      </c>
      <c r="E485" s="143">
        <v>2022</v>
      </c>
      <c r="F485" s="143">
        <v>2023</v>
      </c>
      <c r="G485" s="143">
        <v>2024</v>
      </c>
      <c r="H485" s="4"/>
      <c r="I485" s="4"/>
      <c r="J485" s="4"/>
      <c r="K485" s="4"/>
    </row>
    <row r="486" spans="1:11" ht="14.1" customHeight="1">
      <c r="A486" s="4"/>
      <c r="B486" s="4"/>
      <c r="C486" s="12"/>
      <c r="D486" s="144" t="s">
        <v>7</v>
      </c>
      <c r="E486" s="144" t="s">
        <v>8</v>
      </c>
      <c r="F486" s="144" t="s">
        <v>8</v>
      </c>
      <c r="G486" s="144" t="s">
        <v>8</v>
      </c>
      <c r="H486" s="4"/>
      <c r="I486" s="4"/>
      <c r="J486" s="4"/>
      <c r="K486" s="4"/>
    </row>
    <row r="487" spans="1:11" ht="14.1" customHeight="1">
      <c r="A487" s="4"/>
      <c r="B487" s="4"/>
      <c r="C487" s="11" t="s">
        <v>381</v>
      </c>
      <c r="D487" s="145">
        <v>0</v>
      </c>
      <c r="E487" s="145">
        <v>0</v>
      </c>
      <c r="F487" s="145">
        <v>0</v>
      </c>
      <c r="G487" s="145">
        <v>0</v>
      </c>
      <c r="H487" s="4"/>
      <c r="I487" s="4"/>
      <c r="J487" s="4"/>
      <c r="K487" s="4"/>
    </row>
    <row r="488" spans="1:11" ht="14.1" customHeight="1">
      <c r="A488" s="4"/>
      <c r="B488" s="4"/>
      <c r="C488" s="11" t="s">
        <v>370</v>
      </c>
      <c r="D488" s="145">
        <v>0</v>
      </c>
      <c r="E488" s="145">
        <v>0</v>
      </c>
      <c r="F488" s="145">
        <v>0</v>
      </c>
      <c r="G488" s="145">
        <v>0</v>
      </c>
      <c r="H488" s="4"/>
      <c r="I488" s="4"/>
      <c r="J488" s="4"/>
      <c r="K488" s="4"/>
    </row>
    <row r="489" spans="1:11" ht="14.1" customHeight="1">
      <c r="A489" s="4"/>
      <c r="B489" s="4"/>
      <c r="C489" s="11" t="s">
        <v>374</v>
      </c>
      <c r="D489" s="145">
        <v>0</v>
      </c>
      <c r="E489" s="145">
        <v>0</v>
      </c>
      <c r="F489" s="145">
        <v>0</v>
      </c>
      <c r="G489" s="145">
        <v>0</v>
      </c>
      <c r="H489" s="4"/>
      <c r="I489" s="4"/>
      <c r="J489" s="4"/>
      <c r="K489" s="4"/>
    </row>
    <row r="490" spans="1:11" ht="14.1" customHeight="1">
      <c r="A490" s="4"/>
      <c r="B490" s="4"/>
      <c r="C490" s="11" t="s">
        <v>380</v>
      </c>
      <c r="D490" s="145">
        <v>0</v>
      </c>
      <c r="E490" s="145">
        <v>0</v>
      </c>
      <c r="F490" s="145">
        <v>0</v>
      </c>
      <c r="G490" s="145">
        <v>0</v>
      </c>
      <c r="H490" s="4"/>
      <c r="I490" s="4"/>
      <c r="J490" s="4"/>
      <c r="K490" s="4"/>
    </row>
    <row r="491" spans="1:11" ht="14.1" customHeight="1">
      <c r="A491" s="4"/>
      <c r="B491" s="4"/>
      <c r="C491" s="11" t="s">
        <v>370</v>
      </c>
      <c r="D491" s="145">
        <v>0</v>
      </c>
      <c r="E491" s="145">
        <v>0</v>
      </c>
      <c r="F491" s="145">
        <v>0</v>
      </c>
      <c r="G491" s="145">
        <v>0</v>
      </c>
      <c r="H491" s="4"/>
      <c r="I491" s="4"/>
      <c r="J491" s="4"/>
      <c r="K491" s="4"/>
    </row>
    <row r="492" spans="1:11" ht="14.1" customHeight="1">
      <c r="A492" s="4"/>
      <c r="B492" s="4"/>
      <c r="C492" s="11" t="s">
        <v>374</v>
      </c>
      <c r="D492" s="145">
        <v>0</v>
      </c>
      <c r="E492" s="145">
        <v>0</v>
      </c>
      <c r="F492" s="145">
        <v>0</v>
      </c>
      <c r="G492" s="145">
        <v>0</v>
      </c>
      <c r="H492" s="4"/>
      <c r="I492" s="4"/>
      <c r="J492" s="4"/>
      <c r="K492" s="4"/>
    </row>
    <row r="493" spans="1:11" ht="14.1" customHeight="1">
      <c r="A493" s="4"/>
      <c r="B493" s="4"/>
      <c r="C493" s="11" t="s">
        <v>379</v>
      </c>
      <c r="D493" s="145">
        <v>0</v>
      </c>
      <c r="E493" s="145">
        <v>0</v>
      </c>
      <c r="F493" s="145">
        <v>0</v>
      </c>
      <c r="G493" s="145">
        <v>0</v>
      </c>
      <c r="H493" s="4"/>
      <c r="I493" s="4"/>
      <c r="J493" s="4"/>
      <c r="K493" s="4"/>
    </row>
    <row r="494" spans="1:11" ht="14.1" customHeight="1">
      <c r="A494" s="4"/>
      <c r="B494" s="4"/>
      <c r="C494" s="11" t="s">
        <v>370</v>
      </c>
      <c r="D494" s="145">
        <v>0</v>
      </c>
      <c r="E494" s="145">
        <v>0</v>
      </c>
      <c r="F494" s="145">
        <v>0</v>
      </c>
      <c r="G494" s="145">
        <v>0</v>
      </c>
      <c r="H494" s="4"/>
      <c r="I494" s="4"/>
      <c r="J494" s="4"/>
      <c r="K494" s="4"/>
    </row>
    <row r="495" spans="1:11" ht="14.1" customHeight="1">
      <c r="A495" s="4"/>
      <c r="B495" s="4"/>
      <c r="C495" s="11" t="s">
        <v>374</v>
      </c>
      <c r="D495" s="145">
        <v>0</v>
      </c>
      <c r="E495" s="145">
        <v>0</v>
      </c>
      <c r="F495" s="145">
        <v>0</v>
      </c>
      <c r="G495" s="145">
        <v>0</v>
      </c>
      <c r="H495" s="4"/>
      <c r="I495" s="4"/>
      <c r="J495" s="4"/>
      <c r="K495" s="4"/>
    </row>
    <row r="496" spans="1:11" ht="14.1" customHeight="1">
      <c r="A496" s="4"/>
      <c r="B496" s="4"/>
      <c r="C496" s="11" t="s">
        <v>378</v>
      </c>
      <c r="D496" s="145">
        <v>0</v>
      </c>
      <c r="E496" s="145">
        <v>0</v>
      </c>
      <c r="F496" s="145">
        <v>0</v>
      </c>
      <c r="G496" s="145">
        <v>0</v>
      </c>
      <c r="H496" s="4"/>
      <c r="I496" s="4"/>
      <c r="J496" s="4"/>
      <c r="K496" s="4"/>
    </row>
    <row r="497" spans="1:11" ht="14.1" customHeight="1">
      <c r="A497" s="4"/>
      <c r="B497" s="4"/>
      <c r="C497" s="11" t="s">
        <v>370</v>
      </c>
      <c r="D497" s="145">
        <v>0</v>
      </c>
      <c r="E497" s="145">
        <v>0</v>
      </c>
      <c r="F497" s="145">
        <v>0</v>
      </c>
      <c r="G497" s="145">
        <v>0</v>
      </c>
      <c r="H497" s="4"/>
      <c r="I497" s="4"/>
      <c r="J497" s="4"/>
      <c r="K497" s="4"/>
    </row>
    <row r="498" spans="1:11" ht="14.1" customHeight="1">
      <c r="A498" s="4"/>
      <c r="B498" s="4"/>
      <c r="C498" s="11" t="s">
        <v>374</v>
      </c>
      <c r="D498" s="145">
        <v>0</v>
      </c>
      <c r="E498" s="145">
        <v>0</v>
      </c>
      <c r="F498" s="145">
        <v>0</v>
      </c>
      <c r="G498" s="145">
        <v>0</v>
      </c>
      <c r="H498" s="4"/>
      <c r="I498" s="4"/>
      <c r="J498" s="4"/>
      <c r="K498" s="4"/>
    </row>
    <row r="499" spans="1:11" ht="14.1" customHeight="1">
      <c r="A499" s="4"/>
      <c r="B499" s="4"/>
      <c r="C499" s="11" t="s">
        <v>383</v>
      </c>
      <c r="D499" s="145">
        <v>0</v>
      </c>
      <c r="E499" s="145">
        <v>0</v>
      </c>
      <c r="F499" s="145">
        <v>0</v>
      </c>
      <c r="G499" s="145">
        <v>0</v>
      </c>
      <c r="H499" s="4"/>
      <c r="I499" s="4"/>
      <c r="J499" s="4"/>
      <c r="K499" s="4"/>
    </row>
    <row r="500" spans="1:11" ht="14.1" customHeight="1">
      <c r="A500" s="4"/>
      <c r="B500" s="4"/>
      <c r="C500" s="11" t="s">
        <v>370</v>
      </c>
      <c r="D500" s="145">
        <v>0</v>
      </c>
      <c r="E500" s="145">
        <v>0</v>
      </c>
      <c r="F500" s="145">
        <v>0</v>
      </c>
      <c r="G500" s="145">
        <v>0</v>
      </c>
      <c r="H500" s="4"/>
      <c r="I500" s="4"/>
      <c r="J500" s="4"/>
      <c r="K500" s="4"/>
    </row>
    <row r="501" spans="1:11" ht="14.1" customHeight="1">
      <c r="A501" s="4"/>
      <c r="B501" s="4"/>
      <c r="C501" s="11" t="s">
        <v>374</v>
      </c>
      <c r="D501" s="145">
        <v>0</v>
      </c>
      <c r="E501" s="145">
        <v>0</v>
      </c>
      <c r="F501" s="145">
        <v>0</v>
      </c>
      <c r="G501" s="145">
        <v>0</v>
      </c>
      <c r="H501" s="4"/>
      <c r="I501" s="4"/>
      <c r="J501" s="4"/>
      <c r="K501" s="4"/>
    </row>
    <row r="502" spans="1:11" ht="14.1" customHeight="1">
      <c r="A502" s="4"/>
      <c r="B502" s="4"/>
      <c r="C502" s="11" t="s">
        <v>376</v>
      </c>
      <c r="D502" s="145">
        <v>0</v>
      </c>
      <c r="E502" s="145">
        <v>0</v>
      </c>
      <c r="F502" s="145">
        <v>0</v>
      </c>
      <c r="G502" s="145">
        <v>0</v>
      </c>
      <c r="H502" s="4"/>
      <c r="I502" s="4"/>
      <c r="J502" s="4"/>
      <c r="K502" s="4"/>
    </row>
    <row r="503" spans="1:11" ht="14.1" customHeight="1">
      <c r="A503" s="4"/>
      <c r="B503" s="4"/>
      <c r="C503" s="11" t="s">
        <v>370</v>
      </c>
      <c r="D503" s="145">
        <v>0</v>
      </c>
      <c r="E503" s="145">
        <v>0</v>
      </c>
      <c r="F503" s="145">
        <v>0</v>
      </c>
      <c r="G503" s="145">
        <v>0</v>
      </c>
      <c r="H503" s="4"/>
      <c r="I503" s="4"/>
      <c r="J503" s="4"/>
      <c r="K503" s="4"/>
    </row>
    <row r="504" spans="1:11" ht="14.1" customHeight="1">
      <c r="A504" s="4"/>
      <c r="B504" s="4"/>
      <c r="C504" s="11" t="s">
        <v>374</v>
      </c>
      <c r="D504" s="145">
        <v>0</v>
      </c>
      <c r="E504" s="145">
        <v>0</v>
      </c>
      <c r="F504" s="145">
        <v>0</v>
      </c>
      <c r="G504" s="145">
        <v>0</v>
      </c>
      <c r="H504" s="4"/>
      <c r="I504" s="4"/>
      <c r="J504" s="4"/>
      <c r="K504" s="4"/>
    </row>
    <row r="505" spans="1:11" ht="14.1" customHeight="1">
      <c r="A505" s="4"/>
      <c r="B505" s="4"/>
      <c r="C505" s="11" t="s">
        <v>375</v>
      </c>
      <c r="D505" s="145">
        <v>0</v>
      </c>
      <c r="E505" s="145">
        <v>0</v>
      </c>
      <c r="F505" s="145">
        <v>0</v>
      </c>
      <c r="G505" s="145">
        <v>0</v>
      </c>
      <c r="H505" s="4"/>
      <c r="I505" s="4"/>
      <c r="J505" s="4"/>
      <c r="K505" s="4"/>
    </row>
    <row r="506" spans="1:11" ht="14.1" customHeight="1">
      <c r="A506" s="4"/>
      <c r="B506" s="4"/>
      <c r="C506" s="11" t="s">
        <v>370</v>
      </c>
      <c r="D506" s="145">
        <v>0</v>
      </c>
      <c r="E506" s="145">
        <v>0</v>
      </c>
      <c r="F506" s="145">
        <v>0</v>
      </c>
      <c r="G506" s="145">
        <v>0</v>
      </c>
      <c r="H506" s="4"/>
      <c r="I506" s="4"/>
      <c r="J506" s="4"/>
      <c r="K506" s="4"/>
    </row>
    <row r="507" spans="1:11" ht="14.1" customHeight="1">
      <c r="A507" s="4"/>
      <c r="B507" s="4"/>
      <c r="C507" s="11" t="s">
        <v>374</v>
      </c>
      <c r="D507" s="145">
        <v>0</v>
      </c>
      <c r="E507" s="145">
        <v>0</v>
      </c>
      <c r="F507" s="145">
        <v>0</v>
      </c>
      <c r="G507" s="145">
        <v>0</v>
      </c>
      <c r="H507" s="4"/>
      <c r="I507" s="4"/>
      <c r="J507" s="4"/>
      <c r="K507" s="4"/>
    </row>
    <row r="508" spans="1:11" ht="14.1" customHeight="1">
      <c r="A508" s="4"/>
      <c r="B508" s="4"/>
      <c r="C508" s="11" t="s">
        <v>373</v>
      </c>
      <c r="D508" s="145">
        <v>0</v>
      </c>
      <c r="E508" s="145">
        <v>0</v>
      </c>
      <c r="F508" s="145">
        <v>0</v>
      </c>
      <c r="G508" s="145">
        <v>0</v>
      </c>
      <c r="H508" s="4"/>
      <c r="I508" s="4"/>
      <c r="J508" s="4"/>
      <c r="K508" s="4"/>
    </row>
    <row r="509" spans="1:11" ht="14.1" customHeight="1">
      <c r="A509" s="4"/>
      <c r="B509" s="4"/>
      <c r="C509" s="11" t="s">
        <v>370</v>
      </c>
      <c r="D509" s="145">
        <v>0</v>
      </c>
      <c r="E509" s="145">
        <v>0</v>
      </c>
      <c r="F509" s="145">
        <v>0</v>
      </c>
      <c r="G509" s="145">
        <v>0</v>
      </c>
      <c r="H509" s="4"/>
      <c r="I509" s="4"/>
      <c r="J509" s="4"/>
      <c r="K509" s="4"/>
    </row>
    <row r="510" spans="1:11" ht="14.1" customHeight="1">
      <c r="A510" s="4"/>
      <c r="B510" s="4"/>
      <c r="C510" s="11" t="s">
        <v>369</v>
      </c>
      <c r="D510" s="145">
        <v>0</v>
      </c>
      <c r="E510" s="145">
        <v>0</v>
      </c>
      <c r="F510" s="145">
        <v>0</v>
      </c>
      <c r="G510" s="145">
        <v>0</v>
      </c>
      <c r="H510" s="4"/>
      <c r="I510" s="4"/>
      <c r="J510" s="4"/>
      <c r="K510" s="4"/>
    </row>
    <row r="511" spans="1:11" ht="14.1" customHeight="1">
      <c r="A511" s="4"/>
      <c r="B511" s="4"/>
      <c r="C511" s="11" t="s">
        <v>368</v>
      </c>
      <c r="D511" s="145">
        <v>0</v>
      </c>
      <c r="E511" s="145">
        <v>0</v>
      </c>
      <c r="F511" s="145">
        <v>0</v>
      </c>
      <c r="G511" s="145">
        <v>0</v>
      </c>
      <c r="H511" s="4"/>
      <c r="I511" s="4"/>
      <c r="J511" s="4"/>
      <c r="K511" s="4"/>
    </row>
    <row r="512" spans="1:11" ht="14.1" customHeight="1">
      <c r="A512" s="4"/>
      <c r="B512" s="4"/>
      <c r="C512" s="11" t="s">
        <v>367</v>
      </c>
      <c r="D512" s="145">
        <v>0</v>
      </c>
      <c r="E512" s="145">
        <v>0</v>
      </c>
      <c r="F512" s="145">
        <v>0</v>
      </c>
      <c r="G512" s="145">
        <v>0</v>
      </c>
      <c r="H512" s="4"/>
      <c r="I512" s="4"/>
      <c r="J512" s="4"/>
      <c r="K512" s="4"/>
    </row>
    <row r="513" spans="1:11" ht="14.1" customHeight="1">
      <c r="A513" s="4"/>
      <c r="B513" s="4"/>
      <c r="C513" s="11" t="s">
        <v>366</v>
      </c>
      <c r="D513" s="145">
        <v>0</v>
      </c>
      <c r="E513" s="145">
        <v>0</v>
      </c>
      <c r="F513" s="145">
        <v>0</v>
      </c>
      <c r="G513" s="145">
        <v>0</v>
      </c>
      <c r="H513" s="4"/>
      <c r="I513" s="4"/>
      <c r="J513" s="4"/>
      <c r="K513" s="4"/>
    </row>
    <row r="514" spans="1:11" ht="14.1" customHeight="1">
      <c r="A514" s="4"/>
      <c r="B514" s="4"/>
      <c r="C514" s="11" t="s">
        <v>372</v>
      </c>
      <c r="D514" s="145">
        <v>0</v>
      </c>
      <c r="E514" s="145">
        <v>40663000</v>
      </c>
      <c r="F514" s="145">
        <v>0</v>
      </c>
      <c r="G514" s="145">
        <v>0</v>
      </c>
      <c r="H514" s="4"/>
      <c r="I514" s="4"/>
      <c r="J514" s="4"/>
      <c r="K514" s="4"/>
    </row>
    <row r="515" spans="1:11" ht="14.1" customHeight="1">
      <c r="A515" s="4"/>
      <c r="B515" s="4"/>
      <c r="C515" s="11" t="s">
        <v>370</v>
      </c>
      <c r="D515" s="145">
        <v>0</v>
      </c>
      <c r="E515" s="145">
        <v>40663000</v>
      </c>
      <c r="F515" s="145">
        <v>0</v>
      </c>
      <c r="G515" s="145">
        <v>0</v>
      </c>
      <c r="H515" s="4"/>
      <c r="I515" s="4"/>
      <c r="J515" s="4"/>
      <c r="K515" s="4"/>
    </row>
    <row r="516" spans="1:11" ht="14.1" customHeight="1">
      <c r="A516" s="4"/>
      <c r="B516" s="4"/>
      <c r="C516" s="11" t="s">
        <v>369</v>
      </c>
      <c r="D516" s="145">
        <v>0</v>
      </c>
      <c r="E516" s="145">
        <v>0</v>
      </c>
      <c r="F516" s="145">
        <v>0</v>
      </c>
      <c r="G516" s="145">
        <v>0</v>
      </c>
      <c r="H516" s="4"/>
      <c r="I516" s="4"/>
      <c r="J516" s="4"/>
      <c r="K516" s="4"/>
    </row>
    <row r="517" spans="1:11" ht="14.1" customHeight="1">
      <c r="A517" s="4"/>
      <c r="B517" s="4"/>
      <c r="C517" s="11" t="s">
        <v>368</v>
      </c>
      <c r="D517" s="145">
        <v>0</v>
      </c>
      <c r="E517" s="145">
        <v>0</v>
      </c>
      <c r="F517" s="145">
        <v>0</v>
      </c>
      <c r="G517" s="145">
        <v>0</v>
      </c>
      <c r="H517" s="4"/>
      <c r="I517" s="4"/>
      <c r="J517" s="4"/>
      <c r="K517" s="4"/>
    </row>
    <row r="518" spans="1:11" ht="14.1" customHeight="1">
      <c r="A518" s="4"/>
      <c r="B518" s="4"/>
      <c r="C518" s="11" t="s">
        <v>367</v>
      </c>
      <c r="D518" s="145">
        <v>0</v>
      </c>
      <c r="E518" s="145">
        <v>0</v>
      </c>
      <c r="F518" s="145">
        <v>0</v>
      </c>
      <c r="G518" s="145">
        <v>0</v>
      </c>
      <c r="H518" s="4"/>
      <c r="I518" s="4"/>
      <c r="J518" s="4"/>
      <c r="K518" s="4"/>
    </row>
    <row r="519" spans="1:11" ht="14.1" customHeight="1">
      <c r="A519" s="4"/>
      <c r="B519" s="4"/>
      <c r="C519" s="11" t="s">
        <v>366</v>
      </c>
      <c r="D519" s="145">
        <v>0</v>
      </c>
      <c r="E519" s="145">
        <v>0</v>
      </c>
      <c r="F519" s="145">
        <v>0</v>
      </c>
      <c r="G519" s="145">
        <v>0</v>
      </c>
      <c r="H519" s="4"/>
      <c r="I519" s="4"/>
      <c r="J519" s="4"/>
      <c r="K519" s="4"/>
    </row>
    <row r="520" spans="1:11" ht="14.1" customHeight="1">
      <c r="A520" s="4"/>
      <c r="B520" s="4"/>
      <c r="C520" s="11" t="s">
        <v>371</v>
      </c>
      <c r="D520" s="145">
        <v>0</v>
      </c>
      <c r="E520" s="145">
        <v>0</v>
      </c>
      <c r="F520" s="145">
        <v>0</v>
      </c>
      <c r="G520" s="145">
        <v>0</v>
      </c>
      <c r="H520" s="4"/>
      <c r="I520" s="4"/>
      <c r="J520" s="4"/>
      <c r="K520" s="4"/>
    </row>
    <row r="521" spans="1:11" ht="14.1" customHeight="1">
      <c r="A521" s="4"/>
      <c r="B521" s="4"/>
      <c r="C521" s="11" t="s">
        <v>370</v>
      </c>
      <c r="D521" s="145">
        <v>0</v>
      </c>
      <c r="E521" s="145">
        <v>0</v>
      </c>
      <c r="F521" s="145">
        <v>0</v>
      </c>
      <c r="G521" s="145">
        <v>0</v>
      </c>
      <c r="H521" s="4"/>
      <c r="I521" s="4"/>
      <c r="J521" s="4"/>
      <c r="K521" s="4"/>
    </row>
    <row r="522" spans="1:11" ht="14.1" customHeight="1">
      <c r="A522" s="4"/>
      <c r="B522" s="4"/>
      <c r="C522" s="11" t="s">
        <v>369</v>
      </c>
      <c r="D522" s="145">
        <v>0</v>
      </c>
      <c r="E522" s="145">
        <v>0</v>
      </c>
      <c r="F522" s="145">
        <v>0</v>
      </c>
      <c r="G522" s="145">
        <v>0</v>
      </c>
      <c r="H522" s="4"/>
      <c r="I522" s="4"/>
      <c r="J522" s="4"/>
      <c r="K522" s="4"/>
    </row>
    <row r="523" spans="1:11" ht="14.1" customHeight="1">
      <c r="A523" s="4"/>
      <c r="B523" s="4"/>
      <c r="C523" s="11" t="s">
        <v>368</v>
      </c>
      <c r="D523" s="145">
        <v>0</v>
      </c>
      <c r="E523" s="145">
        <v>0</v>
      </c>
      <c r="F523" s="145">
        <v>0</v>
      </c>
      <c r="G523" s="145">
        <v>0</v>
      </c>
      <c r="H523" s="4"/>
      <c r="I523" s="4"/>
      <c r="J523" s="4"/>
      <c r="K523" s="4"/>
    </row>
    <row r="524" spans="1:11" ht="14.1" customHeight="1">
      <c r="A524" s="4"/>
      <c r="B524" s="4"/>
      <c r="C524" s="11" t="s">
        <v>367</v>
      </c>
      <c r="D524" s="145">
        <v>0</v>
      </c>
      <c r="E524" s="145">
        <v>0</v>
      </c>
      <c r="F524" s="145">
        <v>0</v>
      </c>
      <c r="G524" s="145">
        <v>0</v>
      </c>
      <c r="H524" s="4"/>
      <c r="I524" s="4"/>
      <c r="J524" s="4"/>
      <c r="K524" s="4"/>
    </row>
    <row r="525" spans="1:11" ht="14.1" customHeight="1">
      <c r="A525" s="4"/>
      <c r="B525" s="4"/>
      <c r="C525" s="11" t="s">
        <v>366</v>
      </c>
      <c r="D525" s="145">
        <v>0</v>
      </c>
      <c r="E525" s="145">
        <v>0</v>
      </c>
      <c r="F525" s="145">
        <v>0</v>
      </c>
      <c r="G525" s="145">
        <v>0</v>
      </c>
      <c r="H525" s="4"/>
      <c r="I525" s="4"/>
      <c r="J525" s="4"/>
      <c r="K525" s="4"/>
    </row>
    <row r="526" spans="1:11" ht="14.1" customHeight="1">
      <c r="A526" s="4"/>
      <c r="B526" s="4"/>
      <c r="C526" s="11" t="s">
        <v>365</v>
      </c>
      <c r="D526" s="145">
        <v>0</v>
      </c>
      <c r="E526" s="145">
        <v>0</v>
      </c>
      <c r="F526" s="145">
        <v>0</v>
      </c>
      <c r="G526" s="145">
        <v>0</v>
      </c>
      <c r="H526" s="4"/>
      <c r="I526" s="4"/>
      <c r="J526" s="4"/>
      <c r="K526" s="4"/>
    </row>
    <row r="527" spans="1:11" ht="14.1" customHeight="1">
      <c r="A527" s="4"/>
      <c r="B527" s="4"/>
      <c r="C527" s="11" t="s">
        <v>364</v>
      </c>
      <c r="D527" s="145">
        <v>0</v>
      </c>
      <c r="E527" s="145">
        <v>0</v>
      </c>
      <c r="F527" s="145">
        <v>0</v>
      </c>
      <c r="G527" s="145">
        <v>0</v>
      </c>
      <c r="H527" s="4"/>
      <c r="I527" s="4"/>
      <c r="J527" s="4"/>
      <c r="K527" s="4"/>
    </row>
    <row r="528" spans="1:11" ht="14.1" customHeight="1">
      <c r="A528" s="4"/>
      <c r="B528" s="4"/>
      <c r="C528" s="10" t="s">
        <v>147</v>
      </c>
      <c r="D528" s="145">
        <v>0</v>
      </c>
      <c r="E528" s="145">
        <v>40663000</v>
      </c>
      <c r="F528" s="145">
        <v>0</v>
      </c>
      <c r="G528" s="145">
        <v>0</v>
      </c>
      <c r="H528" s="4"/>
      <c r="I528" s="4"/>
      <c r="J528" s="4"/>
      <c r="K528" s="4"/>
    </row>
    <row r="529" spans="1:11" ht="15" customHeight="1">
      <c r="A529" s="4"/>
      <c r="B529" s="4"/>
      <c r="C529" s="9" t="s">
        <v>361</v>
      </c>
      <c r="D529" s="147" t="s">
        <v>361</v>
      </c>
      <c r="E529" s="147" t="s">
        <v>361</v>
      </c>
      <c r="F529" s="147" t="s">
        <v>361</v>
      </c>
      <c r="G529" s="147" t="s">
        <v>361</v>
      </c>
      <c r="H529" s="4"/>
      <c r="I529" s="4"/>
      <c r="J529" s="4"/>
      <c r="K529" s="4"/>
    </row>
    <row r="530" spans="1:11" ht="15" customHeight="1">
      <c r="A530" s="4"/>
      <c r="B530" s="4"/>
      <c r="C530" s="8" t="s">
        <v>382</v>
      </c>
      <c r="D530" s="148">
        <v>2127402000</v>
      </c>
      <c r="E530" s="148">
        <v>2424270000</v>
      </c>
      <c r="F530" s="148">
        <v>2370000000</v>
      </c>
      <c r="G530" s="148">
        <v>2373800000</v>
      </c>
      <c r="H530" s="4"/>
      <c r="I530" s="4"/>
      <c r="J530" s="4"/>
      <c r="K530" s="4"/>
    </row>
    <row r="531" spans="1:11" ht="15" customHeight="1">
      <c r="A531" s="4"/>
      <c r="B531" s="4"/>
      <c r="C531" s="7" t="s">
        <v>381</v>
      </c>
      <c r="D531" s="146">
        <v>1565000000</v>
      </c>
      <c r="E531" s="146">
        <v>1714670000</v>
      </c>
      <c r="F531" s="146">
        <v>1714670000</v>
      </c>
      <c r="G531" s="146">
        <v>1714670000</v>
      </c>
      <c r="H531" s="4"/>
      <c r="I531" s="4"/>
      <c r="J531" s="4"/>
      <c r="K531" s="4"/>
    </row>
    <row r="532" spans="1:11" ht="15" customHeight="1">
      <c r="A532" s="4"/>
      <c r="B532" s="4"/>
      <c r="C532" s="7" t="s">
        <v>370</v>
      </c>
      <c r="D532" s="146">
        <v>1565000000</v>
      </c>
      <c r="E532" s="146">
        <v>1714670000</v>
      </c>
      <c r="F532" s="146">
        <v>1714670000</v>
      </c>
      <c r="G532" s="146">
        <v>1714670000</v>
      </c>
      <c r="H532" s="4"/>
      <c r="I532" s="4"/>
      <c r="J532" s="4"/>
      <c r="K532" s="4"/>
    </row>
    <row r="533" spans="1:11" ht="15" customHeight="1">
      <c r="A533" s="4"/>
      <c r="B533" s="4"/>
      <c r="C533" s="7" t="s">
        <v>374</v>
      </c>
      <c r="D533" s="146">
        <v>0</v>
      </c>
      <c r="E533" s="146">
        <v>0</v>
      </c>
      <c r="F533" s="146">
        <v>0</v>
      </c>
      <c r="G533" s="146">
        <v>0</v>
      </c>
      <c r="H533" s="4"/>
      <c r="I533" s="4"/>
      <c r="J533" s="4"/>
      <c r="K533" s="4"/>
    </row>
    <row r="534" spans="1:11" ht="15" customHeight="1">
      <c r="A534" s="4"/>
      <c r="B534" s="4"/>
      <c r="C534" s="7" t="s">
        <v>380</v>
      </c>
      <c r="D534" s="146">
        <v>180000000</v>
      </c>
      <c r="E534" s="146">
        <v>200000000</v>
      </c>
      <c r="F534" s="146">
        <v>200000000</v>
      </c>
      <c r="G534" s="146">
        <v>200000000</v>
      </c>
      <c r="H534" s="4"/>
      <c r="I534" s="4"/>
      <c r="J534" s="4"/>
      <c r="K534" s="4"/>
    </row>
    <row r="535" spans="1:11" ht="15" customHeight="1">
      <c r="A535" s="4"/>
      <c r="B535" s="4"/>
      <c r="C535" s="7" t="s">
        <v>370</v>
      </c>
      <c r="D535" s="146">
        <v>180000000</v>
      </c>
      <c r="E535" s="146">
        <v>200000000</v>
      </c>
      <c r="F535" s="146">
        <v>200000000</v>
      </c>
      <c r="G535" s="146">
        <v>200000000</v>
      </c>
      <c r="H535" s="4"/>
      <c r="I535" s="4"/>
      <c r="J535" s="4"/>
      <c r="K535" s="4"/>
    </row>
    <row r="536" spans="1:11" ht="15" customHeight="1">
      <c r="A536" s="4"/>
      <c r="B536" s="4"/>
      <c r="C536" s="7" t="s">
        <v>374</v>
      </c>
      <c r="D536" s="146">
        <v>0</v>
      </c>
      <c r="E536" s="146">
        <v>0</v>
      </c>
      <c r="F536" s="146">
        <v>0</v>
      </c>
      <c r="G536" s="146">
        <v>0</v>
      </c>
      <c r="H536" s="4"/>
      <c r="I536" s="4"/>
      <c r="J536" s="4"/>
      <c r="K536" s="4"/>
    </row>
    <row r="537" spans="1:11" ht="15" customHeight="1">
      <c r="A537" s="4"/>
      <c r="B537" s="4"/>
      <c r="C537" s="7" t="s">
        <v>379</v>
      </c>
      <c r="D537" s="146">
        <v>369850000</v>
      </c>
      <c r="E537" s="146">
        <v>379450000</v>
      </c>
      <c r="F537" s="146">
        <v>325180000</v>
      </c>
      <c r="G537" s="146">
        <v>328980000</v>
      </c>
      <c r="H537" s="4"/>
      <c r="I537" s="4"/>
      <c r="J537" s="4"/>
      <c r="K537" s="4"/>
    </row>
    <row r="538" spans="1:11" ht="15" customHeight="1">
      <c r="A538" s="4"/>
      <c r="B538" s="4"/>
      <c r="C538" s="7" t="s">
        <v>370</v>
      </c>
      <c r="D538" s="146">
        <v>369850000</v>
      </c>
      <c r="E538" s="146">
        <v>379450000</v>
      </c>
      <c r="F538" s="146">
        <v>325180000</v>
      </c>
      <c r="G538" s="146">
        <v>328980000</v>
      </c>
      <c r="H538" s="4"/>
      <c r="I538" s="4"/>
      <c r="J538" s="4"/>
      <c r="K538" s="4"/>
    </row>
    <row r="539" spans="1:11" ht="15" customHeight="1">
      <c r="A539" s="4"/>
      <c r="B539" s="4"/>
      <c r="C539" s="7" t="s">
        <v>374</v>
      </c>
      <c r="D539" s="146">
        <v>0</v>
      </c>
      <c r="E539" s="146">
        <v>0</v>
      </c>
      <c r="F539" s="146">
        <v>0</v>
      </c>
      <c r="G539" s="146">
        <v>0</v>
      </c>
      <c r="H539" s="4"/>
      <c r="I539" s="4"/>
      <c r="J539" s="4"/>
      <c r="K539" s="4"/>
    </row>
    <row r="540" spans="1:11" ht="15" customHeight="1">
      <c r="A540" s="4"/>
      <c r="B540" s="4"/>
      <c r="C540" s="7" t="s">
        <v>378</v>
      </c>
      <c r="D540" s="146">
        <v>0</v>
      </c>
      <c r="E540" s="146">
        <v>0</v>
      </c>
      <c r="F540" s="146">
        <v>0</v>
      </c>
      <c r="G540" s="146">
        <v>0</v>
      </c>
      <c r="H540" s="4"/>
      <c r="I540" s="4"/>
      <c r="J540" s="4"/>
      <c r="K540" s="4"/>
    </row>
    <row r="541" spans="1:11" ht="15" customHeight="1">
      <c r="A541" s="4"/>
      <c r="B541" s="4"/>
      <c r="C541" s="7" t="s">
        <v>370</v>
      </c>
      <c r="D541" s="146">
        <v>0</v>
      </c>
      <c r="E541" s="146">
        <v>0</v>
      </c>
      <c r="F541" s="146">
        <v>0</v>
      </c>
      <c r="G541" s="146">
        <v>0</v>
      </c>
      <c r="H541" s="4"/>
      <c r="I541" s="4"/>
      <c r="J541" s="4"/>
      <c r="K541" s="4"/>
    </row>
    <row r="542" spans="1:11" ht="15" customHeight="1">
      <c r="A542" s="4"/>
      <c r="B542" s="4"/>
      <c r="C542" s="7" t="s">
        <v>374</v>
      </c>
      <c r="D542" s="146">
        <v>0</v>
      </c>
      <c r="E542" s="146">
        <v>0</v>
      </c>
      <c r="F542" s="146">
        <v>0</v>
      </c>
      <c r="G542" s="146">
        <v>0</v>
      </c>
      <c r="H542" s="4"/>
      <c r="I542" s="4"/>
      <c r="J542" s="4"/>
      <c r="K542" s="4"/>
    </row>
    <row r="543" spans="1:11" ht="20.100000000000001" customHeight="1">
      <c r="A543" s="4"/>
      <c r="B543" s="4"/>
      <c r="C543" s="7" t="s">
        <v>377</v>
      </c>
      <c r="D543" s="149">
        <v>0</v>
      </c>
      <c r="E543" s="149">
        <v>0</v>
      </c>
      <c r="F543" s="149">
        <v>0</v>
      </c>
      <c r="G543" s="149">
        <v>0</v>
      </c>
      <c r="H543" s="4"/>
      <c r="I543" s="4"/>
      <c r="J543" s="4"/>
      <c r="K543" s="4"/>
    </row>
    <row r="544" spans="1:11" ht="15" customHeight="1">
      <c r="A544" s="4"/>
      <c r="B544" s="4"/>
      <c r="C544" s="7" t="s">
        <v>370</v>
      </c>
      <c r="D544" s="146">
        <v>0</v>
      </c>
      <c r="E544" s="146">
        <v>0</v>
      </c>
      <c r="F544" s="146">
        <v>0</v>
      </c>
      <c r="G544" s="146">
        <v>0</v>
      </c>
      <c r="H544" s="4"/>
      <c r="I544" s="4"/>
      <c r="J544" s="4"/>
      <c r="K544" s="4"/>
    </row>
    <row r="545" spans="1:11" ht="15" customHeight="1">
      <c r="A545" s="4"/>
      <c r="B545" s="4"/>
      <c r="C545" s="7" t="s">
        <v>374</v>
      </c>
      <c r="D545" s="146">
        <v>0</v>
      </c>
      <c r="E545" s="146">
        <v>0</v>
      </c>
      <c r="F545" s="146">
        <v>0</v>
      </c>
      <c r="G545" s="146">
        <v>0</v>
      </c>
      <c r="H545" s="4"/>
      <c r="I545" s="4"/>
      <c r="J545" s="4"/>
      <c r="K545" s="4"/>
    </row>
    <row r="546" spans="1:11" ht="15" customHeight="1">
      <c r="A546" s="4"/>
      <c r="B546" s="4"/>
      <c r="C546" s="7" t="s">
        <v>376</v>
      </c>
      <c r="D546" s="146">
        <v>150000</v>
      </c>
      <c r="E546" s="146">
        <v>150000</v>
      </c>
      <c r="F546" s="146">
        <v>150000</v>
      </c>
      <c r="G546" s="146">
        <v>150000</v>
      </c>
      <c r="H546" s="4"/>
      <c r="I546" s="4"/>
      <c r="J546" s="4"/>
      <c r="K546" s="4"/>
    </row>
    <row r="547" spans="1:11" ht="15" customHeight="1">
      <c r="A547" s="4"/>
      <c r="B547" s="4"/>
      <c r="C547" s="7" t="s">
        <v>370</v>
      </c>
      <c r="D547" s="146">
        <v>150000</v>
      </c>
      <c r="E547" s="146">
        <v>150000</v>
      </c>
      <c r="F547" s="146">
        <v>150000</v>
      </c>
      <c r="G547" s="146">
        <v>150000</v>
      </c>
      <c r="H547" s="4"/>
      <c r="I547" s="4"/>
      <c r="J547" s="4"/>
      <c r="K547" s="4"/>
    </row>
    <row r="548" spans="1:11" ht="15" customHeight="1">
      <c r="A548" s="4"/>
      <c r="B548" s="4"/>
      <c r="C548" s="7" t="s">
        <v>374</v>
      </c>
      <c r="D548" s="146">
        <v>0</v>
      </c>
      <c r="E548" s="146">
        <v>0</v>
      </c>
      <c r="F548" s="146">
        <v>0</v>
      </c>
      <c r="G548" s="146">
        <v>0</v>
      </c>
      <c r="H548" s="4"/>
      <c r="I548" s="4"/>
      <c r="J548" s="4"/>
      <c r="K548" s="4"/>
    </row>
    <row r="549" spans="1:11" ht="15" customHeight="1">
      <c r="A549" s="4"/>
      <c r="B549" s="4"/>
      <c r="C549" s="7" t="s">
        <v>375</v>
      </c>
      <c r="D549" s="146">
        <v>2982000</v>
      </c>
      <c r="E549" s="146">
        <v>0</v>
      </c>
      <c r="F549" s="146">
        <v>0</v>
      </c>
      <c r="G549" s="146">
        <v>0</v>
      </c>
      <c r="H549" s="4"/>
      <c r="I549" s="4"/>
      <c r="J549" s="4"/>
      <c r="K549" s="4"/>
    </row>
    <row r="550" spans="1:11" ht="15" customHeight="1">
      <c r="A550" s="4"/>
      <c r="B550" s="4"/>
      <c r="C550" s="7" t="s">
        <v>370</v>
      </c>
      <c r="D550" s="146">
        <v>2982000</v>
      </c>
      <c r="E550" s="146">
        <v>0</v>
      </c>
      <c r="F550" s="146">
        <v>0</v>
      </c>
      <c r="G550" s="146">
        <v>0</v>
      </c>
      <c r="H550" s="4"/>
      <c r="I550" s="4"/>
      <c r="J550" s="4"/>
      <c r="K550" s="4"/>
    </row>
    <row r="551" spans="1:11" ht="15" customHeight="1">
      <c r="A551" s="4"/>
      <c r="B551" s="4"/>
      <c r="C551" s="7" t="s">
        <v>374</v>
      </c>
      <c r="D551" s="146">
        <v>0</v>
      </c>
      <c r="E551" s="146">
        <v>0</v>
      </c>
      <c r="F551" s="146">
        <v>0</v>
      </c>
      <c r="G551" s="146">
        <v>0</v>
      </c>
      <c r="H551" s="4"/>
      <c r="I551" s="4"/>
      <c r="J551" s="4"/>
      <c r="K551" s="4"/>
    </row>
    <row r="552" spans="1:11" ht="15" customHeight="1">
      <c r="A552" s="4"/>
      <c r="B552" s="4"/>
      <c r="C552" s="7" t="s">
        <v>373</v>
      </c>
      <c r="D552" s="146">
        <v>0</v>
      </c>
      <c r="E552" s="146">
        <v>0</v>
      </c>
      <c r="F552" s="146">
        <v>0</v>
      </c>
      <c r="G552" s="146">
        <v>0</v>
      </c>
      <c r="H552" s="4"/>
      <c r="I552" s="4"/>
      <c r="J552" s="4"/>
      <c r="K552" s="4"/>
    </row>
    <row r="553" spans="1:11" ht="15" customHeight="1">
      <c r="A553" s="4"/>
      <c r="B553" s="4"/>
      <c r="C553" s="7" t="s">
        <v>370</v>
      </c>
      <c r="D553" s="146">
        <v>0</v>
      </c>
      <c r="E553" s="146">
        <v>0</v>
      </c>
      <c r="F553" s="146">
        <v>0</v>
      </c>
      <c r="G553" s="146">
        <v>0</v>
      </c>
      <c r="H553" s="4"/>
      <c r="I553" s="4"/>
      <c r="J553" s="4"/>
      <c r="K553" s="4"/>
    </row>
    <row r="554" spans="1:11" ht="15" customHeight="1">
      <c r="A554" s="4"/>
      <c r="B554" s="4"/>
      <c r="C554" s="7" t="s">
        <v>369</v>
      </c>
      <c r="D554" s="146">
        <v>0</v>
      </c>
      <c r="E554" s="146">
        <v>0</v>
      </c>
      <c r="F554" s="146">
        <v>0</v>
      </c>
      <c r="G554" s="146">
        <v>0</v>
      </c>
      <c r="H554" s="4"/>
      <c r="I554" s="4"/>
      <c r="J554" s="4"/>
      <c r="K554" s="4"/>
    </row>
    <row r="555" spans="1:11" ht="15" customHeight="1">
      <c r="A555" s="4"/>
      <c r="B555" s="4"/>
      <c r="C555" s="7" t="s">
        <v>368</v>
      </c>
      <c r="D555" s="146">
        <v>0</v>
      </c>
      <c r="E555" s="146">
        <v>0</v>
      </c>
      <c r="F555" s="146">
        <v>0</v>
      </c>
      <c r="G555" s="146">
        <v>0</v>
      </c>
      <c r="H555" s="4"/>
      <c r="I555" s="4"/>
      <c r="J555" s="4"/>
      <c r="K555" s="4"/>
    </row>
    <row r="556" spans="1:11" ht="15" customHeight="1">
      <c r="A556" s="4"/>
      <c r="B556" s="4"/>
      <c r="C556" s="7" t="s">
        <v>367</v>
      </c>
      <c r="D556" s="146">
        <v>0</v>
      </c>
      <c r="E556" s="146">
        <v>0</v>
      </c>
      <c r="F556" s="146">
        <v>0</v>
      </c>
      <c r="G556" s="146">
        <v>0</v>
      </c>
      <c r="H556" s="4"/>
      <c r="I556" s="4"/>
      <c r="J556" s="4"/>
      <c r="K556" s="4"/>
    </row>
    <row r="557" spans="1:11" ht="15" customHeight="1">
      <c r="A557" s="4"/>
      <c r="B557" s="4"/>
      <c r="C557" s="7" t="s">
        <v>366</v>
      </c>
      <c r="D557" s="146">
        <v>0</v>
      </c>
      <c r="E557" s="146">
        <v>0</v>
      </c>
      <c r="F557" s="146">
        <v>0</v>
      </c>
      <c r="G557" s="146">
        <v>0</v>
      </c>
      <c r="H557" s="4"/>
      <c r="I557" s="4"/>
      <c r="J557" s="4"/>
      <c r="K557" s="4"/>
    </row>
    <row r="558" spans="1:11" ht="15" customHeight="1">
      <c r="A558" s="4"/>
      <c r="B558" s="4"/>
      <c r="C558" s="7" t="s">
        <v>372</v>
      </c>
      <c r="D558" s="146">
        <v>9420000</v>
      </c>
      <c r="E558" s="146">
        <v>130000000</v>
      </c>
      <c r="F558" s="146">
        <v>130000000</v>
      </c>
      <c r="G558" s="146">
        <v>130000000</v>
      </c>
      <c r="H558" s="4"/>
      <c r="I558" s="4"/>
      <c r="J558" s="4"/>
      <c r="K558" s="4"/>
    </row>
    <row r="559" spans="1:11" ht="15" customHeight="1">
      <c r="A559" s="4"/>
      <c r="B559" s="4"/>
      <c r="C559" s="7" t="s">
        <v>370</v>
      </c>
      <c r="D559" s="146">
        <v>9420000</v>
      </c>
      <c r="E559" s="146">
        <v>130000000</v>
      </c>
      <c r="F559" s="146">
        <v>130000000</v>
      </c>
      <c r="G559" s="146">
        <v>130000000</v>
      </c>
      <c r="H559" s="4"/>
      <c r="I559" s="4"/>
      <c r="J559" s="4"/>
      <c r="K559" s="4"/>
    </row>
    <row r="560" spans="1:11" ht="15" customHeight="1">
      <c r="A560" s="4"/>
      <c r="B560" s="4"/>
      <c r="C560" s="7" t="s">
        <v>369</v>
      </c>
      <c r="D560" s="146">
        <v>0</v>
      </c>
      <c r="E560" s="146">
        <v>0</v>
      </c>
      <c r="F560" s="146">
        <v>0</v>
      </c>
      <c r="G560" s="146">
        <v>0</v>
      </c>
      <c r="H560" s="4"/>
      <c r="I560" s="4"/>
      <c r="J560" s="4"/>
      <c r="K560" s="4"/>
    </row>
    <row r="561" spans="1:11" ht="15" customHeight="1">
      <c r="A561" s="4"/>
      <c r="B561" s="4"/>
      <c r="C561" s="7" t="s">
        <v>368</v>
      </c>
      <c r="D561" s="146">
        <v>0</v>
      </c>
      <c r="E561" s="146">
        <v>0</v>
      </c>
      <c r="F561" s="146">
        <v>0</v>
      </c>
      <c r="G561" s="146">
        <v>0</v>
      </c>
      <c r="H561" s="4"/>
      <c r="I561" s="4"/>
      <c r="J561" s="4"/>
      <c r="K561" s="4"/>
    </row>
    <row r="562" spans="1:11" ht="15" customHeight="1">
      <c r="A562" s="4"/>
      <c r="B562" s="4"/>
      <c r="C562" s="7" t="s">
        <v>367</v>
      </c>
      <c r="D562" s="146">
        <v>0</v>
      </c>
      <c r="E562" s="146">
        <v>0</v>
      </c>
      <c r="F562" s="146">
        <v>0</v>
      </c>
      <c r="G562" s="146">
        <v>0</v>
      </c>
      <c r="H562" s="4"/>
      <c r="I562" s="4"/>
      <c r="J562" s="4"/>
      <c r="K562" s="4"/>
    </row>
    <row r="563" spans="1:11" ht="15" customHeight="1">
      <c r="A563" s="4"/>
      <c r="B563" s="4"/>
      <c r="C563" s="7" t="s">
        <v>366</v>
      </c>
      <c r="D563" s="146">
        <v>0</v>
      </c>
      <c r="E563" s="146">
        <v>0</v>
      </c>
      <c r="F563" s="146">
        <v>0</v>
      </c>
      <c r="G563" s="146">
        <v>0</v>
      </c>
      <c r="H563" s="4"/>
      <c r="I563" s="4"/>
      <c r="J563" s="4"/>
      <c r="K563" s="4"/>
    </row>
    <row r="564" spans="1:11" ht="15" customHeight="1">
      <c r="A564" s="4"/>
      <c r="B564" s="4"/>
      <c r="C564" s="7" t="s">
        <v>371</v>
      </c>
      <c r="D564" s="146">
        <v>0</v>
      </c>
      <c r="E564" s="146">
        <v>0</v>
      </c>
      <c r="F564" s="146">
        <v>0</v>
      </c>
      <c r="G564" s="146">
        <v>0</v>
      </c>
      <c r="H564" s="4"/>
      <c r="I564" s="4"/>
      <c r="J564" s="4"/>
      <c r="K564" s="4"/>
    </row>
    <row r="565" spans="1:11" ht="15" customHeight="1">
      <c r="A565" s="4"/>
      <c r="B565" s="4"/>
      <c r="C565" s="7" t="s">
        <v>370</v>
      </c>
      <c r="D565" s="146">
        <v>0</v>
      </c>
      <c r="E565" s="146">
        <v>0</v>
      </c>
      <c r="F565" s="146">
        <v>0</v>
      </c>
      <c r="G565" s="146">
        <v>0</v>
      </c>
      <c r="H565" s="4"/>
      <c r="I565" s="4"/>
      <c r="J565" s="4"/>
      <c r="K565" s="4"/>
    </row>
    <row r="566" spans="1:11" ht="15" customHeight="1">
      <c r="A566" s="4"/>
      <c r="B566" s="4"/>
      <c r="C566" s="7" t="s">
        <v>369</v>
      </c>
      <c r="D566" s="146">
        <v>0</v>
      </c>
      <c r="E566" s="146">
        <v>0</v>
      </c>
      <c r="F566" s="146">
        <v>0</v>
      </c>
      <c r="G566" s="146">
        <v>0</v>
      </c>
      <c r="H566" s="4"/>
      <c r="I566" s="4"/>
      <c r="J566" s="4"/>
      <c r="K566" s="4"/>
    </row>
    <row r="567" spans="1:11" ht="15" customHeight="1">
      <c r="A567" s="4"/>
      <c r="B567" s="4"/>
      <c r="C567" s="7" t="s">
        <v>368</v>
      </c>
      <c r="D567" s="146">
        <v>0</v>
      </c>
      <c r="E567" s="146">
        <v>0</v>
      </c>
      <c r="F567" s="146">
        <v>0</v>
      </c>
      <c r="G567" s="146">
        <v>0</v>
      </c>
      <c r="H567" s="4"/>
      <c r="I567" s="4"/>
      <c r="J567" s="4"/>
      <c r="K567" s="4"/>
    </row>
    <row r="568" spans="1:11" ht="15" customHeight="1">
      <c r="A568" s="4"/>
      <c r="B568" s="4"/>
      <c r="C568" s="7" t="s">
        <v>367</v>
      </c>
      <c r="D568" s="146">
        <v>0</v>
      </c>
      <c r="E568" s="146">
        <v>0</v>
      </c>
      <c r="F568" s="146">
        <v>0</v>
      </c>
      <c r="G568" s="146">
        <v>0</v>
      </c>
      <c r="H568" s="4"/>
      <c r="I568" s="4"/>
      <c r="J568" s="4"/>
      <c r="K568" s="4"/>
    </row>
    <row r="569" spans="1:11" ht="15" customHeight="1">
      <c r="A569" s="4"/>
      <c r="B569" s="4"/>
      <c r="C569" s="7" t="s">
        <v>366</v>
      </c>
      <c r="D569" s="146">
        <v>0</v>
      </c>
      <c r="E569" s="146">
        <v>0</v>
      </c>
      <c r="F569" s="146">
        <v>0</v>
      </c>
      <c r="G569" s="146">
        <v>0</v>
      </c>
      <c r="H569" s="4"/>
      <c r="I569" s="4"/>
      <c r="J569" s="4"/>
      <c r="K569" s="4"/>
    </row>
    <row r="570" spans="1:11" ht="15" customHeight="1">
      <c r="A570" s="4"/>
      <c r="B570" s="4"/>
      <c r="C570" s="7" t="s">
        <v>365</v>
      </c>
      <c r="D570" s="146">
        <v>0</v>
      </c>
      <c r="E570" s="146">
        <v>0</v>
      </c>
      <c r="F570" s="146">
        <v>0</v>
      </c>
      <c r="G570" s="146">
        <v>0</v>
      </c>
      <c r="H570" s="4"/>
      <c r="I570" s="4"/>
      <c r="J570" s="4"/>
      <c r="K570" s="4"/>
    </row>
    <row r="571" spans="1:11" ht="15" customHeight="1">
      <c r="A571" s="4"/>
      <c r="B571" s="4"/>
      <c r="C571" s="7" t="s">
        <v>364</v>
      </c>
      <c r="D571" s="146">
        <v>0</v>
      </c>
      <c r="E571" s="146">
        <v>0</v>
      </c>
      <c r="F571" s="146">
        <v>0</v>
      </c>
      <c r="G571" s="146">
        <v>0</v>
      </c>
      <c r="H571" s="4"/>
      <c r="I571" s="4"/>
      <c r="J571" s="4"/>
      <c r="K571" s="4"/>
    </row>
    <row r="572" spans="1:11" ht="20.100000000000001" customHeight="1">
      <c r="A572" s="4"/>
      <c r="B572" s="4"/>
      <c r="C572" s="6" t="s">
        <v>361</v>
      </c>
      <c r="D572" s="4"/>
      <c r="E572" s="4"/>
      <c r="F572" s="4"/>
      <c r="G572" s="4"/>
      <c r="H572" s="4"/>
      <c r="I572" s="4"/>
      <c r="J572" s="4"/>
      <c r="K572" s="4"/>
    </row>
    <row r="573" spans="1:11" ht="20.100000000000001" customHeight="1">
      <c r="A573" s="17" t="s">
        <v>429</v>
      </c>
      <c r="B573" s="150" t="s">
        <v>269</v>
      </c>
      <c r="C573" s="150" t="s">
        <v>361</v>
      </c>
      <c r="D573" s="4"/>
      <c r="E573" s="3" t="s">
        <v>361</v>
      </c>
      <c r="F573" s="150" t="s">
        <v>269</v>
      </c>
      <c r="G573" s="150" t="s">
        <v>361</v>
      </c>
      <c r="H573" s="5" t="s">
        <v>361</v>
      </c>
      <c r="I573" s="3" t="s">
        <v>361</v>
      </c>
      <c r="J573" s="150" t="s">
        <v>269</v>
      </c>
      <c r="K573" s="150" t="s">
        <v>361</v>
      </c>
    </row>
    <row r="574" spans="1:11" ht="20.100000000000001" customHeight="1">
      <c r="A574" s="2" t="s">
        <v>428</v>
      </c>
      <c r="B574" s="150" t="s">
        <v>362</v>
      </c>
      <c r="C574" s="150" t="s">
        <v>361</v>
      </c>
      <c r="D574" s="4"/>
      <c r="E574" s="2" t="s">
        <v>427</v>
      </c>
      <c r="F574" s="150" t="s">
        <v>362</v>
      </c>
      <c r="G574" s="150" t="s">
        <v>361</v>
      </c>
      <c r="H574" s="4"/>
      <c r="I574" s="2" t="s">
        <v>363</v>
      </c>
      <c r="J574" s="150" t="s">
        <v>362</v>
      </c>
      <c r="K574" s="150" t="s">
        <v>361</v>
      </c>
    </row>
    <row r="575" spans="1:11" ht="20.100000000000001" customHeight="1">
      <c r="A575" s="1" t="s">
        <v>361</v>
      </c>
      <c r="B575" s="150" t="s">
        <v>267</v>
      </c>
      <c r="C575" s="150" t="s">
        <v>361</v>
      </c>
      <c r="D575" s="4"/>
      <c r="E575" s="1" t="s">
        <v>361</v>
      </c>
      <c r="F575" s="150" t="s">
        <v>267</v>
      </c>
      <c r="G575" s="150" t="s">
        <v>361</v>
      </c>
      <c r="H575" s="4"/>
      <c r="I575" s="1" t="s">
        <v>361</v>
      </c>
      <c r="J575" s="150" t="s">
        <v>267</v>
      </c>
      <c r="K575" s="150" t="s">
        <v>361</v>
      </c>
    </row>
  </sheetData>
  <mergeCells count="54">
    <mergeCell ref="C484:G484"/>
    <mergeCell ref="D361:G361"/>
    <mergeCell ref="D362:G362"/>
    <mergeCell ref="C371:G371"/>
    <mergeCell ref="D416:G416"/>
    <mergeCell ref="D417:G417"/>
    <mergeCell ref="D418:G418"/>
    <mergeCell ref="D419:G419"/>
    <mergeCell ref="C428:G428"/>
    <mergeCell ref="D473:G473"/>
    <mergeCell ref="D474:G474"/>
    <mergeCell ref="D475:G475"/>
    <mergeCell ref="D360:G360"/>
    <mergeCell ref="C201:G201"/>
    <mergeCell ref="D246:G246"/>
    <mergeCell ref="D247:G247"/>
    <mergeCell ref="D248:G248"/>
    <mergeCell ref="C257:G257"/>
    <mergeCell ref="D302:G302"/>
    <mergeCell ref="D303:G303"/>
    <mergeCell ref="D304:G304"/>
    <mergeCell ref="D305:G305"/>
    <mergeCell ref="C314:G314"/>
    <mergeCell ref="D359:G359"/>
    <mergeCell ref="D192:G192"/>
    <mergeCell ref="D77:G77"/>
    <mergeCell ref="D78:G78"/>
    <mergeCell ref="D79:G79"/>
    <mergeCell ref="D80:G80"/>
    <mergeCell ref="C89:G89"/>
    <mergeCell ref="D134:G134"/>
    <mergeCell ref="D135:G135"/>
    <mergeCell ref="D136:G136"/>
    <mergeCell ref="C145:G145"/>
    <mergeCell ref="D190:G190"/>
    <mergeCell ref="D191:G191"/>
    <mergeCell ref="C76:G76"/>
    <mergeCell ref="D7:G7"/>
    <mergeCell ref="C8:G8"/>
    <mergeCell ref="C9:G9"/>
    <mergeCell ref="D10:G10"/>
    <mergeCell ref="D14:G14"/>
    <mergeCell ref="C18:G18"/>
    <mergeCell ref="D19:G19"/>
    <mergeCell ref="D20:G20"/>
    <mergeCell ref="D21:G21"/>
    <mergeCell ref="D22:G22"/>
    <mergeCell ref="C31:G31"/>
    <mergeCell ref="D6:G6"/>
    <mergeCell ref="C1:G1"/>
    <mergeCell ref="C2:G2"/>
    <mergeCell ref="D3:G3"/>
    <mergeCell ref="D4:G4"/>
    <mergeCell ref="D5:G5"/>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44</vt:i4>
      </vt:variant>
    </vt:vector>
  </HeadingPairs>
  <TitlesOfParts>
    <vt:vector size="94" baseType="lpstr">
      <vt:lpstr>01</vt:lpstr>
      <vt:lpstr>02</vt:lpstr>
      <vt:lpstr>03</vt:lpstr>
      <vt:lpstr>18</vt:lpstr>
      <vt:lpstr>19</vt:lpstr>
      <vt:lpstr>20</vt:lpstr>
      <vt:lpstr>22</vt:lpstr>
      <vt:lpstr>24</vt:lpstr>
      <vt:lpstr>28</vt:lpstr>
      <vt:lpstr>29</vt:lpstr>
      <vt:lpstr>30</vt:lpstr>
      <vt:lpstr>31</vt:lpstr>
      <vt:lpstr>35</vt:lpstr>
      <vt:lpstr>41</vt:lpstr>
      <vt:lpstr>55</vt:lpstr>
      <vt:lpstr>57</vt:lpstr>
      <vt:lpstr>63-ILD</vt:lpstr>
      <vt:lpstr>63 - KP</vt:lpstr>
      <vt:lpstr>63-KPA</vt:lpstr>
      <vt:lpstr>66</vt:lpstr>
      <vt:lpstr>67</vt:lpstr>
      <vt:lpstr>73</vt:lpstr>
      <vt:lpstr>76</vt:lpstr>
      <vt:lpstr>77</vt:lpstr>
      <vt:lpstr>82</vt:lpstr>
      <vt:lpstr>87_ASIG</vt:lpstr>
      <vt:lpstr>87_AKSHI</vt:lpstr>
      <vt:lpstr>87_ACESK</vt:lpstr>
      <vt:lpstr>87_DAP</vt:lpstr>
      <vt:lpstr>87_ASPA</vt:lpstr>
      <vt:lpstr>87_ADISA</vt:lpstr>
      <vt:lpstr>87_Minoritetet</vt:lpstr>
      <vt:lpstr>87_IQ</vt:lpstr>
      <vt:lpstr>87_Ekstremizmi</vt:lpstr>
      <vt:lpstr>87_DSIK</vt:lpstr>
      <vt:lpstr>87_Bashkeqeverisja</vt:lpstr>
      <vt:lpstr>87_AZHT</vt:lpstr>
      <vt:lpstr>87_AKPT</vt:lpstr>
      <vt:lpstr>87_Agjencia e Auditimit</vt:lpstr>
      <vt:lpstr>87_Kultet</vt:lpstr>
      <vt:lpstr>87_DSHQ</vt:lpstr>
      <vt:lpstr>87_Avokatura</vt:lpstr>
      <vt:lpstr>87_APP</vt:lpstr>
      <vt:lpstr>87_AMBU</vt:lpstr>
      <vt:lpstr>88</vt:lpstr>
      <vt:lpstr>89</vt:lpstr>
      <vt:lpstr>90</vt:lpstr>
      <vt:lpstr>91</vt:lpstr>
      <vt:lpstr>92</vt:lpstr>
      <vt:lpstr>95</vt:lpstr>
      <vt:lpstr>'01'!JR_PAGE_ANCHOR_0_1</vt:lpstr>
      <vt:lpstr>'02'!JR_PAGE_ANCHOR_0_1</vt:lpstr>
      <vt:lpstr>'03'!JR_PAGE_ANCHOR_0_1</vt:lpstr>
      <vt:lpstr>'19'!JR_PAGE_ANCHOR_0_1</vt:lpstr>
      <vt:lpstr>'20'!JR_PAGE_ANCHOR_0_1</vt:lpstr>
      <vt:lpstr>'22'!JR_PAGE_ANCHOR_0_1</vt:lpstr>
      <vt:lpstr>'24'!JR_PAGE_ANCHOR_0_1</vt:lpstr>
      <vt:lpstr>'28'!JR_PAGE_ANCHOR_0_1</vt:lpstr>
      <vt:lpstr>'29'!JR_PAGE_ANCHOR_0_1</vt:lpstr>
      <vt:lpstr>'30'!JR_PAGE_ANCHOR_0_1</vt:lpstr>
      <vt:lpstr>'31'!JR_PAGE_ANCHOR_0_1</vt:lpstr>
      <vt:lpstr>'35'!JR_PAGE_ANCHOR_0_1</vt:lpstr>
      <vt:lpstr>'41'!JR_PAGE_ANCHOR_0_1</vt:lpstr>
      <vt:lpstr>'55'!JR_PAGE_ANCHOR_0_1</vt:lpstr>
      <vt:lpstr>'57'!JR_PAGE_ANCHOR_0_1</vt:lpstr>
      <vt:lpstr>'66'!JR_PAGE_ANCHOR_0_1</vt:lpstr>
      <vt:lpstr>'67'!JR_PAGE_ANCHOR_0_1</vt:lpstr>
      <vt:lpstr>'73'!JR_PAGE_ANCHOR_0_1</vt:lpstr>
      <vt:lpstr>'76'!JR_PAGE_ANCHOR_0_1</vt:lpstr>
      <vt:lpstr>'77'!JR_PAGE_ANCHOR_0_1</vt:lpstr>
      <vt:lpstr>'82'!JR_PAGE_ANCHOR_0_1</vt:lpstr>
      <vt:lpstr>'88'!JR_PAGE_ANCHOR_0_1</vt:lpstr>
      <vt:lpstr>'90'!JR_PAGE_ANCHOR_0_1</vt:lpstr>
      <vt:lpstr>'91'!JR_PAGE_ANCHOR_0_1</vt:lpstr>
      <vt:lpstr>'92'!JR_PAGE_ANCHOR_0_1</vt:lpstr>
      <vt:lpstr>'95'!JR_PAGE_ANCHOR_0_1</vt:lpstr>
      <vt:lpstr>'87_ACESK'!Print_Area</vt:lpstr>
      <vt:lpstr>'87_ADISA'!Print_Area</vt:lpstr>
      <vt:lpstr>'87_Agjencia e Auditimit'!Print_Area</vt:lpstr>
      <vt:lpstr>'87_AKPT'!Print_Area</vt:lpstr>
      <vt:lpstr>'87_AKSHI'!Print_Area</vt:lpstr>
      <vt:lpstr>'87_ASIG'!Print_Area</vt:lpstr>
      <vt:lpstr>'87_ASPA'!Print_Area</vt:lpstr>
      <vt:lpstr>'87_Avokatura'!Print_Area</vt:lpstr>
      <vt:lpstr>'87_AZHT'!Print_Area</vt:lpstr>
      <vt:lpstr>'87_Bashkeqeverisja'!Print_Area</vt:lpstr>
      <vt:lpstr>'87_DAP'!Print_Area</vt:lpstr>
      <vt:lpstr>'87_DSHQ'!Print_Area</vt:lpstr>
      <vt:lpstr>'87_DSIK'!Print_Area</vt:lpstr>
      <vt:lpstr>'87_Ekstremizmi'!Print_Area</vt:lpstr>
      <vt:lpstr>'87_IQ'!Print_Area</vt:lpstr>
      <vt:lpstr>'87_Kultet'!Print_Area</vt:lpstr>
      <vt:lpstr>'87_Minoritetet'!Print_Area</vt:lpstr>
      <vt:lpstr>'89'!Print_Area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2022-03-30T10:16:32Z</dcterms:modified>
</cp:coreProperties>
</file>